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chartsheets/sheet1.xml" ContentType="application/vnd.openxmlformats-officedocument.spreadsheetml.chartsheet+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USER\Desktop\용역 입찰공고문(2026년~)\수의견적\2026년 수의견적\3 안전진단 및 안전점검\(2026.10.08.) 2026년 신기2교 정밀안전진단 및 내진성능평가용역\"/>
    </mc:Choice>
  </mc:AlternateContent>
  <xr:revisionPtr revIDLastSave="0" documentId="13_ncr:1_{2968651E-2235-486A-B7B4-4425B658E8BF}" xr6:coauthVersionLast="47" xr6:coauthVersionMax="47" xr10:uidLastSave="{00000000-0000-0000-0000-000000000000}"/>
  <bookViews>
    <workbookView xWindow="-120" yWindow="-120" windowWidth="29040" windowHeight="15720" tabRatio="835" firstSheet="1" activeTab="1" xr2:uid="{00000000-000D-0000-FFFF-FFFF00000000}"/>
  </bookViews>
  <sheets>
    <sheet name="XXXXXX" sheetId="1" state="veryHidden" r:id="rId1"/>
    <sheet name="예산서" sheetId="89" r:id="rId2"/>
    <sheet name="내역서" sheetId="87" r:id="rId3"/>
    <sheet name="산출서" sheetId="91" r:id="rId4"/>
    <sheet name="일위대가" sheetId="64" r:id="rId5"/>
    <sheet name="구조해석" sheetId="78" r:id="rId6"/>
    <sheet name="내진성능평가" sheetId="93" r:id="rId7"/>
    <sheet name="재하시험" sheetId="79" r:id="rId8"/>
    <sheet name="기초노임단가" sheetId="90" r:id="rId9"/>
    <sheet name="손해배상공제 공제료" sheetId="85" r:id="rId10"/>
    <sheet name="점검차량" sheetId="92"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s>
  <definedNames>
    <definedName name="_" hidden="1">'[1]본선 토공 분배표'!#REF!</definedName>
    <definedName name="______a1">#REF!</definedName>
    <definedName name="______Aaa1">#REF!</definedName>
    <definedName name="______Aaa2">#REF!</definedName>
    <definedName name="______Aaa3">#REF!</definedName>
    <definedName name="______aab42">#REF!</definedName>
    <definedName name="______Axa1">#REF!</definedName>
    <definedName name="______Axa2">#REF!</definedName>
    <definedName name="______Axa3">#REF!</definedName>
    <definedName name="______Axx1">#REF!</definedName>
    <definedName name="______Axx2">#REF!</definedName>
    <definedName name="______Axx3">#REF!</definedName>
    <definedName name="______Axy1">#REF!</definedName>
    <definedName name="______Axy2">#REF!</definedName>
    <definedName name="______Axy3">#REF!</definedName>
    <definedName name="______Aya1">#REF!</definedName>
    <definedName name="______Aya2">#REF!</definedName>
    <definedName name="______Aya3">#REF!</definedName>
    <definedName name="______Ayy1">#REF!</definedName>
    <definedName name="______Ayy2">#REF!</definedName>
    <definedName name="______Ayy3">#REF!</definedName>
    <definedName name="______B2">#REF!</definedName>
    <definedName name="______BEM1">#REF!</definedName>
    <definedName name="______BEM2">#REF!</definedName>
    <definedName name="______BEP1">#REF!</definedName>
    <definedName name="______BEP2">#REF!</definedName>
    <definedName name="______BES1">#REF!</definedName>
    <definedName name="______BES2">#REF!</definedName>
    <definedName name="______BMM1">#REF!</definedName>
    <definedName name="______BMM2">#REF!</definedName>
    <definedName name="______BMP1">#REF!</definedName>
    <definedName name="______BMP2">#REF!</definedName>
    <definedName name="______BMS1">#REF!</definedName>
    <definedName name="______BMS2">#REF!</definedName>
    <definedName name="______BVS1">#REF!</definedName>
    <definedName name="______BVS2">#REF!</definedName>
    <definedName name="______CEN1">#REF!</definedName>
    <definedName name="______Dan1">#REF!</definedName>
    <definedName name="______Dan2">#REF!</definedName>
    <definedName name="______Dan3">#REF!</definedName>
    <definedName name="______Dan4">#REF!</definedName>
    <definedName name="______hor1">#REF!</definedName>
    <definedName name="______hor2">#REF!</definedName>
    <definedName name="______hor3">#REF!</definedName>
    <definedName name="______HSH1">#REF!</definedName>
    <definedName name="______HSH2">#REF!</definedName>
    <definedName name="______IU69997">#REF!</definedName>
    <definedName name="______IU79997">#REF!</definedName>
    <definedName name="______IV65999">#REF!</definedName>
    <definedName name="______IV67999">#REF!</definedName>
    <definedName name="______IV68999">#REF!</definedName>
    <definedName name="______IV69999">#REF!</definedName>
    <definedName name="______IV88888">#REF!</definedName>
    <definedName name="______IV99999">#REF!</definedName>
    <definedName name="______IV999999">#REF!</definedName>
    <definedName name="______JS1">#REF!</definedName>
    <definedName name="______JS2">#REF!</definedName>
    <definedName name="______Key1">#REF!</definedName>
    <definedName name="______Key2">#REF!</definedName>
    <definedName name="______Kh1">#REF!</definedName>
    <definedName name="______Kh2">#REF!</definedName>
    <definedName name="______KX1">#REF!</definedName>
    <definedName name="______KY1">#REF!</definedName>
    <definedName name="______Ky2">#REF!</definedName>
    <definedName name="______KYY1">#REF!</definedName>
    <definedName name="______KZ1">#REF!</definedName>
    <definedName name="______LH1">#REF!</definedName>
    <definedName name="______LH2">#REF!</definedName>
    <definedName name="______LH3">#REF!</definedName>
    <definedName name="______LL2">#REF!</definedName>
    <definedName name="______LL3">#REF!</definedName>
    <definedName name="______LS1">#REF!</definedName>
    <definedName name="______LS2">#REF!</definedName>
    <definedName name="______LS3">#REF!</definedName>
    <definedName name="______LS4">#REF!</definedName>
    <definedName name="______NP1">#REF!</definedName>
    <definedName name="______NP2">#REF!</definedName>
    <definedName name="______NS1">#REF!</definedName>
    <definedName name="______NS2">#REF!</definedName>
    <definedName name="______NS3">#REF!</definedName>
    <definedName name="______NS4">#REF!</definedName>
    <definedName name="______NSH1">#REF!</definedName>
    <definedName name="______NSH2">#REF!</definedName>
    <definedName name="______p1">#REF!</definedName>
    <definedName name="______PH2">#REF!</definedName>
    <definedName name="______PI1">#REF!</definedName>
    <definedName name="______PI2">#REF!</definedName>
    <definedName name="______pl1">#REF!</definedName>
    <definedName name="______PL2">#REF!</definedName>
    <definedName name="______PL3">#REF!</definedName>
    <definedName name="______RH2">#REF!</definedName>
    <definedName name="______RH3">#REF!</definedName>
    <definedName name="______rj1">#REF!</definedName>
    <definedName name="______rj2">#REF!</definedName>
    <definedName name="______rj3">#REF!</definedName>
    <definedName name="______RK1">#REF!</definedName>
    <definedName name="______RK2">#REF!</definedName>
    <definedName name="______RK3">#REF!</definedName>
    <definedName name="______rq1">#REF!</definedName>
    <definedName name="______rq2">#REF!</definedName>
    <definedName name="______rq3">#REF!</definedName>
    <definedName name="______rq4">#REF!</definedName>
    <definedName name="______s1">#REF!</definedName>
    <definedName name="______SA1">#REF!</definedName>
    <definedName name="______SBB1">#REF!</definedName>
    <definedName name="______SBB2">#REF!</definedName>
    <definedName name="______SBB3">#REF!</definedName>
    <definedName name="______SBB4">#REF!</definedName>
    <definedName name="______SBB5">#REF!</definedName>
    <definedName name="______SHH1">#REF!</definedName>
    <definedName name="______SHH2">#REF!</definedName>
    <definedName name="______SHH3">#REF!</definedName>
    <definedName name="______SS1">#REF!</definedName>
    <definedName name="______SS2">#REF!</definedName>
    <definedName name="______tbm1">#REF!</definedName>
    <definedName name="______TC1">#REF!</definedName>
    <definedName name="______TC2">#REF!</definedName>
    <definedName name="______TEM1">#REF!</definedName>
    <definedName name="______TEM2">#REF!</definedName>
    <definedName name="______TEP1">#REF!</definedName>
    <definedName name="______TEP2">#REF!</definedName>
    <definedName name="______TES1">#REF!</definedName>
    <definedName name="______TES2">#REF!</definedName>
    <definedName name="______TM1">#REF!</definedName>
    <definedName name="______TMM1">#REF!</definedName>
    <definedName name="______TMM2">#REF!</definedName>
    <definedName name="______TMP2">#REF!</definedName>
    <definedName name="______TMS2">#REF!</definedName>
    <definedName name="______TP1">#REF!</definedName>
    <definedName name="______TS1">#REF!</definedName>
    <definedName name="______TW1">#REF!</definedName>
    <definedName name="______TW2">#REF!</definedName>
    <definedName name="______ver1">#REF!</definedName>
    <definedName name="______ver2">#REF!</definedName>
    <definedName name="______ver3">#REF!</definedName>
    <definedName name="______VRE1">#REF!</definedName>
    <definedName name="______WBM1">#REF!</definedName>
    <definedName name="______WBM2">#REF!</definedName>
    <definedName name="______WBP1">#REF!</definedName>
    <definedName name="______WBP2">#REF!</definedName>
    <definedName name="______WBS1">#REF!</definedName>
    <definedName name="______WBS2">#REF!</definedName>
    <definedName name="______WC1">#REF!</definedName>
    <definedName name="______WE1">#REF!</definedName>
    <definedName name="______WE2">#REF!</definedName>
    <definedName name="______WL1">#REF!</definedName>
    <definedName name="______WL2">#REF!</definedName>
    <definedName name="______WMM1">#REF!</definedName>
    <definedName name="______WMM2">#REF!</definedName>
    <definedName name="______WMP1">#REF!</definedName>
    <definedName name="______WMP2">#REF!</definedName>
    <definedName name="______WMS1">#REF!</definedName>
    <definedName name="______WMS2">#REF!</definedName>
    <definedName name="______WTM1">#REF!</definedName>
    <definedName name="______WTM2">#REF!</definedName>
    <definedName name="______WTP1">#REF!</definedName>
    <definedName name="______WTP2">#REF!</definedName>
    <definedName name="______WTS1">#REF!</definedName>
    <definedName name="______WTS2">#REF!</definedName>
    <definedName name="______XX1">#REF!</definedName>
    <definedName name="______XX2">#REF!</definedName>
    <definedName name="______XX3">#REF!</definedName>
    <definedName name="______XX4">#REF!</definedName>
    <definedName name="______XX5">#REF!</definedName>
    <definedName name="______XX6">#REF!</definedName>
    <definedName name="______XX7">#REF!</definedName>
    <definedName name="______XX8">#REF!</definedName>
    <definedName name="______XX9">#REF!</definedName>
    <definedName name="______YY1">#REF!</definedName>
    <definedName name="______YY2">#REF!</definedName>
    <definedName name="______YY3">#REF!</definedName>
    <definedName name="______YY4">#REF!</definedName>
    <definedName name="______YY5">#REF!</definedName>
    <definedName name="______YY6">#REF!</definedName>
    <definedName name="______YY7">#REF!</definedName>
    <definedName name="______YY8">#REF!</definedName>
    <definedName name="______YY9">#REF!</definedName>
    <definedName name="_____a1">#REF!</definedName>
    <definedName name="_____Aaa1">#REF!</definedName>
    <definedName name="_____Aaa2">#REF!</definedName>
    <definedName name="_____Aaa3">#REF!</definedName>
    <definedName name="_____aab42">#REF!</definedName>
    <definedName name="_____Axa1">#REF!</definedName>
    <definedName name="_____Axa2">#REF!</definedName>
    <definedName name="_____Axa3">#REF!</definedName>
    <definedName name="_____Axx1">#REF!</definedName>
    <definedName name="_____Axx2">#REF!</definedName>
    <definedName name="_____Axx3">#REF!</definedName>
    <definedName name="_____Axy1">#REF!</definedName>
    <definedName name="_____Axy2">#REF!</definedName>
    <definedName name="_____Axy3">#REF!</definedName>
    <definedName name="_____Aya1">#REF!</definedName>
    <definedName name="_____Aya2">#REF!</definedName>
    <definedName name="_____Aya3">#REF!</definedName>
    <definedName name="_____Ayy1">#REF!</definedName>
    <definedName name="_____Ayy2">#REF!</definedName>
    <definedName name="_____Ayy3">#REF!</definedName>
    <definedName name="_____B2">#REF!</definedName>
    <definedName name="_____BEM1">#REF!</definedName>
    <definedName name="_____BEM2">#REF!</definedName>
    <definedName name="_____BEP1">#REF!</definedName>
    <definedName name="_____BEP2">#REF!</definedName>
    <definedName name="_____BES1">#REF!</definedName>
    <definedName name="_____BES2">#REF!</definedName>
    <definedName name="_____BMM1">#REF!</definedName>
    <definedName name="_____BMM2">#REF!</definedName>
    <definedName name="_____BMP1">#REF!</definedName>
    <definedName name="_____BMP2">#REF!</definedName>
    <definedName name="_____BMS1">#REF!</definedName>
    <definedName name="_____BMS2">#REF!</definedName>
    <definedName name="_____BVS1">#REF!</definedName>
    <definedName name="_____BVS2">#REF!</definedName>
    <definedName name="_____CEN1">#REF!</definedName>
    <definedName name="_____Dan1">#REF!</definedName>
    <definedName name="_____Dan2">#REF!</definedName>
    <definedName name="_____Dan3">#REF!</definedName>
    <definedName name="_____Dan4">#REF!</definedName>
    <definedName name="_____hor1">#REF!</definedName>
    <definedName name="_____hor2">#REF!</definedName>
    <definedName name="_____hor3">#REF!</definedName>
    <definedName name="_____HSH1">#REF!</definedName>
    <definedName name="_____HSH2">#REF!</definedName>
    <definedName name="_____IU69997">#REF!</definedName>
    <definedName name="_____IU79997">#REF!</definedName>
    <definedName name="_____IV65999">#REF!</definedName>
    <definedName name="_____IV67999">#REF!</definedName>
    <definedName name="_____IV68999">#REF!</definedName>
    <definedName name="_____IV69999">#REF!</definedName>
    <definedName name="_____IV88888">#REF!</definedName>
    <definedName name="_____IV99999">#REF!</definedName>
    <definedName name="_____IV999999">#REF!</definedName>
    <definedName name="_____JS1">#REF!</definedName>
    <definedName name="_____JS2">#REF!</definedName>
    <definedName name="_____Key1">#REF!</definedName>
    <definedName name="_____Key2">#REF!</definedName>
    <definedName name="_____Kh1">#REF!</definedName>
    <definedName name="_____Kh2">#REF!</definedName>
    <definedName name="_____KX1">#REF!</definedName>
    <definedName name="_____KY1">#REF!</definedName>
    <definedName name="_____Ky2">#REF!</definedName>
    <definedName name="_____KYY1">#REF!</definedName>
    <definedName name="_____KZ1">#REF!</definedName>
    <definedName name="_____LH1">#REF!</definedName>
    <definedName name="_____LH2">#REF!</definedName>
    <definedName name="_____LH3">#REF!</definedName>
    <definedName name="_____ll1">[2]INPUT!$D$16</definedName>
    <definedName name="_____LL2">#REF!</definedName>
    <definedName name="_____LL3">#REF!</definedName>
    <definedName name="_____LS1">#REF!</definedName>
    <definedName name="_____LS2">#REF!</definedName>
    <definedName name="_____LS3">#REF!</definedName>
    <definedName name="_____LS4">#REF!</definedName>
    <definedName name="_____NP1">#REF!</definedName>
    <definedName name="_____NP2">#REF!</definedName>
    <definedName name="_____NS1">#REF!</definedName>
    <definedName name="_____NS2">#REF!</definedName>
    <definedName name="_____NS3">#REF!</definedName>
    <definedName name="_____NS4">#REF!</definedName>
    <definedName name="_____NSH1">#REF!</definedName>
    <definedName name="_____NSH2">#REF!</definedName>
    <definedName name="_____p1">#REF!</definedName>
    <definedName name="_____PH2">#REF!</definedName>
    <definedName name="_____PI1">#REF!</definedName>
    <definedName name="_____PI2">#REF!</definedName>
    <definedName name="_____pl1">#REF!</definedName>
    <definedName name="_____PL2">#REF!</definedName>
    <definedName name="_____PL3">#REF!</definedName>
    <definedName name="_____RD5">[3]교각계산!$K$86</definedName>
    <definedName name="_____rh1">[2]INPUT!$D$22</definedName>
    <definedName name="_____RH2">#REF!</definedName>
    <definedName name="_____RH3">#REF!</definedName>
    <definedName name="_____rj1">#REF!</definedName>
    <definedName name="_____rj2">#REF!</definedName>
    <definedName name="_____rj3">#REF!</definedName>
    <definedName name="_____RK1">#REF!</definedName>
    <definedName name="_____RK2">#REF!</definedName>
    <definedName name="_____RK3">#REF!</definedName>
    <definedName name="_____rq1">#REF!</definedName>
    <definedName name="_____rq2">#REF!</definedName>
    <definedName name="_____rq3">#REF!</definedName>
    <definedName name="_____rq4">#REF!</definedName>
    <definedName name="_____s1">#REF!</definedName>
    <definedName name="_____SA1">#REF!</definedName>
    <definedName name="_____SBB1">#REF!</definedName>
    <definedName name="_____SBB2">#REF!</definedName>
    <definedName name="_____SBB3">#REF!</definedName>
    <definedName name="_____SBB4">#REF!</definedName>
    <definedName name="_____SBB5">#REF!</definedName>
    <definedName name="_____SHH1">#REF!</definedName>
    <definedName name="_____SHH2">#REF!</definedName>
    <definedName name="_____SHH3">#REF!</definedName>
    <definedName name="_____SS1">#REF!</definedName>
    <definedName name="_____SS2">#REF!</definedName>
    <definedName name="_____ST1">'[4]cross beam'!#REF!</definedName>
    <definedName name="_____ST2">'[4]cross beam'!#REF!</definedName>
    <definedName name="_____tbm1">#REF!</definedName>
    <definedName name="_____TC1">#REF!</definedName>
    <definedName name="_____TC2">#REF!</definedName>
    <definedName name="_____TEM1">#REF!</definedName>
    <definedName name="_____TEM2">#REF!</definedName>
    <definedName name="_____TEP1">#REF!</definedName>
    <definedName name="_____TEP2">#REF!</definedName>
    <definedName name="_____TES1">#REF!</definedName>
    <definedName name="_____TES2">#REF!</definedName>
    <definedName name="_____th1">[5]입력데이타!$Y$12</definedName>
    <definedName name="_____th2">[5]입력데이타!$U$15</definedName>
    <definedName name="_____tl1">[5]입력데이타!$AB$12</definedName>
    <definedName name="_____tl2">[5]입력데이타!$X$15</definedName>
    <definedName name="_____TM1">#REF!</definedName>
    <definedName name="_____TMM1">#REF!</definedName>
    <definedName name="_____TMM2">#REF!</definedName>
    <definedName name="_____TMP2">#REF!</definedName>
    <definedName name="_____TMS2">#REF!</definedName>
    <definedName name="_____TP1">#REF!</definedName>
    <definedName name="_____TS1">#REF!</definedName>
    <definedName name="_____TW1">#REF!</definedName>
    <definedName name="_____TW2">#REF!</definedName>
    <definedName name="_____ver1">#REF!</definedName>
    <definedName name="_____ver2">#REF!</definedName>
    <definedName name="_____ver3">#REF!</definedName>
    <definedName name="_____VRE1">#REF!</definedName>
    <definedName name="_____WBM1">#REF!</definedName>
    <definedName name="_____WBM2">#REF!</definedName>
    <definedName name="_____WBP1">#REF!</definedName>
    <definedName name="_____WBP2">#REF!</definedName>
    <definedName name="_____WBS1">#REF!</definedName>
    <definedName name="_____WBS2">#REF!</definedName>
    <definedName name="_____WC1">#REF!</definedName>
    <definedName name="_____WE1">#REF!</definedName>
    <definedName name="_____WE2">#REF!</definedName>
    <definedName name="_____WL1">#REF!</definedName>
    <definedName name="_____WL2">#REF!</definedName>
    <definedName name="_____WMM1">#REF!</definedName>
    <definedName name="_____WMM2">#REF!</definedName>
    <definedName name="_____WMP1">#REF!</definedName>
    <definedName name="_____WMP2">#REF!</definedName>
    <definedName name="_____WMS1">#REF!</definedName>
    <definedName name="_____WMS2">#REF!</definedName>
    <definedName name="_____WTM1">#REF!</definedName>
    <definedName name="_____WTM2">#REF!</definedName>
    <definedName name="_____WTP1">#REF!</definedName>
    <definedName name="_____WTP2">#REF!</definedName>
    <definedName name="_____WTS1">#REF!</definedName>
    <definedName name="_____WTS2">#REF!</definedName>
    <definedName name="_____XS1">[3]교각계산!$M$40</definedName>
    <definedName name="_____XX1">#REF!</definedName>
    <definedName name="_____XX2">#REF!</definedName>
    <definedName name="_____XX3">#REF!</definedName>
    <definedName name="_____XX4">#REF!</definedName>
    <definedName name="_____XX5">#REF!</definedName>
    <definedName name="_____XX6">#REF!</definedName>
    <definedName name="_____XX7">#REF!</definedName>
    <definedName name="_____XX8">#REF!</definedName>
    <definedName name="_____XX9">#REF!</definedName>
    <definedName name="_____YY1">#REF!</definedName>
    <definedName name="_____YY2">#REF!</definedName>
    <definedName name="_____YY3">#REF!</definedName>
    <definedName name="_____YY4">#REF!</definedName>
    <definedName name="_____YY5">#REF!</definedName>
    <definedName name="_____YY6">#REF!</definedName>
    <definedName name="_____YY7">#REF!</definedName>
    <definedName name="_____YY8">#REF!</definedName>
    <definedName name="_____YY9">#REF!</definedName>
    <definedName name="____a1">#REF!</definedName>
    <definedName name="____Aaa1">#REF!</definedName>
    <definedName name="____Aaa2">#REF!</definedName>
    <definedName name="____Aaa3">#REF!</definedName>
    <definedName name="____aab42">#REF!</definedName>
    <definedName name="____Axa1">#REF!</definedName>
    <definedName name="____Axa2">#REF!</definedName>
    <definedName name="____Axa3">#REF!</definedName>
    <definedName name="____Axx1">#REF!</definedName>
    <definedName name="____Axx2">#REF!</definedName>
    <definedName name="____Axx3">#REF!</definedName>
    <definedName name="____Axy1">#REF!</definedName>
    <definedName name="____Axy2">#REF!</definedName>
    <definedName name="____Axy3">#REF!</definedName>
    <definedName name="____Aya1">#REF!</definedName>
    <definedName name="____Aya2">#REF!</definedName>
    <definedName name="____Aya3">#REF!</definedName>
    <definedName name="____Ayy1">#REF!</definedName>
    <definedName name="____Ayy2">#REF!</definedName>
    <definedName name="____Ayy3">#REF!</definedName>
    <definedName name="____B2">#REF!</definedName>
    <definedName name="____BEM1">#REF!</definedName>
    <definedName name="____BEM2">#REF!</definedName>
    <definedName name="____BEP1">#REF!</definedName>
    <definedName name="____BEP2">#REF!</definedName>
    <definedName name="____BES1">#REF!</definedName>
    <definedName name="____BES2">#REF!</definedName>
    <definedName name="____BMM1">#REF!</definedName>
    <definedName name="____BMM2">#REF!</definedName>
    <definedName name="____BMP1">#REF!</definedName>
    <definedName name="____BMP2">#REF!</definedName>
    <definedName name="____BMS1">#REF!</definedName>
    <definedName name="____BMS2">#REF!</definedName>
    <definedName name="____BVS1">#REF!</definedName>
    <definedName name="____BVS2">#REF!</definedName>
    <definedName name="____CEN1">#REF!</definedName>
    <definedName name="____Dan1">#REF!</definedName>
    <definedName name="____Dan2">#REF!</definedName>
    <definedName name="____Dan3">#REF!</definedName>
    <definedName name="____Dan4">#REF!</definedName>
    <definedName name="____hor1">#REF!</definedName>
    <definedName name="____hor2">#REF!</definedName>
    <definedName name="____hor3">#REF!</definedName>
    <definedName name="____HSH1">#REF!</definedName>
    <definedName name="____HSH2">#REF!</definedName>
    <definedName name="____IU69997">#REF!</definedName>
    <definedName name="____IU79997">#REF!</definedName>
    <definedName name="____IV65999">#REF!</definedName>
    <definedName name="____IV67999">#REF!</definedName>
    <definedName name="____IV68999">#REF!</definedName>
    <definedName name="____IV69999">#REF!</definedName>
    <definedName name="____IV88888">#REF!</definedName>
    <definedName name="____IV99999">#REF!</definedName>
    <definedName name="____IV999999">#REF!</definedName>
    <definedName name="____JS1">#REF!</definedName>
    <definedName name="____JS2">#REF!</definedName>
    <definedName name="____Key1">#REF!</definedName>
    <definedName name="____Key2">#REF!</definedName>
    <definedName name="____Kh1">#REF!</definedName>
    <definedName name="____Kh2">#REF!</definedName>
    <definedName name="____KX1">#REF!</definedName>
    <definedName name="____KY1">#REF!</definedName>
    <definedName name="____Ky2">#REF!</definedName>
    <definedName name="____KYY1">#REF!</definedName>
    <definedName name="____KZ1">#REF!</definedName>
    <definedName name="____LH1">#REF!</definedName>
    <definedName name="____LH2">#REF!</definedName>
    <definedName name="____LH3">#REF!</definedName>
    <definedName name="____ll1">[2]INPUT!$D$16</definedName>
    <definedName name="____LL2">#REF!</definedName>
    <definedName name="____LL3">#REF!</definedName>
    <definedName name="____LS1">#REF!</definedName>
    <definedName name="____LS2">#REF!</definedName>
    <definedName name="____LS3">#REF!</definedName>
    <definedName name="____LS4">#REF!</definedName>
    <definedName name="____NP1">#REF!</definedName>
    <definedName name="____NP2">#REF!</definedName>
    <definedName name="____NS1">#REF!</definedName>
    <definedName name="____NS2">#REF!</definedName>
    <definedName name="____NS3">#REF!</definedName>
    <definedName name="____NS4">#REF!</definedName>
    <definedName name="____NSH1">#REF!</definedName>
    <definedName name="____NSH2">#REF!</definedName>
    <definedName name="____p1">#REF!</definedName>
    <definedName name="____PH2">#REF!</definedName>
    <definedName name="____PI1">#REF!</definedName>
    <definedName name="____PI2">#REF!</definedName>
    <definedName name="____pl1">#REF!</definedName>
    <definedName name="____PL2">#REF!</definedName>
    <definedName name="____PL3">#REF!</definedName>
    <definedName name="____RD5">[3]교각계산!$K$86</definedName>
    <definedName name="____rh1">[2]INPUT!$D$22</definedName>
    <definedName name="____RH2">#REF!</definedName>
    <definedName name="____RH3">#REF!</definedName>
    <definedName name="____rj1">#REF!</definedName>
    <definedName name="____rj2">#REF!</definedName>
    <definedName name="____rj3">#REF!</definedName>
    <definedName name="____RK1">#REF!</definedName>
    <definedName name="____RK2">#REF!</definedName>
    <definedName name="____RK3">#REF!</definedName>
    <definedName name="____rq1">#REF!</definedName>
    <definedName name="____rq2">#REF!</definedName>
    <definedName name="____rq3">#REF!</definedName>
    <definedName name="____rq4">#REF!</definedName>
    <definedName name="____s1">#REF!</definedName>
    <definedName name="____SA1">#REF!</definedName>
    <definedName name="____SBB1">#REF!</definedName>
    <definedName name="____SBB2">#REF!</definedName>
    <definedName name="____SBB3">#REF!</definedName>
    <definedName name="____SBB4">#REF!</definedName>
    <definedName name="____SBB5">#REF!</definedName>
    <definedName name="____SHH1">#REF!</definedName>
    <definedName name="____SHH2">#REF!</definedName>
    <definedName name="____SHH3">#REF!</definedName>
    <definedName name="____SS1">#REF!</definedName>
    <definedName name="____SS2">#REF!</definedName>
    <definedName name="____ST1">'[4]cross beam'!#REF!</definedName>
    <definedName name="____ST2">'[4]cross beam'!#REF!</definedName>
    <definedName name="____tbm1">#REF!</definedName>
    <definedName name="____TC1">#REF!</definedName>
    <definedName name="____TC2">#REF!</definedName>
    <definedName name="____TEM1">#REF!</definedName>
    <definedName name="____TEM2">#REF!</definedName>
    <definedName name="____TEP1">#REF!</definedName>
    <definedName name="____TEP2">#REF!</definedName>
    <definedName name="____TES1">#REF!</definedName>
    <definedName name="____TES2">#REF!</definedName>
    <definedName name="____th1">[5]입력데이타!$Y$12</definedName>
    <definedName name="____th2">[5]입력데이타!$U$15</definedName>
    <definedName name="____tl1">[5]입력데이타!$AB$12</definedName>
    <definedName name="____tl2">[5]입력데이타!$X$15</definedName>
    <definedName name="____TM1">#REF!</definedName>
    <definedName name="____TMM1">#REF!</definedName>
    <definedName name="____TMM2">#REF!</definedName>
    <definedName name="____TMP2">#REF!</definedName>
    <definedName name="____TMS2">#REF!</definedName>
    <definedName name="____TP1">#REF!</definedName>
    <definedName name="____TS1">#REF!</definedName>
    <definedName name="____TW1">#REF!</definedName>
    <definedName name="____TW2">#REF!</definedName>
    <definedName name="____ver1">#REF!</definedName>
    <definedName name="____ver2">#REF!</definedName>
    <definedName name="____ver3">#REF!</definedName>
    <definedName name="____VRE1">#REF!</definedName>
    <definedName name="____WBM1">#REF!</definedName>
    <definedName name="____WBM2">#REF!</definedName>
    <definedName name="____WBP1">#REF!</definedName>
    <definedName name="____WBP2">#REF!</definedName>
    <definedName name="____WBS1">#REF!</definedName>
    <definedName name="____WBS2">#REF!</definedName>
    <definedName name="____WC1">#REF!</definedName>
    <definedName name="____WE1">#REF!</definedName>
    <definedName name="____WE2">#REF!</definedName>
    <definedName name="____WL1">#REF!</definedName>
    <definedName name="____WL2">#REF!</definedName>
    <definedName name="____WMM1">#REF!</definedName>
    <definedName name="____WMM2">#REF!</definedName>
    <definedName name="____WMP1">#REF!</definedName>
    <definedName name="____WMP2">#REF!</definedName>
    <definedName name="____WMS1">#REF!</definedName>
    <definedName name="____WMS2">#REF!</definedName>
    <definedName name="____WTM1">#REF!</definedName>
    <definedName name="____WTM2">#REF!</definedName>
    <definedName name="____WTP1">#REF!</definedName>
    <definedName name="____WTP2">#REF!</definedName>
    <definedName name="____WTS1">#REF!</definedName>
    <definedName name="____WTS2">#REF!</definedName>
    <definedName name="____XS1">[3]교각계산!$M$40</definedName>
    <definedName name="____XX1">#REF!</definedName>
    <definedName name="____XX2">#REF!</definedName>
    <definedName name="____XX3">#REF!</definedName>
    <definedName name="____XX4">#REF!</definedName>
    <definedName name="____XX5">#REF!</definedName>
    <definedName name="____XX6">#REF!</definedName>
    <definedName name="____XX7">#REF!</definedName>
    <definedName name="____XX8">#REF!</definedName>
    <definedName name="____XX9">#REF!</definedName>
    <definedName name="____YY1">#REF!</definedName>
    <definedName name="____YY2">#REF!</definedName>
    <definedName name="____YY3">#REF!</definedName>
    <definedName name="____YY4">#REF!</definedName>
    <definedName name="____YY5">#REF!</definedName>
    <definedName name="____YY6">#REF!</definedName>
    <definedName name="____YY7">#REF!</definedName>
    <definedName name="____YY8">#REF!</definedName>
    <definedName name="____YY9">#REF!</definedName>
    <definedName name="___a1">#REF!</definedName>
    <definedName name="___Aaa1">#REF!</definedName>
    <definedName name="___Aaa2">#REF!</definedName>
    <definedName name="___Aaa3">#REF!</definedName>
    <definedName name="___aab42">#REF!</definedName>
    <definedName name="___Axa1">#REF!</definedName>
    <definedName name="___Axa2">#REF!</definedName>
    <definedName name="___Axa3">#REF!</definedName>
    <definedName name="___Axx1">#REF!</definedName>
    <definedName name="___Axx2">#REF!</definedName>
    <definedName name="___Axx3">#REF!</definedName>
    <definedName name="___Axy1">#REF!</definedName>
    <definedName name="___Axy2">#REF!</definedName>
    <definedName name="___Axy3">#REF!</definedName>
    <definedName name="___Aya1">#REF!</definedName>
    <definedName name="___Aya2">#REF!</definedName>
    <definedName name="___Aya3">#REF!</definedName>
    <definedName name="___Ayy1">#REF!</definedName>
    <definedName name="___Ayy2">#REF!</definedName>
    <definedName name="___Ayy3">#REF!</definedName>
    <definedName name="___B2">#REF!</definedName>
    <definedName name="___BEM1">#REF!</definedName>
    <definedName name="___BEM2">#REF!</definedName>
    <definedName name="___BEP1">#REF!</definedName>
    <definedName name="___BEP2">#REF!</definedName>
    <definedName name="___BES1">#REF!</definedName>
    <definedName name="___BES2">#REF!</definedName>
    <definedName name="___BMM1">#REF!</definedName>
    <definedName name="___BMM2">#REF!</definedName>
    <definedName name="___BMP1">#REF!</definedName>
    <definedName name="___BMP2">#REF!</definedName>
    <definedName name="___BMS1">#REF!</definedName>
    <definedName name="___BMS2">#REF!</definedName>
    <definedName name="___BVS1">#REF!</definedName>
    <definedName name="___BVS2">#REF!</definedName>
    <definedName name="___CEN1">#REF!</definedName>
    <definedName name="___Dan1">#REF!</definedName>
    <definedName name="___Dan2">#REF!</definedName>
    <definedName name="___Dan3">#REF!</definedName>
    <definedName name="___Dan4">#REF!</definedName>
    <definedName name="___hor1">#REF!</definedName>
    <definedName name="___hor2">#REF!</definedName>
    <definedName name="___hor3">#REF!</definedName>
    <definedName name="___HSH1">#REF!</definedName>
    <definedName name="___HSH2">#REF!</definedName>
    <definedName name="___IU69997">#REF!</definedName>
    <definedName name="___IU79997">#REF!</definedName>
    <definedName name="___IV65999">#REF!</definedName>
    <definedName name="___IV67999">#REF!</definedName>
    <definedName name="___IV68999">#REF!</definedName>
    <definedName name="___IV69999">#REF!</definedName>
    <definedName name="___IV88888">#REF!</definedName>
    <definedName name="___IV99999">#REF!</definedName>
    <definedName name="___IV999999">#REF!</definedName>
    <definedName name="___JS1">#REF!</definedName>
    <definedName name="___JS2">#REF!</definedName>
    <definedName name="___Key1">#REF!</definedName>
    <definedName name="___Key2">#REF!</definedName>
    <definedName name="___Kh1">#REF!</definedName>
    <definedName name="___Kh2">#REF!</definedName>
    <definedName name="___KX1">#REF!</definedName>
    <definedName name="___KY1">#REF!</definedName>
    <definedName name="___Ky2">#REF!</definedName>
    <definedName name="___KYY1">#REF!</definedName>
    <definedName name="___KZ1">#REF!</definedName>
    <definedName name="___LH1">#REF!</definedName>
    <definedName name="___LH2">#REF!</definedName>
    <definedName name="___LH3">#REF!</definedName>
    <definedName name="___ll1">[2]INPUT!$D$16</definedName>
    <definedName name="___LL2">#REF!</definedName>
    <definedName name="___LL3">#REF!</definedName>
    <definedName name="___LS1">#REF!</definedName>
    <definedName name="___LS2">#REF!</definedName>
    <definedName name="___LS3">#REF!</definedName>
    <definedName name="___LS4">#REF!</definedName>
    <definedName name="___NP1">#REF!</definedName>
    <definedName name="___NP2">#REF!</definedName>
    <definedName name="___NS1">#REF!</definedName>
    <definedName name="___NS2">#REF!</definedName>
    <definedName name="___NS3">#REF!</definedName>
    <definedName name="___NS4">#REF!</definedName>
    <definedName name="___NSH1">#REF!</definedName>
    <definedName name="___NSH2">#REF!</definedName>
    <definedName name="___p1">#REF!</definedName>
    <definedName name="___PH2">#REF!</definedName>
    <definedName name="___PI1">#REF!</definedName>
    <definedName name="___PI2">#REF!</definedName>
    <definedName name="___pl1">#REF!</definedName>
    <definedName name="___PL2">#REF!</definedName>
    <definedName name="___PL3">#REF!</definedName>
    <definedName name="___RD5">[3]교각계산!$K$86</definedName>
    <definedName name="___rh1">[2]INPUT!$D$22</definedName>
    <definedName name="___RH2">#REF!</definedName>
    <definedName name="___RH3">#REF!</definedName>
    <definedName name="___rj1">#REF!</definedName>
    <definedName name="___rj2">#REF!</definedName>
    <definedName name="___rj3">#REF!</definedName>
    <definedName name="___RK1">#REF!</definedName>
    <definedName name="___RK2">#REF!</definedName>
    <definedName name="___RK3">#REF!</definedName>
    <definedName name="___rq1">#REF!</definedName>
    <definedName name="___rq2">#REF!</definedName>
    <definedName name="___rq3">#REF!</definedName>
    <definedName name="___rq4">#REF!</definedName>
    <definedName name="___s1">#REF!</definedName>
    <definedName name="___SA1">#REF!</definedName>
    <definedName name="___SBB1">#REF!</definedName>
    <definedName name="___SBB2">#REF!</definedName>
    <definedName name="___SBB3">#REF!</definedName>
    <definedName name="___SBB4">#REF!</definedName>
    <definedName name="___SBB5">#REF!</definedName>
    <definedName name="___SHH1">#REF!</definedName>
    <definedName name="___SHH2">#REF!</definedName>
    <definedName name="___SHH3">#REF!</definedName>
    <definedName name="___SS1">#REF!</definedName>
    <definedName name="___SS2">#REF!</definedName>
    <definedName name="___ST1">'[4]cross beam'!#REF!</definedName>
    <definedName name="___ST2">'[4]cross beam'!#REF!</definedName>
    <definedName name="___tbm1">#REF!</definedName>
    <definedName name="___TC1">#REF!</definedName>
    <definedName name="___TC2">#REF!</definedName>
    <definedName name="___TEM1">#REF!</definedName>
    <definedName name="___TEM2">#REF!</definedName>
    <definedName name="___TEP1">#REF!</definedName>
    <definedName name="___TEP2">#REF!</definedName>
    <definedName name="___TES1">#REF!</definedName>
    <definedName name="___TES2">#REF!</definedName>
    <definedName name="___th1">[5]입력데이타!$Y$12</definedName>
    <definedName name="___th2">[5]입력데이타!$U$15</definedName>
    <definedName name="___tl1">[5]입력데이타!$AB$12</definedName>
    <definedName name="___tl2">[5]입력데이타!$X$15</definedName>
    <definedName name="___TM1">#REF!</definedName>
    <definedName name="___TMM1">#REF!</definedName>
    <definedName name="___TMM2">#REF!</definedName>
    <definedName name="___TMP2">#REF!</definedName>
    <definedName name="___TMS2">#REF!</definedName>
    <definedName name="___TP1">#REF!</definedName>
    <definedName name="___TS1">#REF!</definedName>
    <definedName name="___TW1">#REF!</definedName>
    <definedName name="___TW2">#REF!</definedName>
    <definedName name="___ver1">#REF!</definedName>
    <definedName name="___ver2">#REF!</definedName>
    <definedName name="___ver3">#REF!</definedName>
    <definedName name="___VRE1">#REF!</definedName>
    <definedName name="___WBM1">#REF!</definedName>
    <definedName name="___WBM2">#REF!</definedName>
    <definedName name="___WBP1">#REF!</definedName>
    <definedName name="___WBP2">#REF!</definedName>
    <definedName name="___WBS1">#REF!</definedName>
    <definedName name="___WBS2">#REF!</definedName>
    <definedName name="___WC1">#REF!</definedName>
    <definedName name="___WE1">#REF!</definedName>
    <definedName name="___WE2">#REF!</definedName>
    <definedName name="___WL1">#REF!</definedName>
    <definedName name="___WL2">#REF!</definedName>
    <definedName name="___WMM1">#REF!</definedName>
    <definedName name="___WMM2">#REF!</definedName>
    <definedName name="___WMP1">#REF!</definedName>
    <definedName name="___WMP2">#REF!</definedName>
    <definedName name="___WMS1">#REF!</definedName>
    <definedName name="___WMS2">#REF!</definedName>
    <definedName name="___WTM1">#REF!</definedName>
    <definedName name="___WTM2">#REF!</definedName>
    <definedName name="___WTP1">#REF!</definedName>
    <definedName name="___WTP2">#REF!</definedName>
    <definedName name="___WTS1">#REF!</definedName>
    <definedName name="___WTS2">#REF!</definedName>
    <definedName name="___XS1">[3]교각계산!$M$40</definedName>
    <definedName name="___XX1">#REF!</definedName>
    <definedName name="___XX2">#REF!</definedName>
    <definedName name="___XX3">#REF!</definedName>
    <definedName name="___XX4">#REF!</definedName>
    <definedName name="___XX5">#REF!</definedName>
    <definedName name="___XX6">#REF!</definedName>
    <definedName name="___XX7">#REF!</definedName>
    <definedName name="___XX8">#REF!</definedName>
    <definedName name="___XX9">#REF!</definedName>
    <definedName name="___YY1">#REF!</definedName>
    <definedName name="___YY2">#REF!</definedName>
    <definedName name="___YY3">#REF!</definedName>
    <definedName name="___YY4">#REF!</definedName>
    <definedName name="___YY5">#REF!</definedName>
    <definedName name="___YY6">#REF!</definedName>
    <definedName name="___YY7">#REF!</definedName>
    <definedName name="___YY8">#REF!</definedName>
    <definedName name="___YY9">#REF!</definedName>
    <definedName name="__a1">#REF!</definedName>
    <definedName name="__Aaa1">#REF!</definedName>
    <definedName name="__Aaa2">#REF!</definedName>
    <definedName name="__Aaa3">#REF!</definedName>
    <definedName name="__aab42">#REF!</definedName>
    <definedName name="__Axa1">#REF!</definedName>
    <definedName name="__Axa2">#REF!</definedName>
    <definedName name="__Axa3">#REF!</definedName>
    <definedName name="__Axx1">#REF!</definedName>
    <definedName name="__Axx2">#REF!</definedName>
    <definedName name="__Axx3">#REF!</definedName>
    <definedName name="__Axy1">#REF!</definedName>
    <definedName name="__Axy2">#REF!</definedName>
    <definedName name="__Axy3">#REF!</definedName>
    <definedName name="__Aya1">#REF!</definedName>
    <definedName name="__Aya2">#REF!</definedName>
    <definedName name="__Aya3">#REF!</definedName>
    <definedName name="__Ayy1">#REF!</definedName>
    <definedName name="__Ayy2">#REF!</definedName>
    <definedName name="__Ayy3">#REF!</definedName>
    <definedName name="__B2">#REF!</definedName>
    <definedName name="__BEM1">#REF!</definedName>
    <definedName name="__BEM2">#REF!</definedName>
    <definedName name="__BEP1">#REF!</definedName>
    <definedName name="__BEP2">#REF!</definedName>
    <definedName name="__BES1">#REF!</definedName>
    <definedName name="__BES2">#REF!</definedName>
    <definedName name="__BMM1">#REF!</definedName>
    <definedName name="__BMM2">#REF!</definedName>
    <definedName name="__BMP1">#REF!</definedName>
    <definedName name="__BMP2">#REF!</definedName>
    <definedName name="__BMS1">#REF!</definedName>
    <definedName name="__BMS2">#REF!</definedName>
    <definedName name="__BVS1">#REF!</definedName>
    <definedName name="__BVS2">#REF!</definedName>
    <definedName name="__CEN1">#REF!</definedName>
    <definedName name="__Dan1">#REF!</definedName>
    <definedName name="__Dan2">#REF!</definedName>
    <definedName name="__Dan3">#REF!</definedName>
    <definedName name="__Dan4">#REF!</definedName>
    <definedName name="__DemandLoad">TRUE</definedName>
    <definedName name="__hor1">#REF!</definedName>
    <definedName name="__hor2">#REF!</definedName>
    <definedName name="__hor3">#REF!</definedName>
    <definedName name="__HSH1">#REF!</definedName>
    <definedName name="__HSH2">#REF!</definedName>
    <definedName name="__IntlFixup" hidden="1">TRUE</definedName>
    <definedName name="__IU69997">#REF!</definedName>
    <definedName name="__IU79997">#REF!</definedName>
    <definedName name="__IV65999">#REF!</definedName>
    <definedName name="__IV67999">#REF!</definedName>
    <definedName name="__IV68999">#REF!</definedName>
    <definedName name="__IV69999">#REF!</definedName>
    <definedName name="__IV88888">#REF!</definedName>
    <definedName name="__IV99999">#REF!</definedName>
    <definedName name="__IV999999">#REF!</definedName>
    <definedName name="__JJ132">#REF!</definedName>
    <definedName name="__JS1">#REF!</definedName>
    <definedName name="__JS2">#REF!</definedName>
    <definedName name="__Key1">#REF!</definedName>
    <definedName name="__Key2">#REF!</definedName>
    <definedName name="__Kh1">#REF!</definedName>
    <definedName name="__Kh2">#REF!</definedName>
    <definedName name="__KX1">#REF!</definedName>
    <definedName name="__KY1">#REF!</definedName>
    <definedName name="__Ky2">#REF!</definedName>
    <definedName name="__KYY1">#REF!</definedName>
    <definedName name="__KZ1">#REF!</definedName>
    <definedName name="__LH1">#REF!</definedName>
    <definedName name="__LH2">#REF!</definedName>
    <definedName name="__LH3">#REF!</definedName>
    <definedName name="__ll1">[2]INPUT!$D$16</definedName>
    <definedName name="__LL2">#REF!</definedName>
    <definedName name="__LL3">#REF!</definedName>
    <definedName name="__LS1">#REF!</definedName>
    <definedName name="__LS2">#REF!</definedName>
    <definedName name="__LS3">#REF!</definedName>
    <definedName name="__LS4">#REF!</definedName>
    <definedName name="__NP1">#REF!</definedName>
    <definedName name="__NP2">#REF!</definedName>
    <definedName name="__NS1">#REF!</definedName>
    <definedName name="__NS2">#REF!</definedName>
    <definedName name="__NS3">#REF!</definedName>
    <definedName name="__NS4">#REF!</definedName>
    <definedName name="__NSH1">#REF!</definedName>
    <definedName name="__NSH2">#REF!</definedName>
    <definedName name="__p1">#REF!</definedName>
    <definedName name="__PH2">#REF!</definedName>
    <definedName name="__PI1">#REF!</definedName>
    <definedName name="__PI2">#REF!</definedName>
    <definedName name="__pl1">#REF!</definedName>
    <definedName name="__PL2">#REF!</definedName>
    <definedName name="__PL3">#REF!</definedName>
    <definedName name="__RD5">[3]교각계산!$K$86</definedName>
    <definedName name="__rh1">[2]INPUT!$D$22</definedName>
    <definedName name="__RH2">#REF!</definedName>
    <definedName name="__RH3">#REF!</definedName>
    <definedName name="__rj1">#REF!</definedName>
    <definedName name="__rj2">#REF!</definedName>
    <definedName name="__rj3">#REF!</definedName>
    <definedName name="__RK1">#REF!</definedName>
    <definedName name="__RK2">#REF!</definedName>
    <definedName name="__RK3">#REF!</definedName>
    <definedName name="__RL1">#REF!</definedName>
    <definedName name="__rq1">#REF!</definedName>
    <definedName name="__rq2">#REF!</definedName>
    <definedName name="__rq3">#REF!</definedName>
    <definedName name="__rq4">#REF!</definedName>
    <definedName name="__s1">#REF!</definedName>
    <definedName name="__SA1">#REF!</definedName>
    <definedName name="__SBB1">#REF!</definedName>
    <definedName name="__SBB2">#REF!</definedName>
    <definedName name="__SBB3">#REF!</definedName>
    <definedName name="__SBB4">#REF!</definedName>
    <definedName name="__SBB5">#REF!</definedName>
    <definedName name="__SHH1">#REF!</definedName>
    <definedName name="__SHH2">#REF!</definedName>
    <definedName name="__SHH3">#REF!</definedName>
    <definedName name="__SS1">#REF!</definedName>
    <definedName name="__SS2">#REF!</definedName>
    <definedName name="__ST1">'[4]cross beam'!#REF!</definedName>
    <definedName name="__ST2">'[4]cross beam'!#REF!</definedName>
    <definedName name="__tbm1">#REF!</definedName>
    <definedName name="__TC1">#REF!</definedName>
    <definedName name="__TC2">#REF!</definedName>
    <definedName name="__TEM1">#REF!</definedName>
    <definedName name="__TEM2">#REF!</definedName>
    <definedName name="__TEP1">#REF!</definedName>
    <definedName name="__TEP2">#REF!</definedName>
    <definedName name="__TES1">#REF!</definedName>
    <definedName name="__TES2">#REF!</definedName>
    <definedName name="__th1">[5]입력데이타!$Y$12</definedName>
    <definedName name="__th2">[5]입력데이타!$U$15</definedName>
    <definedName name="__tl1">[5]입력데이타!$AB$12</definedName>
    <definedName name="__tl2">[5]입력데이타!$X$15</definedName>
    <definedName name="__TM1">#REF!</definedName>
    <definedName name="__TMM1">#REF!</definedName>
    <definedName name="__TMM2">#REF!</definedName>
    <definedName name="__TMP2">#REF!</definedName>
    <definedName name="__TMS2">#REF!</definedName>
    <definedName name="__TP1">#REF!</definedName>
    <definedName name="__TS1">#REF!</definedName>
    <definedName name="__TW1">#REF!</definedName>
    <definedName name="__TW2">#REF!</definedName>
    <definedName name="__ver1">#REF!</definedName>
    <definedName name="__ver2">#REF!</definedName>
    <definedName name="__ver3">#REF!</definedName>
    <definedName name="__VRE1">#REF!</definedName>
    <definedName name="__WBM1">#REF!</definedName>
    <definedName name="__WBM2">#REF!</definedName>
    <definedName name="__WBP1">#REF!</definedName>
    <definedName name="__WBP2">#REF!</definedName>
    <definedName name="__WBS1">#REF!</definedName>
    <definedName name="__WBS2">#REF!</definedName>
    <definedName name="__WC1">#REF!</definedName>
    <definedName name="__WE1">#REF!</definedName>
    <definedName name="__WE2">#REF!</definedName>
    <definedName name="__WL1">#REF!</definedName>
    <definedName name="__WL2">#REF!</definedName>
    <definedName name="__WMM1">#REF!</definedName>
    <definedName name="__WMM2">#REF!</definedName>
    <definedName name="__WMP1">#REF!</definedName>
    <definedName name="__WMP2">#REF!</definedName>
    <definedName name="__WMS1">#REF!</definedName>
    <definedName name="__WMS2">#REF!</definedName>
    <definedName name="__WTM1">#REF!</definedName>
    <definedName name="__WTM2">#REF!</definedName>
    <definedName name="__WTP1">#REF!</definedName>
    <definedName name="__WTP2">#REF!</definedName>
    <definedName name="__WTS1">#REF!</definedName>
    <definedName name="__WTS2">#REF!</definedName>
    <definedName name="__XS1">[3]교각계산!$M$40</definedName>
    <definedName name="__XX1">#REF!</definedName>
    <definedName name="__XX2">#REF!</definedName>
    <definedName name="__XX3">#REF!</definedName>
    <definedName name="__XX4">#REF!</definedName>
    <definedName name="__XX5">#REF!</definedName>
    <definedName name="__XX6">#REF!</definedName>
    <definedName name="__XX7">#REF!</definedName>
    <definedName name="__XX8">#REF!</definedName>
    <definedName name="__XX9">#REF!</definedName>
    <definedName name="__YY1">#REF!</definedName>
    <definedName name="__YY2">#REF!</definedName>
    <definedName name="__YY3">#REF!</definedName>
    <definedName name="__YY4">#REF!</definedName>
    <definedName name="__YY5">#REF!</definedName>
    <definedName name="__YY6">#REF!</definedName>
    <definedName name="__YY7">#REF!</definedName>
    <definedName name="__YY8">#REF!</definedName>
    <definedName name="__YY9">#REF!</definedName>
    <definedName name="_1">#N/A</definedName>
    <definedName name="_1._PANEL_BD.__LP___1">#REF!</definedName>
    <definedName name="_1.구체">#REF!</definedName>
    <definedName name="_1_3_0Crite">#REF!</definedName>
    <definedName name="_10">#REF!</definedName>
    <definedName name="_11">#REF!</definedName>
    <definedName name="_15A">#REF!</definedName>
    <definedName name="_2">[6]직원인원!#REF!</definedName>
    <definedName name="_2.접속저판">#REF!</definedName>
    <definedName name="_2_3_0Criteria">#REF!</definedName>
    <definedName name="_3">#N/A</definedName>
    <definedName name="_3.기초">#REF!</definedName>
    <definedName name="_3G_0Extr">#REF!</definedName>
    <definedName name="_4.거푸집">#REF!</definedName>
    <definedName name="_4G_0Extract">#REF!</definedName>
    <definedName name="_5.거푸집">#REF!</definedName>
    <definedName name="_5일간">#REF!</definedName>
    <definedName name="_6">#REF!</definedName>
    <definedName name="_6.부직포">#REF!</definedName>
    <definedName name="_6.잡석채움">#REF!</definedName>
    <definedName name="_7">#REF!</definedName>
    <definedName name="_7.배수">#REF!</definedName>
    <definedName name="_8">#REF!</definedName>
    <definedName name="_8.스페이서">#REF!</definedName>
    <definedName name="_9">#REF!</definedName>
    <definedName name="_9.문양">#REF!</definedName>
    <definedName name="_95년_포상금_지급내역">#REF!</definedName>
    <definedName name="_A" localSheetId="8">#REF!</definedName>
    <definedName name="_A" localSheetId="2">#REF!</definedName>
    <definedName name="_A" localSheetId="3">#REF!</definedName>
    <definedName name="_A" localSheetId="1">#REF!</definedName>
    <definedName name="_A">#REF!</definedName>
    <definedName name="_a1">#REF!</definedName>
    <definedName name="_Aaa1">#REF!</definedName>
    <definedName name="_Aaa2">#REF!</definedName>
    <definedName name="_Aaa3">#REF!</definedName>
    <definedName name="_aab42">#REF!</definedName>
    <definedName name="_ABUT_SHOE" localSheetId="8">#REF!</definedName>
    <definedName name="_ABUT_SHOE" localSheetId="2">#REF!</definedName>
    <definedName name="_ABUT_SHOE" localSheetId="3">#REF!</definedName>
    <definedName name="_ABUT_SHOE" localSheetId="1">#REF!</definedName>
    <definedName name="_ABUT_SHOE">#REF!</definedName>
    <definedName name="_Axa1">#REF!</definedName>
    <definedName name="_Axa2">#REF!</definedName>
    <definedName name="_Axa3">#REF!</definedName>
    <definedName name="_Axx1">#REF!</definedName>
    <definedName name="_Axx2">#REF!</definedName>
    <definedName name="_Axx3">#REF!</definedName>
    <definedName name="_Axy1">#REF!</definedName>
    <definedName name="_Axy2">#REF!</definedName>
    <definedName name="_Axy3">#REF!</definedName>
    <definedName name="_Aya1">#REF!</definedName>
    <definedName name="_Aya2">#REF!</definedName>
    <definedName name="_Aya3">#REF!</definedName>
    <definedName name="_Ayy1">#REF!</definedName>
    <definedName name="_Ayy2">#REF!</definedName>
    <definedName name="_Ayy3">#REF!</definedName>
    <definedName name="_B2">#REF!</definedName>
    <definedName name="_BEM1">#REF!</definedName>
    <definedName name="_BEM2">#REF!</definedName>
    <definedName name="_BEP1">#REF!</definedName>
    <definedName name="_BEP2">#REF!</definedName>
    <definedName name="_BES1">#REF!</definedName>
    <definedName name="_BES2">#REF!</definedName>
    <definedName name="_BMM1">#REF!</definedName>
    <definedName name="_BMM2">#REF!</definedName>
    <definedName name="_BMP1">#REF!</definedName>
    <definedName name="_BMP2">#REF!</definedName>
    <definedName name="_BMS1">#REF!</definedName>
    <definedName name="_BMS2">#REF!</definedName>
    <definedName name="_BVS1">#REF!</definedName>
    <definedName name="_BVS2">#REF!</definedName>
    <definedName name="_C">#REF!</definedName>
    <definedName name="_CEN1">#REF!</definedName>
    <definedName name="_CSA8">'[7]INPUT(덕도방향-시점)'!#REF!</definedName>
    <definedName name="_csmax" localSheetId="8">#REF!</definedName>
    <definedName name="_csmax" localSheetId="2">#REF!</definedName>
    <definedName name="_csmax" localSheetId="3">#REF!</definedName>
    <definedName name="_csmax" localSheetId="1">#REF!</definedName>
    <definedName name="_csmax">#REF!</definedName>
    <definedName name="_Dan1">#REF!</definedName>
    <definedName name="_Dan2">#REF!</definedName>
    <definedName name="_Dan3">#REF!</definedName>
    <definedName name="_Dan4">#REF!</definedName>
    <definedName name="_dia10">#REF!</definedName>
    <definedName name="_dia13">#REF!</definedName>
    <definedName name="_dia16">#REF!</definedName>
    <definedName name="_dia19">#REF!</definedName>
    <definedName name="_dia22">#REF!</definedName>
    <definedName name="_dia25">#REF!</definedName>
    <definedName name="_dia29">#REF!</definedName>
    <definedName name="_dia32">#REF!</definedName>
    <definedName name="_dia35">#REF!</definedName>
    <definedName name="_Dist_Bin" hidden="1">[8]참조!#REF!</definedName>
    <definedName name="_E" localSheetId="8">#REF!</definedName>
    <definedName name="_E" localSheetId="2">#REF!</definedName>
    <definedName name="_E" localSheetId="3">#REF!</definedName>
    <definedName name="_E" localSheetId="1">#REF!</definedName>
    <definedName name="_E">#REF!</definedName>
    <definedName name="_Fill" hidden="1">#REF!</definedName>
    <definedName name="_xlnm._FilterDatabase" localSheetId="1" hidden="1">예산서!#REF!</definedName>
    <definedName name="_xlnm._FilterDatabase" hidden="1">#REF!</definedName>
    <definedName name="_FOOTING_X_M" localSheetId="8">#REF!</definedName>
    <definedName name="_FOOTING_X_M" localSheetId="2">#REF!</definedName>
    <definedName name="_FOOTING_X_M" localSheetId="3">#REF!</definedName>
    <definedName name="_FOOTING_X_M" localSheetId="1">#REF!</definedName>
    <definedName name="_FOOTING_X_M">#REF!</definedName>
    <definedName name="_FOOTING_Y_M" localSheetId="8">#REF!</definedName>
    <definedName name="_FOOTING_Y_M" localSheetId="2">#REF!</definedName>
    <definedName name="_FOOTING_Y_M" localSheetId="3">#REF!</definedName>
    <definedName name="_FOOTING_Y_M" localSheetId="1">#REF!</definedName>
    <definedName name="_FOOTING_Y_M">#REF!</definedName>
    <definedName name="_GHH1">#REF!</definedName>
    <definedName name="_GHH2">#REF!</definedName>
    <definedName name="_H66766">#REF!</definedName>
    <definedName name="_hor1">#REF!</definedName>
    <definedName name="_hor2">#REF!</definedName>
    <definedName name="_hor3">#REF!</definedName>
    <definedName name="_HPP1">#REF!</definedName>
    <definedName name="_HSH1">#REF!</definedName>
    <definedName name="_HSH2">#REF!</definedName>
    <definedName name="_I" localSheetId="8">#REF!</definedName>
    <definedName name="_I" localSheetId="2">#REF!</definedName>
    <definedName name="_I" localSheetId="3">#REF!</definedName>
    <definedName name="_I" localSheetId="1">#REF!</definedName>
    <definedName name="_I">#REF!</definedName>
    <definedName name="_IU69997">#REF!</definedName>
    <definedName name="_IU79997">#REF!</definedName>
    <definedName name="_IV65999">#REF!</definedName>
    <definedName name="_IV67999">#REF!</definedName>
    <definedName name="_IV68999">#REF!</definedName>
    <definedName name="_IV69350">#REF!</definedName>
    <definedName name="_IV69999">#REF!</definedName>
    <definedName name="_IV70230">#REF!</definedName>
    <definedName name="_IV88888">#REF!</definedName>
    <definedName name="_IV90230">#REF!</definedName>
    <definedName name="_IV99999">#REF!</definedName>
    <definedName name="_IV999999">#REF!</definedName>
    <definedName name="_iz1">#REF!</definedName>
    <definedName name="_JEA1">#REF!</definedName>
    <definedName name="_JEA2">#REF!</definedName>
    <definedName name="_JJ1">#REF!</definedName>
    <definedName name="_JJ10">#REF!</definedName>
    <definedName name="_JJ100">#REF!</definedName>
    <definedName name="_JJ101">#REF!</definedName>
    <definedName name="_JJ102">#REF!</definedName>
    <definedName name="_JJ103">#REF!</definedName>
    <definedName name="_JJ104">#REF!</definedName>
    <definedName name="_JJ105">#REF!</definedName>
    <definedName name="_JJ106">#REF!</definedName>
    <definedName name="_JJ107">#REF!</definedName>
    <definedName name="_JJ108">#REF!</definedName>
    <definedName name="_JJ109">#REF!</definedName>
    <definedName name="_JJ11">#REF!</definedName>
    <definedName name="_JJ110">#REF!</definedName>
    <definedName name="_JJ111">#REF!</definedName>
    <definedName name="_JJ112">#REF!</definedName>
    <definedName name="_JJ113">#REF!</definedName>
    <definedName name="_JJ114">#REF!</definedName>
    <definedName name="_JJ115">#REF!</definedName>
    <definedName name="_JJ116">#REF!</definedName>
    <definedName name="_JJ117">#REF!</definedName>
    <definedName name="_JJ118">#REF!</definedName>
    <definedName name="_JJ119">#REF!</definedName>
    <definedName name="_JJ12">#REF!</definedName>
    <definedName name="_JJ120">#REF!</definedName>
    <definedName name="_JJ121">#REF!</definedName>
    <definedName name="_JJ122">#REF!</definedName>
    <definedName name="_JJ123">#REF!</definedName>
    <definedName name="_JJ124">#REF!</definedName>
    <definedName name="_JJ125">#REF!</definedName>
    <definedName name="_JJ126">#REF!</definedName>
    <definedName name="_JJ127">#REF!</definedName>
    <definedName name="_JJ128">#REF!</definedName>
    <definedName name="_JJ129">#REF!</definedName>
    <definedName name="_JJ13">#REF!</definedName>
    <definedName name="_JJ130">#REF!</definedName>
    <definedName name="_JJ131">#REF!</definedName>
    <definedName name="_JJ132">#REF!</definedName>
    <definedName name="_JJ133">#REF!</definedName>
    <definedName name="_JJ134">#REF!</definedName>
    <definedName name="_JJ135">#REF!</definedName>
    <definedName name="_JJ136">#REF!</definedName>
    <definedName name="_JJ137">#REF!</definedName>
    <definedName name="_JJ138">#REF!</definedName>
    <definedName name="_JJ139">#REF!</definedName>
    <definedName name="_JJ14">#REF!</definedName>
    <definedName name="_JJ140">#REF!</definedName>
    <definedName name="_JJ141">#REF!</definedName>
    <definedName name="_JJ142">#REF!</definedName>
    <definedName name="_JJ143">#REF!</definedName>
    <definedName name="_JJ144">#REF!</definedName>
    <definedName name="_JJ145">#REF!</definedName>
    <definedName name="_JJ146">#REF!</definedName>
    <definedName name="_JJ147">#REF!</definedName>
    <definedName name="_JJ148">#REF!</definedName>
    <definedName name="_JJ149">#REF!</definedName>
    <definedName name="_JJ15">#REF!</definedName>
    <definedName name="_JJ150">#REF!</definedName>
    <definedName name="_JJ151">#REF!</definedName>
    <definedName name="_JJ152">#REF!</definedName>
    <definedName name="_JJ153">#REF!</definedName>
    <definedName name="_JJ154">#REF!</definedName>
    <definedName name="_JJ155">#REF!</definedName>
    <definedName name="_JJ156">#REF!</definedName>
    <definedName name="_JJ157">#REF!</definedName>
    <definedName name="_JJ158">#REF!</definedName>
    <definedName name="_JJ159">#REF!</definedName>
    <definedName name="_JJ16">#REF!</definedName>
    <definedName name="_JJ160">#REF!</definedName>
    <definedName name="_JJ161">#REF!</definedName>
    <definedName name="_JJ162">#REF!</definedName>
    <definedName name="_JJ163">#REF!</definedName>
    <definedName name="_JJ164">#REF!</definedName>
    <definedName name="_JJ165">#REF!</definedName>
    <definedName name="_JJ166">#REF!</definedName>
    <definedName name="_JJ167">#REF!</definedName>
    <definedName name="_JJ168">#REF!</definedName>
    <definedName name="_JJ169">#REF!</definedName>
    <definedName name="_JJ17">#REF!</definedName>
    <definedName name="_JJ170">#REF!</definedName>
    <definedName name="_JJ171">#REF!</definedName>
    <definedName name="_JJ172">#REF!</definedName>
    <definedName name="_JJ173">#REF!</definedName>
    <definedName name="_JJ174">#REF!</definedName>
    <definedName name="_JJ175">#REF!</definedName>
    <definedName name="_JJ176">#REF!</definedName>
    <definedName name="_JJ177">#REF!</definedName>
    <definedName name="_JJ178">#REF!</definedName>
    <definedName name="_JJ179">#REF!</definedName>
    <definedName name="_JJ18">#REF!</definedName>
    <definedName name="_JJ180">#REF!</definedName>
    <definedName name="_JJ181">#REF!</definedName>
    <definedName name="_JJ182">#REF!</definedName>
    <definedName name="_JJ183">#REF!</definedName>
    <definedName name="_JJ184">#REF!</definedName>
    <definedName name="_JJ185">#REF!</definedName>
    <definedName name="_JJ186">#REF!</definedName>
    <definedName name="_JJ187">#REF!</definedName>
    <definedName name="_JJ188">#REF!</definedName>
    <definedName name="_JJ189">#REF!</definedName>
    <definedName name="_JJ19">#REF!</definedName>
    <definedName name="_JJ190">#REF!</definedName>
    <definedName name="_JJ191">#REF!</definedName>
    <definedName name="_JJ192">#REF!</definedName>
    <definedName name="_JJ193">#REF!</definedName>
    <definedName name="_JJ194">#REF!</definedName>
    <definedName name="_JJ195">#REF!</definedName>
    <definedName name="_JJ196">#REF!</definedName>
    <definedName name="_JJ197">#REF!</definedName>
    <definedName name="_JJ198">#REF!</definedName>
    <definedName name="_JJ199">#REF!</definedName>
    <definedName name="_JJ2">#REF!</definedName>
    <definedName name="_JJ20">#REF!</definedName>
    <definedName name="_JJ200">#REF!</definedName>
    <definedName name="_JJ201">#REF!</definedName>
    <definedName name="_JJ202">#REF!</definedName>
    <definedName name="_JJ203">#REF!</definedName>
    <definedName name="_JJ204">#REF!</definedName>
    <definedName name="_JJ205">#REF!</definedName>
    <definedName name="_JJ206">#REF!</definedName>
    <definedName name="_JJ207">#REF!</definedName>
    <definedName name="_JJ208">#REF!</definedName>
    <definedName name="_JJ209">#REF!</definedName>
    <definedName name="_JJ21">#REF!</definedName>
    <definedName name="_JJ210">#REF!</definedName>
    <definedName name="_JJ211">#REF!</definedName>
    <definedName name="_JJ212">#REF!</definedName>
    <definedName name="_JJ213">#REF!</definedName>
    <definedName name="_JJ214">#REF!</definedName>
    <definedName name="_JJ215">#REF!</definedName>
    <definedName name="_JJ216">#REF!</definedName>
    <definedName name="_JJ217">#REF!</definedName>
    <definedName name="_JJ218">#REF!</definedName>
    <definedName name="_JJ219">#REF!</definedName>
    <definedName name="_JJ22">#REF!</definedName>
    <definedName name="_JJ220">#REF!</definedName>
    <definedName name="_JJ221">#REF!</definedName>
    <definedName name="_JJ222">#REF!</definedName>
    <definedName name="_JJ223">#REF!</definedName>
    <definedName name="_JJ224">#REF!</definedName>
    <definedName name="_JJ225">#REF!</definedName>
    <definedName name="_JJ226">#REF!</definedName>
    <definedName name="_JJ227">#REF!</definedName>
    <definedName name="_JJ228">#REF!</definedName>
    <definedName name="_JJ229">#REF!</definedName>
    <definedName name="_JJ23">#REF!</definedName>
    <definedName name="_JJ230">#REF!</definedName>
    <definedName name="_jj231">#REF!</definedName>
    <definedName name="_JJ232">#REF!</definedName>
    <definedName name="_JJ233">#REF!</definedName>
    <definedName name="_JJ234">#REF!</definedName>
    <definedName name="_JJ235">#REF!</definedName>
    <definedName name="_JJ236">#REF!</definedName>
    <definedName name="_JJ237">#REF!</definedName>
    <definedName name="_JJ238">#REF!</definedName>
    <definedName name="_JJ239">#REF!</definedName>
    <definedName name="_JJ24">#REF!</definedName>
    <definedName name="_JJ25">#REF!</definedName>
    <definedName name="_JJ26">#REF!</definedName>
    <definedName name="_JJ27">#REF!</definedName>
    <definedName name="_JJ28">#REF!</definedName>
    <definedName name="_JJ29">#REF!</definedName>
    <definedName name="_JJ3">#REF!</definedName>
    <definedName name="_JJ30">#REF!</definedName>
    <definedName name="_JJ31">#REF!</definedName>
    <definedName name="_JJ32">#REF!</definedName>
    <definedName name="_JJ33">#REF!</definedName>
    <definedName name="_JJ34">#REF!</definedName>
    <definedName name="_JJ35">#REF!</definedName>
    <definedName name="_JJ36">#REF!</definedName>
    <definedName name="_JJ37">#REF!</definedName>
    <definedName name="_JJ38">#REF!</definedName>
    <definedName name="_JJ39">#REF!</definedName>
    <definedName name="_JJ4">#REF!</definedName>
    <definedName name="_JJ40">#REF!</definedName>
    <definedName name="_JJ41">#REF!</definedName>
    <definedName name="_JJ42">#REF!</definedName>
    <definedName name="_JJ43">#REF!</definedName>
    <definedName name="_JJ44">#REF!</definedName>
    <definedName name="_JJ45">#REF!</definedName>
    <definedName name="_JJ46">#REF!</definedName>
    <definedName name="_JJ47">#REF!</definedName>
    <definedName name="_JJ48">#REF!</definedName>
    <definedName name="_JJ49">#REF!</definedName>
    <definedName name="_JJ5">#REF!</definedName>
    <definedName name="_JJ50">#REF!</definedName>
    <definedName name="_JJ51">#REF!</definedName>
    <definedName name="_JJ52">#REF!</definedName>
    <definedName name="_JJ53">#REF!</definedName>
    <definedName name="_JJ54">#REF!</definedName>
    <definedName name="_JJ55">#REF!</definedName>
    <definedName name="_JJ56">#REF!</definedName>
    <definedName name="_JJ57">#REF!</definedName>
    <definedName name="_JJ58">#REF!</definedName>
    <definedName name="_JJ59">#REF!</definedName>
    <definedName name="_JJ6">#REF!</definedName>
    <definedName name="_JJ60">#REF!</definedName>
    <definedName name="_JJ61">#REF!</definedName>
    <definedName name="_JJ62">#REF!</definedName>
    <definedName name="_JJ63">#REF!</definedName>
    <definedName name="_JJ64">#REF!</definedName>
    <definedName name="_JJ65">#REF!</definedName>
    <definedName name="_JJ66">#REF!</definedName>
    <definedName name="_JJ67">#REF!</definedName>
    <definedName name="_JJ68">#REF!</definedName>
    <definedName name="_JJ69">#REF!</definedName>
    <definedName name="_JJ7">#REF!</definedName>
    <definedName name="_JJ70">#REF!</definedName>
    <definedName name="_JJ71">#REF!</definedName>
    <definedName name="_JJ72">#REF!</definedName>
    <definedName name="_JJ73">#REF!</definedName>
    <definedName name="_JJ74">#REF!</definedName>
    <definedName name="_JJ75">#REF!</definedName>
    <definedName name="_JJ76">#REF!</definedName>
    <definedName name="_JJ77">#REF!</definedName>
    <definedName name="_JJ78">#REF!</definedName>
    <definedName name="_JJ79">#REF!</definedName>
    <definedName name="_JJ8">#REF!</definedName>
    <definedName name="_JJ80">#REF!</definedName>
    <definedName name="_JJ81">#REF!</definedName>
    <definedName name="_JJ82">#REF!</definedName>
    <definedName name="_JJ83">#REF!</definedName>
    <definedName name="_JJ84">#REF!</definedName>
    <definedName name="_JJ85">#REF!</definedName>
    <definedName name="_JJ86">#REF!</definedName>
    <definedName name="_JJ87">#REF!</definedName>
    <definedName name="_JJ88">#REF!</definedName>
    <definedName name="_JJ89">#REF!</definedName>
    <definedName name="_JJ9">#REF!</definedName>
    <definedName name="_JJ90">#REF!</definedName>
    <definedName name="_JJ91">#REF!</definedName>
    <definedName name="_JJ92">#REF!</definedName>
    <definedName name="_JJ93">#REF!</definedName>
    <definedName name="_JJ94">#REF!</definedName>
    <definedName name="_JJ95">#REF!</definedName>
    <definedName name="_JJ96">#REF!</definedName>
    <definedName name="_JJ97">#REF!</definedName>
    <definedName name="_JJ98">#REF!</definedName>
    <definedName name="_JJ99">#REF!</definedName>
    <definedName name="_JS1">#REF!</definedName>
    <definedName name="_JS2">#REF!</definedName>
    <definedName name="_jz1">#REF!</definedName>
    <definedName name="_ka1">[9]기초단면설계!#REF!</definedName>
    <definedName name="_ka2">[9]기초단면설계!#REF!</definedName>
    <definedName name="_kae1">[9]기초단면설계!#REF!</definedName>
    <definedName name="_kae2">[9]기초단면설계!#REF!</definedName>
    <definedName name="_Key1">#REF!</definedName>
    <definedName name="_Key2">#REF!</definedName>
    <definedName name="_kfkf" hidden="1">#REF!</definedName>
    <definedName name="_Kh1">#REF!</definedName>
    <definedName name="_Kh2">#REF!</definedName>
    <definedName name="_KK1">#REF!</definedName>
    <definedName name="_KK10">#REF!</definedName>
    <definedName name="_KK100">#REF!</definedName>
    <definedName name="_KK101">#REF!</definedName>
    <definedName name="_KK102">#REF!</definedName>
    <definedName name="_KK103">#REF!</definedName>
    <definedName name="_KK104">#REF!</definedName>
    <definedName name="_KK105">#REF!</definedName>
    <definedName name="_KK106">#REF!</definedName>
    <definedName name="_KK107">#REF!</definedName>
    <definedName name="_KK108">#REF!</definedName>
    <definedName name="_KK109">#REF!</definedName>
    <definedName name="_KK11">#REF!</definedName>
    <definedName name="_KK110">#REF!</definedName>
    <definedName name="_KK111">#REF!</definedName>
    <definedName name="_KK112">#REF!</definedName>
    <definedName name="_KK113">#REF!</definedName>
    <definedName name="_KK114">#REF!</definedName>
    <definedName name="_KK115">#REF!</definedName>
    <definedName name="_KK116">#REF!</definedName>
    <definedName name="_KK117">#REF!</definedName>
    <definedName name="_KK118">#REF!</definedName>
    <definedName name="_KK119">#REF!</definedName>
    <definedName name="_KK12">#REF!</definedName>
    <definedName name="_KK120">#REF!</definedName>
    <definedName name="_KK121">#REF!</definedName>
    <definedName name="_KK122">#REF!</definedName>
    <definedName name="_KK123">#REF!</definedName>
    <definedName name="_KK124">#REF!</definedName>
    <definedName name="_KK125">#REF!</definedName>
    <definedName name="_KK126">#REF!</definedName>
    <definedName name="_KK127">#REF!</definedName>
    <definedName name="_KK128">#REF!</definedName>
    <definedName name="_KK129">#REF!</definedName>
    <definedName name="_KK13">#REF!</definedName>
    <definedName name="_KK130">#REF!</definedName>
    <definedName name="_KK131">#REF!</definedName>
    <definedName name="_KK132">#REF!</definedName>
    <definedName name="_KK133">#REF!</definedName>
    <definedName name="_KK134">#REF!</definedName>
    <definedName name="_KK135">#REF!</definedName>
    <definedName name="_KK136">#REF!</definedName>
    <definedName name="_KK137">#REF!</definedName>
    <definedName name="_KK138">#REF!</definedName>
    <definedName name="_KK139">#REF!</definedName>
    <definedName name="_KK14">#REF!</definedName>
    <definedName name="_KK140">#REF!</definedName>
    <definedName name="_KK141">#REF!</definedName>
    <definedName name="_KK142">#REF!</definedName>
    <definedName name="_KK143">#REF!</definedName>
    <definedName name="_KK144">#REF!</definedName>
    <definedName name="_KK145">#REF!</definedName>
    <definedName name="_KK146">#REF!</definedName>
    <definedName name="_KK147">#REF!</definedName>
    <definedName name="_KK148">#REF!</definedName>
    <definedName name="_KK149">#REF!</definedName>
    <definedName name="_KK15">#REF!</definedName>
    <definedName name="_KK150">#REF!</definedName>
    <definedName name="_KK151">#REF!</definedName>
    <definedName name="_KK152">#REF!</definedName>
    <definedName name="_KK153">#REF!</definedName>
    <definedName name="_KK154">#REF!</definedName>
    <definedName name="_KK155">#REF!</definedName>
    <definedName name="_KK156">#REF!</definedName>
    <definedName name="_KK157">#REF!</definedName>
    <definedName name="_KK158">#REF!</definedName>
    <definedName name="_KK159">#REF!</definedName>
    <definedName name="_KK16">#REF!</definedName>
    <definedName name="_KK160">#REF!</definedName>
    <definedName name="_KK161">#REF!</definedName>
    <definedName name="_KK162">#REF!</definedName>
    <definedName name="_KK163">#REF!</definedName>
    <definedName name="_KK164">#REF!</definedName>
    <definedName name="_KK165">#REF!</definedName>
    <definedName name="_KK166">#REF!</definedName>
    <definedName name="_KK167">#REF!</definedName>
    <definedName name="_KK168">#REF!</definedName>
    <definedName name="_KK169">#REF!</definedName>
    <definedName name="_KK17">#REF!</definedName>
    <definedName name="_KK170">#REF!</definedName>
    <definedName name="_KK171">#REF!</definedName>
    <definedName name="_KK172">#REF!</definedName>
    <definedName name="_KK173">#REF!</definedName>
    <definedName name="_KK174">#REF!</definedName>
    <definedName name="_KK175">#REF!</definedName>
    <definedName name="_KK176">#REF!</definedName>
    <definedName name="_KK177">#REF!</definedName>
    <definedName name="_KK178">#REF!</definedName>
    <definedName name="_KK179">#REF!</definedName>
    <definedName name="_KK18">#REF!</definedName>
    <definedName name="_KK180">#REF!</definedName>
    <definedName name="_KK181">#REF!</definedName>
    <definedName name="_KK182">#REF!</definedName>
    <definedName name="_KK183">#REF!</definedName>
    <definedName name="_KK184">#REF!</definedName>
    <definedName name="_KK185">#REF!</definedName>
    <definedName name="_KK186">#REF!</definedName>
    <definedName name="_KK187">#REF!</definedName>
    <definedName name="_KK188">#REF!</definedName>
    <definedName name="_KK189">#REF!</definedName>
    <definedName name="_KK19">#REF!</definedName>
    <definedName name="_KK190">#REF!</definedName>
    <definedName name="_KK191">#REF!</definedName>
    <definedName name="_KK192">#REF!</definedName>
    <definedName name="_KK193">#REF!</definedName>
    <definedName name="_KK194">#REF!</definedName>
    <definedName name="_KK195">#REF!</definedName>
    <definedName name="_KK196">#REF!</definedName>
    <definedName name="_KK197">#REF!</definedName>
    <definedName name="_KK198">#REF!</definedName>
    <definedName name="_KK199">#REF!</definedName>
    <definedName name="_KK2">#REF!</definedName>
    <definedName name="_KK20">#REF!</definedName>
    <definedName name="_KK200">#REF!</definedName>
    <definedName name="_KK201">#REF!</definedName>
    <definedName name="_KK202">#REF!</definedName>
    <definedName name="_KK203">#REF!</definedName>
    <definedName name="_KK204">#REF!</definedName>
    <definedName name="_KK205">#REF!</definedName>
    <definedName name="_KK206">#REF!</definedName>
    <definedName name="_KK207">#REF!</definedName>
    <definedName name="_KK208">#REF!</definedName>
    <definedName name="_KK209">#REF!</definedName>
    <definedName name="_KK21">#REF!</definedName>
    <definedName name="_KK210">#REF!</definedName>
    <definedName name="_KK211">#REF!</definedName>
    <definedName name="_KK212">#REF!</definedName>
    <definedName name="_KK213">#REF!</definedName>
    <definedName name="_KK214">#REF!</definedName>
    <definedName name="_KK215">#REF!</definedName>
    <definedName name="_KK216">#REF!</definedName>
    <definedName name="_KK217">#REF!</definedName>
    <definedName name="_KK218">#REF!</definedName>
    <definedName name="_KK219">#REF!</definedName>
    <definedName name="_KK22">#REF!</definedName>
    <definedName name="_KK220">#REF!</definedName>
    <definedName name="_KK221">#REF!</definedName>
    <definedName name="_KK222">#REF!</definedName>
    <definedName name="_KK223">#REF!</definedName>
    <definedName name="_KK224">#REF!</definedName>
    <definedName name="_KK225">#REF!</definedName>
    <definedName name="_KK226">#REF!</definedName>
    <definedName name="_KK227">#REF!</definedName>
    <definedName name="_KK228">#REF!</definedName>
    <definedName name="_KK229">#REF!</definedName>
    <definedName name="_KK23">#REF!</definedName>
    <definedName name="_KK230">#REF!</definedName>
    <definedName name="_kk231">#REF!</definedName>
    <definedName name="_KK232">#REF!</definedName>
    <definedName name="_KK233">#REF!</definedName>
    <definedName name="_KK234">#REF!</definedName>
    <definedName name="_KK235">#REF!</definedName>
    <definedName name="_KK236">#REF!</definedName>
    <definedName name="_KK237">#REF!</definedName>
    <definedName name="_KK238">#REF!</definedName>
    <definedName name="_KK239">#REF!</definedName>
    <definedName name="_KK24">#REF!</definedName>
    <definedName name="_KK25">#REF!</definedName>
    <definedName name="_KK26">#REF!</definedName>
    <definedName name="_KK27">#REF!</definedName>
    <definedName name="_KK28">#REF!</definedName>
    <definedName name="_KK29">#REF!</definedName>
    <definedName name="_KK3">#REF!</definedName>
    <definedName name="_KK30">#REF!</definedName>
    <definedName name="_KK31">#REF!</definedName>
    <definedName name="_KK32">#REF!</definedName>
    <definedName name="_KK33">#REF!</definedName>
    <definedName name="_KK34">#REF!</definedName>
    <definedName name="_KK35">#REF!</definedName>
    <definedName name="_KK36">#REF!</definedName>
    <definedName name="_KK37">#REF!</definedName>
    <definedName name="_KK38">#REF!</definedName>
    <definedName name="_KK39">#REF!</definedName>
    <definedName name="_KK4">#REF!</definedName>
    <definedName name="_KK40">#REF!</definedName>
    <definedName name="_KK41">#REF!</definedName>
    <definedName name="_KK42">#REF!</definedName>
    <definedName name="_KK43">#REF!</definedName>
    <definedName name="_KK44">#REF!</definedName>
    <definedName name="_KK45">#REF!</definedName>
    <definedName name="_KK46">#REF!</definedName>
    <definedName name="_KK47">#REF!</definedName>
    <definedName name="_KK48">#REF!</definedName>
    <definedName name="_KK49">#REF!</definedName>
    <definedName name="_KK5">#REF!</definedName>
    <definedName name="_KK50">#REF!</definedName>
    <definedName name="_KK51">#REF!</definedName>
    <definedName name="_KK52">#REF!</definedName>
    <definedName name="_KK53">#REF!</definedName>
    <definedName name="_KK54">#REF!</definedName>
    <definedName name="_KK55">#REF!</definedName>
    <definedName name="_KK56">#REF!</definedName>
    <definedName name="_KK57">#REF!</definedName>
    <definedName name="_KK58">#REF!</definedName>
    <definedName name="_KK59">#REF!</definedName>
    <definedName name="_KK6">#REF!</definedName>
    <definedName name="_KK60">#REF!</definedName>
    <definedName name="_KK61">#REF!</definedName>
    <definedName name="_KK62">#REF!</definedName>
    <definedName name="_KK63">#REF!</definedName>
    <definedName name="_KK64">#REF!</definedName>
    <definedName name="_KK65">#REF!</definedName>
    <definedName name="_KK66">#REF!</definedName>
    <definedName name="_KK67">#REF!</definedName>
    <definedName name="_KK68">#REF!</definedName>
    <definedName name="_KK69">#REF!</definedName>
    <definedName name="_KK7">#REF!</definedName>
    <definedName name="_KK70">#REF!</definedName>
    <definedName name="_KK71">#REF!</definedName>
    <definedName name="_KK72">#REF!</definedName>
    <definedName name="_KK73">#REF!</definedName>
    <definedName name="_KK74">#REF!</definedName>
    <definedName name="_KK75">#REF!</definedName>
    <definedName name="_KK76">#REF!</definedName>
    <definedName name="_KK77">#REF!</definedName>
    <definedName name="_KK78">#REF!</definedName>
    <definedName name="_KK79">#REF!</definedName>
    <definedName name="_KK8">#REF!</definedName>
    <definedName name="_KK80">#REF!</definedName>
    <definedName name="_KK81">#REF!</definedName>
    <definedName name="_KK82">#REF!</definedName>
    <definedName name="_KK83">#REF!</definedName>
    <definedName name="_KK84">#REF!</definedName>
    <definedName name="_KK85">#REF!</definedName>
    <definedName name="_KK86">#REF!</definedName>
    <definedName name="_KK87">#REF!</definedName>
    <definedName name="_KK88">#REF!</definedName>
    <definedName name="_KK89">#REF!</definedName>
    <definedName name="_KK9">#REF!</definedName>
    <definedName name="_KK90">#REF!</definedName>
    <definedName name="_KK91">#REF!</definedName>
    <definedName name="_KK92">#REF!</definedName>
    <definedName name="_KK93">#REF!</definedName>
    <definedName name="_KK94">#REF!</definedName>
    <definedName name="_KK95">#REF!</definedName>
    <definedName name="_KK96">#REF!</definedName>
    <definedName name="_KK97">#REF!</definedName>
    <definedName name="_KK98">#REF!</definedName>
    <definedName name="_KK99">#REF!</definedName>
    <definedName name="_KX1">#REF!</definedName>
    <definedName name="_KY1">#REF!</definedName>
    <definedName name="_Ky2">#REF!</definedName>
    <definedName name="_KYY1">#REF!</definedName>
    <definedName name="_KZ1">#REF!</definedName>
    <definedName name="_L1" localSheetId="8">#REF!</definedName>
    <definedName name="_L1" localSheetId="2">#REF!</definedName>
    <definedName name="_L1" localSheetId="3">#REF!</definedName>
    <definedName name="_L1" localSheetId="1">#REF!</definedName>
    <definedName name="_L1">#REF!</definedName>
    <definedName name="_L2" localSheetId="8">#REF!</definedName>
    <definedName name="_L2" localSheetId="2">#REF!</definedName>
    <definedName name="_L2" localSheetId="3">#REF!</definedName>
    <definedName name="_L2" localSheetId="1">#REF!</definedName>
    <definedName name="_L2">#REF!</definedName>
    <definedName name="_L3" localSheetId="8">#REF!</definedName>
    <definedName name="_L3" localSheetId="2">#REF!</definedName>
    <definedName name="_L3" localSheetId="3">#REF!</definedName>
    <definedName name="_L3" localSheetId="1">#REF!</definedName>
    <definedName name="_L3">#REF!</definedName>
    <definedName name="_LH1">#REF!</definedName>
    <definedName name="_LH2">#REF!</definedName>
    <definedName name="_LH3">#REF!</definedName>
    <definedName name="_ll1">[2]INPUT!$D$16</definedName>
    <definedName name="_LL2">#REF!</definedName>
    <definedName name="_LL3">#REF!</definedName>
    <definedName name="_LP1">#REF!</definedName>
    <definedName name="_LP2">#REF!</definedName>
    <definedName name="_LPB1">[10]부하계산서!#REF!</definedName>
    <definedName name="_LPK1">[10]부하계산서!#REF!</definedName>
    <definedName name="_LS1">#REF!</definedName>
    <definedName name="_LS2">#REF!</definedName>
    <definedName name="_LS3">#REF!</definedName>
    <definedName name="_LS4">#REF!</definedName>
    <definedName name="_LU1">'[11]부하(성남)'!#REF!</definedName>
    <definedName name="_LU2">'[11]부하(성남)'!#REF!</definedName>
    <definedName name="_LV01">'[11]부하(성남)'!#REF!</definedName>
    <definedName name="_mz1">#REF!</definedName>
    <definedName name="_NMB96">#REF!</definedName>
    <definedName name="_NN1">#REF!</definedName>
    <definedName name="_NN10">#REF!</definedName>
    <definedName name="_NN100">#REF!</definedName>
    <definedName name="_NN101">#REF!</definedName>
    <definedName name="_NN102">#REF!</definedName>
    <definedName name="_NN103">#REF!</definedName>
    <definedName name="_NN104">#REF!</definedName>
    <definedName name="_NN105">#REF!</definedName>
    <definedName name="_NN106">#REF!</definedName>
    <definedName name="_NN107">#REF!</definedName>
    <definedName name="_NN108">#REF!</definedName>
    <definedName name="_NN109">#REF!</definedName>
    <definedName name="_NN11">#REF!</definedName>
    <definedName name="_NN110">#REF!</definedName>
    <definedName name="_NN111">#REF!</definedName>
    <definedName name="_NN112">#REF!</definedName>
    <definedName name="_NN113">#REF!</definedName>
    <definedName name="_NN114">#REF!</definedName>
    <definedName name="_NN115">#REF!</definedName>
    <definedName name="_NN116">#REF!</definedName>
    <definedName name="_NN117">#REF!</definedName>
    <definedName name="_NN118">#REF!</definedName>
    <definedName name="_NN119">#REF!</definedName>
    <definedName name="_NN12">#REF!</definedName>
    <definedName name="_NN120">#REF!</definedName>
    <definedName name="_NN121">#REF!</definedName>
    <definedName name="_NN122">#REF!</definedName>
    <definedName name="_NN123">#REF!</definedName>
    <definedName name="_NN124">#REF!</definedName>
    <definedName name="_NN125">#REF!</definedName>
    <definedName name="_NN126">#REF!</definedName>
    <definedName name="_NN127">#REF!</definedName>
    <definedName name="_NN128">#REF!</definedName>
    <definedName name="_NN129">#REF!</definedName>
    <definedName name="_NN13">#REF!</definedName>
    <definedName name="_NN130">#REF!</definedName>
    <definedName name="_NN131">#REF!</definedName>
    <definedName name="_NN132">#REF!</definedName>
    <definedName name="_NN133">#REF!</definedName>
    <definedName name="_NN134">#REF!</definedName>
    <definedName name="_NN135">#REF!</definedName>
    <definedName name="_NN136">#REF!</definedName>
    <definedName name="_NN137">#REF!</definedName>
    <definedName name="_NN138">#REF!</definedName>
    <definedName name="_NN139">#REF!</definedName>
    <definedName name="_NN14">#REF!</definedName>
    <definedName name="_NN140">#REF!</definedName>
    <definedName name="_NN141">#REF!</definedName>
    <definedName name="_NN142">#REF!</definedName>
    <definedName name="_NN143">#REF!</definedName>
    <definedName name="_NN144">#REF!</definedName>
    <definedName name="_NN145">#REF!</definedName>
    <definedName name="_NN146">#REF!</definedName>
    <definedName name="_NN147">#REF!</definedName>
    <definedName name="_NN148">#REF!</definedName>
    <definedName name="_NN149">#REF!</definedName>
    <definedName name="_NN15">#REF!</definedName>
    <definedName name="_NN150">#REF!</definedName>
    <definedName name="_NN151">#REF!</definedName>
    <definedName name="_NN152">#REF!</definedName>
    <definedName name="_NN153">#REF!</definedName>
    <definedName name="_NN154">#REF!</definedName>
    <definedName name="_NN155">#REF!</definedName>
    <definedName name="_NN156">#REF!</definedName>
    <definedName name="_NN157">#REF!</definedName>
    <definedName name="_NN158">#REF!</definedName>
    <definedName name="_NN159">#REF!</definedName>
    <definedName name="_NN16">#REF!</definedName>
    <definedName name="_NN160">#REF!</definedName>
    <definedName name="_NN161">#REF!</definedName>
    <definedName name="_NN162">#REF!</definedName>
    <definedName name="_NN163">#REF!</definedName>
    <definedName name="_NN164">#REF!</definedName>
    <definedName name="_NN165">#REF!</definedName>
    <definedName name="_NN166">#REF!</definedName>
    <definedName name="_NN167">#REF!</definedName>
    <definedName name="_NN168">#REF!</definedName>
    <definedName name="_NN169">#REF!</definedName>
    <definedName name="_NN17">#REF!</definedName>
    <definedName name="_NN170">#REF!</definedName>
    <definedName name="_NN171">#REF!</definedName>
    <definedName name="_NN172">#REF!</definedName>
    <definedName name="_NN173">#REF!</definedName>
    <definedName name="_NN174">#REF!</definedName>
    <definedName name="_NN175">#REF!</definedName>
    <definedName name="_NN176">#REF!</definedName>
    <definedName name="_NN177">#REF!</definedName>
    <definedName name="_NN178">#REF!</definedName>
    <definedName name="_NN179">#REF!</definedName>
    <definedName name="_NN18">#REF!</definedName>
    <definedName name="_NN180">#REF!</definedName>
    <definedName name="_NN181">#REF!</definedName>
    <definedName name="_NN182">#REF!</definedName>
    <definedName name="_NN183">#REF!</definedName>
    <definedName name="_NN184">#REF!</definedName>
    <definedName name="_NN185">#REF!</definedName>
    <definedName name="_NN186">#REF!</definedName>
    <definedName name="_NN187">#REF!</definedName>
    <definedName name="_NN188">#REF!</definedName>
    <definedName name="_NN189">#REF!</definedName>
    <definedName name="_NN19">#REF!</definedName>
    <definedName name="_NN190">#REF!</definedName>
    <definedName name="_NN191">#REF!</definedName>
    <definedName name="_NN192">#REF!</definedName>
    <definedName name="_NN193">#REF!</definedName>
    <definedName name="_NN194">#REF!</definedName>
    <definedName name="_NN195">#REF!</definedName>
    <definedName name="_NN196">#REF!</definedName>
    <definedName name="_NN197">#REF!</definedName>
    <definedName name="_NN198">#REF!</definedName>
    <definedName name="_NN199">#REF!</definedName>
    <definedName name="_NN2">#REF!</definedName>
    <definedName name="_NN20">#REF!</definedName>
    <definedName name="_NN200">#REF!</definedName>
    <definedName name="_NN201">#REF!</definedName>
    <definedName name="_NN202">#REF!</definedName>
    <definedName name="_NN203">#REF!</definedName>
    <definedName name="_NN204">#REF!</definedName>
    <definedName name="_NN205">#REF!</definedName>
    <definedName name="_NN206">#REF!</definedName>
    <definedName name="_NN207">#REF!</definedName>
    <definedName name="_NN208">#REF!</definedName>
    <definedName name="_NN209">#REF!</definedName>
    <definedName name="_NN21">#REF!</definedName>
    <definedName name="_NN210">#REF!</definedName>
    <definedName name="_NN211">#REF!</definedName>
    <definedName name="_NN212">#REF!</definedName>
    <definedName name="_NN213">#REF!</definedName>
    <definedName name="_NN214">#REF!</definedName>
    <definedName name="_NN215">#REF!</definedName>
    <definedName name="_NN216">#REF!</definedName>
    <definedName name="_NN217">#REF!</definedName>
    <definedName name="_NN218">#REF!</definedName>
    <definedName name="_NN219">#REF!</definedName>
    <definedName name="_NN22">#REF!</definedName>
    <definedName name="_NN220">#REF!</definedName>
    <definedName name="_NN221">#REF!</definedName>
    <definedName name="_NN222">#REF!</definedName>
    <definedName name="_NN223">#REF!</definedName>
    <definedName name="_NN224">#REF!</definedName>
    <definedName name="_NN225">#REF!</definedName>
    <definedName name="_NN226">#REF!</definedName>
    <definedName name="_NN227">#REF!</definedName>
    <definedName name="_NN228">#REF!</definedName>
    <definedName name="_NN229">#REF!</definedName>
    <definedName name="_NN23">#REF!</definedName>
    <definedName name="_NN230">#REF!</definedName>
    <definedName name="_nn231">#REF!</definedName>
    <definedName name="_NN232">#REF!</definedName>
    <definedName name="_NN233">#REF!</definedName>
    <definedName name="_NN234">#REF!</definedName>
    <definedName name="_NN235">#REF!</definedName>
    <definedName name="_NN236">#REF!</definedName>
    <definedName name="_NN237">#REF!</definedName>
    <definedName name="_NN238">#REF!</definedName>
    <definedName name="_NN239">#REF!</definedName>
    <definedName name="_NN24">#REF!</definedName>
    <definedName name="_NN25">#REF!</definedName>
    <definedName name="_NN26">#REF!</definedName>
    <definedName name="_NN27">#REF!</definedName>
    <definedName name="_NN28">#REF!</definedName>
    <definedName name="_NN29">#REF!</definedName>
    <definedName name="_NN3">#REF!</definedName>
    <definedName name="_NN30">#REF!</definedName>
    <definedName name="_NN31">#REF!</definedName>
    <definedName name="_NN32">#REF!</definedName>
    <definedName name="_NN33">#REF!</definedName>
    <definedName name="_NN34">#REF!</definedName>
    <definedName name="_NN35">#REF!</definedName>
    <definedName name="_NN36">#REF!</definedName>
    <definedName name="_NN37">#REF!</definedName>
    <definedName name="_NN38">#REF!</definedName>
    <definedName name="_NN39">#REF!</definedName>
    <definedName name="_NN4">#REF!</definedName>
    <definedName name="_NN40">#REF!</definedName>
    <definedName name="_NN41">#REF!</definedName>
    <definedName name="_NN42">#REF!</definedName>
    <definedName name="_NN43">#REF!</definedName>
    <definedName name="_NN44">#REF!</definedName>
    <definedName name="_NN45">#REF!</definedName>
    <definedName name="_NN46">#REF!</definedName>
    <definedName name="_NN47">#REF!</definedName>
    <definedName name="_NN48">#REF!</definedName>
    <definedName name="_NN49">#REF!</definedName>
    <definedName name="_NN5">#REF!</definedName>
    <definedName name="_NN50">#REF!</definedName>
    <definedName name="_NN51">#REF!</definedName>
    <definedName name="_NN52">#REF!</definedName>
    <definedName name="_NN53">#REF!</definedName>
    <definedName name="_NN54">#REF!</definedName>
    <definedName name="_NN55">#REF!</definedName>
    <definedName name="_NN56">#REF!</definedName>
    <definedName name="_NN57">#REF!</definedName>
    <definedName name="_NN58">#REF!</definedName>
    <definedName name="_NN59">#REF!</definedName>
    <definedName name="_NN6">#REF!</definedName>
    <definedName name="_NN60">#REF!</definedName>
    <definedName name="_NN61">#REF!</definedName>
    <definedName name="_NN62">#REF!</definedName>
    <definedName name="_NN63">#REF!</definedName>
    <definedName name="_NN64">#REF!</definedName>
    <definedName name="_NN65">#REF!</definedName>
    <definedName name="_NN66">#REF!</definedName>
    <definedName name="_NN67">#REF!</definedName>
    <definedName name="_NN68">#REF!</definedName>
    <definedName name="_NN69">#REF!</definedName>
    <definedName name="_NN7">#REF!</definedName>
    <definedName name="_NN70">#REF!</definedName>
    <definedName name="_NN71">#REF!</definedName>
    <definedName name="_NN72">#REF!</definedName>
    <definedName name="_NN73">#REF!</definedName>
    <definedName name="_NN74">#REF!</definedName>
    <definedName name="_NN75">#REF!</definedName>
    <definedName name="_NN76">#REF!</definedName>
    <definedName name="_NN77">#REF!</definedName>
    <definedName name="_NN78">#REF!</definedName>
    <definedName name="_NN79">#REF!</definedName>
    <definedName name="_NN8">#REF!</definedName>
    <definedName name="_NN80">#REF!</definedName>
    <definedName name="_NN81">#REF!</definedName>
    <definedName name="_NN82">#REF!</definedName>
    <definedName name="_NN83">#REF!</definedName>
    <definedName name="_NN84">#REF!</definedName>
    <definedName name="_NN85">#REF!</definedName>
    <definedName name="_NN86">#REF!</definedName>
    <definedName name="_NN87">#REF!</definedName>
    <definedName name="_NN88">#REF!</definedName>
    <definedName name="_NN89">#REF!</definedName>
    <definedName name="_NN9">#REF!</definedName>
    <definedName name="_NN90">#REF!</definedName>
    <definedName name="_NN91">#REF!</definedName>
    <definedName name="_NN92">#REF!</definedName>
    <definedName name="_NN93">#REF!</definedName>
    <definedName name="_NN94">#REF!</definedName>
    <definedName name="_NN95">#REF!</definedName>
    <definedName name="_NN96">#REF!</definedName>
    <definedName name="_NN97">#REF!</definedName>
    <definedName name="_NN98">#REF!</definedName>
    <definedName name="_NN99">#REF!</definedName>
    <definedName name="_NO1">#REF!</definedName>
    <definedName name="_NO10">#REF!</definedName>
    <definedName name="_NO100">#REF!</definedName>
    <definedName name="_NO101">#REF!</definedName>
    <definedName name="_NO102">#REF!</definedName>
    <definedName name="_NO103">#REF!</definedName>
    <definedName name="_NO104">#REF!</definedName>
    <definedName name="_NO105">#REF!</definedName>
    <definedName name="_NO106">#REF!</definedName>
    <definedName name="_NO107">#REF!</definedName>
    <definedName name="_NO108">#REF!</definedName>
    <definedName name="_NO109">#REF!</definedName>
    <definedName name="_NO11">#REF!</definedName>
    <definedName name="_NO110">#REF!</definedName>
    <definedName name="_NO111">#REF!</definedName>
    <definedName name="_NO112">#REF!</definedName>
    <definedName name="_NO113">#REF!</definedName>
    <definedName name="_NO114">#REF!</definedName>
    <definedName name="_NO115">#REF!</definedName>
    <definedName name="_NO116">#REF!</definedName>
    <definedName name="_NO117">#REF!</definedName>
    <definedName name="_NO118">#REF!</definedName>
    <definedName name="_NO119">#REF!</definedName>
    <definedName name="_NO12">#REF!</definedName>
    <definedName name="_NO120">#REF!</definedName>
    <definedName name="_NO121">#REF!</definedName>
    <definedName name="_NO122">#REF!</definedName>
    <definedName name="_NO123">#REF!</definedName>
    <definedName name="_NO124">#REF!</definedName>
    <definedName name="_NO125">#REF!</definedName>
    <definedName name="_NO126">#REF!</definedName>
    <definedName name="_NO127">#REF!</definedName>
    <definedName name="_NO128">#REF!</definedName>
    <definedName name="_NO129">#REF!</definedName>
    <definedName name="_NO13">#REF!</definedName>
    <definedName name="_NO130">#REF!</definedName>
    <definedName name="_NO131">#REF!</definedName>
    <definedName name="_NO132">#REF!</definedName>
    <definedName name="_NO133">#REF!</definedName>
    <definedName name="_NO134">#REF!</definedName>
    <definedName name="_NO135">#REF!</definedName>
    <definedName name="_NO136">#REF!</definedName>
    <definedName name="_NO137">#REF!</definedName>
    <definedName name="_NO138">#REF!</definedName>
    <definedName name="_NO139">#REF!</definedName>
    <definedName name="_NO14">#REF!</definedName>
    <definedName name="_NO140">#REF!</definedName>
    <definedName name="_NO141">#REF!</definedName>
    <definedName name="_NO142">#REF!</definedName>
    <definedName name="_NO143">#REF!</definedName>
    <definedName name="_NO144">#REF!</definedName>
    <definedName name="_NO145">#REF!</definedName>
    <definedName name="_NO146">#REF!</definedName>
    <definedName name="_NO147">#REF!</definedName>
    <definedName name="_NO148">#REF!</definedName>
    <definedName name="_NO149">#REF!</definedName>
    <definedName name="_NO15">#REF!</definedName>
    <definedName name="_NO150">#REF!</definedName>
    <definedName name="_NO151">#REF!</definedName>
    <definedName name="_NO152">#REF!</definedName>
    <definedName name="_NO153">#REF!</definedName>
    <definedName name="_NO154">#REF!</definedName>
    <definedName name="_NO155">#REF!</definedName>
    <definedName name="_NO156">#REF!</definedName>
    <definedName name="_NO157">#REF!</definedName>
    <definedName name="_NO158">#REF!</definedName>
    <definedName name="_NO159">#REF!</definedName>
    <definedName name="_NO16">#REF!</definedName>
    <definedName name="_NO160">#REF!</definedName>
    <definedName name="_NO161">#REF!</definedName>
    <definedName name="_NO162">#REF!</definedName>
    <definedName name="_NO163">#REF!</definedName>
    <definedName name="_NO164">#REF!</definedName>
    <definedName name="_NO165">#REF!</definedName>
    <definedName name="_NO166">#REF!</definedName>
    <definedName name="_NO167">#REF!</definedName>
    <definedName name="_NO168">#REF!</definedName>
    <definedName name="_NO169">#REF!</definedName>
    <definedName name="_NO17">#REF!</definedName>
    <definedName name="_NO170">#REF!</definedName>
    <definedName name="_NO171">#REF!</definedName>
    <definedName name="_NO172">#REF!</definedName>
    <definedName name="_NO173">#REF!</definedName>
    <definedName name="_NO174">#REF!</definedName>
    <definedName name="_NO175">#REF!</definedName>
    <definedName name="_NO176">#REF!</definedName>
    <definedName name="_NO177">#REF!</definedName>
    <definedName name="_NO178">#REF!</definedName>
    <definedName name="_NO179">#REF!</definedName>
    <definedName name="_NO18">#REF!</definedName>
    <definedName name="_NO180">#REF!</definedName>
    <definedName name="_NO181">#REF!</definedName>
    <definedName name="_NO182">#REF!</definedName>
    <definedName name="_NO183">#REF!</definedName>
    <definedName name="_NO184">#REF!</definedName>
    <definedName name="_NO185">#REF!</definedName>
    <definedName name="_NO186">#REF!</definedName>
    <definedName name="_NO187">#REF!</definedName>
    <definedName name="_NO188">#REF!</definedName>
    <definedName name="_NO189">#REF!</definedName>
    <definedName name="_NO19">#REF!</definedName>
    <definedName name="_NO190">#REF!</definedName>
    <definedName name="_NO191">#REF!</definedName>
    <definedName name="_NO192">#REF!</definedName>
    <definedName name="_NO193">#REF!</definedName>
    <definedName name="_NO194">#REF!</definedName>
    <definedName name="_NO195">#REF!</definedName>
    <definedName name="_NO196">#REF!</definedName>
    <definedName name="_NO197">#REF!</definedName>
    <definedName name="_NO198">#REF!</definedName>
    <definedName name="_NO199">#REF!</definedName>
    <definedName name="_NO2">#REF!</definedName>
    <definedName name="_NO20">#REF!</definedName>
    <definedName name="_NO200">#REF!</definedName>
    <definedName name="_NO201">#REF!</definedName>
    <definedName name="_NO202">#REF!</definedName>
    <definedName name="_NO203">#REF!</definedName>
    <definedName name="_NO204">#REF!</definedName>
    <definedName name="_NO205">#REF!</definedName>
    <definedName name="_NO206">#REF!</definedName>
    <definedName name="_NO207">#REF!</definedName>
    <definedName name="_NO208">#REF!</definedName>
    <definedName name="_NO209">#REF!</definedName>
    <definedName name="_NO21">#REF!</definedName>
    <definedName name="_NO210">#REF!</definedName>
    <definedName name="_NO211">#REF!</definedName>
    <definedName name="_NO212">#REF!</definedName>
    <definedName name="_NO213">#REF!</definedName>
    <definedName name="_NO214">#REF!</definedName>
    <definedName name="_NO215">#REF!</definedName>
    <definedName name="_NO216">#REF!</definedName>
    <definedName name="_NO217">#REF!</definedName>
    <definedName name="_NO218">#REF!</definedName>
    <definedName name="_NO219">#REF!</definedName>
    <definedName name="_NO22">#REF!</definedName>
    <definedName name="_NO220">#REF!</definedName>
    <definedName name="_NO221">#REF!</definedName>
    <definedName name="_NO222">#REF!</definedName>
    <definedName name="_NO223">#REF!</definedName>
    <definedName name="_NO224">#REF!</definedName>
    <definedName name="_NO225">#REF!</definedName>
    <definedName name="_NO226">#REF!</definedName>
    <definedName name="_NO227">#REF!</definedName>
    <definedName name="_NO228">#REF!</definedName>
    <definedName name="_NO229">#REF!</definedName>
    <definedName name="_NO23">#REF!</definedName>
    <definedName name="_NO230">#REF!</definedName>
    <definedName name="_no231">#REF!</definedName>
    <definedName name="_NO232">#REF!</definedName>
    <definedName name="_NO233">#REF!</definedName>
    <definedName name="_NO234">#REF!</definedName>
    <definedName name="_NO235">#REF!</definedName>
    <definedName name="_NO236">#REF!</definedName>
    <definedName name="_NO237">#REF!</definedName>
    <definedName name="_NO238">#REF!</definedName>
    <definedName name="_NO239">#REF!</definedName>
    <definedName name="_NO24">#REF!</definedName>
    <definedName name="_NO25">#REF!</definedName>
    <definedName name="_NO26">#REF!</definedName>
    <definedName name="_NO27">#REF!</definedName>
    <definedName name="_NO28">#REF!</definedName>
    <definedName name="_NO29">#REF!</definedName>
    <definedName name="_NO3">#REF!</definedName>
    <definedName name="_NO30">#REF!</definedName>
    <definedName name="_NO31">#REF!</definedName>
    <definedName name="_NO32">#REF!</definedName>
    <definedName name="_NO33">#REF!</definedName>
    <definedName name="_NO34">#REF!</definedName>
    <definedName name="_NO35">#REF!</definedName>
    <definedName name="_NO36">#REF!</definedName>
    <definedName name="_NO37">#REF!</definedName>
    <definedName name="_NO38">#REF!</definedName>
    <definedName name="_NO39">#REF!</definedName>
    <definedName name="_NO4">#REF!</definedName>
    <definedName name="_NO40">#REF!</definedName>
    <definedName name="_NO41">#REF!</definedName>
    <definedName name="_NO42">#REF!</definedName>
    <definedName name="_NO43">#REF!</definedName>
    <definedName name="_NO44">#REF!</definedName>
    <definedName name="_NO45">#REF!</definedName>
    <definedName name="_NO46">#REF!</definedName>
    <definedName name="_NO47">#REF!</definedName>
    <definedName name="_NO48">#REF!</definedName>
    <definedName name="_NO49">#REF!</definedName>
    <definedName name="_NO5">#REF!</definedName>
    <definedName name="_NO50">#REF!</definedName>
    <definedName name="_NO51">#REF!</definedName>
    <definedName name="_NO52">#REF!</definedName>
    <definedName name="_NO53">#REF!</definedName>
    <definedName name="_NO54">#REF!</definedName>
    <definedName name="_NO55">#REF!</definedName>
    <definedName name="_NO56">#REF!</definedName>
    <definedName name="_NO57">#REF!</definedName>
    <definedName name="_NO58">#REF!</definedName>
    <definedName name="_NO59">#REF!</definedName>
    <definedName name="_NO6">#REF!</definedName>
    <definedName name="_NO60">#REF!</definedName>
    <definedName name="_NO61">#REF!</definedName>
    <definedName name="_NO62">#REF!</definedName>
    <definedName name="_NO63">#REF!</definedName>
    <definedName name="_NO64">#REF!</definedName>
    <definedName name="_NO65">#REF!</definedName>
    <definedName name="_NO66">#REF!</definedName>
    <definedName name="_NO67">#REF!</definedName>
    <definedName name="_NO68">#REF!</definedName>
    <definedName name="_NO69">#REF!</definedName>
    <definedName name="_NO7">#REF!</definedName>
    <definedName name="_NO70">#REF!</definedName>
    <definedName name="_NO71">#REF!</definedName>
    <definedName name="_NO72">#REF!</definedName>
    <definedName name="_NO73">#REF!</definedName>
    <definedName name="_NO74">#REF!</definedName>
    <definedName name="_NO75">#REF!</definedName>
    <definedName name="_NO76">#REF!</definedName>
    <definedName name="_NO77">#REF!</definedName>
    <definedName name="_NO78">#REF!</definedName>
    <definedName name="_NO79">#REF!</definedName>
    <definedName name="_NO8">#REF!</definedName>
    <definedName name="_NO80">#REF!</definedName>
    <definedName name="_NO81">#REF!</definedName>
    <definedName name="_NO82">#REF!</definedName>
    <definedName name="_NO83">#REF!</definedName>
    <definedName name="_NO84">#REF!</definedName>
    <definedName name="_NO85">#REF!</definedName>
    <definedName name="_NO86">#REF!</definedName>
    <definedName name="_NO87">#REF!</definedName>
    <definedName name="_NO88">#REF!</definedName>
    <definedName name="_NO89">#REF!</definedName>
    <definedName name="_NO9">#REF!</definedName>
    <definedName name="_NO90">#REF!</definedName>
    <definedName name="_NO91">#REF!</definedName>
    <definedName name="_NO92">#REF!</definedName>
    <definedName name="_NO93">#REF!</definedName>
    <definedName name="_NO94">#REF!</definedName>
    <definedName name="_NO95">#REF!</definedName>
    <definedName name="_NO96">#REF!</definedName>
    <definedName name="_NO97">#REF!</definedName>
    <definedName name="_NO98">#REF!</definedName>
    <definedName name="_NO99">#REF!</definedName>
    <definedName name="_NP1">#REF!</definedName>
    <definedName name="_NP2">#REF!</definedName>
    <definedName name="_NS1">#REF!</definedName>
    <definedName name="_NS2">#REF!</definedName>
    <definedName name="_NS3">#REF!</definedName>
    <definedName name="_NS4">#REF!</definedName>
    <definedName name="_NSH1">#REF!</definedName>
    <definedName name="_NSH2">#REF!</definedName>
    <definedName name="_nz1">#REF!</definedName>
    <definedName name="_Order1" hidden="1">255</definedName>
    <definedName name="_Order2" hidden="1">0</definedName>
    <definedName name="_p1">#REF!</definedName>
    <definedName name="_PH2">#REF!</definedName>
    <definedName name="_phi3">[9]기초단면설계!#REF!</definedName>
    <definedName name="_PI1">#REF!</definedName>
    <definedName name="_PI2">#REF!</definedName>
    <definedName name="_PIER_FOOTING" localSheetId="8">#REF!</definedName>
    <definedName name="_PIER_FOOTING" localSheetId="2">#REF!</definedName>
    <definedName name="_PIER_FOOTING" localSheetId="3">#REF!</definedName>
    <definedName name="_PIER_FOOTING" localSheetId="1">#REF!</definedName>
    <definedName name="_PIER_FOOTING">#REF!</definedName>
    <definedName name="_PIER_SHOE" localSheetId="8">#REF!</definedName>
    <definedName name="_PIER_SHOE" localSheetId="2">#REF!</definedName>
    <definedName name="_PIER_SHOE" localSheetId="3">#REF!</definedName>
    <definedName name="_PIER_SHOE" localSheetId="1">#REF!</definedName>
    <definedName name="_PIER_SHOE">#REF!</definedName>
    <definedName name="_PIER_X_M" localSheetId="8">#REF!</definedName>
    <definedName name="_PIER_X_M" localSheetId="2">#REF!</definedName>
    <definedName name="_PIER_X_M" localSheetId="3">#REF!</definedName>
    <definedName name="_PIER_X_M" localSheetId="1">#REF!</definedName>
    <definedName name="_PIER_X_M">#REF!</definedName>
    <definedName name="_PIER_Y_M" localSheetId="8">#REF!</definedName>
    <definedName name="_PIER_Y_M" localSheetId="2">#REF!</definedName>
    <definedName name="_PIER_Y_M" localSheetId="3">#REF!</definedName>
    <definedName name="_PIER_Y_M" localSheetId="1">#REF!</definedName>
    <definedName name="_PIER_Y_M">#REF!</definedName>
    <definedName name="_pl1">#REF!</definedName>
    <definedName name="_PL2">#REF!</definedName>
    <definedName name="_PL3">#REF!</definedName>
    <definedName name="_Q1" localSheetId="8">#REF!</definedName>
    <definedName name="_Q1" localSheetId="2">#REF!</definedName>
    <definedName name="_Q1" localSheetId="3">#REF!</definedName>
    <definedName name="_Q1" localSheetId="1">#REF!</definedName>
    <definedName name="_Q1">#REF!</definedName>
    <definedName name="_Q11" localSheetId="8">#REF!</definedName>
    <definedName name="_Q11" localSheetId="2">#REF!</definedName>
    <definedName name="_Q11" localSheetId="3">#REF!</definedName>
    <definedName name="_Q11" localSheetId="1">#REF!</definedName>
    <definedName name="_Q11">#REF!</definedName>
    <definedName name="_Q2" localSheetId="8">#REF!</definedName>
    <definedName name="_Q2" localSheetId="2">#REF!</definedName>
    <definedName name="_Q2" localSheetId="3">#REF!</definedName>
    <definedName name="_Q2" localSheetId="1">#REF!</definedName>
    <definedName name="_Q2">#REF!</definedName>
    <definedName name="_RD1">#REF!</definedName>
    <definedName name="_RD2">#REF!</definedName>
    <definedName name="_RD3">#REF!</definedName>
    <definedName name="_RD4">#REF!</definedName>
    <definedName name="_RD5">[3]교각계산!$K$86</definedName>
    <definedName name="_Regression_Int" hidden="1">1</definedName>
    <definedName name="_Regression_Out" localSheetId="8" hidden="1">#REF!</definedName>
    <definedName name="_Regression_Out" localSheetId="2" hidden="1">#REF!</definedName>
    <definedName name="_Regression_Out" localSheetId="3" hidden="1">#REF!</definedName>
    <definedName name="_Regression_Out" localSheetId="1" hidden="1">#REF!</definedName>
    <definedName name="_Regression_Out" hidden="1">#REF!</definedName>
    <definedName name="_Regression_X" localSheetId="8" hidden="1">#REF!</definedName>
    <definedName name="_Regression_X" localSheetId="2" hidden="1">#REF!</definedName>
    <definedName name="_Regression_X" localSheetId="3" hidden="1">#REF!</definedName>
    <definedName name="_Regression_X" localSheetId="1" hidden="1">#REF!</definedName>
    <definedName name="_Regression_X" hidden="1">#REF!</definedName>
    <definedName name="_Regression_Y" localSheetId="8" hidden="1">#REF!</definedName>
    <definedName name="_Regression_Y" localSheetId="2" hidden="1">#REF!</definedName>
    <definedName name="_Regression_Y" localSheetId="3" hidden="1">#REF!</definedName>
    <definedName name="_Regression_Y" localSheetId="1" hidden="1">#REF!</definedName>
    <definedName name="_Regression_Y" hidden="1">#REF!</definedName>
    <definedName name="_rh1">[2]INPUT!$D$22</definedName>
    <definedName name="_RH2">#REF!</definedName>
    <definedName name="_RH3">#REF!</definedName>
    <definedName name="_rj1">#REF!</definedName>
    <definedName name="_rj2">#REF!</definedName>
    <definedName name="_rj3">#REF!</definedName>
    <definedName name="_RK1">#REF!</definedName>
    <definedName name="_RK2">#REF!</definedName>
    <definedName name="_RK3">#REF!</definedName>
    <definedName name="_RL2">#REF!</definedName>
    <definedName name="_RL3">#REF!</definedName>
    <definedName name="_RL4">#REF!</definedName>
    <definedName name="_rq1">#REF!</definedName>
    <definedName name="_rq2">#REF!</definedName>
    <definedName name="_rq3">#REF!</definedName>
    <definedName name="_rq4">#REF!</definedName>
    <definedName name="_s" localSheetId="8">#REF!</definedName>
    <definedName name="_s" localSheetId="2">#REF!</definedName>
    <definedName name="_s" localSheetId="3">#REF!</definedName>
    <definedName name="_s" localSheetId="1">#REF!</definedName>
    <definedName name="_s">#REF!</definedName>
    <definedName name="_s1">#REF!</definedName>
    <definedName name="_SA1">#REF!</definedName>
    <definedName name="_SAT14">[12]수량집계표!#REF!</definedName>
    <definedName name="_SBB1">#REF!</definedName>
    <definedName name="_SBB2">#REF!</definedName>
    <definedName name="_SBB3">#REF!</definedName>
    <definedName name="_SBB4">#REF!</definedName>
    <definedName name="_SBB5">#REF!</definedName>
    <definedName name="_sd10">#REF!</definedName>
    <definedName name="_sd13">#REF!</definedName>
    <definedName name="_sd16">#REF!</definedName>
    <definedName name="_sd19">#REF!</definedName>
    <definedName name="_sd22">#REF!</definedName>
    <definedName name="_sd25">#REF!</definedName>
    <definedName name="_sd29">#REF!</definedName>
    <definedName name="_sd32">#REF!</definedName>
    <definedName name="_SHH1">#REF!</definedName>
    <definedName name="_SHH2">#REF!</definedName>
    <definedName name="_SHH3">#REF!</definedName>
    <definedName name="_Sort" localSheetId="8" hidden="1">#REF!</definedName>
    <definedName name="_Sort" localSheetId="2" hidden="1">#REF!</definedName>
    <definedName name="_Sort" localSheetId="3" hidden="1">#REF!</definedName>
    <definedName name="_Sort" localSheetId="1" hidden="1">#REF!</definedName>
    <definedName name="_Sort" hidden="1">#REF!</definedName>
    <definedName name="_SS1">#REF!</definedName>
    <definedName name="_SS2">#REF!</definedName>
    <definedName name="_SS3">[13]XXX!#REF!</definedName>
    <definedName name="_SS4">[13]XXX!#REF!</definedName>
    <definedName name="_SS5">[13]XXX!#REF!</definedName>
    <definedName name="_SS6">[13]XXX!#REF!</definedName>
    <definedName name="_SS7">[13]XXX!#REF!</definedName>
    <definedName name="_SS8">[13]XXX!#REF!</definedName>
    <definedName name="_SS9">[13]XXX!#REF!</definedName>
    <definedName name="_ST1">'[4]cross beam'!#REF!</definedName>
    <definedName name="_ST2">'[4]cross beam'!#REF!</definedName>
    <definedName name="_STA15">[12]수량집계표!#REF!</definedName>
    <definedName name="_tbm1">#REF!</definedName>
    <definedName name="_TC1">#REF!</definedName>
    <definedName name="_TC2">#REF!</definedName>
    <definedName name="_TEM1">#REF!</definedName>
    <definedName name="_TEM2">#REF!</definedName>
    <definedName name="_TEP1">#REF!</definedName>
    <definedName name="_TEP2">#REF!</definedName>
    <definedName name="_TES1">#REF!</definedName>
    <definedName name="_TES2">#REF!</definedName>
    <definedName name="_th1">[5]입력데이타!$Y$12</definedName>
    <definedName name="_th2">[5]입력데이타!$U$15</definedName>
    <definedName name="_tl1">[5]입력데이타!$AB$12</definedName>
    <definedName name="_tl2">[5]입력데이타!$X$15</definedName>
    <definedName name="_TM1">#REF!</definedName>
    <definedName name="_TMM1">#REF!</definedName>
    <definedName name="_TMM2">#REF!</definedName>
    <definedName name="_TMP2">#REF!</definedName>
    <definedName name="_TMS2">#REF!</definedName>
    <definedName name="_TP1">#REF!</definedName>
    <definedName name="_TS1">#REF!</definedName>
    <definedName name="_tt1">"tt1"</definedName>
    <definedName name="_TW1">#REF!</definedName>
    <definedName name="_TW2">#REF!</definedName>
    <definedName name="_Ty1">#REF!</definedName>
    <definedName name="_Ty2">#REF!</definedName>
    <definedName name="_UP1">[10]부하계산서!#REF!</definedName>
    <definedName name="_UP2">[10]부하계산서!#REF!</definedName>
    <definedName name="_ver1">#REF!</definedName>
    <definedName name="_ver2">#REF!</definedName>
    <definedName name="_ver3">#REF!</definedName>
    <definedName name="_VRE1">#REF!</definedName>
    <definedName name="_W" localSheetId="3">[14]라멘!#REF!</definedName>
    <definedName name="_W">[14]라멘!#REF!</definedName>
    <definedName name="_W1" localSheetId="8">#REF!</definedName>
    <definedName name="_W1" localSheetId="2">#REF!</definedName>
    <definedName name="_W1" localSheetId="3">#REF!</definedName>
    <definedName name="_W1" localSheetId="1">#REF!</definedName>
    <definedName name="_W1">#REF!</definedName>
    <definedName name="_W2" localSheetId="8">#REF!</definedName>
    <definedName name="_W2" localSheetId="2">#REF!</definedName>
    <definedName name="_W2" localSheetId="3">#REF!</definedName>
    <definedName name="_W2" localSheetId="1">#REF!</definedName>
    <definedName name="_W2">#REF!</definedName>
    <definedName name="_WBM1">#REF!</definedName>
    <definedName name="_WBM2">#REF!</definedName>
    <definedName name="_WBP1">#REF!</definedName>
    <definedName name="_WBP2">#REF!</definedName>
    <definedName name="_WBS1">#REF!</definedName>
    <definedName name="_WBS2">#REF!</definedName>
    <definedName name="_WC1">#REF!</definedName>
    <definedName name="_WE1">#REF!</definedName>
    <definedName name="_WE2">#REF!</definedName>
    <definedName name="_WL1">#REF!</definedName>
    <definedName name="_WL2">#REF!</definedName>
    <definedName name="_WMM1">#REF!</definedName>
    <definedName name="_WMM2">#REF!</definedName>
    <definedName name="_WMP1">#REF!</definedName>
    <definedName name="_WMP2">#REF!</definedName>
    <definedName name="_WMS1">#REF!</definedName>
    <definedName name="_WMS2">#REF!</definedName>
    <definedName name="_woogi" hidden="1">#REF!</definedName>
    <definedName name="_woogi2" hidden="1">#REF!</definedName>
    <definedName name="_woogi24" hidden="1">#REF!</definedName>
    <definedName name="_woogi3" hidden="1">#REF!</definedName>
    <definedName name="_WTM1">#REF!</definedName>
    <definedName name="_WTM2">#REF!</definedName>
    <definedName name="_WTP1">#REF!</definedName>
    <definedName name="_WTP2">#REF!</definedName>
    <definedName name="_WTS1">#REF!</definedName>
    <definedName name="_WTS2">#REF!</definedName>
    <definedName name="_XS1">[3]교각계산!$M$40</definedName>
    <definedName name="_XS2">#REF!</definedName>
    <definedName name="_XX1">#REF!</definedName>
    <definedName name="_XX2">#REF!</definedName>
    <definedName name="_XX3">#REF!</definedName>
    <definedName name="_XX4">#REF!</definedName>
    <definedName name="_XX5">#REF!</definedName>
    <definedName name="_XX6">#REF!</definedName>
    <definedName name="_XX7">#REF!</definedName>
    <definedName name="_XX8">#REF!</definedName>
    <definedName name="_XX9">#REF!</definedName>
    <definedName name="_xz1">#REF!</definedName>
    <definedName name="_YY1">#REF!</definedName>
    <definedName name="_YY2">#REF!</definedName>
    <definedName name="_YY3">#REF!</definedName>
    <definedName name="_YY4">#REF!</definedName>
    <definedName name="_YY5">#REF!</definedName>
    <definedName name="_YY6">#REF!</definedName>
    <definedName name="_YY7">#REF!</definedName>
    <definedName name="_YY8">#REF!</definedName>
    <definedName name="_YY9">#REF!</definedName>
    <definedName name="_zz1">#REF!</definedName>
    <definedName name="_재ㅐ햐" hidden="1">#REF!</definedName>
    <definedName name="\0">#REF!</definedName>
    <definedName name="\a" localSheetId="8">#REF!</definedName>
    <definedName name="\a" localSheetId="2">#REF!</definedName>
    <definedName name="\a" localSheetId="3">#REF!</definedName>
    <definedName name="\a" localSheetId="1">#REF!</definedName>
    <definedName name="\a">#REF!</definedName>
    <definedName name="\b" localSheetId="8">#REF!</definedName>
    <definedName name="\b" localSheetId="2">#REF!</definedName>
    <definedName name="\b" localSheetId="3">#REF!</definedName>
    <definedName name="\b" localSheetId="1">#REF!</definedName>
    <definedName name="\b">#REF!</definedName>
    <definedName name="\c" localSheetId="8">#REF!</definedName>
    <definedName name="\c" localSheetId="2">#REF!</definedName>
    <definedName name="\c" localSheetId="3">#REF!</definedName>
    <definedName name="\c" localSheetId="1">#REF!</definedName>
    <definedName name="\c">#REF!</definedName>
    <definedName name="\d">#N/A</definedName>
    <definedName name="\e" localSheetId="8">#REF!</definedName>
    <definedName name="\e" localSheetId="2">#REF!</definedName>
    <definedName name="\e" localSheetId="3">#REF!</definedName>
    <definedName name="\e" localSheetId="1">#REF!</definedName>
    <definedName name="\e">#REF!</definedName>
    <definedName name="\g">#REF!</definedName>
    <definedName name="\h">#REF!</definedName>
    <definedName name="\i" localSheetId="8">#REF!</definedName>
    <definedName name="\i" localSheetId="2">#REF!</definedName>
    <definedName name="\i" localSheetId="3">#REF!</definedName>
    <definedName name="\i" localSheetId="1">#REF!</definedName>
    <definedName name="\i">#REF!</definedName>
    <definedName name="\l">#REF!</definedName>
    <definedName name="\m">#N/A</definedName>
    <definedName name="\n">#REF!</definedName>
    <definedName name="\p">#REF!</definedName>
    <definedName name="\r">#REF!</definedName>
    <definedName name="\u">#REF!</definedName>
    <definedName name="\z">#REF!</definedName>
    <definedName name="a" localSheetId="8">#REF!</definedName>
    <definedName name="a" localSheetId="2">#REF!</definedName>
    <definedName name="a" localSheetId="3">#REF!</definedName>
    <definedName name="A" localSheetId="1">#REF!</definedName>
    <definedName name="a">#REF!</definedName>
    <definedName name="A_1" localSheetId="8">#REF!</definedName>
    <definedName name="A_1" localSheetId="2">#REF!</definedName>
    <definedName name="A_1" localSheetId="3">#REF!</definedName>
    <definedName name="A_1" localSheetId="1">#REF!</definedName>
    <definedName name="A_1">#REF!</definedName>
    <definedName name="A_2" localSheetId="8">#REF!</definedName>
    <definedName name="A_2" localSheetId="2">#REF!</definedName>
    <definedName name="A_2" localSheetId="3">#REF!</definedName>
    <definedName name="A_2" localSheetId="1">#REF!</definedName>
    <definedName name="A_2">#REF!</definedName>
    <definedName name="A_3" localSheetId="8">#REF!</definedName>
    <definedName name="A_3" localSheetId="2">#REF!</definedName>
    <definedName name="A_3" localSheetId="3">#REF!</definedName>
    <definedName name="A_3" localSheetId="1">#REF!</definedName>
    <definedName name="A_3">#REF!</definedName>
    <definedName name="a0" localSheetId="8">#REF!</definedName>
    <definedName name="a0" localSheetId="2">#REF!</definedName>
    <definedName name="a0" localSheetId="3">#REF!</definedName>
    <definedName name="a0" localSheetId="1">#REF!</definedName>
    <definedName name="a0">#REF!</definedName>
    <definedName name="aa">'[15]토공(우물통,기타) '!$V$2:$AG$22</definedName>
    <definedName name="aaa" localSheetId="8">#REF!</definedName>
    <definedName name="aaa" localSheetId="2">#REF!</definedName>
    <definedName name="aaa" localSheetId="3">#REF!</definedName>
    <definedName name="aaa" localSheetId="1">#REF!</definedName>
    <definedName name="aaa">#REF!</definedName>
    <definedName name="aaaa">'[16]ABUT수량-A1'!$T$25</definedName>
    <definedName name="AB" localSheetId="8">#REF!</definedName>
    <definedName name="AB" localSheetId="2">#REF!</definedName>
    <definedName name="AB" localSheetId="3">#REF!</definedName>
    <definedName name="AB" localSheetId="1">#REF!</definedName>
    <definedName name="AB">#REF!</definedName>
    <definedName name="abc" localSheetId="8">#REF!</definedName>
    <definedName name="abc" localSheetId="2">#REF!</definedName>
    <definedName name="abc" localSheetId="3">#REF!</definedName>
    <definedName name="abc" localSheetId="1">#REF!</definedName>
    <definedName name="abc">#REF!</definedName>
    <definedName name="AbsCase1E" localSheetId="3">'[17]BOX형 교대'!#REF!</definedName>
    <definedName name="AbsCase1E">'[17]BOX형 교대'!#REF!</definedName>
    <definedName name="AbsCase2E" localSheetId="3">'[17]BOX형 교대'!#REF!</definedName>
    <definedName name="AbsCase2E">'[17]BOX형 교대'!#REF!</definedName>
    <definedName name="AbsCase3E" localSheetId="3">'[17]BOX형 교대'!#REF!</definedName>
    <definedName name="AbsCase3E">'[17]BOX형 교대'!#REF!</definedName>
    <definedName name="AbsCase4E" localSheetId="3">'[17]BOX형 교대'!#REF!</definedName>
    <definedName name="AbsCase4E">'[17]BOX형 교대'!#REF!</definedName>
    <definedName name="AbsCase5E" localSheetId="3">'[17]BOX형 교대'!#REF!</definedName>
    <definedName name="AbsCase5E">'[17]BOX형 교대'!#REF!</definedName>
    <definedName name="AbsCase6E" localSheetId="3">'[17]BOX형 교대'!#REF!</definedName>
    <definedName name="AbsCase6E">'[17]BOX형 교대'!#REF!</definedName>
    <definedName name="AbsCase7E" localSheetId="3">'[17]BOX형 교대'!#REF!</definedName>
    <definedName name="AbsCase7E">'[17]BOX형 교대'!#REF!</definedName>
    <definedName name="AbsCase8E" localSheetId="3">'[17]BOX형 교대'!#REF!</definedName>
    <definedName name="AbsCase8E">'[17]BOX형 교대'!#REF!</definedName>
    <definedName name="ABUTH" localSheetId="8">#REF!</definedName>
    <definedName name="ABUTH" localSheetId="2">#REF!</definedName>
    <definedName name="ABUTH" localSheetId="3">#REF!</definedName>
    <definedName name="ABUTH" localSheetId="1">#REF!</definedName>
    <definedName name="ABUTH">#REF!</definedName>
    <definedName name="AC" localSheetId="8">#REF!</definedName>
    <definedName name="AC" localSheetId="2">#REF!</definedName>
    <definedName name="AC" localSheetId="3">#REF!</definedName>
    <definedName name="AC" localSheetId="1">#REF!</definedName>
    <definedName name="AC">#REF!</definedName>
    <definedName name="AD" localSheetId="8">#REF!</definedName>
    <definedName name="AD" localSheetId="2">#REF!</definedName>
    <definedName name="AD" localSheetId="3">#REF!</definedName>
    <definedName name="AD" localSheetId="1">#REF!</definedName>
    <definedName name="AD">#REF!</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localSheetId="8">#REF!</definedName>
    <definedName name="AE" localSheetId="2">#REF!</definedName>
    <definedName name="AE" localSheetId="3">#REF!</definedName>
    <definedName name="AE" localSheetId="1">#REF!</definedName>
    <definedName name="AE">#REF!</definedName>
    <definedName name="AF" localSheetId="8">#REF!</definedName>
    <definedName name="AF" localSheetId="2">#REF!</definedName>
    <definedName name="AF" localSheetId="3">#REF!</definedName>
    <definedName name="AF" localSheetId="1">#REF!</definedName>
    <definedName name="AF">#REF!</definedName>
    <definedName name="AFF">#REF!</definedName>
    <definedName name="AG" localSheetId="8">#REF!</definedName>
    <definedName name="AG" localSheetId="2">#REF!</definedName>
    <definedName name="AG" localSheetId="3">#REF!</definedName>
    <definedName name="AG" localSheetId="1">#REF!</definedName>
    <definedName name="AG">#REF!</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8">#REF!</definedName>
    <definedName name="AH" localSheetId="2">#REF!</definedName>
    <definedName name="AH" localSheetId="3">#REF!</definedName>
    <definedName name="AH" localSheetId="1">#REF!</definedName>
    <definedName name="AH">#REF!</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 localSheetId="8">#REF!</definedName>
    <definedName name="AI" localSheetId="2">#REF!</definedName>
    <definedName name="AI" localSheetId="3">#REF!</definedName>
    <definedName name="AI" localSheetId="1">#REF!</definedName>
    <definedName name="AI">#REF!</definedName>
    <definedName name="ALL" localSheetId="8">#REF!</definedName>
    <definedName name="ALL" localSheetId="2">#REF!</definedName>
    <definedName name="ALL" localSheetId="3">#REF!</definedName>
    <definedName name="ALL" localSheetId="1">#REF!</definedName>
    <definedName name="ALL">#REF!</definedName>
    <definedName name="Alpa" localSheetId="3">'[17]BOX형 교대'!#REF!</definedName>
    <definedName name="Alpa">'[17]BOX형 교대'!#REF!</definedName>
    <definedName name="ALPHA" localSheetId="8">#REF!</definedName>
    <definedName name="ALPHA" localSheetId="2">#REF!</definedName>
    <definedName name="ALPHA" localSheetId="3">#REF!</definedName>
    <definedName name="ALPHA" localSheetId="1">#REF!</definedName>
    <definedName name="ALPHA">#REF!</definedName>
    <definedName name="alpha3">[9]기초단면설계!#REF!</definedName>
    <definedName name="AN">#REF!</definedName>
    <definedName name="ANG" localSheetId="8">#REF!</definedName>
    <definedName name="ANG" localSheetId="2">#REF!</definedName>
    <definedName name="ANG" localSheetId="3">#REF!</definedName>
    <definedName name="ANG" localSheetId="1">#REF!</definedName>
    <definedName name="ANG">#REF!</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q" localSheetId="8">#REF!</definedName>
    <definedName name="aq" localSheetId="2">#REF!</definedName>
    <definedName name="aq" localSheetId="3">#REF!</definedName>
    <definedName name="aq" localSheetId="1">#REF!</definedName>
    <definedName name="aq">#REF!</definedName>
    <definedName name="aqaq">'[18]ABUT수량-A1'!$T$25</definedName>
    <definedName name="AREA1" localSheetId="8">#REF!</definedName>
    <definedName name="AREA1" localSheetId="2">#REF!</definedName>
    <definedName name="AREA1" localSheetId="3">#REF!</definedName>
    <definedName name="AREA1" localSheetId="1">#REF!</definedName>
    <definedName name="AREA1">#REF!</definedName>
    <definedName name="AREA2" localSheetId="8">#REF!</definedName>
    <definedName name="AREA2" localSheetId="2">#REF!</definedName>
    <definedName name="AREA2" localSheetId="3">#REF!</definedName>
    <definedName name="AREA2" localSheetId="1">#REF!</definedName>
    <definedName name="AREA2">#REF!</definedName>
    <definedName name="AREA3" localSheetId="8">#REF!</definedName>
    <definedName name="AREA3" localSheetId="2">#REF!</definedName>
    <definedName name="AREA3" localSheetId="3">#REF!</definedName>
    <definedName name="AREA3" localSheetId="1">#REF!</definedName>
    <definedName name="AREA3">#REF!</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localSheetId="8">#REF!</definedName>
    <definedName name="as" localSheetId="2">#REF!</definedName>
    <definedName name="as" localSheetId="3">#REF!</definedName>
    <definedName name="as" localSheetId="1">#REF!</definedName>
    <definedName name="as">#REF!</definedName>
    <definedName name="asas12">#REF!</definedName>
    <definedName name="ASB">#REF!</definedName>
    <definedName name="ASC" localSheetId="8">#REF!</definedName>
    <definedName name="ASC" localSheetId="2">#REF!</definedName>
    <definedName name="ASC" localSheetId="3">#REF!</definedName>
    <definedName name="ASC" localSheetId="1">#REF!</definedName>
    <definedName name="ASC">#REF!</definedName>
    <definedName name="ASCO" localSheetId="8">#REF!</definedName>
    <definedName name="ASCO" localSheetId="2">#REF!</definedName>
    <definedName name="ASCO" localSheetId="3">#REF!</definedName>
    <definedName name="ASCO" localSheetId="1">#REF!</definedName>
    <definedName name="ASCO">#REF!</definedName>
    <definedName name="ascon1" localSheetId="8">#REF!</definedName>
    <definedName name="ascon1" localSheetId="2">#REF!</definedName>
    <definedName name="ascon1" localSheetId="3">#REF!</definedName>
    <definedName name="ascon1" localSheetId="1">#REF!</definedName>
    <definedName name="ascon1">#REF!</definedName>
    <definedName name="ascon2" localSheetId="8">#REF!</definedName>
    <definedName name="ascon2" localSheetId="2">#REF!</definedName>
    <definedName name="ascon2" localSheetId="3">#REF!</definedName>
    <definedName name="ascon2" localSheetId="1">#REF!</definedName>
    <definedName name="ascon2">#REF!</definedName>
    <definedName name="asdfasdf">#N/A</definedName>
    <definedName name="ASDFGSD" localSheetId="8">#REF!</definedName>
    <definedName name="ASDFGSD" localSheetId="2">#REF!</definedName>
    <definedName name="ASDFGSD" localSheetId="3">#REF!</definedName>
    <definedName name="ASDFGSD" localSheetId="1">#REF!</definedName>
    <definedName name="ASDFGSD">#REF!</definedName>
    <definedName name="ASL">#REF!</definedName>
    <definedName name="Asp" localSheetId="8">#REF!</definedName>
    <definedName name="Asp" localSheetId="2">#REF!</definedName>
    <definedName name="Asp" localSheetId="3">#REF!</definedName>
    <definedName name="Asp" localSheetId="1">#REF!</definedName>
    <definedName name="Asp">#REF!</definedName>
    <definedName name="ASPO" localSheetId="8">#REF!</definedName>
    <definedName name="ASPO" localSheetId="2">#REF!</definedName>
    <definedName name="ASPO" localSheetId="3">#REF!</definedName>
    <definedName name="ASPO" localSheetId="1">#REF!</definedName>
    <definedName name="ASPO">#REF!</definedName>
    <definedName name="ASS">#REF!</definedName>
    <definedName name="AST">#REF!</definedName>
    <definedName name="AVF">#REF!</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xa" localSheetId="8">#REF!</definedName>
    <definedName name="Axa" localSheetId="2">#REF!</definedName>
    <definedName name="Axa" localSheetId="3">#REF!</definedName>
    <definedName name="Axa" localSheetId="1">#REF!</definedName>
    <definedName name="Axa">#REF!</definedName>
    <definedName name="Axx" localSheetId="8">#REF!</definedName>
    <definedName name="Axx" localSheetId="2">#REF!</definedName>
    <definedName name="Axx" localSheetId="3">#REF!</definedName>
    <definedName name="Axx" localSheetId="1">#REF!</definedName>
    <definedName name="Axx">#REF!</definedName>
    <definedName name="Axy" localSheetId="8">#REF!</definedName>
    <definedName name="Axy" localSheetId="2">#REF!</definedName>
    <definedName name="Axy" localSheetId="3">#REF!</definedName>
    <definedName name="Axy" localSheetId="1">#REF!</definedName>
    <definedName name="Axy">#REF!</definedName>
    <definedName name="Aya" localSheetId="8">#REF!</definedName>
    <definedName name="Aya" localSheetId="2">#REF!</definedName>
    <definedName name="Aya" localSheetId="3">#REF!</definedName>
    <definedName name="Aya" localSheetId="1">#REF!</definedName>
    <definedName name="Aya">#REF!</definedName>
    <definedName name="Ayy" localSheetId="8">#REF!</definedName>
    <definedName name="Ayy" localSheetId="2">#REF!</definedName>
    <definedName name="Ayy" localSheetId="3">#REF!</definedName>
    <definedName name="Ayy" localSheetId="1">#REF!</definedName>
    <definedName name="Ayy">#REF!</definedName>
    <definedName name="b" localSheetId="8">#REF!</definedName>
    <definedName name="b" localSheetId="2">#REF!</definedName>
    <definedName name="b" localSheetId="3">#REF!</definedName>
    <definedName name="B" localSheetId="1">#REF!</definedName>
    <definedName name="b">#REF!</definedName>
    <definedName name="B.1">#REF!</definedName>
    <definedName name="B.2">#REF!</definedName>
    <definedName name="B.3">#REF!</definedName>
    <definedName name="B.4">#REF!</definedName>
    <definedName name="b_f">'[19]2.단면가정'!$I$32</definedName>
    <definedName name="B10A1P">#REF!</definedName>
    <definedName name="b10a1t">#REF!</definedName>
    <definedName name="b10a2p">#REF!</definedName>
    <definedName name="b10a2t">#REF!</definedName>
    <definedName name="B11A1P">#REF!</definedName>
    <definedName name="b11a1t">#REF!</definedName>
    <definedName name="b11a2p">#REF!</definedName>
    <definedName name="b11a2t">#REF!</definedName>
    <definedName name="B12A1P">#REF!</definedName>
    <definedName name="b12a1t">#REF!</definedName>
    <definedName name="b12a2p">#REF!</definedName>
    <definedName name="b12a2t">#REF!</definedName>
    <definedName name="B13A1P">#REF!</definedName>
    <definedName name="b13a1t">#REF!</definedName>
    <definedName name="b13a2p">#REF!</definedName>
    <definedName name="b13a2t">#REF!</definedName>
    <definedName name="B14A1P">#REF!</definedName>
    <definedName name="b14a1t">#REF!</definedName>
    <definedName name="b14a2p">#REF!</definedName>
    <definedName name="b14a2t">#REF!</definedName>
    <definedName name="B15A1P">#REF!</definedName>
    <definedName name="b15a1t">#REF!</definedName>
    <definedName name="b15a2p">#REF!</definedName>
    <definedName name="b15a2t">#REF!</definedName>
    <definedName name="B16A1T">#REF!</definedName>
    <definedName name="B16A2P">#REF!</definedName>
    <definedName name="B1A" localSheetId="8">#REF!</definedName>
    <definedName name="B1A" localSheetId="2">#REF!</definedName>
    <definedName name="B1A" localSheetId="3">#REF!</definedName>
    <definedName name="B1A" localSheetId="1">#REF!</definedName>
    <definedName name="B1A">#REF!</definedName>
    <definedName name="B1A1P">#REF!</definedName>
    <definedName name="b1a1t">#REF!</definedName>
    <definedName name="b1a2p">#REF!</definedName>
    <definedName name="b1a2t">#REF!</definedName>
    <definedName name="B1B" localSheetId="8">#REF!</definedName>
    <definedName name="B1B" localSheetId="2">#REF!</definedName>
    <definedName name="B1B" localSheetId="3">#REF!</definedName>
    <definedName name="B1B" localSheetId="1">#REF!</definedName>
    <definedName name="B1B">#REF!</definedName>
    <definedName name="B1C">#REF!</definedName>
    <definedName name="B1F">#REF!</definedName>
    <definedName name="B1WL" localSheetId="8">#REF!</definedName>
    <definedName name="B1WL" localSheetId="2">#REF!</definedName>
    <definedName name="B1WL" localSheetId="3">#REF!</definedName>
    <definedName name="B1WL" localSheetId="1">#REF!</definedName>
    <definedName name="B1WL">#REF!</definedName>
    <definedName name="B1WR" localSheetId="8">#REF!</definedName>
    <definedName name="B1WR" localSheetId="2">#REF!</definedName>
    <definedName name="B1WR" localSheetId="3">#REF!</definedName>
    <definedName name="B1WR" localSheetId="1">#REF!</definedName>
    <definedName name="B1WR">#REF!</definedName>
    <definedName name="B2A" localSheetId="8">#REF!</definedName>
    <definedName name="B2A" localSheetId="2">#REF!</definedName>
    <definedName name="B2A" localSheetId="3">#REF!</definedName>
    <definedName name="B2A" localSheetId="1">#REF!</definedName>
    <definedName name="B2A">#REF!</definedName>
    <definedName name="B2A1P">#REF!</definedName>
    <definedName name="b2a1t">#REF!</definedName>
    <definedName name="b2a2p">#REF!</definedName>
    <definedName name="b2a2t">#REF!</definedName>
    <definedName name="B2B" localSheetId="8">#REF!</definedName>
    <definedName name="B2B" localSheetId="2">#REF!</definedName>
    <definedName name="B2B" localSheetId="3">#REF!</definedName>
    <definedName name="B2B" localSheetId="1">#REF!</definedName>
    <definedName name="B2B">#REF!</definedName>
    <definedName name="B2WL" localSheetId="8">#REF!</definedName>
    <definedName name="B2WL" localSheetId="2">#REF!</definedName>
    <definedName name="B2WL" localSheetId="3">#REF!</definedName>
    <definedName name="B2WL" localSheetId="1">#REF!</definedName>
    <definedName name="B2WL">#REF!</definedName>
    <definedName name="B2WR" localSheetId="8">#REF!</definedName>
    <definedName name="B2WR" localSheetId="2">#REF!</definedName>
    <definedName name="B2WR" localSheetId="3">#REF!</definedName>
    <definedName name="B2WR" localSheetId="1">#REF!</definedName>
    <definedName name="B2WR">#REF!</definedName>
    <definedName name="B30A1P">#REF!</definedName>
    <definedName name="b30a1t">#REF!</definedName>
    <definedName name="b30a2p">#REF!</definedName>
    <definedName name="b30a2t">#REF!</definedName>
    <definedName name="B3A" localSheetId="8">#REF!</definedName>
    <definedName name="B3A" localSheetId="2">#REF!</definedName>
    <definedName name="B3A" localSheetId="3">#REF!</definedName>
    <definedName name="B3A" localSheetId="1">#REF!</definedName>
    <definedName name="B3A">#REF!</definedName>
    <definedName name="B3A1P">#REF!</definedName>
    <definedName name="b3a1t">#REF!</definedName>
    <definedName name="b3a2p">#REF!</definedName>
    <definedName name="b3a2t">#REF!</definedName>
    <definedName name="B3B" localSheetId="8">#REF!</definedName>
    <definedName name="B3B" localSheetId="2">#REF!</definedName>
    <definedName name="B3B" localSheetId="3">#REF!</definedName>
    <definedName name="B3B" localSheetId="1">#REF!</definedName>
    <definedName name="B3B">#REF!</definedName>
    <definedName name="B4A" localSheetId="8">#REF!</definedName>
    <definedName name="B4A" localSheetId="2">#REF!</definedName>
    <definedName name="B4A" localSheetId="3">#REF!</definedName>
    <definedName name="B4A" localSheetId="1">#REF!</definedName>
    <definedName name="B4A">#REF!</definedName>
    <definedName name="B4A1P">#REF!</definedName>
    <definedName name="b4a1t">#REF!</definedName>
    <definedName name="b4a2p">#REF!</definedName>
    <definedName name="b4a2t">#REF!</definedName>
    <definedName name="B4B" localSheetId="8">#REF!</definedName>
    <definedName name="B4B" localSheetId="2">#REF!</definedName>
    <definedName name="B4B" localSheetId="3">#REF!</definedName>
    <definedName name="B4B" localSheetId="1">#REF!</definedName>
    <definedName name="B4B">#REF!</definedName>
    <definedName name="B5A" localSheetId="8">#REF!</definedName>
    <definedName name="B5A" localSheetId="2">#REF!</definedName>
    <definedName name="B5A" localSheetId="3">#REF!</definedName>
    <definedName name="B5A" localSheetId="1">#REF!</definedName>
    <definedName name="B5A">#REF!</definedName>
    <definedName name="B5A1P">#REF!</definedName>
    <definedName name="b5a1t">#REF!</definedName>
    <definedName name="b5a2p">#REF!</definedName>
    <definedName name="b5a2t">#REF!</definedName>
    <definedName name="B5B" localSheetId="3">[20]교각1!#REF!</definedName>
    <definedName name="B5B">[20]교각1!#REF!</definedName>
    <definedName name="B6A" localSheetId="8">#REF!</definedName>
    <definedName name="B6A" localSheetId="2">#REF!</definedName>
    <definedName name="B6A" localSheetId="3">#REF!</definedName>
    <definedName name="B6A" localSheetId="1">#REF!</definedName>
    <definedName name="B6A">#REF!</definedName>
    <definedName name="B6A1P">#REF!</definedName>
    <definedName name="b6a1t">#REF!</definedName>
    <definedName name="b6a2p">#REF!</definedName>
    <definedName name="b6a2t">#REF!</definedName>
    <definedName name="B6B" localSheetId="3">[20]교각1!#REF!</definedName>
    <definedName name="B6B">[20]교각1!#REF!</definedName>
    <definedName name="B7A" localSheetId="8">#REF!</definedName>
    <definedName name="B7A" localSheetId="2">#REF!</definedName>
    <definedName name="B7A" localSheetId="3">#REF!</definedName>
    <definedName name="B7A" localSheetId="1">#REF!</definedName>
    <definedName name="B7A">#REF!</definedName>
    <definedName name="B7A1P">#REF!</definedName>
    <definedName name="b7a1t">#REF!</definedName>
    <definedName name="b7a2p">#REF!</definedName>
    <definedName name="b7a2t">#REF!</definedName>
    <definedName name="B7B" localSheetId="3">[20]교각1!#REF!</definedName>
    <definedName name="B7B">[20]교각1!#REF!</definedName>
    <definedName name="B8A" localSheetId="8">#REF!</definedName>
    <definedName name="B8A" localSheetId="2">#REF!</definedName>
    <definedName name="B8A" localSheetId="3">#REF!</definedName>
    <definedName name="B8A" localSheetId="1">#REF!</definedName>
    <definedName name="B8A">#REF!</definedName>
    <definedName name="B8A1P">#REF!</definedName>
    <definedName name="b8a1t">#REF!</definedName>
    <definedName name="b8a2p">#REF!</definedName>
    <definedName name="b8a2t">#REF!</definedName>
    <definedName name="B9A1P">#REF!</definedName>
    <definedName name="b9a1t">#REF!</definedName>
    <definedName name="b9a2p">#REF!</definedName>
    <definedName name="b9a2t">#REF!</definedName>
    <definedName name="BA" localSheetId="8">#REF!</definedName>
    <definedName name="BA" localSheetId="2">#REF!</definedName>
    <definedName name="BA" localSheetId="3">#REF!</definedName>
    <definedName name="BA" localSheetId="1">#REF!</definedName>
    <definedName name="BA">#REF!</definedName>
    <definedName name="BA1P">#REF!</definedName>
    <definedName name="ba1t">#REF!</definedName>
    <definedName name="ba2p">#REF!</definedName>
    <definedName name="ba2t">#REF!</definedName>
    <definedName name="BackLen" localSheetId="3">'[17]BOX형 교대'!#REF!</definedName>
    <definedName name="BackLen">'[17]BOX형 교대'!#REF!</definedName>
    <definedName name="bb" localSheetId="8">#REF!</definedName>
    <definedName name="bb" localSheetId="2">#REF!</definedName>
    <definedName name="bb" localSheetId="3">#REF!</definedName>
    <definedName name="bb" localSheetId="1">#REF!</definedName>
    <definedName name="bb">#REF!</definedName>
    <definedName name="bba">[9]기초단면설계!#REF!</definedName>
    <definedName name="bbb" localSheetId="8">#REF!</definedName>
    <definedName name="bbb" localSheetId="2">#REF!</definedName>
    <definedName name="bbb" localSheetId="3">#REF!</definedName>
    <definedName name="bbb" localSheetId="1">#REF!</definedName>
    <definedName name="bbb">#REF!</definedName>
    <definedName name="BBBB" localSheetId="8">#REF!</definedName>
    <definedName name="BBBB" localSheetId="2">#REF!</definedName>
    <definedName name="BBBB" localSheetId="3">#REF!</definedName>
    <definedName name="BBBB" localSheetId="1">#REF!</definedName>
    <definedName name="BBBB">#REF!</definedName>
    <definedName name="Bbf" localSheetId="8">#REF!</definedName>
    <definedName name="Bbf" localSheetId="2">#REF!</definedName>
    <definedName name="Bbf" localSheetId="3">#REF!</definedName>
    <definedName name="Bbf" localSheetId="1">#REF!</definedName>
    <definedName name="Bbf">#REF!</definedName>
    <definedName name="BC" localSheetId="8">#REF!</definedName>
    <definedName name="BC" localSheetId="2">#REF!</definedName>
    <definedName name="BC" localSheetId="3">#REF!</definedName>
    <definedName name="BC" localSheetId="1">#REF!</definedName>
    <definedName name="BC">#REF!</definedName>
    <definedName name="BCB">#REF!</definedName>
    <definedName name="BCF" localSheetId="8">#REF!</definedName>
    <definedName name="BCF" localSheetId="2">#REF!</definedName>
    <definedName name="BCF" localSheetId="3">#REF!</definedName>
    <definedName name="BCF" localSheetId="1">#REF!</definedName>
    <definedName name="BCF">#REF!</definedName>
    <definedName name="Bcv" localSheetId="8">#REF!</definedName>
    <definedName name="Bcv" localSheetId="2">#REF!</definedName>
    <definedName name="Bcv" localSheetId="3">#REF!</definedName>
    <definedName name="Bcv" localSheetId="1">#REF!</definedName>
    <definedName name="Bcv">#REF!</definedName>
    <definedName name="BD" localSheetId="8">#REF!</definedName>
    <definedName name="BD" localSheetId="2">#REF!</definedName>
    <definedName name="BD" localSheetId="3">#REF!</definedName>
    <definedName name="BD" localSheetId="1">#REF!</definedName>
    <definedName name="BD">#REF!</definedName>
    <definedName name="BE" localSheetId="8">#REF!</definedName>
    <definedName name="BE" localSheetId="2">#REF!</definedName>
    <definedName name="BE" localSheetId="3">#REF!</definedName>
    <definedName name="BE" localSheetId="1">#REF!</definedName>
    <definedName name="BE">#REF!</definedName>
    <definedName name="Beta" localSheetId="3">'[17]BOX형 교대'!#REF!</definedName>
    <definedName name="Beta">'[17]BOX형 교대'!#REF!</definedName>
    <definedName name="beta5">[9]기초단면설계!#REF!</definedName>
    <definedName name="beta6">[9]기초단면설계!#REF!</definedName>
    <definedName name="BetaH" localSheetId="8">#REF!</definedName>
    <definedName name="BetaH" localSheetId="2">#REF!</definedName>
    <definedName name="BetaH" localSheetId="3">#REF!</definedName>
    <definedName name="BetaH" localSheetId="1">#REF!</definedName>
    <definedName name="BetaH">#REF!</definedName>
    <definedName name="BetaH1" localSheetId="8">#REF!</definedName>
    <definedName name="BetaH1" localSheetId="2">#REF!</definedName>
    <definedName name="BetaH1" localSheetId="3">#REF!</definedName>
    <definedName name="BetaH1" localSheetId="1">#REF!</definedName>
    <definedName name="BetaH1">#REF!</definedName>
    <definedName name="BF" localSheetId="8">#REF!</definedName>
    <definedName name="BF" localSheetId="2">#REF!</definedName>
    <definedName name="BF" localSheetId="3">#REF!</definedName>
    <definedName name="BF" localSheetId="1">#REF!</definedName>
    <definedName name="BF">#REF!</definedName>
    <definedName name="BFB" localSheetId="3">'[4]cross beam'!#REF!</definedName>
    <definedName name="BFB">'[4]cross beam'!#REF!</definedName>
    <definedName name="BFF" localSheetId="3">'[4]cross beam'!#REF!</definedName>
    <definedName name="BFF">'[4]cross beam'!#REF!</definedName>
    <definedName name="BFH">#REF!</definedName>
    <definedName name="BG" localSheetId="8">#REF!</definedName>
    <definedName name="BG" localSheetId="2">#REF!</definedName>
    <definedName name="BG" localSheetId="3">#REF!</definedName>
    <definedName name="BG" localSheetId="1">#REF!</definedName>
    <definedName name="BG">#REF!</definedName>
    <definedName name="BHS" localSheetId="8">#REF!</definedName>
    <definedName name="BHS" localSheetId="2">#REF!</definedName>
    <definedName name="BHS" localSheetId="3">#REF!</definedName>
    <definedName name="BHS" localSheetId="1">#REF!</definedName>
    <definedName name="BHS">#REF!</definedName>
    <definedName name="BHU" localSheetId="8">#REF!</definedName>
    <definedName name="BHU" localSheetId="2">#REF!</definedName>
    <definedName name="BHU" localSheetId="3">#REF!</definedName>
    <definedName name="BHU" localSheetId="1">#REF!</definedName>
    <definedName name="BHU">#REF!</definedName>
    <definedName name="BM" localSheetId="8">#REF!</definedName>
    <definedName name="BM" localSheetId="2">#REF!</definedName>
    <definedName name="BM" localSheetId="3">#REF!</definedName>
    <definedName name="BM" localSheetId="1">#REF!</definedName>
    <definedName name="BM">#REF!</definedName>
    <definedName name="BMM" localSheetId="8">#REF!</definedName>
    <definedName name="BMM" localSheetId="2">#REF!</definedName>
    <definedName name="BMM" localSheetId="3">#REF!</definedName>
    <definedName name="BMM" localSheetId="1">#REF!</definedName>
    <definedName name="BMM">#REF!</definedName>
    <definedName name="BMO" localSheetId="8">#REF!</definedName>
    <definedName name="BMO" localSheetId="2">#REF!</definedName>
    <definedName name="BMO" localSheetId="3">#REF!</definedName>
    <definedName name="BMO" localSheetId="1">#REF!</definedName>
    <definedName name="BMO">#REF!</definedName>
    <definedName name="BojungA" localSheetId="8">#REF!</definedName>
    <definedName name="BojungA" localSheetId="2">#REF!</definedName>
    <definedName name="BojungA" localSheetId="3">#REF!</definedName>
    <definedName name="BojungA" localSheetId="1">#REF!</definedName>
    <definedName name="BojungA">#REF!</definedName>
    <definedName name="book1">#REF!</definedName>
    <definedName name="BOQ" localSheetId="8">#REF!</definedName>
    <definedName name="BOQ" localSheetId="2">#REF!</definedName>
    <definedName name="BOQ" localSheetId="3">#REF!</definedName>
    <definedName name="BOQ" localSheetId="1">#REF!</definedName>
    <definedName name="BOQ">#REF!</definedName>
    <definedName name="BOX형수로집계" localSheetId="8">#REF!</definedName>
    <definedName name="BOX형수로집계" localSheetId="2">#REF!</definedName>
    <definedName name="BOX형수로집계" localSheetId="3">#REF!</definedName>
    <definedName name="BOX형수로집계" localSheetId="1">#REF!</definedName>
    <definedName name="BOX형수로집계">#REF!</definedName>
    <definedName name="bp">[9]기초단면설계!#REF!</definedName>
    <definedName name="BR" localSheetId="8">#REF!</definedName>
    <definedName name="BR" localSheetId="2">#REF!</definedName>
    <definedName name="BR" localSheetId="3">#REF!</definedName>
    <definedName name="BR" localSheetId="1">#REF!</definedName>
    <definedName name="BR">#REF!</definedName>
    <definedName name="BS" localSheetId="8">#REF!</definedName>
    <definedName name="BS" localSheetId="2">#REF!</definedName>
    <definedName name="BS" localSheetId="3">#REF!</definedName>
    <definedName name="BS" localSheetId="1">#REF!</definedName>
    <definedName name="BS">#REF!</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H" localSheetId="8">#REF!</definedName>
    <definedName name="BSH" localSheetId="2">#REF!</definedName>
    <definedName name="BSH" localSheetId="3">#REF!</definedName>
    <definedName name="BSH" localSheetId="1">#REF!</definedName>
    <definedName name="BSH">#REF!</definedName>
    <definedName name="BSS" localSheetId="8">#REF!</definedName>
    <definedName name="BSS" localSheetId="2">#REF!</definedName>
    <definedName name="BSS" localSheetId="3">#REF!</definedName>
    <definedName name="BSS" localSheetId="1">#REF!</definedName>
    <definedName name="BSS">#REF!</definedName>
    <definedName name="BST" localSheetId="8">#REF!</definedName>
    <definedName name="BST" localSheetId="2">#REF!</definedName>
    <definedName name="BST" localSheetId="3">#REF!</definedName>
    <definedName name="BST" localSheetId="1">#REF!</definedName>
    <definedName name="BST">#REF!</definedName>
    <definedName name="BSV" localSheetId="8">#REF!</definedName>
    <definedName name="BSV" localSheetId="2">#REF!</definedName>
    <definedName name="BSV" localSheetId="3">#REF!</definedName>
    <definedName name="BSV" localSheetId="1">#REF!</definedName>
    <definedName name="BSV">#REF!</definedName>
    <definedName name="BTP">#REF!</definedName>
    <definedName name="BUF" localSheetId="8">#REF!</definedName>
    <definedName name="BUF" localSheetId="2">#REF!</definedName>
    <definedName name="BUF" localSheetId="3">#REF!</definedName>
    <definedName name="BUF" localSheetId="1">#REF!</definedName>
    <definedName name="BUF">#REF!</definedName>
    <definedName name="BuJae1" localSheetId="8">#REF!</definedName>
    <definedName name="BuJae1" localSheetId="2">#REF!</definedName>
    <definedName name="BuJae1" localSheetId="3">#REF!</definedName>
    <definedName name="BuJae1" localSheetId="1">#REF!</definedName>
    <definedName name="BuJae1">#REF!</definedName>
    <definedName name="BuJae2" localSheetId="8">#REF!</definedName>
    <definedName name="BuJae2" localSheetId="2">#REF!</definedName>
    <definedName name="BuJae2" localSheetId="3">#REF!</definedName>
    <definedName name="BuJae2" localSheetId="1">#REF!</definedName>
    <definedName name="BuJae2">#REF!</definedName>
    <definedName name="BuJae3" localSheetId="8">#REF!</definedName>
    <definedName name="BuJae3" localSheetId="2">#REF!</definedName>
    <definedName name="BuJae3" localSheetId="3">#REF!</definedName>
    <definedName name="BuJae3" localSheetId="1">#REF!</definedName>
    <definedName name="BuJae3">#REF!</definedName>
    <definedName name="BuJae4" localSheetId="8">#REF!</definedName>
    <definedName name="BuJae4" localSheetId="2">#REF!</definedName>
    <definedName name="BuJae4" localSheetId="3">#REF!</definedName>
    <definedName name="BuJae4" localSheetId="1">#REF!</definedName>
    <definedName name="BuJae4">#REF!</definedName>
    <definedName name="BW" localSheetId="8">#REF!</definedName>
    <definedName name="BW" localSheetId="2">#REF!</definedName>
    <definedName name="BW" localSheetId="3">#REF!</definedName>
    <definedName name="BW" localSheetId="1">#REF!</definedName>
    <definedName name="BW">#REF!</definedName>
    <definedName name="BWC" localSheetId="8">#REF!</definedName>
    <definedName name="BWC" localSheetId="2">#REF!</definedName>
    <definedName name="BWC" localSheetId="3">#REF!</definedName>
    <definedName name="BWC" localSheetId="1">#REF!</definedName>
    <definedName name="BWC">#REF!</definedName>
    <definedName name="BWD" localSheetId="8">#REF!</definedName>
    <definedName name="BWD" localSheetId="2">#REF!</definedName>
    <definedName name="BWD" localSheetId="3">#REF!</definedName>
    <definedName name="BWD" localSheetId="1">#REF!</definedName>
    <definedName name="BWD">#REF!</definedName>
    <definedName name="C_">#N/A</definedName>
    <definedName name="c1.a1p">#REF!</definedName>
    <definedName name="c1.a1t">#REF!</definedName>
    <definedName name="c1.a2p">#REF!</definedName>
    <definedName name="c1.a2t">#REF!</definedName>
    <definedName name="c2.a1p">#REF!</definedName>
    <definedName name="c2.a1t">#REF!</definedName>
    <definedName name="c2.a2p">#REF!</definedName>
    <definedName name="c2.a2t">#REF!</definedName>
    <definedName name="CA" localSheetId="8">#REF!</definedName>
    <definedName name="CA" localSheetId="2">#REF!</definedName>
    <definedName name="CA" localSheetId="3">#REF!</definedName>
    <definedName name="CA" localSheetId="1">#REF!</definedName>
    <definedName name="CA">#REF!</definedName>
    <definedName name="cable">#REF!</definedName>
    <definedName name="camber" localSheetId="8">기초노임단가!camber</definedName>
    <definedName name="camber" localSheetId="2">내역서!camber</definedName>
    <definedName name="camber" localSheetId="3">산출서!camber</definedName>
    <definedName name="camber" localSheetId="1">예산서!camber</definedName>
    <definedName name="camber">[0]!camber</definedName>
    <definedName name="camberWork" localSheetId="8">기초노임단가!camberWork</definedName>
    <definedName name="camberWork" localSheetId="2">내역서!camberWork</definedName>
    <definedName name="camberWork" localSheetId="3">산출서!camberWork</definedName>
    <definedName name="camberWork" localSheetId="1">예산서!camberWork</definedName>
    <definedName name="camberWork">[0]!camberWork</definedName>
    <definedName name="Case10DeltaQ" localSheetId="3">'[17]BOX형 교대'!#REF!</definedName>
    <definedName name="Case10DeltaQ">'[17]BOX형 교대'!#REF!</definedName>
    <definedName name="Case10Q1Len" localSheetId="3">'[17]BOX형 교대'!#REF!</definedName>
    <definedName name="Case10Q1Len">'[17]BOX형 교대'!#REF!</definedName>
    <definedName name="Case10Q2Len" localSheetId="3">'[17]BOX형 교대'!#REF!</definedName>
    <definedName name="Case10Q2Len">'[17]BOX형 교대'!#REF!</definedName>
    <definedName name="Case10Qmax" localSheetId="3">'[17]BOX형 교대'!#REF!</definedName>
    <definedName name="Case10Qmax">'[17]BOX형 교대'!#REF!</definedName>
    <definedName name="Case10Qmin" localSheetId="3">'[17]BOX형 교대'!#REF!</definedName>
    <definedName name="Case10Qmin">'[17]BOX형 교대'!#REF!</definedName>
    <definedName name="Case10Qv1Len" localSheetId="3">'[17]BOX형 교대'!#REF!</definedName>
    <definedName name="Case10Qv1Len">'[17]BOX형 교대'!#REF!</definedName>
    <definedName name="Case10Qv2Len" localSheetId="3">'[17]BOX형 교대'!#REF!</definedName>
    <definedName name="Case10Qv2Len">'[17]BOX형 교대'!#REF!</definedName>
    <definedName name="Case10X" localSheetId="3">'[17]BOX형 교대'!#REF!</definedName>
    <definedName name="Case10X">'[17]BOX형 교대'!#REF!</definedName>
    <definedName name="Case11DeltaQ" localSheetId="3">'[17]BOX형 교대'!#REF!</definedName>
    <definedName name="Case11DeltaQ">'[17]BOX형 교대'!#REF!</definedName>
    <definedName name="Case11Q1Len" localSheetId="3">'[17]BOX형 교대'!#REF!</definedName>
    <definedName name="Case11Q1Len">'[17]BOX형 교대'!#REF!</definedName>
    <definedName name="Case11Q2Len" localSheetId="3">'[17]BOX형 교대'!#REF!</definedName>
    <definedName name="Case11Q2Len">'[17]BOX형 교대'!#REF!</definedName>
    <definedName name="Case11Qmax" localSheetId="3">'[17]BOX형 교대'!#REF!</definedName>
    <definedName name="Case11Qmax">'[17]BOX형 교대'!#REF!</definedName>
    <definedName name="Case11Qmin" localSheetId="3">'[17]BOX형 교대'!#REF!</definedName>
    <definedName name="Case11Qmin">'[17]BOX형 교대'!#REF!</definedName>
    <definedName name="Case11Qv1Len" localSheetId="3">'[17]BOX형 교대'!#REF!</definedName>
    <definedName name="Case11Qv1Len">'[17]BOX형 교대'!#REF!</definedName>
    <definedName name="Case11Qv2Len" localSheetId="3">'[17]BOX형 교대'!#REF!</definedName>
    <definedName name="Case11Qv2Len">'[17]BOX형 교대'!#REF!</definedName>
    <definedName name="Case11X" localSheetId="3">'[17]BOX형 교대'!#REF!</definedName>
    <definedName name="Case11X">'[17]BOX형 교대'!#REF!</definedName>
    <definedName name="Case12DeltaQ" localSheetId="3">'[17]BOX형 교대'!#REF!</definedName>
    <definedName name="Case12DeltaQ">'[17]BOX형 교대'!#REF!</definedName>
    <definedName name="Case12Q1Len" localSheetId="3">'[17]BOX형 교대'!#REF!</definedName>
    <definedName name="Case12Q1Len">'[17]BOX형 교대'!#REF!</definedName>
    <definedName name="Case12Q2Len" localSheetId="3">'[17]BOX형 교대'!#REF!</definedName>
    <definedName name="Case12Q2Len">'[17]BOX형 교대'!#REF!</definedName>
    <definedName name="Case12Qmax" localSheetId="3">'[17]BOX형 교대'!#REF!</definedName>
    <definedName name="Case12Qmax">'[17]BOX형 교대'!#REF!</definedName>
    <definedName name="Case12Qmin" localSheetId="3">'[17]BOX형 교대'!#REF!</definedName>
    <definedName name="Case12Qmin">'[17]BOX형 교대'!#REF!</definedName>
    <definedName name="Case12Qv1Len" localSheetId="3">'[17]BOX형 교대'!#REF!</definedName>
    <definedName name="Case12Qv1Len">'[17]BOX형 교대'!#REF!</definedName>
    <definedName name="Case12Qv2Len" localSheetId="3">'[17]BOX형 교대'!#REF!</definedName>
    <definedName name="Case12Qv2Len">'[17]BOX형 교대'!#REF!</definedName>
    <definedName name="Case12X" localSheetId="3">'[17]BOX형 교대'!#REF!</definedName>
    <definedName name="Case12X">'[17]BOX형 교대'!#REF!</definedName>
    <definedName name="Case1Ho" localSheetId="8">#REF!</definedName>
    <definedName name="Case1Ho" localSheetId="2">#REF!</definedName>
    <definedName name="Case1Ho" localSheetId="3">#REF!</definedName>
    <definedName name="Case1Ho" localSheetId="1">#REF!</definedName>
    <definedName name="Case1Ho">#REF!</definedName>
    <definedName name="Case1UHo" localSheetId="8">#REF!</definedName>
    <definedName name="Case1UHo" localSheetId="2">#REF!</definedName>
    <definedName name="Case1UHo" localSheetId="3">#REF!</definedName>
    <definedName name="Case1UHo" localSheetId="1">#REF!</definedName>
    <definedName name="Case1UHo">#REF!</definedName>
    <definedName name="Case1UMo" localSheetId="8">#REF!</definedName>
    <definedName name="Case1UMo" localSheetId="2">#REF!</definedName>
    <definedName name="Case1UMo" localSheetId="3">#REF!</definedName>
    <definedName name="Case1UMo" localSheetId="1">#REF!</definedName>
    <definedName name="Case1UMo">#REF!</definedName>
    <definedName name="Case1UVo" localSheetId="8">#REF!</definedName>
    <definedName name="Case1UVo" localSheetId="2">#REF!</definedName>
    <definedName name="Case1UVo" localSheetId="3">#REF!</definedName>
    <definedName name="Case1UVo" localSheetId="1">#REF!</definedName>
    <definedName name="Case1UVo">#REF!</definedName>
    <definedName name="Case1Vo" localSheetId="8">#REF!</definedName>
    <definedName name="Case1Vo" localSheetId="2">#REF!</definedName>
    <definedName name="Case1Vo" localSheetId="3">#REF!</definedName>
    <definedName name="Case1Vo" localSheetId="1">#REF!</definedName>
    <definedName name="Case1Vo">#REF!</definedName>
    <definedName name="Case2Ho" localSheetId="8">#REF!</definedName>
    <definedName name="Case2Ho" localSheetId="2">#REF!</definedName>
    <definedName name="Case2Ho" localSheetId="3">#REF!</definedName>
    <definedName name="Case2Ho" localSheetId="1">#REF!</definedName>
    <definedName name="Case2Ho">#REF!</definedName>
    <definedName name="Case2UHo" localSheetId="8">#REF!</definedName>
    <definedName name="Case2UHo" localSheetId="2">#REF!</definedName>
    <definedName name="Case2UHo" localSheetId="3">#REF!</definedName>
    <definedName name="Case2UHo" localSheetId="1">#REF!</definedName>
    <definedName name="Case2UHo">#REF!</definedName>
    <definedName name="Case2UMo" localSheetId="8">#REF!</definedName>
    <definedName name="Case2UMo" localSheetId="2">#REF!</definedName>
    <definedName name="Case2UMo" localSheetId="3">#REF!</definedName>
    <definedName name="Case2UMo" localSheetId="1">#REF!</definedName>
    <definedName name="Case2UMo">#REF!</definedName>
    <definedName name="Case2UVo" localSheetId="8">#REF!</definedName>
    <definedName name="Case2UVo" localSheetId="2">#REF!</definedName>
    <definedName name="Case2UVo" localSheetId="3">#REF!</definedName>
    <definedName name="Case2UVo" localSheetId="1">#REF!</definedName>
    <definedName name="Case2UVo">#REF!</definedName>
    <definedName name="Case2Vo" localSheetId="8">#REF!</definedName>
    <definedName name="Case2Vo" localSheetId="2">#REF!</definedName>
    <definedName name="Case2Vo" localSheetId="3">#REF!</definedName>
    <definedName name="Case2Vo" localSheetId="1">#REF!</definedName>
    <definedName name="Case2Vo">#REF!</definedName>
    <definedName name="Case3Ho" localSheetId="8">#REF!</definedName>
    <definedName name="Case3Ho" localSheetId="2">#REF!</definedName>
    <definedName name="Case3Ho" localSheetId="3">#REF!</definedName>
    <definedName name="Case3Ho" localSheetId="1">#REF!</definedName>
    <definedName name="Case3Ho">#REF!</definedName>
    <definedName name="Case3UHo" localSheetId="8">#REF!</definedName>
    <definedName name="Case3UHo" localSheetId="2">#REF!</definedName>
    <definedName name="Case3UHo" localSheetId="3">#REF!</definedName>
    <definedName name="Case3UHo" localSheetId="1">#REF!</definedName>
    <definedName name="Case3UHo">#REF!</definedName>
    <definedName name="Case3UMo" localSheetId="8">#REF!</definedName>
    <definedName name="Case3UMo" localSheetId="2">#REF!</definedName>
    <definedName name="Case3UMo" localSheetId="3">#REF!</definedName>
    <definedName name="Case3UMo" localSheetId="1">#REF!</definedName>
    <definedName name="Case3UMo">#REF!</definedName>
    <definedName name="Case3UVo" localSheetId="8">#REF!</definedName>
    <definedName name="Case3UVo" localSheetId="2">#REF!</definedName>
    <definedName name="Case3UVo" localSheetId="3">#REF!</definedName>
    <definedName name="Case3UVo" localSheetId="1">#REF!</definedName>
    <definedName name="Case3UVo">#REF!</definedName>
    <definedName name="Case3Vo" localSheetId="8">#REF!</definedName>
    <definedName name="Case3Vo" localSheetId="2">#REF!</definedName>
    <definedName name="Case3Vo" localSheetId="3">#REF!</definedName>
    <definedName name="Case3Vo" localSheetId="1">#REF!</definedName>
    <definedName name="Case3Vo">#REF!</definedName>
    <definedName name="Case4Ho" localSheetId="8">#REF!</definedName>
    <definedName name="Case4Ho" localSheetId="2">#REF!</definedName>
    <definedName name="Case4Ho" localSheetId="3">#REF!</definedName>
    <definedName name="Case4Ho" localSheetId="1">#REF!</definedName>
    <definedName name="Case4Ho">#REF!</definedName>
    <definedName name="Case4UHo" localSheetId="8">#REF!</definedName>
    <definedName name="Case4UHo" localSheetId="2">#REF!</definedName>
    <definedName name="Case4UHo" localSheetId="3">#REF!</definedName>
    <definedName name="Case4UHo" localSheetId="1">#REF!</definedName>
    <definedName name="Case4UHo">#REF!</definedName>
    <definedName name="Case4UMo" localSheetId="8">#REF!</definedName>
    <definedName name="Case4UMo" localSheetId="2">#REF!</definedName>
    <definedName name="Case4UMo" localSheetId="3">#REF!</definedName>
    <definedName name="Case4UMo" localSheetId="1">#REF!</definedName>
    <definedName name="Case4UMo">#REF!</definedName>
    <definedName name="Case4UVo" localSheetId="8">#REF!</definedName>
    <definedName name="Case4UVo" localSheetId="2">#REF!</definedName>
    <definedName name="Case4UVo" localSheetId="3">#REF!</definedName>
    <definedName name="Case4UVo" localSheetId="1">#REF!</definedName>
    <definedName name="Case4UVo">#REF!</definedName>
    <definedName name="Case4Vo" localSheetId="8">#REF!</definedName>
    <definedName name="Case4Vo" localSheetId="2">#REF!</definedName>
    <definedName name="Case4Vo" localSheetId="3">#REF!</definedName>
    <definedName name="Case4Vo" localSheetId="1">#REF!</definedName>
    <definedName name="Case4Vo">#REF!</definedName>
    <definedName name="Case5DeltaQ" localSheetId="3">'[17]BOX형 교대'!#REF!</definedName>
    <definedName name="Case5DeltaQ">'[17]BOX형 교대'!#REF!</definedName>
    <definedName name="Case5Ho" localSheetId="8">#REF!</definedName>
    <definedName name="Case5Ho" localSheetId="2">#REF!</definedName>
    <definedName name="Case5Ho" localSheetId="3">#REF!</definedName>
    <definedName name="Case5Ho" localSheetId="1">#REF!</definedName>
    <definedName name="Case5Ho">#REF!</definedName>
    <definedName name="Case5Q1Len" localSheetId="3">'[17]BOX형 교대'!#REF!</definedName>
    <definedName name="Case5Q1Len">'[17]BOX형 교대'!#REF!</definedName>
    <definedName name="Case5Q2Len" localSheetId="3">'[17]BOX형 교대'!#REF!</definedName>
    <definedName name="Case5Q2Len">'[17]BOX형 교대'!#REF!</definedName>
    <definedName name="Case5Qmax" localSheetId="3">'[17]BOX형 교대'!#REF!</definedName>
    <definedName name="Case5Qmax">'[17]BOX형 교대'!#REF!</definedName>
    <definedName name="Case5Qmin" localSheetId="3">'[17]BOX형 교대'!#REF!</definedName>
    <definedName name="Case5Qmin">'[17]BOX형 교대'!#REF!</definedName>
    <definedName name="Case5Qv1Len" localSheetId="3">'[17]BOX형 교대'!#REF!</definedName>
    <definedName name="Case5Qv1Len">'[17]BOX형 교대'!#REF!</definedName>
    <definedName name="Case5Qv2Len" localSheetId="3">'[17]BOX형 교대'!#REF!</definedName>
    <definedName name="Case5Qv2Len">'[17]BOX형 교대'!#REF!</definedName>
    <definedName name="Case5UHo" localSheetId="8">#REF!</definedName>
    <definedName name="Case5UHo" localSheetId="2">#REF!</definedName>
    <definedName name="Case5UHo" localSheetId="3">#REF!</definedName>
    <definedName name="Case5UHo" localSheetId="1">#REF!</definedName>
    <definedName name="Case5UHo">#REF!</definedName>
    <definedName name="Case5UMo" localSheetId="8">#REF!</definedName>
    <definedName name="Case5UMo" localSheetId="2">#REF!</definedName>
    <definedName name="Case5UMo" localSheetId="3">#REF!</definedName>
    <definedName name="Case5UMo" localSheetId="1">#REF!</definedName>
    <definedName name="Case5UMo">#REF!</definedName>
    <definedName name="Case5UVo" localSheetId="8">#REF!</definedName>
    <definedName name="Case5UVo" localSheetId="2">#REF!</definedName>
    <definedName name="Case5UVo" localSheetId="3">#REF!</definedName>
    <definedName name="Case5UVo" localSheetId="1">#REF!</definedName>
    <definedName name="Case5UVo">#REF!</definedName>
    <definedName name="Case5Vo" localSheetId="8">#REF!</definedName>
    <definedName name="Case5Vo" localSheetId="2">#REF!</definedName>
    <definedName name="Case5Vo" localSheetId="3">#REF!</definedName>
    <definedName name="Case5Vo" localSheetId="1">#REF!</definedName>
    <definedName name="Case5Vo">#REF!</definedName>
    <definedName name="Case6DeltaQ" localSheetId="3">'[17]BOX형 교대'!#REF!</definedName>
    <definedName name="Case6DeltaQ">'[17]BOX형 교대'!#REF!</definedName>
    <definedName name="Case6Ho" localSheetId="8">#REF!</definedName>
    <definedName name="Case6Ho" localSheetId="2">#REF!</definedName>
    <definedName name="Case6Ho" localSheetId="3">#REF!</definedName>
    <definedName name="Case6Ho" localSheetId="1">#REF!</definedName>
    <definedName name="Case6Ho">#REF!</definedName>
    <definedName name="Case6Q1Len" localSheetId="3">'[17]BOX형 교대'!#REF!</definedName>
    <definedName name="Case6Q1Len">'[17]BOX형 교대'!#REF!</definedName>
    <definedName name="Case6Q2Len" localSheetId="3">'[17]BOX형 교대'!#REF!</definedName>
    <definedName name="Case6Q2Len">'[17]BOX형 교대'!#REF!</definedName>
    <definedName name="Case6Qmax" localSheetId="3">'[17]BOX형 교대'!#REF!</definedName>
    <definedName name="Case6Qmax">'[17]BOX형 교대'!#REF!</definedName>
    <definedName name="Case6Qmin" localSheetId="3">'[17]BOX형 교대'!#REF!</definedName>
    <definedName name="Case6Qmin">'[17]BOX형 교대'!#REF!</definedName>
    <definedName name="Case6Qv1Len" localSheetId="3">'[17]BOX형 교대'!#REF!</definedName>
    <definedName name="Case6Qv1Len">'[17]BOX형 교대'!#REF!</definedName>
    <definedName name="Case6Qv2Len" localSheetId="3">'[17]BOX형 교대'!#REF!</definedName>
    <definedName name="Case6Qv2Len">'[17]BOX형 교대'!#REF!</definedName>
    <definedName name="Case6UHo" localSheetId="8">#REF!</definedName>
    <definedName name="Case6UHo" localSheetId="2">#REF!</definedName>
    <definedName name="Case6UHo" localSheetId="3">#REF!</definedName>
    <definedName name="Case6UHo" localSheetId="1">#REF!</definedName>
    <definedName name="Case6UHo">#REF!</definedName>
    <definedName name="Case6UMo" localSheetId="8">#REF!</definedName>
    <definedName name="Case6UMo" localSheetId="2">#REF!</definedName>
    <definedName name="Case6UMo" localSheetId="3">#REF!</definedName>
    <definedName name="Case6UMo" localSheetId="1">#REF!</definedName>
    <definedName name="Case6UMo">#REF!</definedName>
    <definedName name="Case6UVo" localSheetId="8">#REF!</definedName>
    <definedName name="Case6UVo" localSheetId="2">#REF!</definedName>
    <definedName name="Case6UVo" localSheetId="3">#REF!</definedName>
    <definedName name="Case6UVo" localSheetId="1">#REF!</definedName>
    <definedName name="Case6UVo">#REF!</definedName>
    <definedName name="Case6Vo" localSheetId="8">#REF!</definedName>
    <definedName name="Case6Vo" localSheetId="2">#REF!</definedName>
    <definedName name="Case6Vo" localSheetId="3">#REF!</definedName>
    <definedName name="Case6Vo" localSheetId="1">#REF!</definedName>
    <definedName name="Case6Vo">#REF!</definedName>
    <definedName name="Case7DeltaQ" localSheetId="3">'[17]BOX형 교대'!#REF!</definedName>
    <definedName name="Case7DeltaQ">'[17]BOX형 교대'!#REF!</definedName>
    <definedName name="Case7E" localSheetId="3">'[17]BOX형 교대'!#REF!</definedName>
    <definedName name="Case7E">'[17]BOX형 교대'!#REF!</definedName>
    <definedName name="Case7Q1Len" localSheetId="3">'[17]BOX형 교대'!#REF!</definedName>
    <definedName name="Case7Q1Len">'[17]BOX형 교대'!#REF!</definedName>
    <definedName name="Case7Q2Len" localSheetId="3">'[17]BOX형 교대'!#REF!</definedName>
    <definedName name="Case7Q2Len">'[17]BOX형 교대'!#REF!</definedName>
    <definedName name="Case7Qmax" localSheetId="3">'[17]BOX형 교대'!#REF!</definedName>
    <definedName name="Case7Qmax">'[17]BOX형 교대'!#REF!</definedName>
    <definedName name="Case7Qmin" localSheetId="3">'[17]BOX형 교대'!#REF!</definedName>
    <definedName name="Case7Qmin">'[17]BOX형 교대'!#REF!</definedName>
    <definedName name="Case7Qv1Len" localSheetId="3">'[17]BOX형 교대'!#REF!</definedName>
    <definedName name="Case7Qv1Len">'[17]BOX형 교대'!#REF!</definedName>
    <definedName name="Case7Qv2Len" localSheetId="3">'[17]BOX형 교대'!#REF!</definedName>
    <definedName name="Case7Qv2Len">'[17]BOX형 교대'!#REF!</definedName>
    <definedName name="Case7X" localSheetId="3">'[17]BOX형 교대'!#REF!</definedName>
    <definedName name="Case7X">'[17]BOX형 교대'!#REF!</definedName>
    <definedName name="Case8DeltaQ" localSheetId="3">'[17]BOX형 교대'!#REF!</definedName>
    <definedName name="Case8DeltaQ">'[17]BOX형 교대'!#REF!</definedName>
    <definedName name="Case8E" localSheetId="3">'[17]BOX형 교대'!#REF!</definedName>
    <definedName name="Case8E">'[17]BOX형 교대'!#REF!</definedName>
    <definedName name="Case8Q1Len" localSheetId="3">'[17]BOX형 교대'!#REF!</definedName>
    <definedName name="Case8Q1Len">'[17]BOX형 교대'!#REF!</definedName>
    <definedName name="Case8Q2Len" localSheetId="3">'[17]BOX형 교대'!#REF!</definedName>
    <definedName name="Case8Q2Len">'[17]BOX형 교대'!#REF!</definedName>
    <definedName name="Case8Qmax" localSheetId="3">'[17]BOX형 교대'!#REF!</definedName>
    <definedName name="Case8Qmax">'[17]BOX형 교대'!#REF!</definedName>
    <definedName name="Case8Qmin" localSheetId="3">'[17]BOX형 교대'!#REF!</definedName>
    <definedName name="Case8Qmin">'[17]BOX형 교대'!#REF!</definedName>
    <definedName name="Case8Qv1Len" localSheetId="3">'[17]BOX형 교대'!#REF!</definedName>
    <definedName name="Case8Qv1Len">'[17]BOX형 교대'!#REF!</definedName>
    <definedName name="Case8Qv2Len" localSheetId="3">'[17]BOX형 교대'!#REF!</definedName>
    <definedName name="Case8Qv2Len">'[17]BOX형 교대'!#REF!</definedName>
    <definedName name="Case8X" localSheetId="3">'[17]BOX형 교대'!#REF!</definedName>
    <definedName name="Case8X">'[17]BOX형 교대'!#REF!</definedName>
    <definedName name="Case9DeltaQ" localSheetId="3">'[17]BOX형 교대'!#REF!</definedName>
    <definedName name="Case9DeltaQ">'[17]BOX형 교대'!#REF!</definedName>
    <definedName name="Case9Q1Len" localSheetId="3">'[17]BOX형 교대'!#REF!</definedName>
    <definedName name="Case9Q1Len">'[17]BOX형 교대'!#REF!</definedName>
    <definedName name="Case9Q2Len" localSheetId="3">'[17]BOX형 교대'!#REF!</definedName>
    <definedName name="Case9Q2Len">'[17]BOX형 교대'!#REF!</definedName>
    <definedName name="Case9Qmax" localSheetId="3">'[17]BOX형 교대'!#REF!</definedName>
    <definedName name="Case9Qmax">'[17]BOX형 교대'!#REF!</definedName>
    <definedName name="Case9Qmin" localSheetId="3">'[17]BOX형 교대'!#REF!</definedName>
    <definedName name="Case9Qmin">'[17]BOX형 교대'!#REF!</definedName>
    <definedName name="Case9Qv1Len" localSheetId="3">'[17]BOX형 교대'!#REF!</definedName>
    <definedName name="Case9Qv1Len">'[17]BOX형 교대'!#REF!</definedName>
    <definedName name="Case9Qv2Len" localSheetId="3">'[17]BOX형 교대'!#REF!</definedName>
    <definedName name="Case9Qv2Len">'[17]BOX형 교대'!#REF!</definedName>
    <definedName name="Case9X" localSheetId="3">'[17]BOX형 교대'!#REF!</definedName>
    <definedName name="Case9X">'[17]BOX형 교대'!#REF!</definedName>
    <definedName name="CB" localSheetId="8">#REF!</definedName>
    <definedName name="CB" localSheetId="2">#REF!</definedName>
    <definedName name="CB" localSheetId="3">#REF!</definedName>
    <definedName name="CB" localSheetId="1">#REF!</definedName>
    <definedName name="CB">#REF!</definedName>
    <definedName name="CC" localSheetId="8">#REF!</definedName>
    <definedName name="CC" localSheetId="2">#REF!</definedName>
    <definedName name="CC" localSheetId="3">#REF!</definedName>
    <definedName name="CC" localSheetId="1">#REF!</definedName>
    <definedName name="CC">#REF!</definedName>
    <definedName name="CCC" localSheetId="8">#REF!</definedName>
    <definedName name="CCC" localSheetId="2">#REF!</definedName>
    <definedName name="CCC" localSheetId="3">#REF!</definedName>
    <definedName name="CCC" localSheetId="1">#REF!</definedName>
    <definedName name="CCC">#REF!</definedName>
    <definedName name="CCCC" localSheetId="8">#REF!</definedName>
    <definedName name="CCCC" localSheetId="2">#REF!</definedName>
    <definedName name="CCCC" localSheetId="3">#REF!</definedName>
    <definedName name="CCCC" localSheetId="1">#REF!</definedName>
    <definedName name="CCCC">#REF!</definedName>
    <definedName name="CD" localSheetId="8">#REF!</definedName>
    <definedName name="CD" localSheetId="2">#REF!</definedName>
    <definedName name="CD" localSheetId="3">#REF!</definedName>
    <definedName name="CD" localSheetId="1">#REF!</definedName>
    <definedName name="CD">#REF!</definedName>
    <definedName name="cdd">#REF!</definedName>
    <definedName name="CE" localSheetId="8">#REF!</definedName>
    <definedName name="CE" localSheetId="2">#REF!</definedName>
    <definedName name="CE" localSheetId="3">#REF!</definedName>
    <definedName name="CE" localSheetId="1">#REF!</definedName>
    <definedName name="CE">#REF!</definedName>
    <definedName name="CF" localSheetId="8">#REF!</definedName>
    <definedName name="CF" localSheetId="2">#REF!</definedName>
    <definedName name="CF" localSheetId="3">#REF!</definedName>
    <definedName name="CF" localSheetId="1">#REF!</definedName>
    <definedName name="CF">#REF!</definedName>
    <definedName name="CG" localSheetId="8">#REF!</definedName>
    <definedName name="CG" localSheetId="2">#REF!</definedName>
    <definedName name="CG" localSheetId="3">#REF!</definedName>
    <definedName name="CG" localSheetId="1">#REF!</definedName>
    <definedName name="CG">#REF!</definedName>
    <definedName name="CGP">#REF!</definedName>
    <definedName name="CH" localSheetId="8">#REF!</definedName>
    <definedName name="CH" localSheetId="2">#REF!</definedName>
    <definedName name="CH" localSheetId="3">#REF!</definedName>
    <definedName name="CH" localSheetId="1">#REF!</definedName>
    <definedName name="CH">#REF!</definedName>
    <definedName name="chapter">'[21]1.설계조건'!$H$79</definedName>
    <definedName name="charo">#REF!</definedName>
    <definedName name="choi" localSheetId="8" hidden="1">#REF!</definedName>
    <definedName name="choi" localSheetId="2" hidden="1">#REF!</definedName>
    <definedName name="choi" localSheetId="3" hidden="1">#REF!</definedName>
    <definedName name="choi" localSheetId="1" hidden="1">#REF!</definedName>
    <definedName name="choi" hidden="1">#REF!</definedName>
    <definedName name="CHR">#REF!</definedName>
    <definedName name="CHS">#REF!</definedName>
    <definedName name="CI" localSheetId="8">#REF!</definedName>
    <definedName name="CI" localSheetId="2">#REF!</definedName>
    <definedName name="CI" localSheetId="3">#REF!</definedName>
    <definedName name="CI" localSheetId="1">#REF!</definedName>
    <definedName name="CI">#REF!</definedName>
    <definedName name="CJ" localSheetId="8">#REF!</definedName>
    <definedName name="CJ" localSheetId="2">#REF!</definedName>
    <definedName name="CJ" localSheetId="3">#REF!</definedName>
    <definedName name="CJ" localSheetId="1">#REF!</definedName>
    <definedName name="CJ">#REF!</definedName>
    <definedName name="CJFRMS">#REF!</definedName>
    <definedName name="COLUMN_A" localSheetId="8">#REF!</definedName>
    <definedName name="COLUMN_A" localSheetId="2">#REF!</definedName>
    <definedName name="COLUMN_A" localSheetId="3">#REF!</definedName>
    <definedName name="COLUMN_A" localSheetId="1">#REF!</definedName>
    <definedName name="COLUMN_A">#REF!</definedName>
    <definedName name="COMB1" localSheetId="8">#REF!</definedName>
    <definedName name="COMB1" localSheetId="2">#REF!</definedName>
    <definedName name="COMB1" localSheetId="3">#REF!</definedName>
    <definedName name="COMB1" localSheetId="1">#REF!</definedName>
    <definedName name="COMB1">#REF!</definedName>
    <definedName name="COMB10" localSheetId="8">#REF!</definedName>
    <definedName name="COMB10" localSheetId="2">#REF!</definedName>
    <definedName name="COMB10" localSheetId="3">#REF!</definedName>
    <definedName name="COMB10" localSheetId="1">#REF!</definedName>
    <definedName name="COMB10">#REF!</definedName>
    <definedName name="COMB11" localSheetId="8">#REF!</definedName>
    <definedName name="COMB11" localSheetId="2">#REF!</definedName>
    <definedName name="COMB11" localSheetId="3">#REF!</definedName>
    <definedName name="COMB11" localSheetId="1">#REF!</definedName>
    <definedName name="COMB11">#REF!</definedName>
    <definedName name="COMB12" localSheetId="8">#REF!</definedName>
    <definedName name="COMB12" localSheetId="2">#REF!</definedName>
    <definedName name="COMB12" localSheetId="3">#REF!</definedName>
    <definedName name="COMB12" localSheetId="1">#REF!</definedName>
    <definedName name="COMB12">#REF!</definedName>
    <definedName name="COMB13" localSheetId="8">#REF!</definedName>
    <definedName name="COMB13" localSheetId="2">#REF!</definedName>
    <definedName name="COMB13" localSheetId="3">#REF!</definedName>
    <definedName name="COMB13" localSheetId="1">#REF!</definedName>
    <definedName name="COMB13">#REF!</definedName>
    <definedName name="COMB14" localSheetId="8">#REF!</definedName>
    <definedName name="COMB14" localSheetId="2">#REF!</definedName>
    <definedName name="COMB14" localSheetId="3">#REF!</definedName>
    <definedName name="COMB14" localSheetId="1">#REF!</definedName>
    <definedName name="COMB14">#REF!</definedName>
    <definedName name="COMB2" localSheetId="8">#REF!</definedName>
    <definedName name="COMB2" localSheetId="2">#REF!</definedName>
    <definedName name="COMB2" localSheetId="3">#REF!</definedName>
    <definedName name="COMB2" localSheetId="1">#REF!</definedName>
    <definedName name="COMB2">#REF!</definedName>
    <definedName name="COMB3" localSheetId="8">#REF!</definedName>
    <definedName name="COMB3" localSheetId="2">#REF!</definedName>
    <definedName name="COMB3" localSheetId="3">#REF!</definedName>
    <definedName name="COMB3" localSheetId="1">#REF!</definedName>
    <definedName name="COMB3">#REF!</definedName>
    <definedName name="COMB4" localSheetId="8">#REF!</definedName>
    <definedName name="COMB4" localSheetId="2">#REF!</definedName>
    <definedName name="COMB4" localSheetId="3">#REF!</definedName>
    <definedName name="COMB4" localSheetId="1">#REF!</definedName>
    <definedName name="COMB4">#REF!</definedName>
    <definedName name="COMB5" localSheetId="8">#REF!</definedName>
    <definedName name="COMB5" localSheetId="2">#REF!</definedName>
    <definedName name="COMB5" localSheetId="3">#REF!</definedName>
    <definedName name="COMB5" localSheetId="1">#REF!</definedName>
    <definedName name="COMB5">#REF!</definedName>
    <definedName name="COMB6" localSheetId="8">#REF!</definedName>
    <definedName name="COMB6" localSheetId="2">#REF!</definedName>
    <definedName name="COMB6" localSheetId="3">#REF!</definedName>
    <definedName name="COMB6" localSheetId="1">#REF!</definedName>
    <definedName name="COMB6">#REF!</definedName>
    <definedName name="COMB7" localSheetId="8">#REF!</definedName>
    <definedName name="COMB7" localSheetId="2">#REF!</definedName>
    <definedName name="COMB7" localSheetId="3">#REF!</definedName>
    <definedName name="COMB7" localSheetId="1">#REF!</definedName>
    <definedName name="COMB7">#REF!</definedName>
    <definedName name="COMB8" localSheetId="8">#REF!</definedName>
    <definedName name="COMB8" localSheetId="2">#REF!</definedName>
    <definedName name="COMB8" localSheetId="3">#REF!</definedName>
    <definedName name="COMB8" localSheetId="1">#REF!</definedName>
    <definedName name="COMB8">#REF!</definedName>
    <definedName name="COMB9" localSheetId="8">#REF!</definedName>
    <definedName name="COMB9" localSheetId="2">#REF!</definedName>
    <definedName name="COMB9" localSheetId="3">#REF!</definedName>
    <definedName name="COMB9" localSheetId="1">#REF!</definedName>
    <definedName name="COMB9">#REF!</definedName>
    <definedName name="conc">#REF!</definedName>
    <definedName name="Conc160" localSheetId="8">#REF!</definedName>
    <definedName name="Conc160" localSheetId="2">#REF!</definedName>
    <definedName name="Conc160" localSheetId="3">#REF!</definedName>
    <definedName name="Conc160" localSheetId="1">#REF!</definedName>
    <definedName name="Conc160">#REF!</definedName>
    <definedName name="Conc240" localSheetId="8">#REF!</definedName>
    <definedName name="Conc240" localSheetId="2">#REF!</definedName>
    <definedName name="Conc240" localSheetId="3">#REF!</definedName>
    <definedName name="Conc240" localSheetId="1">#REF!</definedName>
    <definedName name="Conc240">#REF!</definedName>
    <definedName name="CONC중량" localSheetId="8">#REF!</definedName>
    <definedName name="CONC중량" localSheetId="2">#REF!</definedName>
    <definedName name="CONC중량" localSheetId="3">#REF!</definedName>
    <definedName name="CONC중량" localSheetId="1">#REF!</definedName>
    <definedName name="CONC중량">#REF!</definedName>
    <definedName name="COPING_L" localSheetId="8">#REF!</definedName>
    <definedName name="COPING_L" localSheetId="2">#REF!</definedName>
    <definedName name="COPING_L" localSheetId="3">#REF!</definedName>
    <definedName name="COPING_L" localSheetId="1">#REF!</definedName>
    <definedName name="COPING_L">#REF!</definedName>
    <definedName name="COPING_W" localSheetId="8">#REF!</definedName>
    <definedName name="COPING_W" localSheetId="2">#REF!</definedName>
    <definedName name="COPING_W" localSheetId="3">#REF!</definedName>
    <definedName name="COPING_W" localSheetId="1">#REF!</definedName>
    <definedName name="COPING_W">#REF!</definedName>
    <definedName name="_xlnm.Criteria" localSheetId="8">#REF!</definedName>
    <definedName name="_xlnm.Criteria" localSheetId="2">#REF!</definedName>
    <definedName name="_xlnm.Criteria" localSheetId="3">#REF!</definedName>
    <definedName name="_xlnm.Criteria" localSheetId="1">#REF!</definedName>
    <definedName name="_xlnm.Criteria">#REF!</definedName>
    <definedName name="CTC" localSheetId="8">#REF!</definedName>
    <definedName name="CTC" localSheetId="2">#REF!</definedName>
    <definedName name="CTC" localSheetId="3">#REF!</definedName>
    <definedName name="CTC" localSheetId="1">#REF!</definedName>
    <definedName name="CTC">#REF!</definedName>
    <definedName name="CTL" localSheetId="8">#REF!</definedName>
    <definedName name="CTL" localSheetId="2">#REF!</definedName>
    <definedName name="CTL" localSheetId="3">#REF!</definedName>
    <definedName name="CTL" localSheetId="1">#REF!</definedName>
    <definedName name="CTL">#REF!</definedName>
    <definedName name="CTR" localSheetId="8">#REF!</definedName>
    <definedName name="CTR" localSheetId="2">#REF!</definedName>
    <definedName name="CTR" localSheetId="3">#REF!</definedName>
    <definedName name="CTR" localSheetId="1">#REF!</definedName>
    <definedName name="CTR">#REF!</definedName>
    <definedName name="CY">#REF!</definedName>
    <definedName name="d" localSheetId="8">#REF!</definedName>
    <definedName name="d" localSheetId="2">#REF!</definedName>
    <definedName name="d" localSheetId="3">#REF!</definedName>
    <definedName name="D" localSheetId="1">#REF!</definedName>
    <definedName name="d">#REF!</definedName>
    <definedName name="D.1">#REF!</definedName>
    <definedName name="D.2">#REF!</definedName>
    <definedName name="D_FE" localSheetId="8">#REF!</definedName>
    <definedName name="D_FE" localSheetId="2">#REF!</definedName>
    <definedName name="D_FE" localSheetId="3">#REF!</definedName>
    <definedName name="D_FE" localSheetId="1">#REF!</definedName>
    <definedName name="D_FE">#REF!</definedName>
    <definedName name="D_FO" localSheetId="8">#REF!</definedName>
    <definedName name="D_FO" localSheetId="2">#REF!</definedName>
    <definedName name="D_FO" localSheetId="3">#REF!</definedName>
    <definedName name="D_FO" localSheetId="1">#REF!</definedName>
    <definedName name="D_FO">#REF!</definedName>
    <definedName name="DA" localSheetId="8">#REF!</definedName>
    <definedName name="DA" localSheetId="2">#REF!</definedName>
    <definedName name="DA" localSheetId="3">#REF!</definedName>
    <definedName name="DA" localSheetId="1">#REF!</definedName>
    <definedName name="DA">#REF!</definedName>
    <definedName name="DADD" localSheetId="8">#REF!</definedName>
    <definedName name="DADD" localSheetId="2">#REF!</definedName>
    <definedName name="DADD" localSheetId="3">#REF!</definedName>
    <definedName name="DADD" localSheetId="1">#REF!</definedName>
    <definedName name="DADD">#REF!</definedName>
    <definedName name="Dan" localSheetId="8">#REF!</definedName>
    <definedName name="Dan" localSheetId="2">#REF!</definedName>
    <definedName name="Dan" localSheetId="3">#REF!</definedName>
    <definedName name="Dan" localSheetId="1">#REF!</definedName>
    <definedName name="Dan">#REF!</definedName>
    <definedName name="DANGA">'[22]Y-WORK'!$D$19:$D$19,'[22]Y-WORK'!$F$19:$BD$19</definedName>
    <definedName name="data">#REF!</definedName>
    <definedName name="_xlnm.Database" localSheetId="8">#REF!</definedName>
    <definedName name="_xlnm.Database" localSheetId="2">#REF!</definedName>
    <definedName name="_xlnm.Database" localSheetId="3">#REF!</definedName>
    <definedName name="_xlnm.Database" localSheetId="1">#REF!</definedName>
    <definedName name="_xlnm.Database">#REF!</definedName>
    <definedName name="Database_MI">#REF!</definedName>
    <definedName name="database2">#REF!</definedName>
    <definedName name="dataww" hidden="1">#REF!</definedName>
    <definedName name="DB" localSheetId="8">#REF!</definedName>
    <definedName name="DB" localSheetId="2">#REF!</definedName>
    <definedName name="DB" localSheetId="3">#REF!</definedName>
    <definedName name="DB" localSheetId="1">#REF!</definedName>
    <definedName name="DB">#REF!</definedName>
    <definedName name="DBo" localSheetId="8">#REF!</definedName>
    <definedName name="DBo" localSheetId="2">#REF!</definedName>
    <definedName name="DBo" localSheetId="3">#REF!</definedName>
    <definedName name="DBo" localSheetId="1">#REF!</definedName>
    <definedName name="DBo">#REF!</definedName>
    <definedName name="DC" localSheetId="8">#REF!</definedName>
    <definedName name="DC" localSheetId="2">#REF!</definedName>
    <definedName name="DC" localSheetId="3">#REF!</definedName>
    <definedName name="DC" localSheetId="1">#REF!</definedName>
    <definedName name="DC">#REF!</definedName>
    <definedName name="dd">'[15]토공(우물통,기타) '!$V$2:$AG$22</definedName>
    <definedName name="ddd" localSheetId="8">#REF!</definedName>
    <definedName name="ddd" localSheetId="2">#REF!</definedName>
    <definedName name="ddd" localSheetId="3">#REF!</definedName>
    <definedName name="ddd" localSheetId="1">#REF!</definedName>
    <definedName name="ddd">#REF!</definedName>
    <definedName name="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#REF!</definedName>
    <definedName name="DDDDDD">#REF!</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s">#REF!</definedName>
    <definedName name="DDE" localSheetId="8">#REF!</definedName>
    <definedName name="DDE" localSheetId="2">#REF!</definedName>
    <definedName name="DDE" localSheetId="3">#REF!</definedName>
    <definedName name="DDE" localSheetId="1">#REF!</definedName>
    <definedName name="DDE">#REF!</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O" localSheetId="8">#REF!</definedName>
    <definedName name="DDO" localSheetId="2">#REF!</definedName>
    <definedName name="DDO" localSheetId="3">#REF!</definedName>
    <definedName name="DDO" localSheetId="1">#REF!</definedName>
    <definedName name="DDO">#REF!</definedName>
    <definedName name="DE" localSheetId="8">#REF!</definedName>
    <definedName name="DE" localSheetId="2">#REF!</definedName>
    <definedName name="DE" localSheetId="3">#REF!</definedName>
    <definedName name="DE" localSheetId="1">#REF!</definedName>
    <definedName name="DE">#REF!</definedName>
    <definedName name="DEA">#REF!</definedName>
    <definedName name="DECK_PLATE" localSheetId="8">#REF!</definedName>
    <definedName name="DECK_PLATE" localSheetId="2">#REF!</definedName>
    <definedName name="DECK_PLATE" localSheetId="3">#REF!</definedName>
    <definedName name="DECK_PLATE" localSheetId="1">#REF!</definedName>
    <definedName name="DECK_PLATE">#REF!</definedName>
    <definedName name="delta3">[9]기초단면설계!#REF!</definedName>
    <definedName name="delta4">[9]기초단면설계!#REF!</definedName>
    <definedName name="delta5">[9]기초단면설계!#REF!</definedName>
    <definedName name="delta6">[9]기초단면설계!#REF!</definedName>
    <definedName name="DeltaA1" localSheetId="8">#REF!</definedName>
    <definedName name="DeltaA1" localSheetId="2">#REF!</definedName>
    <definedName name="DeltaA1" localSheetId="3">#REF!</definedName>
    <definedName name="DeltaA1" localSheetId="1">#REF!</definedName>
    <definedName name="DeltaA1">#REF!</definedName>
    <definedName name="DeltaA10" localSheetId="8">#REF!</definedName>
    <definedName name="DeltaA10" localSheetId="2">#REF!</definedName>
    <definedName name="DeltaA10" localSheetId="3">#REF!</definedName>
    <definedName name="DeltaA10" localSheetId="1">#REF!</definedName>
    <definedName name="DeltaA10">#REF!</definedName>
    <definedName name="DeltaA11" localSheetId="8">#REF!</definedName>
    <definedName name="DeltaA11" localSheetId="2">#REF!</definedName>
    <definedName name="DeltaA11" localSheetId="3">#REF!</definedName>
    <definedName name="DeltaA11" localSheetId="1">#REF!</definedName>
    <definedName name="DeltaA11">#REF!</definedName>
    <definedName name="DeltaA12" localSheetId="8">#REF!</definedName>
    <definedName name="DeltaA12" localSheetId="2">#REF!</definedName>
    <definedName name="DeltaA12" localSheetId="3">#REF!</definedName>
    <definedName name="DeltaA12" localSheetId="1">#REF!</definedName>
    <definedName name="DeltaA12">#REF!</definedName>
    <definedName name="DeltaA13" localSheetId="8">#REF!</definedName>
    <definedName name="DeltaA13" localSheetId="2">#REF!</definedName>
    <definedName name="DeltaA13" localSheetId="3">#REF!</definedName>
    <definedName name="DeltaA13" localSheetId="1">#REF!</definedName>
    <definedName name="DeltaA13">#REF!</definedName>
    <definedName name="DeltaA14" localSheetId="8">#REF!</definedName>
    <definedName name="DeltaA14" localSheetId="2">#REF!</definedName>
    <definedName name="DeltaA14" localSheetId="3">#REF!</definedName>
    <definedName name="DeltaA14" localSheetId="1">#REF!</definedName>
    <definedName name="DeltaA14">#REF!</definedName>
    <definedName name="DeltaA15" localSheetId="8">#REF!</definedName>
    <definedName name="DeltaA15" localSheetId="2">#REF!</definedName>
    <definedName name="DeltaA15" localSheetId="3">#REF!</definedName>
    <definedName name="DeltaA15" localSheetId="1">#REF!</definedName>
    <definedName name="DeltaA15">#REF!</definedName>
    <definedName name="DeltaA16" localSheetId="8">#REF!</definedName>
    <definedName name="DeltaA16" localSheetId="2">#REF!</definedName>
    <definedName name="DeltaA16" localSheetId="3">#REF!</definedName>
    <definedName name="DeltaA16" localSheetId="1">#REF!</definedName>
    <definedName name="DeltaA16">#REF!</definedName>
    <definedName name="DeltaA17" localSheetId="8">#REF!</definedName>
    <definedName name="DeltaA17" localSheetId="2">#REF!</definedName>
    <definedName name="DeltaA17" localSheetId="3">#REF!</definedName>
    <definedName name="DeltaA17" localSheetId="1">#REF!</definedName>
    <definedName name="DeltaA17">#REF!</definedName>
    <definedName name="DeltaA18" localSheetId="8">#REF!</definedName>
    <definedName name="DeltaA18" localSheetId="2">#REF!</definedName>
    <definedName name="DeltaA18" localSheetId="3">#REF!</definedName>
    <definedName name="DeltaA18" localSheetId="1">#REF!</definedName>
    <definedName name="DeltaA18">#REF!</definedName>
    <definedName name="DeltaA19" localSheetId="8">#REF!</definedName>
    <definedName name="DeltaA19" localSheetId="2">#REF!</definedName>
    <definedName name="DeltaA19" localSheetId="3">#REF!</definedName>
    <definedName name="DeltaA19" localSheetId="1">#REF!</definedName>
    <definedName name="DeltaA19">#REF!</definedName>
    <definedName name="DeltaA2" localSheetId="8">#REF!</definedName>
    <definedName name="DeltaA2" localSheetId="2">#REF!</definedName>
    <definedName name="DeltaA2" localSheetId="3">#REF!</definedName>
    <definedName name="DeltaA2" localSheetId="1">#REF!</definedName>
    <definedName name="DeltaA2">#REF!</definedName>
    <definedName name="DeltaA20" localSheetId="8">#REF!</definedName>
    <definedName name="DeltaA20" localSheetId="2">#REF!</definedName>
    <definedName name="DeltaA20" localSheetId="3">#REF!</definedName>
    <definedName name="DeltaA20" localSheetId="1">#REF!</definedName>
    <definedName name="DeltaA20">#REF!</definedName>
    <definedName name="DeltaA21" localSheetId="8">#REF!</definedName>
    <definedName name="DeltaA21" localSheetId="2">#REF!</definedName>
    <definedName name="DeltaA21" localSheetId="3">#REF!</definedName>
    <definedName name="DeltaA21" localSheetId="1">#REF!</definedName>
    <definedName name="DeltaA21">#REF!</definedName>
    <definedName name="DeltaA22" localSheetId="8">#REF!</definedName>
    <definedName name="DeltaA22" localSheetId="2">#REF!</definedName>
    <definedName name="DeltaA22" localSheetId="3">#REF!</definedName>
    <definedName name="DeltaA22" localSheetId="1">#REF!</definedName>
    <definedName name="DeltaA22">#REF!</definedName>
    <definedName name="DeltaA23" localSheetId="8">#REF!</definedName>
    <definedName name="DeltaA23" localSheetId="2">#REF!</definedName>
    <definedName name="DeltaA23" localSheetId="3">#REF!</definedName>
    <definedName name="DeltaA23" localSheetId="1">#REF!</definedName>
    <definedName name="DeltaA23">#REF!</definedName>
    <definedName name="DeltaA24" localSheetId="8">#REF!</definedName>
    <definedName name="DeltaA24" localSheetId="2">#REF!</definedName>
    <definedName name="DeltaA24" localSheetId="3">#REF!</definedName>
    <definedName name="DeltaA24" localSheetId="1">#REF!</definedName>
    <definedName name="DeltaA24">#REF!</definedName>
    <definedName name="DeltaA3" localSheetId="8">#REF!</definedName>
    <definedName name="DeltaA3" localSheetId="2">#REF!</definedName>
    <definedName name="DeltaA3" localSheetId="3">#REF!</definedName>
    <definedName name="DeltaA3" localSheetId="1">#REF!</definedName>
    <definedName name="DeltaA3">#REF!</definedName>
    <definedName name="DeltaA4" localSheetId="8">#REF!</definedName>
    <definedName name="DeltaA4" localSheetId="2">#REF!</definedName>
    <definedName name="DeltaA4" localSheetId="3">#REF!</definedName>
    <definedName name="DeltaA4" localSheetId="1">#REF!</definedName>
    <definedName name="DeltaA4">#REF!</definedName>
    <definedName name="DeltaA5" localSheetId="8">#REF!</definedName>
    <definedName name="DeltaA5" localSheetId="2">#REF!</definedName>
    <definedName name="DeltaA5" localSheetId="3">#REF!</definedName>
    <definedName name="DeltaA5" localSheetId="1">#REF!</definedName>
    <definedName name="DeltaA5">#REF!</definedName>
    <definedName name="DeltaA6" localSheetId="8">#REF!</definedName>
    <definedName name="DeltaA6" localSheetId="2">#REF!</definedName>
    <definedName name="DeltaA6" localSheetId="3">#REF!</definedName>
    <definedName name="DeltaA6" localSheetId="1">#REF!</definedName>
    <definedName name="DeltaA6">#REF!</definedName>
    <definedName name="DeltaA7" localSheetId="8">#REF!</definedName>
    <definedName name="DeltaA7" localSheetId="2">#REF!</definedName>
    <definedName name="DeltaA7" localSheetId="3">#REF!</definedName>
    <definedName name="DeltaA7" localSheetId="1">#REF!</definedName>
    <definedName name="DeltaA7">#REF!</definedName>
    <definedName name="DeltaA8" localSheetId="8">#REF!</definedName>
    <definedName name="DeltaA8" localSheetId="2">#REF!</definedName>
    <definedName name="DeltaA8" localSheetId="3">#REF!</definedName>
    <definedName name="DeltaA8" localSheetId="1">#REF!</definedName>
    <definedName name="DeltaA8">#REF!</definedName>
    <definedName name="DeltaA9" localSheetId="8">#REF!</definedName>
    <definedName name="DeltaA9" localSheetId="2">#REF!</definedName>
    <definedName name="DeltaA9" localSheetId="3">#REF!</definedName>
    <definedName name="DeltaA9" localSheetId="1">#REF!</definedName>
    <definedName name="DeltaA9">#REF!</definedName>
    <definedName name="DeltaX1" localSheetId="8">#REF!</definedName>
    <definedName name="DeltaX1" localSheetId="2">#REF!</definedName>
    <definedName name="DeltaX1" localSheetId="3">#REF!</definedName>
    <definedName name="DeltaX1" localSheetId="1">#REF!</definedName>
    <definedName name="DeltaX1">#REF!</definedName>
    <definedName name="DeltaX10" localSheetId="8">#REF!</definedName>
    <definedName name="DeltaX10" localSheetId="2">#REF!</definedName>
    <definedName name="DeltaX10" localSheetId="3">#REF!</definedName>
    <definedName name="DeltaX10" localSheetId="1">#REF!</definedName>
    <definedName name="DeltaX10">#REF!</definedName>
    <definedName name="DeltaX11" localSheetId="8">#REF!</definedName>
    <definedName name="DeltaX11" localSheetId="2">#REF!</definedName>
    <definedName name="DeltaX11" localSheetId="3">#REF!</definedName>
    <definedName name="DeltaX11" localSheetId="1">#REF!</definedName>
    <definedName name="DeltaX11">#REF!</definedName>
    <definedName name="DeltaX12" localSheetId="8">#REF!</definedName>
    <definedName name="DeltaX12" localSheetId="2">#REF!</definedName>
    <definedName name="DeltaX12" localSheetId="3">#REF!</definedName>
    <definedName name="DeltaX12" localSheetId="1">#REF!</definedName>
    <definedName name="DeltaX12">#REF!</definedName>
    <definedName name="DeltaX13" localSheetId="8">#REF!</definedName>
    <definedName name="DeltaX13" localSheetId="2">#REF!</definedName>
    <definedName name="DeltaX13" localSheetId="3">#REF!</definedName>
    <definedName name="DeltaX13" localSheetId="1">#REF!</definedName>
    <definedName name="DeltaX13">#REF!</definedName>
    <definedName name="DeltaX14" localSheetId="8">#REF!</definedName>
    <definedName name="DeltaX14" localSheetId="2">#REF!</definedName>
    <definedName name="DeltaX14" localSheetId="3">#REF!</definedName>
    <definedName name="DeltaX14" localSheetId="1">#REF!</definedName>
    <definedName name="DeltaX14">#REF!</definedName>
    <definedName name="DeltaX15" localSheetId="8">#REF!</definedName>
    <definedName name="DeltaX15" localSheetId="2">#REF!</definedName>
    <definedName name="DeltaX15" localSheetId="3">#REF!</definedName>
    <definedName name="DeltaX15" localSheetId="1">#REF!</definedName>
    <definedName name="DeltaX15">#REF!</definedName>
    <definedName name="DeltaX16" localSheetId="8">#REF!</definedName>
    <definedName name="DeltaX16" localSheetId="2">#REF!</definedName>
    <definedName name="DeltaX16" localSheetId="3">#REF!</definedName>
    <definedName name="DeltaX16" localSheetId="1">#REF!</definedName>
    <definedName name="DeltaX16">#REF!</definedName>
    <definedName name="DeltaX17" localSheetId="8">#REF!</definedName>
    <definedName name="DeltaX17" localSheetId="2">#REF!</definedName>
    <definedName name="DeltaX17" localSheetId="3">#REF!</definedName>
    <definedName name="DeltaX17" localSheetId="1">#REF!</definedName>
    <definedName name="DeltaX17">#REF!</definedName>
    <definedName name="DeltaX18" localSheetId="8">#REF!</definedName>
    <definedName name="DeltaX18" localSheetId="2">#REF!</definedName>
    <definedName name="DeltaX18" localSheetId="3">#REF!</definedName>
    <definedName name="DeltaX18" localSheetId="1">#REF!</definedName>
    <definedName name="DeltaX18">#REF!</definedName>
    <definedName name="DeltaX19" localSheetId="8">#REF!</definedName>
    <definedName name="DeltaX19" localSheetId="2">#REF!</definedName>
    <definedName name="DeltaX19" localSheetId="3">#REF!</definedName>
    <definedName name="DeltaX19" localSheetId="1">#REF!</definedName>
    <definedName name="DeltaX19">#REF!</definedName>
    <definedName name="DeltaX2" localSheetId="8">#REF!</definedName>
    <definedName name="DeltaX2" localSheetId="2">#REF!</definedName>
    <definedName name="DeltaX2" localSheetId="3">#REF!</definedName>
    <definedName name="DeltaX2" localSheetId="1">#REF!</definedName>
    <definedName name="DeltaX2">#REF!</definedName>
    <definedName name="DeltaX20" localSheetId="8">#REF!</definedName>
    <definedName name="DeltaX20" localSheetId="2">#REF!</definedName>
    <definedName name="DeltaX20" localSheetId="3">#REF!</definedName>
    <definedName name="DeltaX20" localSheetId="1">#REF!</definedName>
    <definedName name="DeltaX20">#REF!</definedName>
    <definedName name="DeltaX21" localSheetId="8">#REF!</definedName>
    <definedName name="DeltaX21" localSheetId="2">#REF!</definedName>
    <definedName name="DeltaX21" localSheetId="3">#REF!</definedName>
    <definedName name="DeltaX21" localSheetId="1">#REF!</definedName>
    <definedName name="DeltaX21">#REF!</definedName>
    <definedName name="DeltaX22" localSheetId="8">#REF!</definedName>
    <definedName name="DeltaX22" localSheetId="2">#REF!</definedName>
    <definedName name="DeltaX22" localSheetId="3">#REF!</definedName>
    <definedName name="DeltaX22" localSheetId="1">#REF!</definedName>
    <definedName name="DeltaX22">#REF!</definedName>
    <definedName name="DeltaX23" localSheetId="8">#REF!</definedName>
    <definedName name="DeltaX23" localSheetId="2">#REF!</definedName>
    <definedName name="DeltaX23" localSheetId="3">#REF!</definedName>
    <definedName name="DeltaX23" localSheetId="1">#REF!</definedName>
    <definedName name="DeltaX23">#REF!</definedName>
    <definedName name="DeltaX24" localSheetId="8">#REF!</definedName>
    <definedName name="DeltaX24" localSheetId="2">#REF!</definedName>
    <definedName name="DeltaX24" localSheetId="3">#REF!</definedName>
    <definedName name="DeltaX24" localSheetId="1">#REF!</definedName>
    <definedName name="DeltaX24">#REF!</definedName>
    <definedName name="DeltaX3" localSheetId="8">#REF!</definedName>
    <definedName name="DeltaX3" localSheetId="2">#REF!</definedName>
    <definedName name="DeltaX3" localSheetId="3">#REF!</definedName>
    <definedName name="DeltaX3" localSheetId="1">#REF!</definedName>
    <definedName name="DeltaX3">#REF!</definedName>
    <definedName name="DeltaX4" localSheetId="8">#REF!</definedName>
    <definedName name="DeltaX4" localSheetId="2">#REF!</definedName>
    <definedName name="DeltaX4" localSheetId="3">#REF!</definedName>
    <definedName name="DeltaX4" localSheetId="1">#REF!</definedName>
    <definedName name="DeltaX4">#REF!</definedName>
    <definedName name="DeltaX5" localSheetId="8">#REF!</definedName>
    <definedName name="DeltaX5" localSheetId="2">#REF!</definedName>
    <definedName name="DeltaX5" localSheetId="3">#REF!</definedName>
    <definedName name="DeltaX5" localSheetId="1">#REF!</definedName>
    <definedName name="DeltaX5">#REF!</definedName>
    <definedName name="DeltaX6" localSheetId="8">#REF!</definedName>
    <definedName name="DeltaX6" localSheetId="2">#REF!</definedName>
    <definedName name="DeltaX6" localSheetId="3">#REF!</definedName>
    <definedName name="DeltaX6" localSheetId="1">#REF!</definedName>
    <definedName name="DeltaX6">#REF!</definedName>
    <definedName name="DeltaX7" localSheetId="8">#REF!</definedName>
    <definedName name="DeltaX7" localSheetId="2">#REF!</definedName>
    <definedName name="DeltaX7" localSheetId="3">#REF!</definedName>
    <definedName name="DeltaX7" localSheetId="1">#REF!</definedName>
    <definedName name="DeltaX7">#REF!</definedName>
    <definedName name="DeltaX8" localSheetId="8">#REF!</definedName>
    <definedName name="DeltaX8" localSheetId="2">#REF!</definedName>
    <definedName name="DeltaX8" localSheetId="3">#REF!</definedName>
    <definedName name="DeltaX8" localSheetId="1">#REF!</definedName>
    <definedName name="DeltaX8">#REF!</definedName>
    <definedName name="DeltaX9" localSheetId="8">#REF!</definedName>
    <definedName name="DeltaX9" localSheetId="2">#REF!</definedName>
    <definedName name="DeltaX9" localSheetId="3">#REF!</definedName>
    <definedName name="DeltaX9" localSheetId="1">#REF!</definedName>
    <definedName name="DeltaX9">#REF!</definedName>
    <definedName name="DeltaY1" localSheetId="8">#REF!</definedName>
    <definedName name="DeltaY1" localSheetId="2">#REF!</definedName>
    <definedName name="DeltaY1" localSheetId="3">#REF!</definedName>
    <definedName name="DeltaY1" localSheetId="1">#REF!</definedName>
    <definedName name="DeltaY1">#REF!</definedName>
    <definedName name="DeltaY10" localSheetId="8">#REF!</definedName>
    <definedName name="DeltaY10" localSheetId="2">#REF!</definedName>
    <definedName name="DeltaY10" localSheetId="3">#REF!</definedName>
    <definedName name="DeltaY10" localSheetId="1">#REF!</definedName>
    <definedName name="DeltaY10">#REF!</definedName>
    <definedName name="DeltaY11" localSheetId="8">#REF!</definedName>
    <definedName name="DeltaY11" localSheetId="2">#REF!</definedName>
    <definedName name="DeltaY11" localSheetId="3">#REF!</definedName>
    <definedName name="DeltaY11" localSheetId="1">#REF!</definedName>
    <definedName name="DeltaY11">#REF!</definedName>
    <definedName name="DeltaY12" localSheetId="8">#REF!</definedName>
    <definedName name="DeltaY12" localSheetId="2">#REF!</definedName>
    <definedName name="DeltaY12" localSheetId="3">#REF!</definedName>
    <definedName name="DeltaY12" localSheetId="1">#REF!</definedName>
    <definedName name="DeltaY12">#REF!</definedName>
    <definedName name="DeltaY13" localSheetId="8">#REF!</definedName>
    <definedName name="DeltaY13" localSheetId="2">#REF!</definedName>
    <definedName name="DeltaY13" localSheetId="3">#REF!</definedName>
    <definedName name="DeltaY13" localSheetId="1">#REF!</definedName>
    <definedName name="DeltaY13">#REF!</definedName>
    <definedName name="DeltaY14" localSheetId="8">#REF!</definedName>
    <definedName name="DeltaY14" localSheetId="2">#REF!</definedName>
    <definedName name="DeltaY14" localSheetId="3">#REF!</definedName>
    <definedName name="DeltaY14" localSheetId="1">#REF!</definedName>
    <definedName name="DeltaY14">#REF!</definedName>
    <definedName name="DeltaY15" localSheetId="8">#REF!</definedName>
    <definedName name="DeltaY15" localSheetId="2">#REF!</definedName>
    <definedName name="DeltaY15" localSheetId="3">#REF!</definedName>
    <definedName name="DeltaY15" localSheetId="1">#REF!</definedName>
    <definedName name="DeltaY15">#REF!</definedName>
    <definedName name="DeltaY16" localSheetId="8">#REF!</definedName>
    <definedName name="DeltaY16" localSheetId="2">#REF!</definedName>
    <definedName name="DeltaY16" localSheetId="3">#REF!</definedName>
    <definedName name="DeltaY16" localSheetId="1">#REF!</definedName>
    <definedName name="DeltaY16">#REF!</definedName>
    <definedName name="DeltaY17" localSheetId="8">#REF!</definedName>
    <definedName name="DeltaY17" localSheetId="2">#REF!</definedName>
    <definedName name="DeltaY17" localSheetId="3">#REF!</definedName>
    <definedName name="DeltaY17" localSheetId="1">#REF!</definedName>
    <definedName name="DeltaY17">#REF!</definedName>
    <definedName name="DeltaY18" localSheetId="8">#REF!</definedName>
    <definedName name="DeltaY18" localSheetId="2">#REF!</definedName>
    <definedName name="DeltaY18" localSheetId="3">#REF!</definedName>
    <definedName name="DeltaY18" localSheetId="1">#REF!</definedName>
    <definedName name="DeltaY18">#REF!</definedName>
    <definedName name="DeltaY19" localSheetId="8">#REF!</definedName>
    <definedName name="DeltaY19" localSheetId="2">#REF!</definedName>
    <definedName name="DeltaY19" localSheetId="3">#REF!</definedName>
    <definedName name="DeltaY19" localSheetId="1">#REF!</definedName>
    <definedName name="DeltaY19">#REF!</definedName>
    <definedName name="DeltaY2" localSheetId="8">#REF!</definedName>
    <definedName name="DeltaY2" localSheetId="2">#REF!</definedName>
    <definedName name="DeltaY2" localSheetId="3">#REF!</definedName>
    <definedName name="DeltaY2" localSheetId="1">#REF!</definedName>
    <definedName name="DeltaY2">#REF!</definedName>
    <definedName name="DeltaY20" localSheetId="8">#REF!</definedName>
    <definedName name="DeltaY20" localSheetId="2">#REF!</definedName>
    <definedName name="DeltaY20" localSheetId="3">#REF!</definedName>
    <definedName name="DeltaY20" localSheetId="1">#REF!</definedName>
    <definedName name="DeltaY20">#REF!</definedName>
    <definedName name="DeltaY21" localSheetId="8">#REF!</definedName>
    <definedName name="DeltaY21" localSheetId="2">#REF!</definedName>
    <definedName name="DeltaY21" localSheetId="3">#REF!</definedName>
    <definedName name="DeltaY21" localSheetId="1">#REF!</definedName>
    <definedName name="DeltaY21">#REF!</definedName>
    <definedName name="DeltaY22" localSheetId="8">#REF!</definedName>
    <definedName name="DeltaY22" localSheetId="2">#REF!</definedName>
    <definedName name="DeltaY22" localSheetId="3">#REF!</definedName>
    <definedName name="DeltaY22" localSheetId="1">#REF!</definedName>
    <definedName name="DeltaY22">#REF!</definedName>
    <definedName name="DeltaY23" localSheetId="8">#REF!</definedName>
    <definedName name="DeltaY23" localSheetId="2">#REF!</definedName>
    <definedName name="DeltaY23" localSheetId="3">#REF!</definedName>
    <definedName name="DeltaY23" localSheetId="1">#REF!</definedName>
    <definedName name="DeltaY23">#REF!</definedName>
    <definedName name="DeltaY24" localSheetId="8">#REF!</definedName>
    <definedName name="DeltaY24" localSheetId="2">#REF!</definedName>
    <definedName name="DeltaY24" localSheetId="3">#REF!</definedName>
    <definedName name="DeltaY24" localSheetId="1">#REF!</definedName>
    <definedName name="DeltaY24">#REF!</definedName>
    <definedName name="DeltaY3" localSheetId="8">#REF!</definedName>
    <definedName name="DeltaY3" localSheetId="2">#REF!</definedName>
    <definedName name="DeltaY3" localSheetId="3">#REF!</definedName>
    <definedName name="DeltaY3" localSheetId="1">#REF!</definedName>
    <definedName name="DeltaY3">#REF!</definedName>
    <definedName name="DeltaY4" localSheetId="8">#REF!</definedName>
    <definedName name="DeltaY4" localSheetId="2">#REF!</definedName>
    <definedName name="DeltaY4" localSheetId="3">#REF!</definedName>
    <definedName name="DeltaY4" localSheetId="1">#REF!</definedName>
    <definedName name="DeltaY4">#REF!</definedName>
    <definedName name="DeltaY5" localSheetId="8">#REF!</definedName>
    <definedName name="DeltaY5" localSheetId="2">#REF!</definedName>
    <definedName name="DeltaY5" localSheetId="3">#REF!</definedName>
    <definedName name="DeltaY5" localSheetId="1">#REF!</definedName>
    <definedName name="DeltaY5">#REF!</definedName>
    <definedName name="DeltaY6" localSheetId="8">#REF!</definedName>
    <definedName name="DeltaY6" localSheetId="2">#REF!</definedName>
    <definedName name="DeltaY6" localSheetId="3">#REF!</definedName>
    <definedName name="DeltaY6" localSheetId="1">#REF!</definedName>
    <definedName name="DeltaY6">#REF!</definedName>
    <definedName name="DeltaY7" localSheetId="8">#REF!</definedName>
    <definedName name="DeltaY7" localSheetId="2">#REF!</definedName>
    <definedName name="DeltaY7" localSheetId="3">#REF!</definedName>
    <definedName name="DeltaY7" localSheetId="1">#REF!</definedName>
    <definedName name="DeltaY7">#REF!</definedName>
    <definedName name="DeltaY8" localSheetId="8">#REF!</definedName>
    <definedName name="DeltaY8" localSheetId="2">#REF!</definedName>
    <definedName name="DeltaY8" localSheetId="3">#REF!</definedName>
    <definedName name="DeltaY8" localSheetId="1">#REF!</definedName>
    <definedName name="DeltaY8">#REF!</definedName>
    <definedName name="DeltaY9" localSheetId="8">#REF!</definedName>
    <definedName name="DeltaY9" localSheetId="2">#REF!</definedName>
    <definedName name="DeltaY9" localSheetId="3">#REF!</definedName>
    <definedName name="DeltaY9" localSheetId="1">#REF!</definedName>
    <definedName name="DeltaY9">#REF!</definedName>
    <definedName name="DF" localSheetId="8">#REF!</definedName>
    <definedName name="DF" localSheetId="2">#REF!</definedName>
    <definedName name="DF" localSheetId="3">#REF!</definedName>
    <definedName name="DF" localSheetId="1">#REF!</definedName>
    <definedName name="DF">#REF!</definedName>
    <definedName name="DFDF">#REF!</definedName>
    <definedName name="dfdgdddg" localSheetId="8">#REF!</definedName>
    <definedName name="dfdgdddg" localSheetId="2">#REF!</definedName>
    <definedName name="dfdgdddg" localSheetId="3">#REF!</definedName>
    <definedName name="dfdgdddg" localSheetId="1">#REF!</definedName>
    <definedName name="dfdgdddg">#REF!</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rxg">#REF!</definedName>
    <definedName name="DFS" localSheetId="8">#REF!</definedName>
    <definedName name="DFS" localSheetId="2">#REF!</definedName>
    <definedName name="DFS" localSheetId="3">#REF!</definedName>
    <definedName name="DFS" localSheetId="1">#REF!</definedName>
    <definedName name="DFS">#REF!</definedName>
    <definedName name="DG" localSheetId="8">#REF!</definedName>
    <definedName name="DG" localSheetId="2">#REF!</definedName>
    <definedName name="DG" localSheetId="3">#REF!</definedName>
    <definedName name="DG" localSheetId="1">#REF!</definedName>
    <definedName name="DG">#REF!</definedName>
    <definedName name="DH" localSheetId="8">#REF!</definedName>
    <definedName name="DH" localSheetId="2">#REF!</definedName>
    <definedName name="DH" localSheetId="3">#REF!</definedName>
    <definedName name="DH" localSheetId="1">#REF!</definedName>
    <definedName name="DH">#REF!</definedName>
    <definedName name="DHS" localSheetId="8">#REF!</definedName>
    <definedName name="DHS" localSheetId="2">#REF!</definedName>
    <definedName name="DHS" localSheetId="3">#REF!</definedName>
    <definedName name="DHS" localSheetId="1">#REF!</definedName>
    <definedName name="DHS">#REF!</definedName>
    <definedName name="DI" localSheetId="8">#REF!</definedName>
    <definedName name="DI" localSheetId="2">#REF!</definedName>
    <definedName name="DI" localSheetId="3">#REF!</definedName>
    <definedName name="DI" localSheetId="1">#REF!</definedName>
    <definedName name="DI">#REF!</definedName>
    <definedName name="DIA" localSheetId="3">[20]교각1!#REF!</definedName>
    <definedName name="DIA">[20]교각1!#REF!</definedName>
    <definedName name="DIAA" localSheetId="8">#REF!</definedName>
    <definedName name="DIAA" localSheetId="2">#REF!</definedName>
    <definedName name="DIAA" localSheetId="3">#REF!</definedName>
    <definedName name="DIAA" localSheetId="1">#REF!</definedName>
    <definedName name="DIAA">#REF!</definedName>
    <definedName name="DJ" localSheetId="8">#REF!</definedName>
    <definedName name="DJ" localSheetId="2">#REF!</definedName>
    <definedName name="DJ" localSheetId="3">#REF!</definedName>
    <definedName name="DJ" localSheetId="1">#REF!</definedName>
    <definedName name="DJ">#REF!</definedName>
    <definedName name="dk">#REF!</definedName>
    <definedName name="dks" localSheetId="8">#REF!</definedName>
    <definedName name="dks" localSheetId="2">#REF!</definedName>
    <definedName name="dks" localSheetId="3">#REF!</definedName>
    <definedName name="dks" localSheetId="1">#REF!</definedName>
    <definedName name="dks">#REF!</definedName>
    <definedName name="DL" localSheetId="8">#REF!</definedName>
    <definedName name="DL" localSheetId="2">#REF!</definedName>
    <definedName name="DL" localSheetId="3">#REF!</definedName>
    <definedName name="DL" localSheetId="1">#REF!</definedName>
    <definedName name="DL">#REF!</definedName>
    <definedName name="DL_L1" localSheetId="8">#REF!</definedName>
    <definedName name="DL_L1" localSheetId="2">#REF!</definedName>
    <definedName name="DL_L1" localSheetId="3">#REF!</definedName>
    <definedName name="DL_L1" localSheetId="1">#REF!</definedName>
    <definedName name="DL_L1">#REF!</definedName>
    <definedName name="DL_L2" localSheetId="8">#REF!</definedName>
    <definedName name="DL_L2" localSheetId="2">#REF!</definedName>
    <definedName name="DL_L2" localSheetId="3">#REF!</definedName>
    <definedName name="DL_L2" localSheetId="1">#REF!</definedName>
    <definedName name="DL_L2">#REF!</definedName>
    <definedName name="DLFE" localSheetId="8">#REF!</definedName>
    <definedName name="DLFE" localSheetId="2">#REF!</definedName>
    <definedName name="DLFE" localSheetId="3">#REF!</definedName>
    <definedName name="DLFE" localSheetId="1">#REF!</definedName>
    <definedName name="DLFE">#REF!</definedName>
    <definedName name="DLFO" localSheetId="8">#REF!</definedName>
    <definedName name="DLFO" localSheetId="2">#REF!</definedName>
    <definedName name="DLFO" localSheetId="3">#REF!</definedName>
    <definedName name="DLFO" localSheetId="1">#REF!</definedName>
    <definedName name="DLFO">#REF!</definedName>
    <definedName name="DLSTH">#REF!</definedName>
    <definedName name="dns" hidden="1">{#N/A,#N/A,FALSE,"운반시간"}</definedName>
    <definedName name="Document_array">{"Book1","부대-(표지판,데리,가드).xls","부대-(낙,차,중분대).xls"}</definedName>
    <definedName name="DOGUB">#REF!</definedName>
    <definedName name="DPI" localSheetId="8">#REF!</definedName>
    <definedName name="DPI" localSheetId="2">#REF!</definedName>
    <definedName name="DPI" localSheetId="3">#REF!</definedName>
    <definedName name="DPI" localSheetId="1">#REF!</definedName>
    <definedName name="DPI">#REF!</definedName>
    <definedName name="DRDEWF">#REF!</definedName>
    <definedName name="DRDS">#REF!</definedName>
    <definedName name="DRXSZH">#REF!</definedName>
    <definedName name="DSE" localSheetId="8">#REF!</definedName>
    <definedName name="DSE" localSheetId="2">#REF!</definedName>
    <definedName name="DSE" localSheetId="3">#REF!</definedName>
    <definedName name="DSE" localSheetId="1">#REF!</definedName>
    <definedName name="DSE">#REF!</definedName>
    <definedName name="dsgtr">#REF!</definedName>
    <definedName name="DSO" localSheetId="8">#REF!</definedName>
    <definedName name="DSO" localSheetId="2">#REF!</definedName>
    <definedName name="DSO" localSheetId="3">#REF!</definedName>
    <definedName name="DSO" localSheetId="1">#REF!</definedName>
    <definedName name="DSO">#REF!</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w">#REF!</definedName>
    <definedName name="E" localSheetId="8">#REF!</definedName>
    <definedName name="E" localSheetId="2">#REF!</definedName>
    <definedName name="E" localSheetId="3">#REF!</definedName>
    <definedName name="E" localSheetId="1">#REF!</definedName>
    <definedName name="E">#REF!</definedName>
    <definedName name="E_1" localSheetId="8">#REF!</definedName>
    <definedName name="E_1" localSheetId="2">#REF!</definedName>
    <definedName name="E_1" localSheetId="3">#REF!</definedName>
    <definedName name="E_1" localSheetId="1">#REF!</definedName>
    <definedName name="E_1">#REF!</definedName>
    <definedName name="EA" localSheetId="8">#REF!</definedName>
    <definedName name="EA" localSheetId="2">#REF!</definedName>
    <definedName name="EA" localSheetId="3">#REF!</definedName>
    <definedName name="EA" localSheetId="1">#REF!</definedName>
    <definedName name="EA">#REF!</definedName>
    <definedName name="earthp" localSheetId="8">#REF!</definedName>
    <definedName name="earthp" localSheetId="2">#REF!</definedName>
    <definedName name="earthp" localSheetId="3">#REF!</definedName>
    <definedName name="earthp" localSheetId="1">#REF!</definedName>
    <definedName name="earthp">#REF!</definedName>
    <definedName name="EB" localSheetId="8">#REF!</definedName>
    <definedName name="EB" localSheetId="2">#REF!</definedName>
    <definedName name="EB" localSheetId="3">#REF!</definedName>
    <definedName name="EB" localSheetId="1">#REF!</definedName>
    <definedName name="EB">#REF!</definedName>
    <definedName name="EC" localSheetId="8">#REF!</definedName>
    <definedName name="EC" localSheetId="2">#REF!</definedName>
    <definedName name="EC" localSheetId="3">#REF!</definedName>
    <definedName name="EC" localSheetId="1">#REF!</definedName>
    <definedName name="EC">#REF!</definedName>
    <definedName name="Ecenter" localSheetId="3">'[17]BOX형 교대'!#REF!</definedName>
    <definedName name="Ecenter">'[17]BOX형 교대'!#REF!</definedName>
    <definedName name="Ecenter1" localSheetId="3">'[17]BOX형 교대'!#REF!</definedName>
    <definedName name="Ecenter1">'[17]BOX형 교대'!#REF!</definedName>
    <definedName name="ed" localSheetId="8">#REF!</definedName>
    <definedName name="ed" localSheetId="2">#REF!</definedName>
    <definedName name="ed" localSheetId="3">#REF!</definedName>
    <definedName name="ed" localSheetId="1">#REF!</definedName>
    <definedName name="ed">#REF!</definedName>
    <definedName name="EE">#REF!</definedName>
    <definedName name="eee">BlankMacro1</definedName>
    <definedName name="EEEE" localSheetId="8">#REF!</definedName>
    <definedName name="EEEE" localSheetId="2">#REF!</definedName>
    <definedName name="EEEE" localSheetId="3">#REF!</definedName>
    <definedName name="EEEE" localSheetId="1">#REF!</definedName>
    <definedName name="EEEE">#REF!</definedName>
    <definedName name="eeffe">#REF!</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L" localSheetId="3">'[4]cross beam'!#REF!</definedName>
    <definedName name="EL">'[4]cross beam'!#REF!</definedName>
    <definedName name="EL1A1P">#REF!</definedName>
    <definedName name="el1a1t">#REF!</definedName>
    <definedName name="el1a2p">#REF!</definedName>
    <definedName name="el1a2t">#REF!</definedName>
    <definedName name="EL2A1P">#REF!</definedName>
    <definedName name="el2a1t">#REF!</definedName>
    <definedName name="el2a2p">#REF!</definedName>
    <definedName name="el2a2t">#REF!</definedName>
    <definedName name="EL3A1P">#REF!</definedName>
    <definedName name="el3a1t">#REF!</definedName>
    <definedName name="el3a2p">#REF!</definedName>
    <definedName name="el3a2t">#REF!</definedName>
    <definedName name="ELC" localSheetId="8">#REF!</definedName>
    <definedName name="ELC" localSheetId="2">#REF!</definedName>
    <definedName name="ELC" localSheetId="3">#REF!</definedName>
    <definedName name="ELC" localSheetId="1">#REF!</definedName>
    <definedName name="ELC">#REF!</definedName>
    <definedName name="ELFE" localSheetId="8">#REF!</definedName>
    <definedName name="ELFE" localSheetId="2">#REF!</definedName>
    <definedName name="ELFE" localSheetId="3">#REF!</definedName>
    <definedName name="ELFE" localSheetId="1">#REF!</definedName>
    <definedName name="ELFE">#REF!</definedName>
    <definedName name="ELI" localSheetId="8">#REF!</definedName>
    <definedName name="ELI" localSheetId="2">#REF!</definedName>
    <definedName name="ELI" localSheetId="3">#REF!</definedName>
    <definedName name="ELI" localSheetId="1">#REF!</definedName>
    <definedName name="ELI">#REF!</definedName>
    <definedName name="ELP">#REF!</definedName>
    <definedName name="EndDataCol" localSheetId="8">#REF!</definedName>
    <definedName name="EndDataCol" localSheetId="2">#REF!</definedName>
    <definedName name="EndDataCol" localSheetId="3">#REF!</definedName>
    <definedName name="EndDataCol" localSheetId="1">#REF!</definedName>
    <definedName name="EndDataCol">#REF!</definedName>
    <definedName name="eo" localSheetId="3">'[17]BOX형 교대'!#REF!</definedName>
    <definedName name="eo">'[17]BOX형 교대'!#REF!</definedName>
    <definedName name="ES" localSheetId="8">#REF!</definedName>
    <definedName name="ES" localSheetId="2">#REF!</definedName>
    <definedName name="ES" localSheetId="3">#REF!</definedName>
    <definedName name="ES" localSheetId="1">#REF!</definedName>
    <definedName name="ES">#REF!</definedName>
    <definedName name="EsRE">'[23]1.설계조건'!$D$36</definedName>
    <definedName name="EW">#REF!</definedName>
    <definedName name="_xlnm.Extract" localSheetId="8">#REF!</definedName>
    <definedName name="_xlnm.Extract" localSheetId="2">#REF!</definedName>
    <definedName name="_xlnm.Extract" localSheetId="3">#REF!</definedName>
    <definedName name="_xlnm.Extract" localSheetId="1">#REF!</definedName>
    <definedName name="_xlnm.Extract">#REF!</definedName>
    <definedName name="F1F" localSheetId="3">[20]교각1!#REF!</definedName>
    <definedName name="F1F">[20]교각1!#REF!</definedName>
    <definedName name="F2F" localSheetId="3">[20]교각1!#REF!</definedName>
    <definedName name="F2F">[20]교각1!#REF!</definedName>
    <definedName name="F3F" localSheetId="3">[20]교각1!#REF!</definedName>
    <definedName name="F3F">[20]교각1!#REF!</definedName>
    <definedName name="fa">#REF!</definedName>
    <definedName name="FB">#REF!</definedName>
    <definedName name="FC" localSheetId="8">#REF!</definedName>
    <definedName name="FC" localSheetId="2">#REF!</definedName>
    <definedName name="FC" localSheetId="3">#REF!</definedName>
    <definedName name="FC" localSheetId="1">#REF!</definedName>
    <definedName name="FC">#REF!</definedName>
    <definedName name="FCK" localSheetId="8">#REF!</definedName>
    <definedName name="FCK" localSheetId="2">#REF!</definedName>
    <definedName name="FCK" localSheetId="3">#REF!</definedName>
    <definedName name="FCK" localSheetId="1">#REF!</definedName>
    <definedName name="FCK">#REF!</definedName>
    <definedName name="fd">#REF!</definedName>
    <definedName name="fddgf" localSheetId="8" hidden="1">#REF!</definedName>
    <definedName name="fddgf" localSheetId="2" hidden="1">#REF!</definedName>
    <definedName name="fddgf" localSheetId="3" hidden="1">#REF!</definedName>
    <definedName name="fddgf" localSheetId="1" hidden="1">#REF!</definedName>
    <definedName name="fddgf" hidden="1">#REF!</definedName>
    <definedName name="FDFD">#REF!</definedName>
    <definedName name="FDFDF">#REF!</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r">#REF!</definedName>
    <definedName name="FDH" localSheetId="8">#REF!</definedName>
    <definedName name="FDH" localSheetId="2">#REF!</definedName>
    <definedName name="FDH" localSheetId="3">#REF!</definedName>
    <definedName name="FDH" localSheetId="1">#REF!</definedName>
    <definedName name="FDH">#REF!</definedName>
    <definedName name="FDRHGFDS">#REF!</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TRJHR">#REF!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rff">#REF!</definedName>
    <definedName name="fewfw">#REF!</definedName>
    <definedName name="FEXRE">#REF!</definedName>
    <definedName name="ff">'[15]토공(우물통,기타) '!$A$52:$K$66</definedName>
    <definedName name="FFF">[24]노임!$C$38</definedName>
    <definedName name="FFFF">#REF!</definedName>
    <definedName name="ffffee">#REF!</definedName>
    <definedName name="fffff">#REF!</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FF">#REF!</definedName>
    <definedName name="FFFFFFFFFFFFFFFFFFFF">#REF!</definedName>
    <definedName name="FG">#REF!</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gdgd">#REF!</definedName>
    <definedName name="FH" localSheetId="8">#REF!</definedName>
    <definedName name="FH" localSheetId="2">#REF!</definedName>
    <definedName name="FH" localSheetId="3">#REF!</definedName>
    <definedName name="FH" localSheetId="1">#REF!</definedName>
    <definedName name="FH">#REF!</definedName>
    <definedName name="file">"Edit Box 7"</definedName>
    <definedName name="fl">#REF!</definedName>
    <definedName name="FN" localSheetId="3">[20]교각1!#REF!</definedName>
    <definedName name="FN">[20]교각1!#REF!</definedName>
    <definedName name="FootH" localSheetId="3">'[17]BOX형 교대'!#REF!</definedName>
    <definedName name="FootH">'[17]BOX형 교대'!#REF!</definedName>
    <definedName name="FootLen" localSheetId="3">'[17]BOX형 교대'!#REF!</definedName>
    <definedName name="FootLen">'[17]BOX형 교대'!#REF!</definedName>
    <definedName name="form_dump" localSheetId="8">#REF!</definedName>
    <definedName name="form_dump" localSheetId="2">#REF!</definedName>
    <definedName name="form_dump" localSheetId="3">#REF!</definedName>
    <definedName name="form_dump" localSheetId="1">#REF!</definedName>
    <definedName name="form_dump">#REF!</definedName>
    <definedName name="form_footing" localSheetId="8">#REF!</definedName>
    <definedName name="form_footing" localSheetId="2">#REF!</definedName>
    <definedName name="form_footing" localSheetId="3">#REF!</definedName>
    <definedName name="form_footing" localSheetId="1">#REF!</definedName>
    <definedName name="form_footing">#REF!</definedName>
    <definedName name="form0" localSheetId="8">#REF!</definedName>
    <definedName name="form0" localSheetId="2">#REF!</definedName>
    <definedName name="form0" localSheetId="3">#REF!</definedName>
    <definedName name="form0" localSheetId="1">#REF!</definedName>
    <definedName name="form0">#REF!</definedName>
    <definedName name="form1" localSheetId="8">#REF!</definedName>
    <definedName name="form1" localSheetId="2">#REF!</definedName>
    <definedName name="form1" localSheetId="3">#REF!</definedName>
    <definedName name="form1" localSheetId="1">#REF!</definedName>
    <definedName name="form1">#REF!</definedName>
    <definedName name="form10" localSheetId="8">#REF!</definedName>
    <definedName name="form10" localSheetId="2">#REF!</definedName>
    <definedName name="form10" localSheetId="3">#REF!</definedName>
    <definedName name="form10" localSheetId="1">#REF!</definedName>
    <definedName name="form10">#REF!</definedName>
    <definedName name="form2" localSheetId="8">#REF!</definedName>
    <definedName name="form2" localSheetId="2">#REF!</definedName>
    <definedName name="form2" localSheetId="3">#REF!</definedName>
    <definedName name="form2" localSheetId="1">#REF!</definedName>
    <definedName name="form2">#REF!</definedName>
    <definedName name="form3" localSheetId="8">#REF!</definedName>
    <definedName name="form3" localSheetId="2">#REF!</definedName>
    <definedName name="form3" localSheetId="3">#REF!</definedName>
    <definedName name="form3" localSheetId="1">#REF!</definedName>
    <definedName name="form3">#REF!</definedName>
    <definedName name="form7" localSheetId="8">#REF!</definedName>
    <definedName name="form7" localSheetId="2">#REF!</definedName>
    <definedName name="form7" localSheetId="3">#REF!</definedName>
    <definedName name="form7" localSheetId="1">#REF!</definedName>
    <definedName name="form7">#REF!</definedName>
    <definedName name="FOUND_A" localSheetId="8">#REF!</definedName>
    <definedName name="FOUND_A" localSheetId="2">#REF!</definedName>
    <definedName name="FOUND_A" localSheetId="3">#REF!</definedName>
    <definedName name="FOUND_A" localSheetId="1">#REF!</definedName>
    <definedName name="FOUND_A">#REF!</definedName>
    <definedName name="FOUND_H" localSheetId="8">#REF!</definedName>
    <definedName name="FOUND_H" localSheetId="2">#REF!</definedName>
    <definedName name="FOUND_H" localSheetId="3">#REF!</definedName>
    <definedName name="FOUND_H" localSheetId="1">#REF!</definedName>
    <definedName name="FOUND_H">#REF!</definedName>
    <definedName name="FrontKey" localSheetId="8">#REF!</definedName>
    <definedName name="FrontKey" localSheetId="2">#REF!</definedName>
    <definedName name="FrontKey" localSheetId="3">#REF!</definedName>
    <definedName name="FrontKey" localSheetId="1">#REF!</definedName>
    <definedName name="FrontKey">#REF!</definedName>
    <definedName name="FrontLen" localSheetId="3">'[17]BOX형 교대'!#REF!</definedName>
    <definedName name="FrontLen">'[17]BOX형 교대'!#REF!</definedName>
    <definedName name="FS">#REF!</definedName>
    <definedName name="FULL" hidden="1">[25]경비2내역!#REF!</definedName>
    <definedName name="fwerwe">#REF!</definedName>
    <definedName name="FX">#REF!</definedName>
    <definedName name="FY" localSheetId="8">#REF!</definedName>
    <definedName name="FY" localSheetId="2">#REF!</definedName>
    <definedName name="FY" localSheetId="3">#REF!</definedName>
    <definedName name="FY" localSheetId="1">#REF!</definedName>
    <definedName name="FY">#REF!</definedName>
    <definedName name="FZ">#REF!</definedName>
    <definedName name="F수축줄눈">'[26]type-F'!$AS$419</definedName>
    <definedName name="F스치로폴">'[26]type-F'!$AS$411</definedName>
    <definedName name="F실링재">'[26]type-F'!$AS$415</definedName>
    <definedName name="G" localSheetId="8">#REF!</definedName>
    <definedName name="G" localSheetId="2">#REF!</definedName>
    <definedName name="G" localSheetId="3">#REF!</definedName>
    <definedName name="G" localSheetId="1">#REF!</definedName>
    <definedName name="G">#REF!</definedName>
    <definedName name="G1A1P">#REF!</definedName>
    <definedName name="g1a1t">#REF!</definedName>
    <definedName name="g1a2p">#REF!</definedName>
    <definedName name="g1a2t">#REF!</definedName>
    <definedName name="G2A1P">#REF!</definedName>
    <definedName name="g2a1t">#REF!</definedName>
    <definedName name="g2a2p">#REF!</definedName>
    <definedName name="g2a2t">#REF!</definedName>
    <definedName name="G3A1P">#REF!</definedName>
    <definedName name="g3a1t">#REF!</definedName>
    <definedName name="g3a2p">#REF!</definedName>
    <definedName name="g3a2t">#REF!</definedName>
    <definedName name="G4A1P">#REF!</definedName>
    <definedName name="g4a1t">#REF!</definedName>
    <definedName name="g4a2p">#REF!</definedName>
    <definedName name="g4a2t">#REF!</definedName>
    <definedName name="G5A1P">#REF!</definedName>
    <definedName name="g5a1t">#REF!</definedName>
    <definedName name="g5a2p">#REF!</definedName>
    <definedName name="g5a2t">#REF!</definedName>
    <definedName name="G6A1P">#REF!</definedName>
    <definedName name="g6a1t">#REF!</definedName>
    <definedName name="g6a2p">#REF!</definedName>
    <definedName name="g6a2t">#REF!</definedName>
    <definedName name="ga">BlankMacro1</definedName>
    <definedName name="GABION_개_소_별_명_세">#REF!</definedName>
    <definedName name="GABION_수_량_집_계">#REF!</definedName>
    <definedName name="GABION개소별명세">#REF!</definedName>
    <definedName name="GABION단위수량">#REF!</definedName>
    <definedName name="GABION수량집계">#REF!</definedName>
    <definedName name="GAK" localSheetId="8">#REF!</definedName>
    <definedName name="GAK" localSheetId="2">#REF!</definedName>
    <definedName name="GAK" localSheetId="3">#REF!</definedName>
    <definedName name="GAK" localSheetId="1">#REF!</definedName>
    <definedName name="GAK">#REF!</definedName>
    <definedName name="gamma1">[27]안정검토!$J$7</definedName>
    <definedName name="gamma2">[27]안정검토!$J$9</definedName>
    <definedName name="GammaA">'[28]접속 SLAB,BRACKET 설계'!$T$8</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C" localSheetId="8">#REF!</definedName>
    <definedName name="GC" localSheetId="2">#REF!</definedName>
    <definedName name="GC" localSheetId="3">#REF!</definedName>
    <definedName name="GC" localSheetId="1">#REF!</definedName>
    <definedName name="GC">#REF!</definedName>
    <definedName name="gdgrdf">#REF!</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 localSheetId="3">[14]기초설계!#REF!</definedName>
    <definedName name="gf">[14]기초설계!#REF!</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'[15]토공(우물통,기타) '!$V$52:$AG$67</definedName>
    <definedName name="ggfe">#REF!</definedName>
    <definedName name="GGG">'[29]ABUT수량-A1'!$T$25</definedName>
    <definedName name="GGGG" localSheetId="8">#REF!</definedName>
    <definedName name="GGGG" localSheetId="2">#REF!</definedName>
    <definedName name="GGGG" localSheetId="3">#REF!</definedName>
    <definedName name="GGGG" localSheetId="1">#REF!</definedName>
    <definedName name="GGGG">#REF!</definedName>
    <definedName name="GH">#REF!</definedName>
    <definedName name="ghhh">#REF!</definedName>
    <definedName name="gkdah">#REF!</definedName>
    <definedName name="GLA1P">#REF!</definedName>
    <definedName name="gla1t">#REF!</definedName>
    <definedName name="gla2p">#REF!</definedName>
    <definedName name="gla2t">#REF!</definedName>
    <definedName name="GM" localSheetId="8">#REF!</definedName>
    <definedName name="GM" localSheetId="2">#REF!</definedName>
    <definedName name="GM" localSheetId="3">#REF!</definedName>
    <definedName name="GM" localSheetId="1">#REF!</definedName>
    <definedName name="GM">#REF!</definedName>
    <definedName name="GO">#REF!</definedName>
    <definedName name="GRFCX">#REF!</definedName>
    <definedName name="grgrfdxzg">#REF!</definedName>
    <definedName name="GS" localSheetId="8">#REF!</definedName>
    <definedName name="GS" localSheetId="2">#REF!</definedName>
    <definedName name="GS" localSheetId="3">#REF!</definedName>
    <definedName name="GS" localSheetId="1">#REF!</definedName>
    <definedName name="GS">#REF!</definedName>
    <definedName name="GuBae">#REF!</definedName>
    <definedName name="GW">[27]안정검토!$AE$60</definedName>
    <definedName name="gyyui">#REF!</definedName>
    <definedName name="H" localSheetId="8">#REF!</definedName>
    <definedName name="H" localSheetId="2">#REF!</definedName>
    <definedName name="H" localSheetId="3">#REF!</definedName>
    <definedName name="H" localSheetId="1">#REF!</definedName>
    <definedName name="H">#REF!</definedName>
    <definedName name="H.1" localSheetId="8">#REF!</definedName>
    <definedName name="H.1" localSheetId="2">#REF!</definedName>
    <definedName name="H.1" localSheetId="3">#REF!</definedName>
    <definedName name="H.1" localSheetId="1">#REF!</definedName>
    <definedName name="H.1">#REF!</definedName>
    <definedName name="H.10">#REF!</definedName>
    <definedName name="H.2" localSheetId="8">#REF!</definedName>
    <definedName name="H.2" localSheetId="2">#REF!</definedName>
    <definedName name="H.2" localSheetId="3">#REF!</definedName>
    <definedName name="H.2" localSheetId="1">#REF!</definedName>
    <definedName name="H.2">#REF!</definedName>
    <definedName name="H.3" localSheetId="8">#REF!</definedName>
    <definedName name="H.3" localSheetId="2">#REF!</definedName>
    <definedName name="H.3" localSheetId="3">#REF!</definedName>
    <definedName name="H.3" localSheetId="1">#REF!</definedName>
    <definedName name="H.3">#REF!</definedName>
    <definedName name="H.4">#REF!</definedName>
    <definedName name="H.5">#REF!</definedName>
    <definedName name="H.6">#REF!</definedName>
    <definedName name="H.7">#REF!</definedName>
    <definedName name="H.8">#REF!</definedName>
    <definedName name="H.9">#REF!</definedName>
    <definedName name="H10A1P">#REF!</definedName>
    <definedName name="h10a1t">#REF!</definedName>
    <definedName name="h10a2p">#REF!</definedName>
    <definedName name="h10a2t">#REF!</definedName>
    <definedName name="H11A1P">#REF!</definedName>
    <definedName name="h11a1t">#REF!</definedName>
    <definedName name="h11a2p">#REF!</definedName>
    <definedName name="H11A2T">#REF!</definedName>
    <definedName name="H1A" localSheetId="8">#REF!</definedName>
    <definedName name="H1A" localSheetId="2">#REF!</definedName>
    <definedName name="H1A" localSheetId="3">#REF!</definedName>
    <definedName name="H1A" localSheetId="1">#REF!</definedName>
    <definedName name="H1A">#REF!</definedName>
    <definedName name="H1A1P">#REF!</definedName>
    <definedName name="h1a1t">#REF!</definedName>
    <definedName name="h1a2p">#REF!</definedName>
    <definedName name="h1a2t">#REF!</definedName>
    <definedName name="H1C" localSheetId="8">#REF!</definedName>
    <definedName name="H1C" localSheetId="2">#REF!</definedName>
    <definedName name="H1C" localSheetId="3">#REF!</definedName>
    <definedName name="H1C" localSheetId="1">#REF!</definedName>
    <definedName name="H1C">#REF!</definedName>
    <definedName name="H1D" localSheetId="8">#REF!</definedName>
    <definedName name="H1D" localSheetId="2">#REF!</definedName>
    <definedName name="H1D" localSheetId="3">#REF!</definedName>
    <definedName name="H1D" localSheetId="1">#REF!</definedName>
    <definedName name="H1D">#REF!</definedName>
    <definedName name="H1H" localSheetId="8">#REF!</definedName>
    <definedName name="H1H" localSheetId="2">#REF!</definedName>
    <definedName name="H1H" localSheetId="3">#REF!</definedName>
    <definedName name="H1H" localSheetId="1">#REF!</definedName>
    <definedName name="H1H">#REF!</definedName>
    <definedName name="H1HH" localSheetId="3">'[4]cross beam'!#REF!</definedName>
    <definedName name="H1HH">'[4]cross beam'!#REF!</definedName>
    <definedName name="H1L" localSheetId="8">#REF!</definedName>
    <definedName name="H1L" localSheetId="2">#REF!</definedName>
    <definedName name="H1L" localSheetId="3">#REF!</definedName>
    <definedName name="H1L" localSheetId="1">#REF!</definedName>
    <definedName name="H1L">#REF!</definedName>
    <definedName name="H1R" localSheetId="8">#REF!</definedName>
    <definedName name="H1R" localSheetId="2">#REF!</definedName>
    <definedName name="H1R" localSheetId="3">#REF!</definedName>
    <definedName name="H1R" localSheetId="1">#REF!</definedName>
    <definedName name="H1R">#REF!</definedName>
    <definedName name="H1WL" localSheetId="8">#REF!</definedName>
    <definedName name="H1WL" localSheetId="2">#REF!</definedName>
    <definedName name="H1WL" localSheetId="3">#REF!</definedName>
    <definedName name="H1WL" localSheetId="1">#REF!</definedName>
    <definedName name="H1WL">#REF!</definedName>
    <definedName name="H1WR" localSheetId="8">#REF!</definedName>
    <definedName name="H1WR" localSheetId="2">#REF!</definedName>
    <definedName name="H1WR" localSheetId="3">#REF!</definedName>
    <definedName name="H1WR" localSheetId="1">#REF!</definedName>
    <definedName name="H1WR">#REF!</definedName>
    <definedName name="H2A1P">#REF!</definedName>
    <definedName name="h2a1t">#REF!</definedName>
    <definedName name="h2a2p">#REF!</definedName>
    <definedName name="h2a2t">#REF!</definedName>
    <definedName name="H2C" localSheetId="8">#REF!</definedName>
    <definedName name="H2C" localSheetId="2">#REF!</definedName>
    <definedName name="H2C" localSheetId="3">#REF!</definedName>
    <definedName name="H2C" localSheetId="1">#REF!</definedName>
    <definedName name="H2C">#REF!</definedName>
    <definedName name="H2D">#REF!</definedName>
    <definedName name="H2H" localSheetId="8">#REF!</definedName>
    <definedName name="H2H" localSheetId="2">#REF!</definedName>
    <definedName name="H2H" localSheetId="3">#REF!</definedName>
    <definedName name="H2H" localSheetId="1">#REF!</definedName>
    <definedName name="H2H">#REF!</definedName>
    <definedName name="H2HH" localSheetId="3">'[4]cross beam'!#REF!</definedName>
    <definedName name="H2HH">'[4]cross beam'!#REF!</definedName>
    <definedName name="H2L" localSheetId="8">#REF!</definedName>
    <definedName name="H2L" localSheetId="2">#REF!</definedName>
    <definedName name="H2L" localSheetId="3">#REF!</definedName>
    <definedName name="H2L" localSheetId="1">#REF!</definedName>
    <definedName name="H2L">#REF!</definedName>
    <definedName name="H2R" localSheetId="8">#REF!</definedName>
    <definedName name="H2R" localSheetId="2">#REF!</definedName>
    <definedName name="H2R" localSheetId="3">#REF!</definedName>
    <definedName name="H2R" localSheetId="1">#REF!</definedName>
    <definedName name="H2R">#REF!</definedName>
    <definedName name="H2WL" localSheetId="8">#REF!</definedName>
    <definedName name="H2WL" localSheetId="2">#REF!</definedName>
    <definedName name="H2WL" localSheetId="3">#REF!</definedName>
    <definedName name="H2WL" localSheetId="1">#REF!</definedName>
    <definedName name="H2WL">#REF!</definedName>
    <definedName name="H2WR" localSheetId="8">#REF!</definedName>
    <definedName name="H2WR" localSheetId="2">#REF!</definedName>
    <definedName name="H2WR" localSheetId="3">#REF!</definedName>
    <definedName name="H2WR" localSheetId="1">#REF!</definedName>
    <definedName name="H2WR">#REF!</definedName>
    <definedName name="H3A1P">#REF!</definedName>
    <definedName name="h3a1t">#REF!</definedName>
    <definedName name="h3a2p">#REF!</definedName>
    <definedName name="h3a2t">#REF!</definedName>
    <definedName name="H3AP1">#REF!</definedName>
    <definedName name="H3H" localSheetId="8">#REF!</definedName>
    <definedName name="H3H" localSheetId="2">#REF!</definedName>
    <definedName name="H3H" localSheetId="3">#REF!</definedName>
    <definedName name="H3H" localSheetId="1">#REF!</definedName>
    <definedName name="H3H">#REF!</definedName>
    <definedName name="H3HH" localSheetId="3">'[4]cross beam'!#REF!</definedName>
    <definedName name="H3HH">'[4]cross beam'!#REF!</definedName>
    <definedName name="H3L" localSheetId="8">#REF!</definedName>
    <definedName name="H3L" localSheetId="2">#REF!</definedName>
    <definedName name="H3L" localSheetId="3">#REF!</definedName>
    <definedName name="H3L" localSheetId="1">#REF!</definedName>
    <definedName name="H3L">#REF!</definedName>
    <definedName name="H3R" localSheetId="8">#REF!</definedName>
    <definedName name="H3R" localSheetId="2">#REF!</definedName>
    <definedName name="H3R" localSheetId="3">#REF!</definedName>
    <definedName name="H3R" localSheetId="1">#REF!</definedName>
    <definedName name="H3R">#REF!</definedName>
    <definedName name="H3WL" localSheetId="8">#REF!</definedName>
    <definedName name="H3WL" localSheetId="2">#REF!</definedName>
    <definedName name="H3WL" localSheetId="3">#REF!</definedName>
    <definedName name="H3WL" localSheetId="1">#REF!</definedName>
    <definedName name="H3WL">#REF!</definedName>
    <definedName name="H3WR" localSheetId="8">#REF!</definedName>
    <definedName name="H3WR" localSheetId="2">#REF!</definedName>
    <definedName name="H3WR" localSheetId="3">#REF!</definedName>
    <definedName name="H3WR" localSheetId="1">#REF!</definedName>
    <definedName name="H3WR">#REF!</definedName>
    <definedName name="h4a1p">#REF!</definedName>
    <definedName name="h4a1t">#REF!</definedName>
    <definedName name="h4a2p">#REF!</definedName>
    <definedName name="h4a2t">#REF!</definedName>
    <definedName name="H4H" localSheetId="8">#REF!</definedName>
    <definedName name="H4H" localSheetId="2">#REF!</definedName>
    <definedName name="H4H" localSheetId="3">#REF!</definedName>
    <definedName name="H4H" localSheetId="1">#REF!</definedName>
    <definedName name="H4H">#REF!</definedName>
    <definedName name="H4HH" localSheetId="3">'[4]cross beam'!#REF!</definedName>
    <definedName name="H4HH">'[4]cross beam'!#REF!</definedName>
    <definedName name="H4L" localSheetId="8">#REF!</definedName>
    <definedName name="H4L" localSheetId="2">#REF!</definedName>
    <definedName name="H4L" localSheetId="3">#REF!</definedName>
    <definedName name="H4L" localSheetId="1">#REF!</definedName>
    <definedName name="H4L">#REF!</definedName>
    <definedName name="H4R" localSheetId="8">#REF!</definedName>
    <definedName name="H4R" localSheetId="2">#REF!</definedName>
    <definedName name="H4R" localSheetId="3">#REF!</definedName>
    <definedName name="H4R" localSheetId="1">#REF!</definedName>
    <definedName name="H4R">#REF!</definedName>
    <definedName name="H5A1P">#REF!</definedName>
    <definedName name="h5a1t">#REF!</definedName>
    <definedName name="h5a2p">#REF!</definedName>
    <definedName name="h5a2t">#REF!</definedName>
    <definedName name="H5H" localSheetId="3">'[4]cross beam'!#REF!</definedName>
    <definedName name="H5H">'[4]cross beam'!#REF!</definedName>
    <definedName name="H5HH" localSheetId="3">'[4]cross beam'!#REF!</definedName>
    <definedName name="H5HH">'[4]cross beam'!#REF!</definedName>
    <definedName name="H5L" localSheetId="8">#REF!</definedName>
    <definedName name="H5L" localSheetId="2">#REF!</definedName>
    <definedName name="H5L" localSheetId="3">#REF!</definedName>
    <definedName name="H5L" localSheetId="1">#REF!</definedName>
    <definedName name="H5L">#REF!</definedName>
    <definedName name="H5R" localSheetId="8">#REF!</definedName>
    <definedName name="H5R" localSheetId="2">#REF!</definedName>
    <definedName name="H5R" localSheetId="3">#REF!</definedName>
    <definedName name="H5R" localSheetId="1">#REF!</definedName>
    <definedName name="H5R">#REF!</definedName>
    <definedName name="H6A1P">#REF!</definedName>
    <definedName name="h6a1t">#REF!</definedName>
    <definedName name="h6a2p">#REF!</definedName>
    <definedName name="h6a2t">#REF!</definedName>
    <definedName name="H6H" localSheetId="3">'[4]cross beam'!#REF!</definedName>
    <definedName name="H6H">'[4]cross beam'!#REF!</definedName>
    <definedName name="H6HH" localSheetId="3">'[4]cross beam'!#REF!</definedName>
    <definedName name="H6HH">'[4]cross beam'!#REF!</definedName>
    <definedName name="H6L" localSheetId="8">#REF!</definedName>
    <definedName name="H6L" localSheetId="2">#REF!</definedName>
    <definedName name="H6L" localSheetId="3">#REF!</definedName>
    <definedName name="H6L" localSheetId="1">#REF!</definedName>
    <definedName name="H6L">#REF!</definedName>
    <definedName name="H6R" localSheetId="8">#REF!</definedName>
    <definedName name="H6R" localSheetId="2">#REF!</definedName>
    <definedName name="H6R" localSheetId="3">#REF!</definedName>
    <definedName name="H6R" localSheetId="1">#REF!</definedName>
    <definedName name="H6R">#REF!</definedName>
    <definedName name="H7A1P">#REF!</definedName>
    <definedName name="h7a1t">#REF!</definedName>
    <definedName name="h7a2p">#REF!</definedName>
    <definedName name="h7a2t">#REF!</definedName>
    <definedName name="H7H" localSheetId="3">'[4]cross beam'!#REF!</definedName>
    <definedName name="H7H">'[4]cross beam'!#REF!</definedName>
    <definedName name="H7HH" localSheetId="3">'[4]cross beam'!#REF!</definedName>
    <definedName name="H7HH">'[4]cross beam'!#REF!</definedName>
    <definedName name="H7L" localSheetId="8">#REF!</definedName>
    <definedName name="H7L" localSheetId="2">#REF!</definedName>
    <definedName name="H7L" localSheetId="3">#REF!</definedName>
    <definedName name="H7L" localSheetId="1">#REF!</definedName>
    <definedName name="H7L">#REF!</definedName>
    <definedName name="H7R" localSheetId="8">#REF!</definedName>
    <definedName name="H7R" localSheetId="2">#REF!</definedName>
    <definedName name="H7R" localSheetId="3">#REF!</definedName>
    <definedName name="H7R" localSheetId="1">#REF!</definedName>
    <definedName name="H7R">#REF!</definedName>
    <definedName name="H8A1P">#REF!</definedName>
    <definedName name="h8a1t">#REF!</definedName>
    <definedName name="h8a2p">#REF!</definedName>
    <definedName name="h8a2t">#REF!</definedName>
    <definedName name="H9A" localSheetId="8">#REF!</definedName>
    <definedName name="H9A" localSheetId="2">#REF!</definedName>
    <definedName name="H9A" localSheetId="3">#REF!</definedName>
    <definedName name="H9A" localSheetId="1">#REF!</definedName>
    <definedName name="H9A">#REF!</definedName>
    <definedName name="H9A1P">#REF!</definedName>
    <definedName name="h9a1t">#REF!</definedName>
    <definedName name="h9a2p">#REF!</definedName>
    <definedName name="h9a2t">#REF!</definedName>
    <definedName name="HA" localSheetId="8">#REF!</definedName>
    <definedName name="HA" localSheetId="2">#REF!</definedName>
    <definedName name="HA" localSheetId="3">#REF!</definedName>
    <definedName name="HA" localSheetId="1">#REF!</definedName>
    <definedName name="HA">#REF!</definedName>
    <definedName name="HA1P">#REF!</definedName>
    <definedName name="ha1t">#REF!</definedName>
    <definedName name="ha2p">#REF!</definedName>
    <definedName name="ha2t">#REF!</definedName>
    <definedName name="HAA" localSheetId="8">#REF!</definedName>
    <definedName name="HAA" localSheetId="2">#REF!</definedName>
    <definedName name="HAA" localSheetId="3">#REF!</definedName>
    <definedName name="HAA" localSheetId="1">#REF!</definedName>
    <definedName name="HAA">#REF!</definedName>
    <definedName name="HAB" localSheetId="8">#REF!</definedName>
    <definedName name="HAB" localSheetId="2">#REF!</definedName>
    <definedName name="HAB" localSheetId="3">#REF!</definedName>
    <definedName name="HAB" localSheetId="1">#REF!</definedName>
    <definedName name="HAB">#REF!</definedName>
    <definedName name="hang">#REF!</definedName>
    <definedName name="HB" localSheetId="8">#REF!</definedName>
    <definedName name="HB" localSheetId="2">#REF!</definedName>
    <definedName name="HB" localSheetId="3">#REF!</definedName>
    <definedName name="HB" localSheetId="1">#REF!</definedName>
    <definedName name="HB">#REF!</definedName>
    <definedName name="HC" localSheetId="8">#REF!</definedName>
    <definedName name="HC" localSheetId="2">#REF!</definedName>
    <definedName name="HC" localSheetId="3">#REF!</definedName>
    <definedName name="HC" localSheetId="1">#REF!</definedName>
    <definedName name="HC">#REF!</definedName>
    <definedName name="Hca" localSheetId="8">#REF!</definedName>
    <definedName name="Hca" localSheetId="2">#REF!</definedName>
    <definedName name="Hca" localSheetId="3">#REF!</definedName>
    <definedName name="Hca" localSheetId="1">#REF!</definedName>
    <definedName name="Hca">#REF!</definedName>
    <definedName name="Hcd" localSheetId="8">#REF!</definedName>
    <definedName name="Hcd" localSheetId="2">#REF!</definedName>
    <definedName name="Hcd" localSheetId="3">#REF!</definedName>
    <definedName name="Hcd" localSheetId="1">#REF!</definedName>
    <definedName name="Hcd">#REF!</definedName>
    <definedName name="HD" localSheetId="8">#REF!</definedName>
    <definedName name="HD" localSheetId="2">#REF!</definedName>
    <definedName name="HD" localSheetId="3">#REF!</definedName>
    <definedName name="HD" localSheetId="1">#REF!</definedName>
    <definedName name="HD">#REF!</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E" localSheetId="8">#REF!</definedName>
    <definedName name="HE" localSheetId="2">#REF!</definedName>
    <definedName name="HE" localSheetId="3">#REF!</definedName>
    <definedName name="HE" localSheetId="1">#REF!</definedName>
    <definedName name="HE">#REF!</definedName>
    <definedName name="HF" localSheetId="8">#REF!</definedName>
    <definedName name="HF" localSheetId="2">#REF!</definedName>
    <definedName name="HF" localSheetId="3">#REF!</definedName>
    <definedName name="HF" localSheetId="1">#REF!</definedName>
    <definedName name="HF">#REF!</definedName>
    <definedName name="Hg">[27]안정검토!$AD$83</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g">#REF!</definedName>
    <definedName name="hh">'[15]토공(우물통,기타) '!$M$8:$U$25</definedName>
    <definedName name="hh_p" localSheetId="3">'[19]2.단면가정'!#REF!</definedName>
    <definedName name="hh_p">'[19]2.단면가정'!#REF!</definedName>
    <definedName name="hha">[9]기초단면설계!#REF!</definedName>
    <definedName name="hhb">[9]기초단면설계!#REF!</definedName>
    <definedName name="hhc">[9]기초단면설계!#REF!</definedName>
    <definedName name="hhh">'[30]토공(우물통,기타) '!$M$8:$U$25</definedName>
    <definedName name="HHS" localSheetId="8">#REF!</definedName>
    <definedName name="HHS" localSheetId="2">#REF!</definedName>
    <definedName name="HHS" localSheetId="3">#REF!</definedName>
    <definedName name="HHS" localSheetId="1">#REF!</definedName>
    <definedName name="HHS">#REF!</definedName>
    <definedName name="HHT" localSheetId="8">#REF!</definedName>
    <definedName name="HHT" localSheetId="2">#REF!</definedName>
    <definedName name="HHT" localSheetId="3">#REF!</definedName>
    <definedName name="HHT" localSheetId="1">#REF!</definedName>
    <definedName name="HHT">#REF!</definedName>
    <definedName name="hi">#REF!</definedName>
    <definedName name="hj">#REF!</definedName>
    <definedName name="hjn">#N/A</definedName>
    <definedName name="hk">#REF!</definedName>
    <definedName name="HL" localSheetId="8">#REF!</definedName>
    <definedName name="HL" localSheetId="2">#REF!</definedName>
    <definedName name="HL" localSheetId="3">#REF!</definedName>
    <definedName name="HL" localSheetId="1">#REF!</definedName>
    <definedName name="HL">#REF!</definedName>
    <definedName name="HM" localSheetId="8">#REF!</definedName>
    <definedName name="HM" localSheetId="2">#REF!</definedName>
    <definedName name="HM" localSheetId="3">#REF!</definedName>
    <definedName name="HM" localSheetId="1">#REF!</definedName>
    <definedName name="HM">#REF!</definedName>
    <definedName name="HMAX">#N/A</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O" localSheetId="8">#REF!</definedName>
    <definedName name="HO" localSheetId="2">#REF!</definedName>
    <definedName name="HO" localSheetId="3">#REF!</definedName>
    <definedName name="HO" localSheetId="1">#REF!</definedName>
    <definedName name="HO">#REF!</definedName>
    <definedName name="HP" localSheetId="8">#REF!</definedName>
    <definedName name="HP" localSheetId="2">#REF!</definedName>
    <definedName name="HP" localSheetId="3">#REF!</definedName>
    <definedName name="HP" localSheetId="1">#REF!</definedName>
    <definedName name="HP">#REF!</definedName>
    <definedName name="HPI" localSheetId="8">#REF!</definedName>
    <definedName name="HPI" localSheetId="2">#REF!</definedName>
    <definedName name="HPI" localSheetId="3">#REF!</definedName>
    <definedName name="HPI" localSheetId="1">#REF!</definedName>
    <definedName name="HPI">#REF!</definedName>
    <definedName name="HPP">#REF!</definedName>
    <definedName name="HR" localSheetId="8">#REF!</definedName>
    <definedName name="HR" localSheetId="2">#REF!</definedName>
    <definedName name="HR" localSheetId="3">#REF!</definedName>
    <definedName name="HR" localSheetId="1">#REF!</definedName>
    <definedName name="HR">#REF!</definedName>
    <definedName name="HS" localSheetId="3">[20]교각1!#REF!</definedName>
    <definedName name="HS">[20]교각1!#REF!</definedName>
    <definedName name="HSH" localSheetId="8">#REF!</definedName>
    <definedName name="HSH" localSheetId="2">#REF!</definedName>
    <definedName name="HSH" localSheetId="3">#REF!</definedName>
    <definedName name="HSH" localSheetId="1">#REF!</definedName>
    <definedName name="HSH">#REF!</definedName>
    <definedName name="HSO">[3]교각계산!$M$38</definedName>
    <definedName name="HSP" localSheetId="8">#REF!</definedName>
    <definedName name="HSP" localSheetId="2">#REF!</definedName>
    <definedName name="HSP" localSheetId="3">#REF!</definedName>
    <definedName name="HSP" localSheetId="1">#REF!</definedName>
    <definedName name="HSP">#REF!</definedName>
    <definedName name="HST" localSheetId="8">#REF!</definedName>
    <definedName name="HST" localSheetId="2">#REF!</definedName>
    <definedName name="HST" localSheetId="3">#REF!</definedName>
    <definedName name="HST" localSheetId="1">#REF!</definedName>
    <definedName name="HST">#REF!</definedName>
    <definedName name="HT" localSheetId="8">#REF!</definedName>
    <definedName name="HT" localSheetId="2">#REF!</definedName>
    <definedName name="HT" localSheetId="3">#REF!</definedName>
    <definedName name="HT" localSheetId="1">#REF!</definedName>
    <definedName name="HT">#REF!</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localSheetId="8" hidden="1">{"'총괄'!$A$2:$K$25","'융자원리금'!$V$2:$BJ$22","'융자원리금'!$L$2:$T$21","'기타세입'!$M$1:$T$33","'기타세입'!$A$1:$L$33","'융자원리금'!$A$3:$J$32","'융자원리금'!$L$23:$T$42","'융자원리금'!$V$25:$BJ$45","'기타세입'!$A$3:$L$34"}</definedName>
    <definedName name="HTML_Control" localSheetId="2" hidden="1">{"'총괄'!$A$2:$K$25","'융자원리금'!$V$2:$BJ$22","'융자원리금'!$L$2:$T$21","'기타세입'!$M$1:$T$33","'기타세입'!$A$1:$L$33","'융자원리금'!$A$3:$J$32","'융자원리금'!$L$23:$T$42","'융자원리금'!$V$25:$BJ$45","'기타세입'!$A$3:$L$34"}</definedName>
    <definedName name="HTML_Control" localSheetId="3" hidden="1">{"'총괄'!$A$2:$K$25","'융자원리금'!$V$2:$BJ$22","'융자원리금'!$L$2:$T$21","'기타세입'!$M$1:$T$33","'기타세입'!$A$1:$L$33","'융자원리금'!$A$3:$J$32","'융자원리금'!$L$23:$T$42","'융자원리금'!$V$25:$BJ$45","'기타세입'!$A$3:$L$34"}</definedName>
    <definedName name="HTML_Control" localSheetId="1" hidden="1">{"'총괄'!$A$2:$K$25","'융자원리금'!$V$2:$BJ$22","'융자원리금'!$L$2:$T$21","'기타세입'!$M$1:$T$33","'기타세입'!$A$1:$L$33","'융자원리금'!$A$3:$J$32","'융자원리금'!$L$23:$T$42","'융자원리금'!$V$25:$BJ$45","'기타세입'!$A$3:$L$34"}</definedName>
    <definedName name="HTML_Control" hidden="1">{"'총괄'!$A$2:$K$25","'융자원리금'!$V$2:$BJ$22","'융자원리금'!$L$2:$T$21","'기타세입'!$M$1:$T$33","'기타세입'!$A$1:$L$33","'융자원리금'!$A$3:$J$32","'융자원리금'!$L$23:$T$42","'융자원리금'!$V$25:$BJ$45","'기타세입'!$A$3:$L$34"}</definedName>
    <definedName name="HTML_Description" hidden="1">""</definedName>
    <definedName name="HTML_Email" hidden="1">""</definedName>
    <definedName name="HTML_Header" hidden="1">"기타세입"</definedName>
    <definedName name="HTML_LastUpdate" hidden="1">"03-06-10"</definedName>
    <definedName name="HTML_LineAfter" hidden="1">FALSE</definedName>
    <definedName name="HTML_LineBefore" hidden="1">FALSE</definedName>
    <definedName name="HTML_Name" hidden="1">"고종희"</definedName>
    <definedName name="HTML_OBDlg2" hidden="1">TRUE</definedName>
    <definedName name="HTML_OBDlg4" hidden="1">TRUE</definedName>
    <definedName name="HTML_OS" hidden="1">0</definedName>
    <definedName name="HTML_PathFile" hidden="1">"D:\XLSDATA\2002data\기타(6.10).htm"</definedName>
    <definedName name="HTML_Title" hidden="1">"2004기타세입"</definedName>
    <definedName name="htry" hidden="1">[31]참조!#REF!</definedName>
    <definedName name="HUB" localSheetId="8">#REF!</definedName>
    <definedName name="HUB" localSheetId="2">#REF!</definedName>
    <definedName name="HUB" localSheetId="3">#REF!</definedName>
    <definedName name="HUB" localSheetId="1">#REF!</definedName>
    <definedName name="HUB">#REF!</definedName>
    <definedName name="HUH" localSheetId="8">#REF!</definedName>
    <definedName name="HUH" localSheetId="2">#REF!</definedName>
    <definedName name="HUH" localSheetId="3">#REF!</definedName>
    <definedName name="HUH" localSheetId="1">#REF!</definedName>
    <definedName name="HUH">#REF!</definedName>
    <definedName name="HunchLen" localSheetId="3">'[17]BOX형 교대'!#REF!</definedName>
    <definedName name="HunchLen">'[17]BOX형 교대'!#REF!</definedName>
    <definedName name="HWL" localSheetId="8">#REF!</definedName>
    <definedName name="HWL" localSheetId="2">#REF!</definedName>
    <definedName name="HWL" localSheetId="3">#REF!</definedName>
    <definedName name="HWL" localSheetId="1">#REF!</definedName>
    <definedName name="HWL">#REF!</definedName>
    <definedName name="HWP" localSheetId="8">#REF!</definedName>
    <definedName name="HWP" localSheetId="2">#REF!</definedName>
    <definedName name="HWP" localSheetId="3">#REF!</definedName>
    <definedName name="HWP" localSheetId="1">#REF!</definedName>
    <definedName name="HWP">#REF!</definedName>
    <definedName name="HWR" localSheetId="8">#REF!</definedName>
    <definedName name="HWR" localSheetId="2">#REF!</definedName>
    <definedName name="HWR" localSheetId="3">#REF!</definedName>
    <definedName name="HWR" localSheetId="1">#REF!</definedName>
    <definedName name="HWR">#REF!</definedName>
    <definedName name="i" localSheetId="8">#REF!</definedName>
    <definedName name="i" localSheetId="2">#REF!</definedName>
    <definedName name="i" localSheetId="3">#REF!</definedName>
    <definedName name="i" localSheetId="1">#REF!</definedName>
    <definedName name="i">#REF!</definedName>
    <definedName name="I.P제원표">#REF!</definedName>
    <definedName name="I_1" localSheetId="8">#REF!</definedName>
    <definedName name="I_1" localSheetId="2">#REF!</definedName>
    <definedName name="I_1" localSheetId="3">#REF!</definedName>
    <definedName name="I_1" localSheetId="1">#REF!</definedName>
    <definedName name="I_1">#REF!</definedName>
    <definedName name="I_2" localSheetId="8">#REF!</definedName>
    <definedName name="I_2" localSheetId="2">#REF!</definedName>
    <definedName name="I_2" localSheetId="3">#REF!</definedName>
    <definedName name="I_2" localSheetId="1">#REF!</definedName>
    <definedName name="I_2">#REF!</definedName>
    <definedName name="I_3" localSheetId="8">#REF!</definedName>
    <definedName name="I_3" localSheetId="2">#REF!</definedName>
    <definedName name="I_3" localSheetId="3">#REF!</definedName>
    <definedName name="I_3" localSheetId="1">#REF!</definedName>
    <definedName name="I_3">#REF!</definedName>
    <definedName name="ICON">[32]기계내역!#REF!</definedName>
    <definedName name="ID">'[22]Y-WORK'!$I$446:$I$938,'[22]Y-WORK'!$I$948:$I$976</definedName>
    <definedName name="IG">[32]기계내역!#REF!</definedName>
    <definedName name="IGAS">[32]기계내역!#REF!</definedName>
    <definedName name="IGD">[32]기계내역!#REF!</definedName>
    <definedName name="IGO">[32]기계내역!#REF!</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A">[32]기계내역!#REF!</definedName>
    <definedName name="IL">#REF!</definedName>
    <definedName name="IMP" localSheetId="8">#REF!</definedName>
    <definedName name="IMP" localSheetId="2">#REF!</definedName>
    <definedName name="IMP" localSheetId="3">#REF!</definedName>
    <definedName name="IMP" localSheetId="1">#REF!</definedName>
    <definedName name="IMP">#REF!</definedName>
    <definedName name="In_Vat">[33]!In_Vat</definedName>
    <definedName name="IOB">[32]기계내역!#REF!</definedName>
    <definedName name="ISI">[32]기계내역!#REF!</definedName>
    <definedName name="ISO">[32]기계내역!#REF!</definedName>
    <definedName name="ITAB">[32]기계내역!#REF!</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WI">[32]기계내역!#REF!</definedName>
    <definedName name="IYU">[32]기계내역!#REF!</definedName>
    <definedName name="J">[34]형상!$F$6</definedName>
    <definedName name="J_형옹벽측구_수량집계">#REF!</definedName>
    <definedName name="jang">#REF!</definedName>
    <definedName name="JCON">[32]기계내역!#REF!</definedName>
    <definedName name="je">#REF!</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#REF!</definedName>
    <definedName name="JL" localSheetId="8">#REF!</definedName>
    <definedName name="JL" localSheetId="2">#REF!</definedName>
    <definedName name="JL" localSheetId="3">#REF!</definedName>
    <definedName name="JL" localSheetId="1">#REF!</definedName>
    <definedName name="JL">#REF!</definedName>
    <definedName name="JPP">#REF!</definedName>
    <definedName name="JT" localSheetId="8">#REF!</definedName>
    <definedName name="JT" localSheetId="2">#REF!</definedName>
    <definedName name="JT" localSheetId="3">#REF!</definedName>
    <definedName name="JT" localSheetId="1">#REF!</definedName>
    <definedName name="JT">#REF!</definedName>
    <definedName name="junm">#REF!</definedName>
    <definedName name="junp">#REF!</definedName>
    <definedName name="JYH">#REF!</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U">[32]기계내역!#REF!</definedName>
    <definedName name="J형옹벽측구수량집계">#REF!</definedName>
    <definedName name="k">#REF!</definedName>
    <definedName name="K_PR" localSheetId="8">#REF!</definedName>
    <definedName name="K_PR" localSheetId="2">#REF!</definedName>
    <definedName name="K_PR" localSheetId="3">#REF!</definedName>
    <definedName name="K_PR" localSheetId="1">#REF!</definedName>
    <definedName name="K_PR">#REF!</definedName>
    <definedName name="KA" localSheetId="8">#REF!</definedName>
    <definedName name="KA" localSheetId="2">#REF!</definedName>
    <definedName name="KA" localSheetId="3">#REF!</definedName>
    <definedName name="KA" localSheetId="1">#REF!</definedName>
    <definedName name="KA">#REF!</definedName>
    <definedName name="KAE" localSheetId="8">#REF!</definedName>
    <definedName name="KAE" localSheetId="2">#REF!</definedName>
    <definedName name="KAE" localSheetId="3">#REF!</definedName>
    <definedName name="KAE" localSheetId="1">#REF!</definedName>
    <definedName name="KAE">#REF!</definedName>
    <definedName name="KAS" localSheetId="8">#REF!</definedName>
    <definedName name="KAS" localSheetId="2">#REF!</definedName>
    <definedName name="KAS" localSheetId="3">#REF!</definedName>
    <definedName name="KAS" localSheetId="1">#REF!</definedName>
    <definedName name="KAS">#REF!</definedName>
    <definedName name="KB">#REF!</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EA" localSheetId="8">#REF!</definedName>
    <definedName name="KEA" localSheetId="2">#REF!</definedName>
    <definedName name="KEA" localSheetId="3">#REF!</definedName>
    <definedName name="KEA" localSheetId="1">#REF!</definedName>
    <definedName name="KEA">#REF!</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H" localSheetId="8">#REF!</definedName>
    <definedName name="KH" localSheetId="2">#REF!</definedName>
    <definedName name="KH" localSheetId="3">#REF!</definedName>
    <definedName name="KH" localSheetId="1">#REF!</definedName>
    <definedName name="KH">#REF!</definedName>
    <definedName name="KH.1">#REF!</definedName>
    <definedName name="Kiho" localSheetId="3">'[17]BOX형 교대'!#REF!</definedName>
    <definedName name="Kiho">'[17]BOX형 교대'!#REF!</definedName>
    <definedName name="KJIUK">#REF!</definedName>
    <definedName name="kjl">#REF!</definedName>
    <definedName name="kjtr">#REF!</definedName>
    <definedName name="KJUGR">#REF!</definedName>
    <definedName name="KK">#REF!</definedName>
    <definedName name="KKK">'[29]ABUT수량-A1'!$T$25</definedName>
    <definedName name="KL">#REF!</definedName>
    <definedName name="KO" localSheetId="8">#REF!</definedName>
    <definedName name="KO" localSheetId="2">#REF!</definedName>
    <definedName name="KO" localSheetId="3">#REF!</definedName>
    <definedName name="KO" localSheetId="1">#REF!</definedName>
    <definedName name="KO">#REF!</definedName>
    <definedName name="KOREA">#REF!</definedName>
    <definedName name="ktf" hidden="1">#REF!</definedName>
    <definedName name="kty" hidden="1">#REF!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V" localSheetId="8">#REF!</definedName>
    <definedName name="KV" localSheetId="2">#REF!</definedName>
    <definedName name="KV" localSheetId="3">#REF!</definedName>
    <definedName name="KV" localSheetId="1">#REF!</definedName>
    <definedName name="KV">#REF!</definedName>
    <definedName name="KX" localSheetId="8">#REF!</definedName>
    <definedName name="KX" localSheetId="2">#REF!</definedName>
    <definedName name="KX" localSheetId="3">#REF!</definedName>
    <definedName name="KX" localSheetId="1">#REF!</definedName>
    <definedName name="KX">#REF!</definedName>
    <definedName name="KXX" localSheetId="8">#REF!</definedName>
    <definedName name="KXX" localSheetId="2">#REF!</definedName>
    <definedName name="KXX" localSheetId="3">#REF!</definedName>
    <definedName name="KXX" localSheetId="1">#REF!</definedName>
    <definedName name="KXX">#REF!</definedName>
    <definedName name="KY" localSheetId="8">#REF!</definedName>
    <definedName name="KY" localSheetId="2">#REF!</definedName>
    <definedName name="KY" localSheetId="3">#REF!</definedName>
    <definedName name="KY" localSheetId="1">#REF!</definedName>
    <definedName name="KY">#REF!</definedName>
    <definedName name="KZ" localSheetId="8">#REF!</definedName>
    <definedName name="KZ" localSheetId="2">#REF!</definedName>
    <definedName name="KZ" localSheetId="3">#REF!</definedName>
    <definedName name="KZ" localSheetId="1">#REF!</definedName>
    <definedName name="KZ">#REF!</definedName>
    <definedName name="L" localSheetId="8">#REF!</definedName>
    <definedName name="L" localSheetId="2">#REF!</definedName>
    <definedName name="L" localSheetId="3">#REF!</definedName>
    <definedName name="L" localSheetId="1">[20]교각1!#REF!</definedName>
    <definedName name="L">#REF!</definedName>
    <definedName name="L_f">'[19]2.단면가정'!$U$32</definedName>
    <definedName name="L10L" localSheetId="3">'[4]cross beam'!#REF!</definedName>
    <definedName name="L10L">'[4]cross beam'!#REF!</definedName>
    <definedName name="L10LL" localSheetId="3">'[4]cross beam'!#REF!</definedName>
    <definedName name="L10LL">'[4]cross beam'!#REF!</definedName>
    <definedName name="L1A1P">#REF!</definedName>
    <definedName name="l1a1t">#REF!</definedName>
    <definedName name="l1a2p">#REF!</definedName>
    <definedName name="l1a2t">#REF!</definedName>
    <definedName name="L1L" localSheetId="8">#REF!</definedName>
    <definedName name="L1L" localSheetId="2">#REF!</definedName>
    <definedName name="L1L" localSheetId="3">#REF!</definedName>
    <definedName name="L1L" localSheetId="1">#REF!</definedName>
    <definedName name="L1L">#REF!</definedName>
    <definedName name="l1ll" localSheetId="3">'[4]cross beam'!#REF!</definedName>
    <definedName name="l1ll">'[4]cross beam'!#REF!</definedName>
    <definedName name="L1S" localSheetId="8">#REF!</definedName>
    <definedName name="L1S" localSheetId="2">#REF!</definedName>
    <definedName name="L1S" localSheetId="3">#REF!</definedName>
    <definedName name="L1S" localSheetId="1">#REF!</definedName>
    <definedName name="L1S">#REF!</definedName>
    <definedName name="L2A1P">#REF!</definedName>
    <definedName name="l2a1t">#REF!</definedName>
    <definedName name="l2a2p">#REF!</definedName>
    <definedName name="l2a2t">#REF!</definedName>
    <definedName name="L2L" localSheetId="8">#REF!</definedName>
    <definedName name="L2L" localSheetId="2">#REF!</definedName>
    <definedName name="L2L" localSheetId="3">#REF!</definedName>
    <definedName name="L2L" localSheetId="1">#REF!</definedName>
    <definedName name="L2L">#REF!</definedName>
    <definedName name="L2LL" localSheetId="3">'[4]cross beam'!#REF!</definedName>
    <definedName name="L2LL">'[4]cross beam'!#REF!</definedName>
    <definedName name="L2S" localSheetId="8">#REF!</definedName>
    <definedName name="L2S" localSheetId="2">#REF!</definedName>
    <definedName name="L2S" localSheetId="3">#REF!</definedName>
    <definedName name="L2S" localSheetId="1">#REF!</definedName>
    <definedName name="L2S">#REF!</definedName>
    <definedName name="L3A1P">#REF!</definedName>
    <definedName name="l3a1t">#REF!</definedName>
    <definedName name="l3a2p">#REF!</definedName>
    <definedName name="l3a2t">#REF!</definedName>
    <definedName name="L3L" localSheetId="8">#REF!</definedName>
    <definedName name="L3L" localSheetId="2">#REF!</definedName>
    <definedName name="L3L" localSheetId="3">#REF!</definedName>
    <definedName name="L3L" localSheetId="1">#REF!</definedName>
    <definedName name="L3L">#REF!</definedName>
    <definedName name="L3LL" localSheetId="3">'[4]cross beam'!#REF!</definedName>
    <definedName name="L3LL">'[4]cross beam'!#REF!</definedName>
    <definedName name="L4A1P">#REF!</definedName>
    <definedName name="l4a1t">#REF!</definedName>
    <definedName name="l4a2p">#REF!</definedName>
    <definedName name="l4a2t">#REF!</definedName>
    <definedName name="L4L" localSheetId="8">#REF!</definedName>
    <definedName name="L4L" localSheetId="2">#REF!</definedName>
    <definedName name="L4L" localSheetId="3">#REF!</definedName>
    <definedName name="L4L" localSheetId="1">#REF!</definedName>
    <definedName name="L4L">#REF!</definedName>
    <definedName name="L4LL" localSheetId="3">'[4]cross beam'!#REF!</definedName>
    <definedName name="L4LL">'[4]cross beam'!#REF!</definedName>
    <definedName name="L5A1P">#REF!</definedName>
    <definedName name="l5a1t">#REF!</definedName>
    <definedName name="l5a2p">#REF!</definedName>
    <definedName name="l5a2t">#REF!</definedName>
    <definedName name="L5L" localSheetId="3">'[4]cross beam'!#REF!</definedName>
    <definedName name="L5L">'[4]cross beam'!#REF!</definedName>
    <definedName name="L5LL" localSheetId="3">'[4]cross beam'!#REF!</definedName>
    <definedName name="L5LL">'[4]cross beam'!#REF!</definedName>
    <definedName name="L5S" localSheetId="8">#REF!</definedName>
    <definedName name="L5S" localSheetId="2">#REF!</definedName>
    <definedName name="L5S" localSheetId="3">#REF!</definedName>
    <definedName name="L5S" localSheetId="1">#REF!</definedName>
    <definedName name="L5S">#REF!</definedName>
    <definedName name="L6A1P">#REF!</definedName>
    <definedName name="l6a1t">#REF!</definedName>
    <definedName name="l6a2p">#REF!</definedName>
    <definedName name="l6a2t">#REF!</definedName>
    <definedName name="L6L" localSheetId="3">'[4]cross beam'!#REF!</definedName>
    <definedName name="L6L">'[4]cross beam'!#REF!</definedName>
    <definedName name="L6LL" localSheetId="3">'[4]cross beam'!#REF!</definedName>
    <definedName name="L6LL">'[4]cross beam'!#REF!</definedName>
    <definedName name="L7L" localSheetId="3">'[4]cross beam'!#REF!</definedName>
    <definedName name="L7L">'[4]cross beam'!#REF!</definedName>
    <definedName name="L7LL" localSheetId="3">'[4]cross beam'!#REF!</definedName>
    <definedName name="L7LL">'[4]cross beam'!#REF!</definedName>
    <definedName name="L8L" localSheetId="3">'[4]cross beam'!#REF!</definedName>
    <definedName name="L8L">'[4]cross beam'!#REF!</definedName>
    <definedName name="L8LL" localSheetId="3">'[4]cross beam'!#REF!</definedName>
    <definedName name="L8LL">'[4]cross beam'!#REF!</definedName>
    <definedName name="L9L" localSheetId="3">'[4]cross beam'!#REF!</definedName>
    <definedName name="L9L">'[4]cross beam'!#REF!</definedName>
    <definedName name="L9LL" localSheetId="3">'[4]cross beam'!#REF!</definedName>
    <definedName name="L9LL">'[4]cross beam'!#REF!</definedName>
    <definedName name="LA" localSheetId="8">#REF!</definedName>
    <definedName name="LA" localSheetId="2">#REF!</definedName>
    <definedName name="LA" localSheetId="3">#REF!</definedName>
    <definedName name="LA" localSheetId="1">#REF!</definedName>
    <definedName name="LA">#REF!</definedName>
    <definedName name="LA1P">#REF!</definedName>
    <definedName name="la1t">#REF!</definedName>
    <definedName name="la2p">#REF!</definedName>
    <definedName name="la2t">#REF!</definedName>
    <definedName name="lb">#REF!</definedName>
    <definedName name="LBOX1" localSheetId="8">#REF!</definedName>
    <definedName name="LBOX1" localSheetId="2">#REF!</definedName>
    <definedName name="LBOX1" localSheetId="3">#REF!</definedName>
    <definedName name="LBOX1" localSheetId="1">#REF!</definedName>
    <definedName name="LBOX1">#REF!</definedName>
    <definedName name="LBOX2" localSheetId="8">#REF!</definedName>
    <definedName name="LBOX2" localSheetId="2">#REF!</definedName>
    <definedName name="LBOX2" localSheetId="3">#REF!</definedName>
    <definedName name="LBOX2" localSheetId="1">#REF!</definedName>
    <definedName name="LBOX2">#REF!</definedName>
    <definedName name="LC" localSheetId="8">#REF!</definedName>
    <definedName name="LC" localSheetId="2">#REF!</definedName>
    <definedName name="LC" localSheetId="3">#REF!</definedName>
    <definedName name="LC" localSheetId="1">#REF!</definedName>
    <definedName name="LC">#REF!</definedName>
    <definedName name="LCC" localSheetId="8">#REF!</definedName>
    <definedName name="LCC" localSheetId="2">#REF!</definedName>
    <definedName name="LCC" localSheetId="3">#REF!</definedName>
    <definedName name="LCC" localSheetId="1">#REF!</definedName>
    <definedName name="LCC">#REF!</definedName>
    <definedName name="LCL" localSheetId="8">#REF!</definedName>
    <definedName name="LCL" localSheetId="2">#REF!</definedName>
    <definedName name="LCL" localSheetId="3">#REF!</definedName>
    <definedName name="LCL" localSheetId="1">#REF!</definedName>
    <definedName name="LCL">#REF!</definedName>
    <definedName name="Lclb" localSheetId="8">#REF!</definedName>
    <definedName name="Lclb" localSheetId="2">#REF!</definedName>
    <definedName name="Lclb" localSheetId="3">#REF!</definedName>
    <definedName name="Lclb" localSheetId="1">#REF!</definedName>
    <definedName name="Lclb">#REF!</definedName>
    <definedName name="LD" localSheetId="8">#REF!</definedName>
    <definedName name="LD" localSheetId="2">#REF!</definedName>
    <definedName name="LD" localSheetId="3">#REF!</definedName>
    <definedName name="LD" localSheetId="1">#REF!</definedName>
    <definedName name="LD">#REF!</definedName>
    <definedName name="Len">#REF!</definedName>
    <definedName name="LF" localSheetId="8">#REF!</definedName>
    <definedName name="LF" localSheetId="2">#REF!</definedName>
    <definedName name="LF" localSheetId="3">#REF!</definedName>
    <definedName name="LF" localSheetId="1">#REF!</definedName>
    <definedName name="LF">#REF!</definedName>
    <definedName name="LH" localSheetId="8">#REF!</definedName>
    <definedName name="LH" localSheetId="2">#REF!</definedName>
    <definedName name="LH" localSheetId="3">#REF!</definedName>
    <definedName name="LH" localSheetId="1">#REF!</definedName>
    <definedName name="LH">#REF!</definedName>
    <definedName name="LH.4">#REF!</definedName>
    <definedName name="LH.7">#REF!</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#REF!</definedName>
    <definedName name="LL_F" localSheetId="8">#REF!</definedName>
    <definedName name="LL_F" localSheetId="2">#REF!</definedName>
    <definedName name="LL_F" localSheetId="3">#REF!</definedName>
    <definedName name="LL_F" localSheetId="1">#REF!</definedName>
    <definedName name="LL_F">#REF!</definedName>
    <definedName name="LLFE">#N/A</definedName>
    <definedName name="LLFO" localSheetId="8">#REF!</definedName>
    <definedName name="LLFO" localSheetId="2">#REF!</definedName>
    <definedName name="LLFO" localSheetId="3">#REF!</definedName>
    <definedName name="LLFO" localSheetId="1">#REF!</definedName>
    <definedName name="LLFO">#REF!</definedName>
    <definedName name="LL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L">#REF!</definedName>
    <definedName name="LMO" localSheetId="8">#REF!</definedName>
    <definedName name="LMO" localSheetId="2">#REF!</definedName>
    <definedName name="LMO" localSheetId="3">#REF!</definedName>
    <definedName name="LMO" localSheetId="1">#REF!</definedName>
    <definedName name="LMO">#REF!</definedName>
    <definedName name="LP1A">'[11]부하(성남)'!#REF!</definedName>
    <definedName name="LP1B">[10]부하계산서!#REF!</definedName>
    <definedName name="LP3A">'[11]부하(성남)'!#REF!</definedName>
    <definedName name="LPB">'[11]부하(성남)'!#REF!</definedName>
    <definedName name="LPBA">[10]부하계산서!#REF!</definedName>
    <definedName name="LPI" localSheetId="8">#REF!</definedName>
    <definedName name="LPI" localSheetId="2">#REF!</definedName>
    <definedName name="LPI" localSheetId="3">#REF!</definedName>
    <definedName name="LPI" localSheetId="1">#REF!</definedName>
    <definedName name="LPI">#REF!</definedName>
    <definedName name="LPKA">[10]부하계산서!#REF!</definedName>
    <definedName name="LPKB">[10]부하계산서!#REF!</definedName>
    <definedName name="LPM">[10]부하계산서!#REF!</definedName>
    <definedName name="LPMA">[10]부하계산서!#REF!</definedName>
    <definedName name="LPO">[10]부하계산서!#REF!</definedName>
    <definedName name="LPOA">[10]부하계산서!#REF!</definedName>
    <definedName name="LS">#REF!</definedName>
    <definedName name="LSA" localSheetId="8">#REF!</definedName>
    <definedName name="LSA" localSheetId="2">#REF!</definedName>
    <definedName name="LSA" localSheetId="3">#REF!</definedName>
    <definedName name="LSA" localSheetId="1">#REF!</definedName>
    <definedName name="LSA">#REF!</definedName>
    <definedName name="LSD" localSheetId="8">#REF!</definedName>
    <definedName name="LSD" localSheetId="2">#REF!</definedName>
    <definedName name="LSD" localSheetId="3">#REF!</definedName>
    <definedName name="LSD" localSheetId="1">#REF!</definedName>
    <definedName name="LSD">#REF!</definedName>
    <definedName name="LSE" localSheetId="8">#REF!</definedName>
    <definedName name="LSE" localSheetId="2">#REF!</definedName>
    <definedName name="LSE" localSheetId="3">#REF!</definedName>
    <definedName name="LSE" localSheetId="1">#REF!</definedName>
    <definedName name="LSE">#REF!</definedName>
    <definedName name="LSH" localSheetId="8">#REF!</definedName>
    <definedName name="LSH" localSheetId="2">#REF!</definedName>
    <definedName name="LSH" localSheetId="3">#REF!</definedName>
    <definedName name="LSH" localSheetId="1">#REF!</definedName>
    <definedName name="LSH">#REF!</definedName>
    <definedName name="LST" localSheetId="8">#REF!</definedName>
    <definedName name="LST" localSheetId="2">#REF!</definedName>
    <definedName name="LST" localSheetId="3">#REF!</definedName>
    <definedName name="LST" localSheetId="1">#REF!</definedName>
    <definedName name="LST">#REF!</definedName>
    <definedName name="LU" localSheetId="8">#REF!</definedName>
    <definedName name="LU" localSheetId="2">#REF!</definedName>
    <definedName name="LU" localSheetId="3">#REF!</definedName>
    <definedName name="LU" localSheetId="1">#REF!</definedName>
    <definedName name="LU">#REF!</definedName>
    <definedName name="LV02A">[10]부하계산서!#REF!</definedName>
    <definedName name="LV02B">[10]부하계산서!#REF!</definedName>
    <definedName name="LV04A">[10]부하계산서!#REF!</definedName>
    <definedName name="LV04B">[10]부하계산서!#REF!</definedName>
    <definedName name="L옹벽1">#REF!</definedName>
    <definedName name="L형옹벽측구수량집계">#REF!</definedName>
    <definedName name="L형측구수량집계">#REF!</definedName>
    <definedName name="M_EF" localSheetId="8">#REF!</definedName>
    <definedName name="M_EF" localSheetId="2">#REF!</definedName>
    <definedName name="M_EF" localSheetId="3">#REF!</definedName>
    <definedName name="M_EF" localSheetId="1">#REF!</definedName>
    <definedName name="M_EF">#REF!</definedName>
    <definedName name="M1A1P">#REF!</definedName>
    <definedName name="m1a1t">#REF!</definedName>
    <definedName name="m1a2p">#REF!</definedName>
    <definedName name="m1a2t">#REF!</definedName>
    <definedName name="M2A1P">#REF!</definedName>
    <definedName name="m2a1t">#REF!</definedName>
    <definedName name="m2a2p">#REF!</definedName>
    <definedName name="m2a2t">#REF!</definedName>
    <definedName name="M3A1P">#REF!</definedName>
    <definedName name="m3a1t">#REF!</definedName>
    <definedName name="m3a2p">#REF!</definedName>
    <definedName name="m3a2t">#REF!</definedName>
    <definedName name="M4A1P">#REF!</definedName>
    <definedName name="m4a1t">#REF!</definedName>
    <definedName name="m4a2p">#REF!</definedName>
    <definedName name="m4a2t">#REF!</definedName>
    <definedName name="Macro10">[35]!Macro10</definedName>
    <definedName name="Macro12">[35]!Macro12</definedName>
    <definedName name="Macro13">[35]!Macro13</definedName>
    <definedName name="Macro14">[35]!Macro14</definedName>
    <definedName name="Macro7">[35]!Macro7</definedName>
    <definedName name="Macro8">[35]!Macro8</definedName>
    <definedName name="Macro9">[35]!Macro9</definedName>
    <definedName name="MB.1">#REF!</definedName>
    <definedName name="MB.2">#REF!</definedName>
    <definedName name="MCB">#REF!</definedName>
    <definedName name="MCCEA">[10]부하계산서!#REF!</definedName>
    <definedName name="MCCEB">[10]부하계산서!#REF!</definedName>
    <definedName name="MCCF">[10]부하계산서!#REF!</definedName>
    <definedName name="MCCN">'[11]부하(성남)'!#REF!</definedName>
    <definedName name="MCCP">[10]부하계산서!#REF!</definedName>
    <definedName name="MCCS">[10]부하계산서!#REF!</definedName>
    <definedName name="MCH">#REF!</definedName>
    <definedName name="Mf" localSheetId="3">'[17]BOX형 교대'!#REF!</definedName>
    <definedName name="Mf">'[17]BOX형 교대'!#REF!</definedName>
    <definedName name="MH">#REF!</definedName>
    <definedName name="MKJIUCX">#REF!</definedName>
    <definedName name="mm">#REF!</definedName>
    <definedName name="mmm" localSheetId="8">#REF!</definedName>
    <definedName name="mmm" localSheetId="2">#REF!</definedName>
    <definedName name="mmm" localSheetId="3">#REF!</definedName>
    <definedName name="mmm" localSheetId="1">#REF!</definedName>
    <definedName name="mmm">#REF!</definedName>
    <definedName name="MMMMM">#REF!</definedName>
    <definedName name="MO">#REF!</definedName>
    <definedName name="MONEY">'[22]Y-WORK'!$F$21:$M$938,'[22]Y-WORK'!$F$948:$M$976</definedName>
    <definedName name="MOO" localSheetId="3">[36]우각부보강!#REF!</definedName>
    <definedName name="MOO">[36]우각부보강!#REF!</definedName>
    <definedName name="MP">#REF!</definedName>
    <definedName name="MR">#REF!</definedName>
    <definedName name="MRD">#REF!</definedName>
    <definedName name="MRL">#REF!</definedName>
    <definedName name="MS">#REF!</definedName>
    <definedName name="MU">#REF!</definedName>
    <definedName name="MUO_REA">#N/A</definedName>
    <definedName name="MUO_TOE" localSheetId="8">#REF!</definedName>
    <definedName name="MUO_TOE" localSheetId="2">#REF!</definedName>
    <definedName name="MUO_TOE" localSheetId="3">#REF!</definedName>
    <definedName name="MUO_TOE" localSheetId="1">#REF!</definedName>
    <definedName name="MUO_TOE">#REF!</definedName>
    <definedName name="MX">#REF!</definedName>
    <definedName name="MYB.1">#REF!</definedName>
    <definedName name="MYB.2">#REF!</definedName>
    <definedName name="MYH">#REF!</definedName>
    <definedName name="MZ">#REF!</definedName>
    <definedName name="M당무게">[37]DATE!$E$24:$E$85</definedName>
    <definedName name="N" localSheetId="8">#REF!</definedName>
    <definedName name="N" localSheetId="2">#REF!</definedName>
    <definedName name="N" localSheetId="3">#REF!</definedName>
    <definedName name="N" localSheetId="1">#REF!</definedName>
    <definedName name="N">#REF!</definedName>
    <definedName name="N_C" localSheetId="8">#REF!</definedName>
    <definedName name="N_C" localSheetId="2">#REF!</definedName>
    <definedName name="N_C" localSheetId="3">#REF!</definedName>
    <definedName name="N_C" localSheetId="1">#REF!</definedName>
    <definedName name="N_C">#REF!</definedName>
    <definedName name="N_Q" localSheetId="8">#REF!</definedName>
    <definedName name="N_Q" localSheetId="2">#REF!</definedName>
    <definedName name="N_Q" localSheetId="3">#REF!</definedName>
    <definedName name="N_Q" localSheetId="1">#REF!</definedName>
    <definedName name="N_Q">#REF!</definedName>
    <definedName name="N_R" localSheetId="8">#REF!</definedName>
    <definedName name="N_R" localSheetId="2">#REF!</definedName>
    <definedName name="N_R" localSheetId="3">#REF!</definedName>
    <definedName name="N_R" localSheetId="1">#REF!</definedName>
    <definedName name="N_R">#REF!</definedName>
    <definedName name="N1A" localSheetId="8">#REF!</definedName>
    <definedName name="N1A" localSheetId="2">#REF!</definedName>
    <definedName name="N1A" localSheetId="3">#REF!</definedName>
    <definedName name="N1A" localSheetId="1">#REF!</definedName>
    <definedName name="N1A">#REF!</definedName>
    <definedName name="N1D" localSheetId="8">#REF!</definedName>
    <definedName name="N1D" localSheetId="2">#REF!</definedName>
    <definedName name="N1D" localSheetId="3">#REF!</definedName>
    <definedName name="N1D" localSheetId="1">#REF!</definedName>
    <definedName name="N1D">#REF!</definedName>
    <definedName name="N1S" localSheetId="8">#REF!</definedName>
    <definedName name="N1S" localSheetId="2">#REF!</definedName>
    <definedName name="N1S" localSheetId="3">#REF!</definedName>
    <definedName name="N1S" localSheetId="1">#REF!</definedName>
    <definedName name="N1S">#REF!</definedName>
    <definedName name="N2S" localSheetId="8">#REF!</definedName>
    <definedName name="N2S" localSheetId="2">#REF!</definedName>
    <definedName name="N2S" localSheetId="3">#REF!</definedName>
    <definedName name="N2S" localSheetId="1">#REF!</definedName>
    <definedName name="N2S">#REF!</definedName>
    <definedName name="N3S" localSheetId="8">#REF!</definedName>
    <definedName name="N3S" localSheetId="2">#REF!</definedName>
    <definedName name="N3S" localSheetId="3">#REF!</definedName>
    <definedName name="N3S" localSheetId="1">#REF!</definedName>
    <definedName name="N3S">#REF!</definedName>
    <definedName name="NA" localSheetId="8">#REF!</definedName>
    <definedName name="NA" localSheetId="2">#REF!</definedName>
    <definedName name="NA" localSheetId="3">#REF!</definedName>
    <definedName name="NA" localSheetId="1">#REF!</definedName>
    <definedName name="NA">#REF!</definedName>
    <definedName name="NC" localSheetId="8">#REF!</definedName>
    <definedName name="NC" localSheetId="2">#REF!</definedName>
    <definedName name="NC" localSheetId="3">#REF!</definedName>
    <definedName name="NC" localSheetId="1">#REF!</definedName>
    <definedName name="NC">#REF!</definedName>
    <definedName name="Nca" localSheetId="8">#REF!</definedName>
    <definedName name="Nca" localSheetId="2">#REF!</definedName>
    <definedName name="Nca" localSheetId="3">#REF!</definedName>
    <definedName name="Nca" localSheetId="1">#REF!</definedName>
    <definedName name="Nca">#REF!</definedName>
    <definedName name="Ncd" localSheetId="8">#REF!</definedName>
    <definedName name="Ncd" localSheetId="2">#REF!</definedName>
    <definedName name="Ncd" localSheetId="3">#REF!</definedName>
    <definedName name="Ncd" localSheetId="1">#REF!</definedName>
    <definedName name="Ncd">#REF!</definedName>
    <definedName name="ND" localSheetId="8">#REF!</definedName>
    <definedName name="ND" localSheetId="2">#REF!</definedName>
    <definedName name="ND" localSheetId="3">#REF!</definedName>
    <definedName name="ND" localSheetId="1">#REF!</definedName>
    <definedName name="ND">#REF!</definedName>
    <definedName name="NDO" localSheetId="8">#REF!</definedName>
    <definedName name="NDO" localSheetId="2">#REF!</definedName>
    <definedName name="NDO" localSheetId="3">#REF!</definedName>
    <definedName name="NDO" localSheetId="1">#REF!</definedName>
    <definedName name="NDO">#REF!</definedName>
    <definedName name="NE" localSheetId="8">#REF!</definedName>
    <definedName name="NE" localSheetId="2">#REF!</definedName>
    <definedName name="NE" localSheetId="3">#REF!</definedName>
    <definedName name="NE" localSheetId="1">#REF!</definedName>
    <definedName name="NE">#REF!</definedName>
    <definedName name="NEW">#REF!</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N" localSheetId="8">#REF!</definedName>
    <definedName name="NN" localSheetId="2">#REF!</definedName>
    <definedName name="NN" localSheetId="3">#REF!</definedName>
    <definedName name="NN" localSheetId="1">#REF!</definedName>
    <definedName name="NN">#REF!</definedName>
    <definedName name="NNN" localSheetId="8">#REF!</definedName>
    <definedName name="NNN" localSheetId="2">#REF!</definedName>
    <definedName name="NNN" localSheetId="3">#REF!</definedName>
    <definedName name="NNN" localSheetId="1">#REF!</definedName>
    <definedName name="NNN">#REF!</definedName>
    <definedName name="NNNN">'[38]ABUT수량-A1'!$T$25</definedName>
    <definedName name="NOMUBY">#REF!</definedName>
    <definedName name="NOTCH" localSheetId="8">#REF!</definedName>
    <definedName name="NOTCH" localSheetId="2">#REF!</definedName>
    <definedName name="NOTCH" localSheetId="3">#REF!</definedName>
    <definedName name="NOTCH" localSheetId="1">#REF!</definedName>
    <definedName name="NOTCH">#REF!</definedName>
    <definedName name="notch1" localSheetId="8">#REF!</definedName>
    <definedName name="notch1" localSheetId="2">#REF!</definedName>
    <definedName name="notch1" localSheetId="3">#REF!</definedName>
    <definedName name="notch1" localSheetId="1">#REF!</definedName>
    <definedName name="notch1">#REF!</definedName>
    <definedName name="notch2" localSheetId="8">#REF!</definedName>
    <definedName name="notch2" localSheetId="2">#REF!</definedName>
    <definedName name="notch2" localSheetId="3">#REF!</definedName>
    <definedName name="notch2" localSheetId="1">#REF!</definedName>
    <definedName name="notch2">#REF!</definedName>
    <definedName name="NP" localSheetId="8">#REF!</definedName>
    <definedName name="NP" localSheetId="2">#REF!</definedName>
    <definedName name="NP" localSheetId="3">#REF!</definedName>
    <definedName name="NP" localSheetId="1">#REF!</definedName>
    <definedName name="NP">#REF!</definedName>
    <definedName name="NPI" localSheetId="8">#REF!</definedName>
    <definedName name="NPI" localSheetId="2">#REF!</definedName>
    <definedName name="NPI" localSheetId="3">#REF!</definedName>
    <definedName name="NPI" localSheetId="1">#REF!</definedName>
    <definedName name="NPI">#REF!</definedName>
    <definedName name="NPZ" localSheetId="8">#REF!</definedName>
    <definedName name="NPZ" localSheetId="2">#REF!</definedName>
    <definedName name="NPZ" localSheetId="3">#REF!</definedName>
    <definedName name="NPZ" localSheetId="1">#REF!</definedName>
    <definedName name="NPZ">#REF!</definedName>
    <definedName name="Nq" localSheetId="3">'[17]BOX형 교대'!#REF!</definedName>
    <definedName name="Nq">'[17]BOX형 교대'!#REF!</definedName>
    <definedName name="Nr" localSheetId="3">'[17]BOX형 교대'!#REF!</definedName>
    <definedName name="Nr">'[17]BOX형 교대'!#REF!</definedName>
    <definedName name="NSA" localSheetId="8">#REF!</definedName>
    <definedName name="NSA" localSheetId="2">#REF!</definedName>
    <definedName name="NSA" localSheetId="3">#REF!</definedName>
    <definedName name="NSA" localSheetId="1">#REF!</definedName>
    <definedName name="NSA">#REF!</definedName>
    <definedName name="NSC" localSheetId="8">#REF!</definedName>
    <definedName name="NSC" localSheetId="2">#REF!</definedName>
    <definedName name="NSC" localSheetId="3">#REF!</definedName>
    <definedName name="NSC" localSheetId="1">#REF!</definedName>
    <definedName name="NSC">#REF!</definedName>
    <definedName name="NSD" localSheetId="8">#REF!</definedName>
    <definedName name="NSD" localSheetId="2">#REF!</definedName>
    <definedName name="NSD" localSheetId="3">#REF!</definedName>
    <definedName name="NSD" localSheetId="1">#REF!</definedName>
    <definedName name="NSD">#REF!</definedName>
    <definedName name="NSE" localSheetId="8">#REF!</definedName>
    <definedName name="NSE" localSheetId="2">#REF!</definedName>
    <definedName name="NSE" localSheetId="3">#REF!</definedName>
    <definedName name="NSE" localSheetId="1">#REF!</definedName>
    <definedName name="NSE">#REF!</definedName>
    <definedName name="NSH" localSheetId="8">#REF!</definedName>
    <definedName name="NSH" localSheetId="2">#REF!</definedName>
    <definedName name="NSH" localSheetId="3">#REF!</definedName>
    <definedName name="NSH" localSheetId="1">#REF!</definedName>
    <definedName name="NSH">#REF!</definedName>
    <definedName name="NSO" localSheetId="8">#REF!</definedName>
    <definedName name="NSO" localSheetId="2">#REF!</definedName>
    <definedName name="NSO" localSheetId="3">#REF!</definedName>
    <definedName name="NSO" localSheetId="1">#REF!</definedName>
    <definedName name="NSO">#REF!</definedName>
    <definedName name="NSP" localSheetId="8">#REF!</definedName>
    <definedName name="NSP" localSheetId="2">#REF!</definedName>
    <definedName name="NSP" localSheetId="3">#REF!</definedName>
    <definedName name="NSP" localSheetId="1">#REF!</definedName>
    <definedName name="NSP">#REF!</definedName>
    <definedName name="NST" localSheetId="8">#REF!</definedName>
    <definedName name="NST" localSheetId="2">#REF!</definedName>
    <definedName name="NST" localSheetId="3">#REF!</definedName>
    <definedName name="NST" localSheetId="1">#REF!</definedName>
    <definedName name="NST">#REF!</definedName>
    <definedName name="NSV" localSheetId="8">#REF!</definedName>
    <definedName name="NSV" localSheetId="2">#REF!</definedName>
    <definedName name="NSV" localSheetId="3">#REF!</definedName>
    <definedName name="NSV" localSheetId="1">#REF!</definedName>
    <definedName name="NSV">#REF!</definedName>
    <definedName name="OIO">#REF!</definedName>
    <definedName name="oo" localSheetId="8">#REF!</definedName>
    <definedName name="oo" localSheetId="2">#REF!</definedName>
    <definedName name="oo" localSheetId="3">#REF!</definedName>
    <definedName name="oo" localSheetId="1">#REF!</definedName>
    <definedName name="oo">#REF!</definedName>
    <definedName name="OOO" localSheetId="8">#REF!</definedName>
    <definedName name="OOO" localSheetId="2">#REF!</definedName>
    <definedName name="OOO" localSheetId="3">#REF!</definedName>
    <definedName name="OOO" localSheetId="1">#REF!</definedName>
    <definedName name="OOO">#REF!</definedName>
    <definedName name="oooo">'[39]ABUT수량-A1'!$T$25</definedName>
    <definedName name="OP" localSheetId="8">#REF!</definedName>
    <definedName name="OP" localSheetId="2">#REF!</definedName>
    <definedName name="OP" localSheetId="3">#REF!</definedName>
    <definedName name="OP" localSheetId="1">#REF!</definedName>
    <definedName name="OP">#REF!</definedName>
    <definedName name="OUTPUT" localSheetId="8">#REF!</definedName>
    <definedName name="OUTPUT" localSheetId="2">#REF!</definedName>
    <definedName name="OUTPUT" localSheetId="3">#REF!</definedName>
    <definedName name="OUTPUT" localSheetId="1">#REF!</definedName>
    <definedName name="OUTPUT">#REF!</definedName>
    <definedName name="P">[40]Sheet2!$F$140,[40]Sheet2!$F$140:$F$142,[40]Sheet2!$F$160</definedName>
    <definedName name="P.S.C.BEAM">#REF!</definedName>
    <definedName name="P_A" localSheetId="8">#REF!</definedName>
    <definedName name="P_A" localSheetId="2">#REF!</definedName>
    <definedName name="P_A" localSheetId="3">#REF!</definedName>
    <definedName name="P_A" localSheetId="1">#REF!</definedName>
    <definedName name="P_A">#REF!</definedName>
    <definedName name="P_D" localSheetId="8">#REF!</definedName>
    <definedName name="P_D" localSheetId="2">#REF!</definedName>
    <definedName name="P_D" localSheetId="3">#REF!</definedName>
    <definedName name="P_D" localSheetId="1">#REF!</definedName>
    <definedName name="P_D">#REF!</definedName>
    <definedName name="P_E" localSheetId="8">#REF!</definedName>
    <definedName name="P_E" localSheetId="2">#REF!</definedName>
    <definedName name="P_E" localSheetId="3">#REF!</definedName>
    <definedName name="P_E" localSheetId="1">#REF!</definedName>
    <definedName name="P_E">#REF!</definedName>
    <definedName name="P_H2" localSheetId="8">#REF!</definedName>
    <definedName name="P_H2" localSheetId="2">#REF!</definedName>
    <definedName name="P_H2" localSheetId="3">#REF!</definedName>
    <definedName name="P_H2" localSheetId="1">#REF!</definedName>
    <definedName name="P_H2">#REF!</definedName>
    <definedName name="P1X" localSheetId="8">#REF!</definedName>
    <definedName name="P1X" localSheetId="2">#REF!</definedName>
    <definedName name="P1X" localSheetId="3">#REF!</definedName>
    <definedName name="P1X" localSheetId="1">#REF!</definedName>
    <definedName name="P1X">#REF!</definedName>
    <definedName name="P1Z" localSheetId="8">#REF!</definedName>
    <definedName name="P1Z" localSheetId="2">#REF!</definedName>
    <definedName name="P1Z" localSheetId="3">#REF!</definedName>
    <definedName name="P1Z" localSheetId="1">#REF!</definedName>
    <definedName name="P1Z">#REF!</definedName>
    <definedName name="P2_D12" localSheetId="8">#REF!</definedName>
    <definedName name="P2_D12" localSheetId="2">#REF!</definedName>
    <definedName name="P2_D12" localSheetId="3">#REF!</definedName>
    <definedName name="P2_D12" localSheetId="1">#REF!</definedName>
    <definedName name="P2_D12">#REF!</definedName>
    <definedName name="P2_D22" localSheetId="8">#REF!</definedName>
    <definedName name="P2_D22" localSheetId="2">#REF!</definedName>
    <definedName name="P2_D22" localSheetId="3">#REF!</definedName>
    <definedName name="P2_D22" localSheetId="1">#REF!</definedName>
    <definedName name="P2_D22">#REF!</definedName>
    <definedName name="P2_P1" localSheetId="8">#REF!</definedName>
    <definedName name="P2_P1" localSheetId="2">#REF!</definedName>
    <definedName name="P2_P1" localSheetId="3">#REF!</definedName>
    <definedName name="P2_P1" localSheetId="1">#REF!</definedName>
    <definedName name="P2_P1">#REF!</definedName>
    <definedName name="P2_P10" localSheetId="8">#REF!</definedName>
    <definedName name="P2_P10" localSheetId="2">#REF!</definedName>
    <definedName name="P2_P10" localSheetId="3">#REF!</definedName>
    <definedName name="P2_P10" localSheetId="1">#REF!</definedName>
    <definedName name="P2_P10">#REF!</definedName>
    <definedName name="P2_P2" localSheetId="8">#REF!</definedName>
    <definedName name="P2_P2" localSheetId="2">#REF!</definedName>
    <definedName name="P2_P2" localSheetId="3">#REF!</definedName>
    <definedName name="P2_P2" localSheetId="1">#REF!</definedName>
    <definedName name="P2_P2">#REF!</definedName>
    <definedName name="P2_P3" localSheetId="8">#REF!</definedName>
    <definedName name="P2_P3" localSheetId="2">#REF!</definedName>
    <definedName name="P2_P3" localSheetId="3">#REF!</definedName>
    <definedName name="P2_P3" localSheetId="1">#REF!</definedName>
    <definedName name="P2_P3">#REF!</definedName>
    <definedName name="P2_P4" localSheetId="8">#REF!</definedName>
    <definedName name="P2_P4" localSheetId="2">#REF!</definedName>
    <definedName name="P2_P4" localSheetId="3">#REF!</definedName>
    <definedName name="P2_P4" localSheetId="1">#REF!</definedName>
    <definedName name="P2_P4">#REF!</definedName>
    <definedName name="P2_P5" localSheetId="8">#REF!</definedName>
    <definedName name="P2_P5" localSheetId="2">#REF!</definedName>
    <definedName name="P2_P5" localSheetId="3">#REF!</definedName>
    <definedName name="P2_P5" localSheetId="1">#REF!</definedName>
    <definedName name="P2_P5">#REF!</definedName>
    <definedName name="P2_P7" localSheetId="8">#REF!</definedName>
    <definedName name="P2_P7" localSheetId="2">#REF!</definedName>
    <definedName name="P2_P7" localSheetId="3">#REF!</definedName>
    <definedName name="P2_P7" localSheetId="1">#REF!</definedName>
    <definedName name="P2_P7">#REF!</definedName>
    <definedName name="P2_P8" localSheetId="8">#REF!</definedName>
    <definedName name="P2_P8" localSheetId="2">#REF!</definedName>
    <definedName name="P2_P8" localSheetId="3">#REF!</definedName>
    <definedName name="P2_P8" localSheetId="1">#REF!</definedName>
    <definedName name="P2_P8">#REF!</definedName>
    <definedName name="P2_P9" localSheetId="8">#REF!</definedName>
    <definedName name="P2_P9" localSheetId="2">#REF!</definedName>
    <definedName name="P2_P9" localSheetId="3">#REF!</definedName>
    <definedName name="P2_P9" localSheetId="1">#REF!</definedName>
    <definedName name="P2_P9">#REF!</definedName>
    <definedName name="P2MASS_버림" localSheetId="8">#REF!</definedName>
    <definedName name="P2MASS_버림" localSheetId="2">#REF!</definedName>
    <definedName name="P2MASS_버림" localSheetId="3">#REF!</definedName>
    <definedName name="P2MASS_버림" localSheetId="1">#REF!</definedName>
    <definedName name="P2MASS_버림">#REF!</definedName>
    <definedName name="P2PP" localSheetId="8">#REF!</definedName>
    <definedName name="P2PP" localSheetId="2">#REF!</definedName>
    <definedName name="P2PP" localSheetId="3">#REF!</definedName>
    <definedName name="P2PP" localSheetId="1">#REF!</definedName>
    <definedName name="P2PP">#REF!</definedName>
    <definedName name="P2X" localSheetId="8">#REF!</definedName>
    <definedName name="P2X" localSheetId="2">#REF!</definedName>
    <definedName name="P2X" localSheetId="3">#REF!</definedName>
    <definedName name="P2X" localSheetId="1">#REF!</definedName>
    <definedName name="P2X">#REF!</definedName>
    <definedName name="P2Z" localSheetId="8">#REF!</definedName>
    <definedName name="P2Z" localSheetId="2">#REF!</definedName>
    <definedName name="P2Z" localSheetId="3">#REF!</definedName>
    <definedName name="P2Z" localSheetId="1">#REF!</definedName>
    <definedName name="P2Z">#REF!</definedName>
    <definedName name="P2고정단" localSheetId="8">#REF!</definedName>
    <definedName name="P2고정단" localSheetId="2">#REF!</definedName>
    <definedName name="P2고정단" localSheetId="3">#REF!</definedName>
    <definedName name="P2고정단" localSheetId="1">#REF!</definedName>
    <definedName name="P2고정단">#REF!</definedName>
    <definedName name="P2기둥X1" localSheetId="8">#REF!</definedName>
    <definedName name="P2기둥X1" localSheetId="2">#REF!</definedName>
    <definedName name="P2기둥X1" localSheetId="3">#REF!</definedName>
    <definedName name="P2기둥X1" localSheetId="1">#REF!</definedName>
    <definedName name="P2기둥X1">#REF!</definedName>
    <definedName name="P2기둥X2" localSheetId="8">#REF!</definedName>
    <definedName name="P2기둥X2" localSheetId="2">#REF!</definedName>
    <definedName name="P2기둥X2" localSheetId="3">#REF!</definedName>
    <definedName name="P2기둥X2" localSheetId="1">#REF!</definedName>
    <definedName name="P2기둥X2">#REF!</definedName>
    <definedName name="P2기둥Y" localSheetId="8">#REF!</definedName>
    <definedName name="P2기둥Y" localSheetId="2">#REF!</definedName>
    <definedName name="P2기둥Y" localSheetId="3">#REF!</definedName>
    <definedName name="P2기둥Y" localSheetId="1">#REF!</definedName>
    <definedName name="P2기둥Y">#REF!</definedName>
    <definedName name="P2내부코핑갯수" localSheetId="8">#REF!</definedName>
    <definedName name="P2내부코핑갯수" localSheetId="2">#REF!</definedName>
    <definedName name="P2내부코핑갯수" localSheetId="3">#REF!</definedName>
    <definedName name="P2내부코핑갯수" localSheetId="1">#REF!</definedName>
    <definedName name="P2내부코핑갯수">#REF!</definedName>
    <definedName name="P2내부코핑길이" localSheetId="8">#REF!</definedName>
    <definedName name="P2내부코핑길이" localSheetId="2">#REF!</definedName>
    <definedName name="P2내부코핑길이" localSheetId="3">#REF!</definedName>
    <definedName name="P2내부코핑길이" localSheetId="1">#REF!</definedName>
    <definedName name="P2내부코핑길이">#REF!</definedName>
    <definedName name="P2높이1" localSheetId="8">#REF!</definedName>
    <definedName name="P2높이1" localSheetId="2">#REF!</definedName>
    <definedName name="P2높이1" localSheetId="3">#REF!</definedName>
    <definedName name="P2높이1" localSheetId="1">#REF!</definedName>
    <definedName name="P2높이1">#REF!</definedName>
    <definedName name="P2높이2" localSheetId="8">#REF!</definedName>
    <definedName name="P2높이2" localSheetId="2">#REF!</definedName>
    <definedName name="P2높이2" localSheetId="3">#REF!</definedName>
    <definedName name="P2높이2" localSheetId="1">#REF!</definedName>
    <definedName name="P2높이2">#REF!</definedName>
    <definedName name="P2높이3" localSheetId="8">#REF!</definedName>
    <definedName name="P2높이3" localSheetId="2">#REF!</definedName>
    <definedName name="P2높이3" localSheetId="3">#REF!</definedName>
    <definedName name="P2높이3" localSheetId="1">#REF!</definedName>
    <definedName name="P2높이3">#REF!</definedName>
    <definedName name="P2높이4" localSheetId="8">#REF!</definedName>
    <definedName name="P2높이4" localSheetId="2">#REF!</definedName>
    <definedName name="P2높이4" localSheetId="3">#REF!</definedName>
    <definedName name="P2높이4" localSheetId="1">#REF!</definedName>
    <definedName name="P2높이4">#REF!</definedName>
    <definedName name="P2높이5" localSheetId="8">#REF!</definedName>
    <definedName name="P2높이5" localSheetId="2">#REF!</definedName>
    <definedName name="P2높이5" localSheetId="3">#REF!</definedName>
    <definedName name="P2높이5" localSheetId="1">#REF!</definedName>
    <definedName name="P2높이5">#REF!</definedName>
    <definedName name="P2단차" localSheetId="8">#REF!</definedName>
    <definedName name="P2단차" localSheetId="2">#REF!</definedName>
    <definedName name="P2단차" localSheetId="3">#REF!</definedName>
    <definedName name="P2단차" localSheetId="1">#REF!</definedName>
    <definedName name="P2단차">#REF!</definedName>
    <definedName name="P2단차수" localSheetId="8">#REF!</definedName>
    <definedName name="P2단차수" localSheetId="2">#REF!</definedName>
    <definedName name="P2단차수" localSheetId="3">#REF!</definedName>
    <definedName name="P2단차수" localSheetId="1">#REF!</definedName>
    <definedName name="P2단차수">#REF!</definedName>
    <definedName name="P2몰탈H" localSheetId="8">#REF!</definedName>
    <definedName name="P2몰탈H" localSheetId="2">#REF!</definedName>
    <definedName name="P2몰탈H" localSheetId="3">#REF!</definedName>
    <definedName name="P2몰탈H" localSheetId="1">#REF!</definedName>
    <definedName name="P2몰탈H">#REF!</definedName>
    <definedName name="P2믈록" localSheetId="8">#REF!</definedName>
    <definedName name="P2믈록" localSheetId="2">#REF!</definedName>
    <definedName name="P2믈록" localSheetId="3">#REF!</definedName>
    <definedName name="P2믈록" localSheetId="1">#REF!</definedName>
    <definedName name="P2믈록">#REF!</definedName>
    <definedName name="P2블록X" localSheetId="8">#REF!</definedName>
    <definedName name="P2블록X" localSheetId="2">#REF!</definedName>
    <definedName name="P2블록X" localSheetId="3">#REF!</definedName>
    <definedName name="P2블록X" localSheetId="1">#REF!</definedName>
    <definedName name="P2블록X">#REF!</definedName>
    <definedName name="P2블록Y1" localSheetId="8">#REF!</definedName>
    <definedName name="P2블록Y1" localSheetId="2">#REF!</definedName>
    <definedName name="P2블록Y1" localSheetId="3">#REF!</definedName>
    <definedName name="P2블록Y1" localSheetId="1">#REF!</definedName>
    <definedName name="P2블록Y1">#REF!</definedName>
    <definedName name="P2블록Y2" localSheetId="8">#REF!</definedName>
    <definedName name="P2블록Y2" localSheetId="2">#REF!</definedName>
    <definedName name="P2블록Y2" localSheetId="3">#REF!</definedName>
    <definedName name="P2블록Y2" localSheetId="1">#REF!</definedName>
    <definedName name="P2블록Y2">#REF!</definedName>
    <definedName name="P2양방향" localSheetId="8">#REF!</definedName>
    <definedName name="P2양방향" localSheetId="2">#REF!</definedName>
    <definedName name="P2양방향" localSheetId="3">#REF!</definedName>
    <definedName name="P2양방향" localSheetId="1">#REF!</definedName>
    <definedName name="P2양방향">#REF!</definedName>
    <definedName name="P2외측코핑1" localSheetId="8">#REF!</definedName>
    <definedName name="P2외측코핑1" localSheetId="2">#REF!</definedName>
    <definedName name="P2외측코핑1" localSheetId="3">#REF!</definedName>
    <definedName name="P2외측코핑1" localSheetId="1">#REF!</definedName>
    <definedName name="P2외측코핑1">#REF!</definedName>
    <definedName name="P2외측코핑2" localSheetId="8">#REF!</definedName>
    <definedName name="P2외측코핑2" localSheetId="2">#REF!</definedName>
    <definedName name="P2외측코핑2" localSheetId="3">#REF!</definedName>
    <definedName name="P2외측코핑2" localSheetId="1">#REF!</definedName>
    <definedName name="P2외측코핑2">#REF!</definedName>
    <definedName name="P2일방향" localSheetId="8">#REF!</definedName>
    <definedName name="P2일방향" localSheetId="2">#REF!</definedName>
    <definedName name="P2일방향" localSheetId="3">#REF!</definedName>
    <definedName name="P2일방향" localSheetId="1">#REF!</definedName>
    <definedName name="P2일방향">#REF!</definedName>
    <definedName name="P2코핑1" localSheetId="8">#REF!</definedName>
    <definedName name="P2코핑1" localSheetId="2">#REF!</definedName>
    <definedName name="P2코핑1" localSheetId="3">#REF!</definedName>
    <definedName name="P2코핑1" localSheetId="1">#REF!</definedName>
    <definedName name="P2코핑1">#REF!</definedName>
    <definedName name="P2코핑2" localSheetId="8">#REF!</definedName>
    <definedName name="P2코핑2" localSheetId="2">#REF!</definedName>
    <definedName name="P2코핑2" localSheetId="3">#REF!</definedName>
    <definedName name="P2코핑2" localSheetId="1">#REF!</definedName>
    <definedName name="P2코핑2">#REF!</definedName>
    <definedName name="P2코핑전체" localSheetId="8">#REF!</definedName>
    <definedName name="P2코핑전체" localSheetId="2">#REF!</definedName>
    <definedName name="P2코핑전체" localSheetId="3">#REF!</definedName>
    <definedName name="P2코핑전체" localSheetId="1">#REF!</definedName>
    <definedName name="P2코핑전체">#REF!</definedName>
    <definedName name="P2토피고" localSheetId="8">#REF!</definedName>
    <definedName name="P2토피고" localSheetId="2">#REF!</definedName>
    <definedName name="P2토피고" localSheetId="3">#REF!</definedName>
    <definedName name="P2토피고" localSheetId="1">#REF!</definedName>
    <definedName name="P2토피고">#REF!</definedName>
    <definedName name="P2파일갯수X" localSheetId="8">#REF!</definedName>
    <definedName name="P2파일갯수X" localSheetId="2">#REF!</definedName>
    <definedName name="P2파일갯수X" localSheetId="3">#REF!</definedName>
    <definedName name="P2파일갯수X" localSheetId="1">#REF!</definedName>
    <definedName name="P2파일갯수X">#REF!</definedName>
    <definedName name="P2파일갯수Y" localSheetId="8">#REF!</definedName>
    <definedName name="P2파일갯수Y" localSheetId="2">#REF!</definedName>
    <definedName name="P2파일갯수Y" localSheetId="3">#REF!</definedName>
    <definedName name="P2파일갯수Y" localSheetId="1">#REF!</definedName>
    <definedName name="P2파일갯수Y">#REF!</definedName>
    <definedName name="P2파일길이" localSheetId="8">#REF!</definedName>
    <definedName name="P2파일길이" localSheetId="2">#REF!</definedName>
    <definedName name="P2파일길이" localSheetId="3">#REF!</definedName>
    <definedName name="P2파일길이" localSheetId="1">#REF!</definedName>
    <definedName name="P2파일길이">#REF!</definedName>
    <definedName name="P2평균SH1" localSheetId="8">#REF!</definedName>
    <definedName name="P2평균SH1" localSheetId="2">#REF!</definedName>
    <definedName name="P2평균SH1" localSheetId="3">#REF!</definedName>
    <definedName name="P2평균SH1" localSheetId="1">#REF!</definedName>
    <definedName name="P2평균SH1">#REF!</definedName>
    <definedName name="P2평균SH2" localSheetId="8">#REF!</definedName>
    <definedName name="P2평균SH2" localSheetId="2">#REF!</definedName>
    <definedName name="P2평균SH2" localSheetId="3">#REF!</definedName>
    <definedName name="P2평균SH2" localSheetId="1">#REF!</definedName>
    <definedName name="P2평균SH2">#REF!</definedName>
    <definedName name="P2푸팅X" localSheetId="8">#REF!</definedName>
    <definedName name="P2푸팅X" localSheetId="2">#REF!</definedName>
    <definedName name="P2푸팅X" localSheetId="3">#REF!</definedName>
    <definedName name="P2푸팅X" localSheetId="1">#REF!</definedName>
    <definedName name="P2푸팅X">#REF!</definedName>
    <definedName name="P2푸팅Y" localSheetId="8">#REF!</definedName>
    <definedName name="P2푸팅Y" localSheetId="2">#REF!</definedName>
    <definedName name="P2푸팅Y" localSheetId="3">#REF!</definedName>
    <definedName name="P2푸팅Y" localSheetId="1">#REF!</definedName>
    <definedName name="P2푸팅Y">#REF!</definedName>
    <definedName name="P2한단의길이" localSheetId="8">#REF!</definedName>
    <definedName name="P2한단의길이" localSheetId="2">#REF!</definedName>
    <definedName name="P2한단의길이" localSheetId="3">#REF!</definedName>
    <definedName name="P2한단의길이" localSheetId="1">#REF!</definedName>
    <definedName name="P2한단의길이">#REF!</definedName>
    <definedName name="P6_P6" localSheetId="8">#REF!</definedName>
    <definedName name="P6_P6" localSheetId="2">#REF!</definedName>
    <definedName name="P6_P6" localSheetId="3">#REF!</definedName>
    <definedName name="P6_P6" localSheetId="1">#REF!</definedName>
    <definedName name="P6_P6">#REF!</definedName>
    <definedName name="PA">#REF!</definedName>
    <definedName name="path">"Edit Box 5"</definedName>
    <definedName name="PB" localSheetId="8">#REF!</definedName>
    <definedName name="PB" localSheetId="2">#REF!</definedName>
    <definedName name="PB" localSheetId="3">#REF!</definedName>
    <definedName name="PB" localSheetId="1">#REF!</definedName>
    <definedName name="PB">#REF!</definedName>
    <definedName name="PBB">#REF!</definedName>
    <definedName name="PC">#REF!</definedName>
    <definedName name="PCO">#REF!</definedName>
    <definedName name="PD" localSheetId="8">#REF!</definedName>
    <definedName name="PD" localSheetId="2">#REF!</definedName>
    <definedName name="PD" localSheetId="3">#REF!</definedName>
    <definedName name="PD" localSheetId="1">#REF!</definedName>
    <definedName name="PD">#REF!</definedName>
    <definedName name="PDD" localSheetId="8">#REF!</definedName>
    <definedName name="PDD" localSheetId="2">#REF!</definedName>
    <definedName name="PDD" localSheetId="3">#REF!</definedName>
    <definedName name="PDD" localSheetId="1">#REF!</definedName>
    <definedName name="PDD">#REF!</definedName>
    <definedName name="PE">#REF!</definedName>
    <definedName name="PEA">#REF!</definedName>
    <definedName name="PF" localSheetId="8">#REF!</definedName>
    <definedName name="PF" localSheetId="2">#REF!</definedName>
    <definedName name="PF" localSheetId="3">#REF!</definedName>
    <definedName name="PF" localSheetId="1">#REF!</definedName>
    <definedName name="PF">#REF!</definedName>
    <definedName name="PFD" localSheetId="8">#REF!</definedName>
    <definedName name="PFD" localSheetId="2">#REF!</definedName>
    <definedName name="PFD" localSheetId="3">#REF!</definedName>
    <definedName name="PFD" localSheetId="1">#REF!</definedName>
    <definedName name="PFD">#REF!</definedName>
    <definedName name="PFO" localSheetId="3">[41]BOX!#REF!</definedName>
    <definedName name="PFO">[41]BOX!#REF!</definedName>
    <definedName name="PG" localSheetId="8">#REF!</definedName>
    <definedName name="PG" localSheetId="2">#REF!</definedName>
    <definedName name="PG" localSheetId="3">#REF!</definedName>
    <definedName name="PG" localSheetId="1">#REF!</definedName>
    <definedName name="PG">#REF!</definedName>
    <definedName name="PGG" localSheetId="8">#REF!</definedName>
    <definedName name="PGG" localSheetId="2">#REF!</definedName>
    <definedName name="PGG" localSheetId="3">#REF!</definedName>
    <definedName name="PGG" localSheetId="1">#REF!</definedName>
    <definedName name="PGG">#REF!</definedName>
    <definedName name="PH" localSheetId="8">#REF!</definedName>
    <definedName name="PH" localSheetId="2">#REF!</definedName>
    <definedName name="PH" localSheetId="3">#REF!</definedName>
    <definedName name="PH" localSheetId="1">#REF!</definedName>
    <definedName name="PH">#REF!</definedName>
    <definedName name="PHG">#REF!</definedName>
    <definedName name="phi">#REF!</definedName>
    <definedName name="phib">[9]기초단면설계!#REF!</definedName>
    <definedName name="phiv">[9]기초단면설계!#REF!</definedName>
    <definedName name="PI" localSheetId="8">#REF!</definedName>
    <definedName name="PI" localSheetId="2">#REF!</definedName>
    <definedName name="PI" localSheetId="3">#REF!</definedName>
    <definedName name="PI" localSheetId="1">#REF!</definedName>
    <definedName name="PI">#REF!</definedName>
    <definedName name="PI_B">'[19]1.설계조건'!$M$48</definedName>
    <definedName name="pi_f">'[19]1.설계조건'!$Q$34</definedName>
    <definedName name="pi_v">'[19]1.설계조건'!$Q$35</definedName>
    <definedName name="Pile" localSheetId="8">#REF!</definedName>
    <definedName name="Pile" localSheetId="2">#REF!</definedName>
    <definedName name="Pile" localSheetId="3">#REF!</definedName>
    <definedName name="Pile" localSheetId="1">#REF!</definedName>
    <definedName name="Pile">#REF!</definedName>
    <definedName name="PileA" localSheetId="8">#REF!</definedName>
    <definedName name="PileA" localSheetId="2">#REF!</definedName>
    <definedName name="PileA" localSheetId="3">#REF!</definedName>
    <definedName name="PileA" localSheetId="1">#REF!</definedName>
    <definedName name="PileA">#REF!</definedName>
    <definedName name="Pilealpa1" localSheetId="8">#REF!</definedName>
    <definedName name="Pilealpa1" localSheetId="2">#REF!</definedName>
    <definedName name="Pilealpa1" localSheetId="3">#REF!</definedName>
    <definedName name="Pilealpa1" localSheetId="1">#REF!</definedName>
    <definedName name="Pilealpa1">#REF!</definedName>
    <definedName name="Pilealpa2" localSheetId="8">#REF!</definedName>
    <definedName name="Pilealpa2" localSheetId="2">#REF!</definedName>
    <definedName name="Pilealpa2" localSheetId="3">#REF!</definedName>
    <definedName name="Pilealpa2" localSheetId="1">#REF!</definedName>
    <definedName name="Pilealpa2">#REF!</definedName>
    <definedName name="PileAp" localSheetId="8">#REF!</definedName>
    <definedName name="PileAp" localSheetId="2">#REF!</definedName>
    <definedName name="PileAp" localSheetId="3">#REF!</definedName>
    <definedName name="PileAp" localSheetId="1">#REF!</definedName>
    <definedName name="PileAp">#REF!</definedName>
    <definedName name="PileBeta1" localSheetId="8">#REF!</definedName>
    <definedName name="PileBeta1" localSheetId="2">#REF!</definedName>
    <definedName name="PileBeta1" localSheetId="3">#REF!</definedName>
    <definedName name="PileBeta1" localSheetId="1">#REF!</definedName>
    <definedName name="PileBeta1">#REF!</definedName>
    <definedName name="PileBeta11" localSheetId="8">#REF!</definedName>
    <definedName name="PileBeta11" localSheetId="2">#REF!</definedName>
    <definedName name="PileBeta11" localSheetId="3">#REF!</definedName>
    <definedName name="PileBeta11" localSheetId="1">#REF!</definedName>
    <definedName name="PileBeta11">#REF!</definedName>
    <definedName name="PileBeta2" localSheetId="8">#REF!</definedName>
    <definedName name="PileBeta2" localSheetId="2">#REF!</definedName>
    <definedName name="PileBeta2" localSheetId="3">#REF!</definedName>
    <definedName name="PileBeta2" localSheetId="1">#REF!</definedName>
    <definedName name="PileBeta2">#REF!</definedName>
    <definedName name="PileBeta22" localSheetId="8">#REF!</definedName>
    <definedName name="PileBeta22" localSheetId="2">#REF!</definedName>
    <definedName name="PileBeta22" localSheetId="3">#REF!</definedName>
    <definedName name="PileBeta22" localSheetId="1">#REF!</definedName>
    <definedName name="PileBeta22">#REF!</definedName>
    <definedName name="PileCos1" localSheetId="8">#REF!</definedName>
    <definedName name="PileCos1" localSheetId="2">#REF!</definedName>
    <definedName name="PileCos1" localSheetId="3">#REF!</definedName>
    <definedName name="PileCos1" localSheetId="1">#REF!</definedName>
    <definedName name="PileCos1">#REF!</definedName>
    <definedName name="PileCos10" localSheetId="8">#REF!</definedName>
    <definedName name="PileCos10" localSheetId="2">#REF!</definedName>
    <definedName name="PileCos10" localSheetId="3">#REF!</definedName>
    <definedName name="PileCos10" localSheetId="1">#REF!</definedName>
    <definedName name="PileCos10">#REF!</definedName>
    <definedName name="PileCos11" localSheetId="8">#REF!</definedName>
    <definedName name="PileCos11" localSheetId="2">#REF!</definedName>
    <definedName name="PileCos11" localSheetId="3">#REF!</definedName>
    <definedName name="PileCos11" localSheetId="1">#REF!</definedName>
    <definedName name="PileCos11">#REF!</definedName>
    <definedName name="PileCos2" localSheetId="8">#REF!</definedName>
    <definedName name="PileCos2" localSheetId="2">#REF!</definedName>
    <definedName name="PileCos2" localSheetId="3">#REF!</definedName>
    <definedName name="PileCos2" localSheetId="1">#REF!</definedName>
    <definedName name="PileCos2">#REF!</definedName>
    <definedName name="PileCos21" localSheetId="8">#REF!</definedName>
    <definedName name="PileCos21" localSheetId="2">#REF!</definedName>
    <definedName name="PileCos21" localSheetId="3">#REF!</definedName>
    <definedName name="PileCos21" localSheetId="1">#REF!</definedName>
    <definedName name="PileCos21">#REF!</definedName>
    <definedName name="PileCos210" localSheetId="8">#REF!</definedName>
    <definedName name="PileCos210" localSheetId="2">#REF!</definedName>
    <definedName name="PileCos210" localSheetId="3">#REF!</definedName>
    <definedName name="PileCos210" localSheetId="1">#REF!</definedName>
    <definedName name="PileCos210">#REF!</definedName>
    <definedName name="PileCos211" localSheetId="8">#REF!</definedName>
    <definedName name="PileCos211" localSheetId="2">#REF!</definedName>
    <definedName name="PileCos211" localSheetId="3">#REF!</definedName>
    <definedName name="PileCos211" localSheetId="1">#REF!</definedName>
    <definedName name="PileCos211">#REF!</definedName>
    <definedName name="PileCos22" localSheetId="8">#REF!</definedName>
    <definedName name="PileCos22" localSheetId="2">#REF!</definedName>
    <definedName name="PileCos22" localSheetId="3">#REF!</definedName>
    <definedName name="PileCos22" localSheetId="1">#REF!</definedName>
    <definedName name="PileCos22">#REF!</definedName>
    <definedName name="PileCos23" localSheetId="8">#REF!</definedName>
    <definedName name="PileCos23" localSheetId="2">#REF!</definedName>
    <definedName name="PileCos23" localSheetId="3">#REF!</definedName>
    <definedName name="PileCos23" localSheetId="1">#REF!</definedName>
    <definedName name="PileCos23">#REF!</definedName>
    <definedName name="PileCos24" localSheetId="8">#REF!</definedName>
    <definedName name="PileCos24" localSheetId="2">#REF!</definedName>
    <definedName name="PileCos24" localSheetId="3">#REF!</definedName>
    <definedName name="PileCos24" localSheetId="1">#REF!</definedName>
    <definedName name="PileCos24">#REF!</definedName>
    <definedName name="PileCos25" localSheetId="8">#REF!</definedName>
    <definedName name="PileCos25" localSheetId="2">#REF!</definedName>
    <definedName name="PileCos25" localSheetId="3">#REF!</definedName>
    <definedName name="PileCos25" localSheetId="1">#REF!</definedName>
    <definedName name="PileCos25">#REF!</definedName>
    <definedName name="PileCos26" localSheetId="8">#REF!</definedName>
    <definedName name="PileCos26" localSheetId="2">#REF!</definedName>
    <definedName name="PileCos26" localSheetId="3">#REF!</definedName>
    <definedName name="PileCos26" localSheetId="1">#REF!</definedName>
    <definedName name="PileCos26">#REF!</definedName>
    <definedName name="PileCos27" localSheetId="8">#REF!</definedName>
    <definedName name="PileCos27" localSheetId="2">#REF!</definedName>
    <definedName name="PileCos27" localSheetId="3">#REF!</definedName>
    <definedName name="PileCos27" localSheetId="1">#REF!</definedName>
    <definedName name="PileCos27">#REF!</definedName>
    <definedName name="PileCos28" localSheetId="8">#REF!</definedName>
    <definedName name="PileCos28" localSheetId="2">#REF!</definedName>
    <definedName name="PileCos28" localSheetId="3">#REF!</definedName>
    <definedName name="PileCos28" localSheetId="1">#REF!</definedName>
    <definedName name="PileCos28">#REF!</definedName>
    <definedName name="PileCos29" localSheetId="8">#REF!</definedName>
    <definedName name="PileCos29" localSheetId="2">#REF!</definedName>
    <definedName name="PileCos29" localSheetId="3">#REF!</definedName>
    <definedName name="PileCos29" localSheetId="1">#REF!</definedName>
    <definedName name="PileCos29">#REF!</definedName>
    <definedName name="PileCos3" localSheetId="8">#REF!</definedName>
    <definedName name="PileCos3" localSheetId="2">#REF!</definedName>
    <definedName name="PileCos3" localSheetId="3">#REF!</definedName>
    <definedName name="PileCos3" localSheetId="1">#REF!</definedName>
    <definedName name="PileCos3">#REF!</definedName>
    <definedName name="PileCos4" localSheetId="8">#REF!</definedName>
    <definedName name="PileCos4" localSheetId="2">#REF!</definedName>
    <definedName name="PileCos4" localSheetId="3">#REF!</definedName>
    <definedName name="PileCos4" localSheetId="1">#REF!</definedName>
    <definedName name="PileCos4">#REF!</definedName>
    <definedName name="PileCos5" localSheetId="8">#REF!</definedName>
    <definedName name="PileCos5" localSheetId="2">#REF!</definedName>
    <definedName name="PileCos5" localSheetId="3">#REF!</definedName>
    <definedName name="PileCos5" localSheetId="1">#REF!</definedName>
    <definedName name="PileCos5">#REF!</definedName>
    <definedName name="PileCos6" localSheetId="8">#REF!</definedName>
    <definedName name="PileCos6" localSheetId="2">#REF!</definedName>
    <definedName name="PileCos6" localSheetId="3">#REF!</definedName>
    <definedName name="PileCos6" localSheetId="1">#REF!</definedName>
    <definedName name="PileCos6">#REF!</definedName>
    <definedName name="PileCos7" localSheetId="8">#REF!</definedName>
    <definedName name="PileCos7" localSheetId="2">#REF!</definedName>
    <definedName name="PileCos7" localSheetId="3">#REF!</definedName>
    <definedName name="PileCos7" localSheetId="1">#REF!</definedName>
    <definedName name="PileCos7">#REF!</definedName>
    <definedName name="PileCos8" localSheetId="8">#REF!</definedName>
    <definedName name="PileCos8" localSheetId="2">#REF!</definedName>
    <definedName name="PileCos8" localSheetId="3">#REF!</definedName>
    <definedName name="PileCos8" localSheetId="1">#REF!</definedName>
    <definedName name="PileCos8">#REF!</definedName>
    <definedName name="PileCos9" localSheetId="8">#REF!</definedName>
    <definedName name="PileCos9" localSheetId="2">#REF!</definedName>
    <definedName name="PileCos9" localSheetId="3">#REF!</definedName>
    <definedName name="PileCos9" localSheetId="1">#REF!</definedName>
    <definedName name="PileCos9">#REF!</definedName>
    <definedName name="PILED">#REF!</definedName>
    <definedName name="PileDia" localSheetId="8">#REF!</definedName>
    <definedName name="PileDia" localSheetId="2">#REF!</definedName>
    <definedName name="PileDia" localSheetId="3">#REF!</definedName>
    <definedName name="PileDia" localSheetId="1">#REF!</definedName>
    <definedName name="PileDia">#REF!</definedName>
    <definedName name="PileDia1" localSheetId="8">#REF!</definedName>
    <definedName name="PileDia1" localSheetId="2">#REF!</definedName>
    <definedName name="PileDia1" localSheetId="3">#REF!</definedName>
    <definedName name="PileDia1" localSheetId="1">#REF!</definedName>
    <definedName name="PileDia1">#REF!</definedName>
    <definedName name="PileE" localSheetId="8">#REF!</definedName>
    <definedName name="PileE" localSheetId="2">#REF!</definedName>
    <definedName name="PileE" localSheetId="3">#REF!</definedName>
    <definedName name="PileE" localSheetId="1">#REF!</definedName>
    <definedName name="PileE">#REF!</definedName>
    <definedName name="PileEc" localSheetId="8">#REF!</definedName>
    <definedName name="PileEc" localSheetId="2">#REF!</definedName>
    <definedName name="PileEc" localSheetId="3">#REF!</definedName>
    <definedName name="PileEc" localSheetId="1">#REF!</definedName>
    <definedName name="PileEc">#REF!</definedName>
    <definedName name="PileEo" localSheetId="8">#REF!</definedName>
    <definedName name="PileEo" localSheetId="2">#REF!</definedName>
    <definedName name="PileEo" localSheetId="3">#REF!</definedName>
    <definedName name="PileEo" localSheetId="1">#REF!</definedName>
    <definedName name="PileEo">#REF!</definedName>
    <definedName name="PileH" localSheetId="8">#REF!</definedName>
    <definedName name="PileH" localSheetId="2">#REF!</definedName>
    <definedName name="PileH" localSheetId="3">#REF!</definedName>
    <definedName name="PileH" localSheetId="1">#REF!</definedName>
    <definedName name="PileH">#REF!</definedName>
    <definedName name="PileIp" localSheetId="8">#REF!</definedName>
    <definedName name="PileIp" localSheetId="2">#REF!</definedName>
    <definedName name="PileIp" localSheetId="3">#REF!</definedName>
    <definedName name="PileIp" localSheetId="1">#REF!</definedName>
    <definedName name="PileIp">#REF!</definedName>
    <definedName name="PileK11" localSheetId="8">#REF!</definedName>
    <definedName name="PileK11" localSheetId="2">#REF!</definedName>
    <definedName name="PileK11" localSheetId="3">#REF!</definedName>
    <definedName name="PileK11" localSheetId="1">#REF!</definedName>
    <definedName name="PileK11">#REF!</definedName>
    <definedName name="PileK12" localSheetId="8">#REF!</definedName>
    <definedName name="PileK12" localSheetId="2">#REF!</definedName>
    <definedName name="PileK12" localSheetId="3">#REF!</definedName>
    <definedName name="PileK12" localSheetId="1">#REF!</definedName>
    <definedName name="PileK12">#REF!</definedName>
    <definedName name="PileK13" localSheetId="8">#REF!</definedName>
    <definedName name="PileK13" localSheetId="2">#REF!</definedName>
    <definedName name="PileK13" localSheetId="3">#REF!</definedName>
    <definedName name="PileK13" localSheetId="1">#REF!</definedName>
    <definedName name="PileK13">#REF!</definedName>
    <definedName name="PileK14" localSheetId="8">#REF!</definedName>
    <definedName name="PileK14" localSheetId="2">#REF!</definedName>
    <definedName name="PileK14" localSheetId="3">#REF!</definedName>
    <definedName name="PileK14" localSheetId="1">#REF!</definedName>
    <definedName name="PileK14">#REF!</definedName>
    <definedName name="PileK21" localSheetId="8">#REF!</definedName>
    <definedName name="PileK21" localSheetId="2">#REF!</definedName>
    <definedName name="PileK21" localSheetId="3">#REF!</definedName>
    <definedName name="PileK21" localSheetId="1">#REF!</definedName>
    <definedName name="PileK21">#REF!</definedName>
    <definedName name="PileK22" localSheetId="8">#REF!</definedName>
    <definedName name="PileK22" localSheetId="2">#REF!</definedName>
    <definedName name="PileK22" localSheetId="3">#REF!</definedName>
    <definedName name="PileK22" localSheetId="1">#REF!</definedName>
    <definedName name="PileK22">#REF!</definedName>
    <definedName name="PileK31" localSheetId="8">#REF!</definedName>
    <definedName name="PileK31" localSheetId="2">#REF!</definedName>
    <definedName name="PileK31" localSheetId="3">#REF!</definedName>
    <definedName name="PileK31" localSheetId="1">#REF!</definedName>
    <definedName name="PileK31">#REF!</definedName>
    <definedName name="PileK32" localSheetId="8">#REF!</definedName>
    <definedName name="PileK32" localSheetId="2">#REF!</definedName>
    <definedName name="PileK32" localSheetId="3">#REF!</definedName>
    <definedName name="PileK32" localSheetId="1">#REF!</definedName>
    <definedName name="PileK32">#REF!</definedName>
    <definedName name="PileK41" localSheetId="8">#REF!</definedName>
    <definedName name="PileK41" localSheetId="2">#REF!</definedName>
    <definedName name="PileK41" localSheetId="3">#REF!</definedName>
    <definedName name="PileK41" localSheetId="1">#REF!</definedName>
    <definedName name="PileK41">#REF!</definedName>
    <definedName name="PileK42" localSheetId="8">#REF!</definedName>
    <definedName name="PileK42" localSheetId="2">#REF!</definedName>
    <definedName name="PileK42" localSheetId="3">#REF!</definedName>
    <definedName name="PileK42" localSheetId="1">#REF!</definedName>
    <definedName name="PileK42">#REF!</definedName>
    <definedName name="PileKh1" localSheetId="8">#REF!</definedName>
    <definedName name="PileKh1" localSheetId="2">#REF!</definedName>
    <definedName name="PileKh1" localSheetId="3">#REF!</definedName>
    <definedName name="PileKh1" localSheetId="1">#REF!</definedName>
    <definedName name="PileKh1">#REF!</definedName>
    <definedName name="PileKh2" localSheetId="8">#REF!</definedName>
    <definedName name="PileKh2" localSheetId="2">#REF!</definedName>
    <definedName name="PileKh2" localSheetId="3">#REF!</definedName>
    <definedName name="PileKh2" localSheetId="1">#REF!</definedName>
    <definedName name="PileKh2">#REF!</definedName>
    <definedName name="PileKp" localSheetId="8">#REF!</definedName>
    <definedName name="PileKp" localSheetId="2">#REF!</definedName>
    <definedName name="PileKp" localSheetId="3">#REF!</definedName>
    <definedName name="PileKp" localSheetId="1">#REF!</definedName>
    <definedName name="PileKp">#REF!</definedName>
    <definedName name="PileKv" localSheetId="8">#REF!</definedName>
    <definedName name="PileKv" localSheetId="2">#REF!</definedName>
    <definedName name="PileKv" localSheetId="3">#REF!</definedName>
    <definedName name="PileKv" localSheetId="1">#REF!</definedName>
    <definedName name="PileKv">#REF!</definedName>
    <definedName name="PileL1" localSheetId="8">#REF!</definedName>
    <definedName name="PileL1" localSheetId="2">#REF!</definedName>
    <definedName name="PileL1" localSheetId="3">#REF!</definedName>
    <definedName name="PileL1" localSheetId="1">#REF!</definedName>
    <definedName name="PileL1">#REF!</definedName>
    <definedName name="PileL2" localSheetId="8">#REF!</definedName>
    <definedName name="PileL2" localSheetId="2">#REF!</definedName>
    <definedName name="PileL2" localSheetId="3">#REF!</definedName>
    <definedName name="PileL2" localSheetId="1">#REF!</definedName>
    <definedName name="PileL2">#REF!</definedName>
    <definedName name="PileLen" localSheetId="8">#REF!</definedName>
    <definedName name="PileLen" localSheetId="2">#REF!</definedName>
    <definedName name="PileLen" localSheetId="3">#REF!</definedName>
    <definedName name="PileLen" localSheetId="1">#REF!</definedName>
    <definedName name="PileLen">#REF!</definedName>
    <definedName name="PileLine" localSheetId="8">#REF!</definedName>
    <definedName name="PileLine" localSheetId="2">#REF!</definedName>
    <definedName name="PileLine" localSheetId="3">#REF!</definedName>
    <definedName name="PileLine" localSheetId="1">#REF!</definedName>
    <definedName name="PileLine">#REF!</definedName>
    <definedName name="PileLine1" localSheetId="8">#REF!</definedName>
    <definedName name="PileLine1" localSheetId="2">#REF!</definedName>
    <definedName name="PileLine1" localSheetId="3">#REF!</definedName>
    <definedName name="PileLine1" localSheetId="1">#REF!</definedName>
    <definedName name="PileLine1">#REF!</definedName>
    <definedName name="PileLine10" localSheetId="8">#REF!</definedName>
    <definedName name="PileLine10" localSheetId="2">#REF!</definedName>
    <definedName name="PileLine10" localSheetId="3">#REF!</definedName>
    <definedName name="PileLine10" localSheetId="1">#REF!</definedName>
    <definedName name="PileLine10">#REF!</definedName>
    <definedName name="PileLine11" localSheetId="8">#REF!</definedName>
    <definedName name="PileLine11" localSheetId="2">#REF!</definedName>
    <definedName name="PileLine11" localSheetId="3">#REF!</definedName>
    <definedName name="PileLine11" localSheetId="1">#REF!</definedName>
    <definedName name="PileLine11">#REF!</definedName>
    <definedName name="PileLine2" localSheetId="8">#REF!</definedName>
    <definedName name="PileLine2" localSheetId="2">#REF!</definedName>
    <definedName name="PileLine2" localSheetId="3">#REF!</definedName>
    <definedName name="PileLine2" localSheetId="1">#REF!</definedName>
    <definedName name="PileLine2">#REF!</definedName>
    <definedName name="PileLine3" localSheetId="8">#REF!</definedName>
    <definedName name="PileLine3" localSheetId="2">#REF!</definedName>
    <definedName name="PileLine3" localSheetId="3">#REF!</definedName>
    <definedName name="PileLine3" localSheetId="1">#REF!</definedName>
    <definedName name="PileLine3">#REF!</definedName>
    <definedName name="PileLine4" localSheetId="8">#REF!</definedName>
    <definedName name="PileLine4" localSheetId="2">#REF!</definedName>
    <definedName name="PileLine4" localSheetId="3">#REF!</definedName>
    <definedName name="PileLine4" localSheetId="1">#REF!</definedName>
    <definedName name="PileLine4">#REF!</definedName>
    <definedName name="PileLine5" localSheetId="8">#REF!</definedName>
    <definedName name="PileLine5" localSheetId="2">#REF!</definedName>
    <definedName name="PileLine5" localSheetId="3">#REF!</definedName>
    <definedName name="PileLine5" localSheetId="1">#REF!</definedName>
    <definedName name="PileLine5">#REF!</definedName>
    <definedName name="PileLine6" localSheetId="8">#REF!</definedName>
    <definedName name="PileLine6" localSheetId="2">#REF!</definedName>
    <definedName name="PileLine6" localSheetId="3">#REF!</definedName>
    <definedName name="PileLine6" localSheetId="1">#REF!</definedName>
    <definedName name="PileLine6">#REF!</definedName>
    <definedName name="PileLine7" localSheetId="8">#REF!</definedName>
    <definedName name="PileLine7" localSheetId="2">#REF!</definedName>
    <definedName name="PileLine7" localSheetId="3">#REF!</definedName>
    <definedName name="PileLine7" localSheetId="1">#REF!</definedName>
    <definedName name="PileLine7">#REF!</definedName>
    <definedName name="PileLine8" localSheetId="8">#REF!</definedName>
    <definedName name="PileLine8" localSheetId="2">#REF!</definedName>
    <definedName name="PileLine8" localSheetId="3">#REF!</definedName>
    <definedName name="PileLine8" localSheetId="1">#REF!</definedName>
    <definedName name="PileLine8">#REF!</definedName>
    <definedName name="PileLine9" localSheetId="8">#REF!</definedName>
    <definedName name="PileLine9" localSheetId="2">#REF!</definedName>
    <definedName name="PileLine9" localSheetId="3">#REF!</definedName>
    <definedName name="PileLine9" localSheetId="1">#REF!</definedName>
    <definedName name="PileLine9">#REF!</definedName>
    <definedName name="PileN" localSheetId="8">#REF!</definedName>
    <definedName name="PileN" localSheetId="2">#REF!</definedName>
    <definedName name="PileN" localSheetId="3">#REF!</definedName>
    <definedName name="PileN" localSheetId="1">#REF!</definedName>
    <definedName name="PileN">#REF!</definedName>
    <definedName name="PileN1" localSheetId="8">#REF!</definedName>
    <definedName name="PileN1" localSheetId="2">#REF!</definedName>
    <definedName name="PileN1" localSheetId="3">#REF!</definedName>
    <definedName name="PileN1" localSheetId="1">#REF!</definedName>
    <definedName name="PileN1">#REF!</definedName>
    <definedName name="PileN2" localSheetId="8">#REF!</definedName>
    <definedName name="PileN2" localSheetId="2">#REF!</definedName>
    <definedName name="PileN2" localSheetId="3">#REF!</definedName>
    <definedName name="PileN2" localSheetId="1">#REF!</definedName>
    <definedName name="PileN2">#REF!</definedName>
    <definedName name="PileN3" localSheetId="8">#REF!</definedName>
    <definedName name="PileN3" localSheetId="2">#REF!</definedName>
    <definedName name="PileN3" localSheetId="3">#REF!</definedName>
    <definedName name="PileN3" localSheetId="1">#REF!</definedName>
    <definedName name="PileN3">#REF!</definedName>
    <definedName name="PileNum" localSheetId="8">#REF!</definedName>
    <definedName name="PileNum" localSheetId="2">#REF!</definedName>
    <definedName name="PileNum" localSheetId="3">#REF!</definedName>
    <definedName name="PileNum" localSheetId="1">#REF!</definedName>
    <definedName name="PileNum">#REF!</definedName>
    <definedName name="PileNum1" localSheetId="8">#REF!</definedName>
    <definedName name="PileNum1" localSheetId="2">#REF!</definedName>
    <definedName name="PileNum1" localSheetId="3">#REF!</definedName>
    <definedName name="PileNum1" localSheetId="1">#REF!</definedName>
    <definedName name="PileNum1">#REF!</definedName>
    <definedName name="PileNum10" localSheetId="8">#REF!</definedName>
    <definedName name="PileNum10" localSheetId="2">#REF!</definedName>
    <definedName name="PileNum10" localSheetId="3">#REF!</definedName>
    <definedName name="PileNum10" localSheetId="1">#REF!</definedName>
    <definedName name="PileNum10">#REF!</definedName>
    <definedName name="PileNum11" localSheetId="8">#REF!</definedName>
    <definedName name="PileNum11" localSheetId="2">#REF!</definedName>
    <definedName name="PileNum11" localSheetId="3">#REF!</definedName>
    <definedName name="PileNum11" localSheetId="1">#REF!</definedName>
    <definedName name="PileNum11">#REF!</definedName>
    <definedName name="PileNum2" localSheetId="8">#REF!</definedName>
    <definedName name="PileNum2" localSheetId="2">#REF!</definedName>
    <definedName name="PileNum2" localSheetId="3">#REF!</definedName>
    <definedName name="PileNum2" localSheetId="1">#REF!</definedName>
    <definedName name="PileNum2">#REF!</definedName>
    <definedName name="PileNum3" localSheetId="8">#REF!</definedName>
    <definedName name="PileNum3" localSheetId="2">#REF!</definedName>
    <definedName name="PileNum3" localSheetId="3">#REF!</definedName>
    <definedName name="PileNum3" localSheetId="1">#REF!</definedName>
    <definedName name="PileNum3">#REF!</definedName>
    <definedName name="PileNum4" localSheetId="8">#REF!</definedName>
    <definedName name="PileNum4" localSheetId="2">#REF!</definedName>
    <definedName name="PileNum4" localSheetId="3">#REF!</definedName>
    <definedName name="PileNum4" localSheetId="1">#REF!</definedName>
    <definedName name="PileNum4">#REF!</definedName>
    <definedName name="PileNum5" localSheetId="8">#REF!</definedName>
    <definedName name="PileNum5" localSheetId="2">#REF!</definedName>
    <definedName name="PileNum5" localSheetId="3">#REF!</definedName>
    <definedName name="PileNum5" localSheetId="1">#REF!</definedName>
    <definedName name="PileNum5">#REF!</definedName>
    <definedName name="PileNum6" localSheetId="8">#REF!</definedName>
    <definedName name="PileNum6" localSheetId="2">#REF!</definedName>
    <definedName name="PileNum6" localSheetId="3">#REF!</definedName>
    <definedName name="PileNum6" localSheetId="1">#REF!</definedName>
    <definedName name="PileNum6">#REF!</definedName>
    <definedName name="PileNum7" localSheetId="8">#REF!</definedName>
    <definedName name="PileNum7" localSheetId="2">#REF!</definedName>
    <definedName name="PileNum7" localSheetId="3">#REF!</definedName>
    <definedName name="PileNum7" localSheetId="1">#REF!</definedName>
    <definedName name="PileNum7">#REF!</definedName>
    <definedName name="PileNum8" localSheetId="8">#REF!</definedName>
    <definedName name="PileNum8" localSheetId="2">#REF!</definedName>
    <definedName name="PileNum8" localSheetId="3">#REF!</definedName>
    <definedName name="PileNum8" localSheetId="1">#REF!</definedName>
    <definedName name="PileNum8">#REF!</definedName>
    <definedName name="PileNum9" localSheetId="8">#REF!</definedName>
    <definedName name="PileNum9" localSheetId="2">#REF!</definedName>
    <definedName name="PileNum9" localSheetId="3">#REF!</definedName>
    <definedName name="PileNum9" localSheetId="1">#REF!</definedName>
    <definedName name="PileNum9">#REF!</definedName>
    <definedName name="PileSC1" localSheetId="8">#REF!</definedName>
    <definedName name="PileSC1" localSheetId="2">#REF!</definedName>
    <definedName name="PileSC1" localSheetId="3">#REF!</definedName>
    <definedName name="PileSC1" localSheetId="1">#REF!</definedName>
    <definedName name="PileSC1">#REF!</definedName>
    <definedName name="PileSC10" localSheetId="8">#REF!</definedName>
    <definedName name="PileSC10" localSheetId="2">#REF!</definedName>
    <definedName name="PileSC10" localSheetId="3">#REF!</definedName>
    <definedName name="PileSC10" localSheetId="1">#REF!</definedName>
    <definedName name="PileSC10">#REF!</definedName>
    <definedName name="PileSC11" localSheetId="8">#REF!</definedName>
    <definedName name="PileSC11" localSheetId="2">#REF!</definedName>
    <definedName name="PileSC11" localSheetId="3">#REF!</definedName>
    <definedName name="PileSC11" localSheetId="1">#REF!</definedName>
    <definedName name="PileSC11">#REF!</definedName>
    <definedName name="PileSC2" localSheetId="8">#REF!</definedName>
    <definedName name="PileSC2" localSheetId="2">#REF!</definedName>
    <definedName name="PileSC2" localSheetId="3">#REF!</definedName>
    <definedName name="PileSC2" localSheetId="1">#REF!</definedName>
    <definedName name="PileSC2">#REF!</definedName>
    <definedName name="PileSC3" localSheetId="8">#REF!</definedName>
    <definedName name="PileSC3" localSheetId="2">#REF!</definedName>
    <definedName name="PileSC3" localSheetId="3">#REF!</definedName>
    <definedName name="PileSC3" localSheetId="1">#REF!</definedName>
    <definedName name="PileSC3">#REF!</definedName>
    <definedName name="PileSC4" localSheetId="8">#REF!</definedName>
    <definedName name="PileSC4" localSheetId="2">#REF!</definedName>
    <definedName name="PileSC4" localSheetId="3">#REF!</definedName>
    <definedName name="PileSC4" localSheetId="1">#REF!</definedName>
    <definedName name="PileSC4">#REF!</definedName>
    <definedName name="PileSC5" localSheetId="8">#REF!</definedName>
    <definedName name="PileSC5" localSheetId="2">#REF!</definedName>
    <definedName name="PileSC5" localSheetId="3">#REF!</definedName>
    <definedName name="PileSC5" localSheetId="1">#REF!</definedName>
    <definedName name="PileSC5">#REF!</definedName>
    <definedName name="PileSC6" localSheetId="8">#REF!</definedName>
    <definedName name="PileSC6" localSheetId="2">#REF!</definedName>
    <definedName name="PileSC6" localSheetId="3">#REF!</definedName>
    <definedName name="PileSC6" localSheetId="1">#REF!</definedName>
    <definedName name="PileSC6">#REF!</definedName>
    <definedName name="PileSC7" localSheetId="8">#REF!</definedName>
    <definedName name="PileSC7" localSheetId="2">#REF!</definedName>
    <definedName name="PileSC7" localSheetId="3">#REF!</definedName>
    <definedName name="PileSC7" localSheetId="1">#REF!</definedName>
    <definedName name="PileSC7">#REF!</definedName>
    <definedName name="PileSC8" localSheetId="8">#REF!</definedName>
    <definedName name="PileSC8" localSheetId="2">#REF!</definedName>
    <definedName name="PileSC8" localSheetId="3">#REF!</definedName>
    <definedName name="PileSC8" localSheetId="1">#REF!</definedName>
    <definedName name="PileSC8">#REF!</definedName>
    <definedName name="PileSC9" localSheetId="8">#REF!</definedName>
    <definedName name="PileSC9" localSheetId="2">#REF!</definedName>
    <definedName name="PileSC9" localSheetId="3">#REF!</definedName>
    <definedName name="PileSC9" localSheetId="1">#REF!</definedName>
    <definedName name="PileSC9">#REF!</definedName>
    <definedName name="PileSeta1" localSheetId="8">#REF!</definedName>
    <definedName name="PileSeta1" localSheetId="2">#REF!</definedName>
    <definedName name="PileSeta1" localSheetId="3">#REF!</definedName>
    <definedName name="PileSeta1" localSheetId="1">#REF!</definedName>
    <definedName name="PileSeta1">#REF!</definedName>
    <definedName name="PileSeta10" localSheetId="8">#REF!</definedName>
    <definedName name="PileSeta10" localSheetId="2">#REF!</definedName>
    <definedName name="PileSeta10" localSheetId="3">#REF!</definedName>
    <definedName name="PileSeta10" localSheetId="1">#REF!</definedName>
    <definedName name="PileSeta10">#REF!</definedName>
    <definedName name="PileSeta11" localSheetId="8">#REF!</definedName>
    <definedName name="PileSeta11" localSheetId="2">#REF!</definedName>
    <definedName name="PileSeta11" localSheetId="3">#REF!</definedName>
    <definedName name="PileSeta11" localSheetId="1">#REF!</definedName>
    <definedName name="PileSeta11">#REF!</definedName>
    <definedName name="PileSeta2" localSheetId="8">#REF!</definedName>
    <definedName name="PileSeta2" localSheetId="2">#REF!</definedName>
    <definedName name="PileSeta2" localSheetId="3">#REF!</definedName>
    <definedName name="PileSeta2" localSheetId="1">#REF!</definedName>
    <definedName name="PileSeta2">#REF!</definedName>
    <definedName name="PileSeta3" localSheetId="8">#REF!</definedName>
    <definedName name="PileSeta3" localSheetId="2">#REF!</definedName>
    <definedName name="PileSeta3" localSheetId="3">#REF!</definedName>
    <definedName name="PileSeta3" localSheetId="1">#REF!</definedName>
    <definedName name="PileSeta3">#REF!</definedName>
    <definedName name="PileSeta4" localSheetId="8">#REF!</definedName>
    <definedName name="PileSeta4" localSheetId="2">#REF!</definedName>
    <definedName name="PileSeta4" localSheetId="3">#REF!</definedName>
    <definedName name="PileSeta4" localSheetId="1">#REF!</definedName>
    <definedName name="PileSeta4">#REF!</definedName>
    <definedName name="PileSeta5" localSheetId="8">#REF!</definedName>
    <definedName name="PileSeta5" localSheetId="2">#REF!</definedName>
    <definedName name="PileSeta5" localSheetId="3">#REF!</definedName>
    <definedName name="PileSeta5" localSheetId="1">#REF!</definedName>
    <definedName name="PileSeta5">#REF!</definedName>
    <definedName name="PileSeta6" localSheetId="8">#REF!</definedName>
    <definedName name="PileSeta6" localSheetId="2">#REF!</definedName>
    <definedName name="PileSeta6" localSheetId="3">#REF!</definedName>
    <definedName name="PileSeta6" localSheetId="1">#REF!</definedName>
    <definedName name="PileSeta6">#REF!</definedName>
    <definedName name="PileSeta7" localSheetId="8">#REF!</definedName>
    <definedName name="PileSeta7" localSheetId="2">#REF!</definedName>
    <definedName name="PileSeta7" localSheetId="3">#REF!</definedName>
    <definedName name="PileSeta7" localSheetId="1">#REF!</definedName>
    <definedName name="PileSeta7">#REF!</definedName>
    <definedName name="PileSeta8" localSheetId="8">#REF!</definedName>
    <definedName name="PileSeta8" localSheetId="2">#REF!</definedName>
    <definedName name="PileSeta8" localSheetId="3">#REF!</definedName>
    <definedName name="PileSeta8" localSheetId="1">#REF!</definedName>
    <definedName name="PileSeta8">#REF!</definedName>
    <definedName name="PileSeta9" localSheetId="8">#REF!</definedName>
    <definedName name="PileSeta9" localSheetId="2">#REF!</definedName>
    <definedName name="PileSeta9" localSheetId="3">#REF!</definedName>
    <definedName name="PileSeta9" localSheetId="1">#REF!</definedName>
    <definedName name="PileSeta9">#REF!</definedName>
    <definedName name="PileSin1" localSheetId="8">#REF!</definedName>
    <definedName name="PileSin1" localSheetId="2">#REF!</definedName>
    <definedName name="PileSin1" localSheetId="3">#REF!</definedName>
    <definedName name="PileSin1" localSheetId="1">#REF!</definedName>
    <definedName name="PileSin1">#REF!</definedName>
    <definedName name="PileSin10" localSheetId="8">#REF!</definedName>
    <definedName name="PileSin10" localSheetId="2">#REF!</definedName>
    <definedName name="PileSin10" localSheetId="3">#REF!</definedName>
    <definedName name="PileSin10" localSheetId="1">#REF!</definedName>
    <definedName name="PileSin10">#REF!</definedName>
    <definedName name="PileSin11" localSheetId="8">#REF!</definedName>
    <definedName name="PileSin11" localSheetId="2">#REF!</definedName>
    <definedName name="PileSin11" localSheetId="3">#REF!</definedName>
    <definedName name="PileSin11" localSheetId="1">#REF!</definedName>
    <definedName name="PileSin11">#REF!</definedName>
    <definedName name="PileSin2" localSheetId="8">#REF!</definedName>
    <definedName name="PileSin2" localSheetId="2">#REF!</definedName>
    <definedName name="PileSin2" localSheetId="3">#REF!</definedName>
    <definedName name="PileSin2" localSheetId="1">#REF!</definedName>
    <definedName name="PileSin2">#REF!</definedName>
    <definedName name="PileSin21" localSheetId="8">#REF!</definedName>
    <definedName name="PileSin21" localSheetId="2">#REF!</definedName>
    <definedName name="PileSin21" localSheetId="3">#REF!</definedName>
    <definedName name="PileSin21" localSheetId="1">#REF!</definedName>
    <definedName name="PileSin21">#REF!</definedName>
    <definedName name="PileSin210" localSheetId="8">#REF!</definedName>
    <definedName name="PileSin210" localSheetId="2">#REF!</definedName>
    <definedName name="PileSin210" localSheetId="3">#REF!</definedName>
    <definedName name="PileSin210" localSheetId="1">#REF!</definedName>
    <definedName name="PileSin210">#REF!</definedName>
    <definedName name="PileSin211" localSheetId="8">#REF!</definedName>
    <definedName name="PileSin211" localSheetId="2">#REF!</definedName>
    <definedName name="PileSin211" localSheetId="3">#REF!</definedName>
    <definedName name="PileSin211" localSheetId="1">#REF!</definedName>
    <definedName name="PileSin211">#REF!</definedName>
    <definedName name="PileSin22" localSheetId="8">#REF!</definedName>
    <definedName name="PileSin22" localSheetId="2">#REF!</definedName>
    <definedName name="PileSin22" localSheetId="3">#REF!</definedName>
    <definedName name="PileSin22" localSheetId="1">#REF!</definedName>
    <definedName name="PileSin22">#REF!</definedName>
    <definedName name="PileSin23" localSheetId="8">#REF!</definedName>
    <definedName name="PileSin23" localSheetId="2">#REF!</definedName>
    <definedName name="PileSin23" localSheetId="3">#REF!</definedName>
    <definedName name="PileSin23" localSheetId="1">#REF!</definedName>
    <definedName name="PileSin23">#REF!</definedName>
    <definedName name="PileSin24" localSheetId="8">#REF!</definedName>
    <definedName name="PileSin24" localSheetId="2">#REF!</definedName>
    <definedName name="PileSin24" localSheetId="3">#REF!</definedName>
    <definedName name="PileSin24" localSheetId="1">#REF!</definedName>
    <definedName name="PileSin24">#REF!</definedName>
    <definedName name="PileSin25" localSheetId="8">#REF!</definedName>
    <definedName name="PileSin25" localSheetId="2">#REF!</definedName>
    <definedName name="PileSin25" localSheetId="3">#REF!</definedName>
    <definedName name="PileSin25" localSheetId="1">#REF!</definedName>
    <definedName name="PileSin25">#REF!</definedName>
    <definedName name="PileSin26" localSheetId="8">#REF!</definedName>
    <definedName name="PileSin26" localSheetId="2">#REF!</definedName>
    <definedName name="PileSin26" localSheetId="3">#REF!</definedName>
    <definedName name="PileSin26" localSheetId="1">#REF!</definedName>
    <definedName name="PileSin26">#REF!</definedName>
    <definedName name="PileSin27" localSheetId="8">#REF!</definedName>
    <definedName name="PileSin27" localSheetId="2">#REF!</definedName>
    <definedName name="PileSin27" localSheetId="3">#REF!</definedName>
    <definedName name="PileSin27" localSheetId="1">#REF!</definedName>
    <definedName name="PileSin27">#REF!</definedName>
    <definedName name="PileSin28" localSheetId="8">#REF!</definedName>
    <definedName name="PileSin28" localSheetId="2">#REF!</definedName>
    <definedName name="PileSin28" localSheetId="3">#REF!</definedName>
    <definedName name="PileSin28" localSheetId="1">#REF!</definedName>
    <definedName name="PileSin28">#REF!</definedName>
    <definedName name="PileSin29" localSheetId="8">#REF!</definedName>
    <definedName name="PileSin29" localSheetId="2">#REF!</definedName>
    <definedName name="PileSin29" localSheetId="3">#REF!</definedName>
    <definedName name="PileSin29" localSheetId="1">#REF!</definedName>
    <definedName name="PileSin29">#REF!</definedName>
    <definedName name="PileSin3" localSheetId="8">#REF!</definedName>
    <definedName name="PileSin3" localSheetId="2">#REF!</definedName>
    <definedName name="PileSin3" localSheetId="3">#REF!</definedName>
    <definedName name="PileSin3" localSheetId="1">#REF!</definedName>
    <definedName name="PileSin3">#REF!</definedName>
    <definedName name="PileSin4" localSheetId="8">#REF!</definedName>
    <definedName name="PileSin4" localSheetId="2">#REF!</definedName>
    <definedName name="PileSin4" localSheetId="3">#REF!</definedName>
    <definedName name="PileSin4" localSheetId="1">#REF!</definedName>
    <definedName name="PileSin4">#REF!</definedName>
    <definedName name="PileSin5" localSheetId="8">#REF!</definedName>
    <definedName name="PileSin5" localSheetId="2">#REF!</definedName>
    <definedName name="PileSin5" localSheetId="3">#REF!</definedName>
    <definedName name="PileSin5" localSheetId="1">#REF!</definedName>
    <definedName name="PileSin5">#REF!</definedName>
    <definedName name="PileSin6" localSheetId="8">#REF!</definedName>
    <definedName name="PileSin6" localSheetId="2">#REF!</definedName>
    <definedName name="PileSin6" localSheetId="3">#REF!</definedName>
    <definedName name="PileSin6" localSheetId="1">#REF!</definedName>
    <definedName name="PileSin6">#REF!</definedName>
    <definedName name="PileSin7" localSheetId="8">#REF!</definedName>
    <definedName name="PileSin7" localSheetId="2">#REF!</definedName>
    <definedName name="PileSin7" localSheetId="3">#REF!</definedName>
    <definedName name="PileSin7" localSheetId="1">#REF!</definedName>
    <definedName name="PileSin7">#REF!</definedName>
    <definedName name="PileSin8" localSheetId="8">#REF!</definedName>
    <definedName name="PileSin8" localSheetId="2">#REF!</definedName>
    <definedName name="PileSin8" localSheetId="3">#REF!</definedName>
    <definedName name="PileSin8" localSheetId="1">#REF!</definedName>
    <definedName name="PileSin8">#REF!</definedName>
    <definedName name="PileSin9" localSheetId="8">#REF!</definedName>
    <definedName name="PileSin9" localSheetId="2">#REF!</definedName>
    <definedName name="PileSin9" localSheetId="3">#REF!</definedName>
    <definedName name="PileSin9" localSheetId="1">#REF!</definedName>
    <definedName name="PileSin9">#REF!</definedName>
    <definedName name="PileT" localSheetId="8">#REF!</definedName>
    <definedName name="PileT" localSheetId="2">#REF!</definedName>
    <definedName name="PileT" localSheetId="3">#REF!</definedName>
    <definedName name="PileT" localSheetId="1">#REF!</definedName>
    <definedName name="PileT">#REF!</definedName>
    <definedName name="PileT1" localSheetId="8">#REF!</definedName>
    <definedName name="PileT1" localSheetId="2">#REF!</definedName>
    <definedName name="PileT1" localSheetId="3">#REF!</definedName>
    <definedName name="PileT1" localSheetId="1">#REF!</definedName>
    <definedName name="PileT1">#REF!</definedName>
    <definedName name="PileUp" localSheetId="8">#REF!</definedName>
    <definedName name="PileUp" localSheetId="2">#REF!</definedName>
    <definedName name="PileUp" localSheetId="3">#REF!</definedName>
    <definedName name="PileUp" localSheetId="1">#REF!</definedName>
    <definedName name="PileUp">#REF!</definedName>
    <definedName name="PileX1" localSheetId="8">#REF!</definedName>
    <definedName name="PileX1" localSheetId="2">#REF!</definedName>
    <definedName name="PileX1" localSheetId="3">#REF!</definedName>
    <definedName name="PileX1" localSheetId="1">#REF!</definedName>
    <definedName name="PileX1">#REF!</definedName>
    <definedName name="PileX10" localSheetId="8">#REF!</definedName>
    <definedName name="PileX10" localSheetId="2">#REF!</definedName>
    <definedName name="PileX10" localSheetId="3">#REF!</definedName>
    <definedName name="PileX10" localSheetId="1">#REF!</definedName>
    <definedName name="PileX10">#REF!</definedName>
    <definedName name="PileX11" localSheetId="8">#REF!</definedName>
    <definedName name="PileX11" localSheetId="2">#REF!</definedName>
    <definedName name="PileX11" localSheetId="3">#REF!</definedName>
    <definedName name="PileX11" localSheetId="1">#REF!</definedName>
    <definedName name="PileX11">#REF!</definedName>
    <definedName name="PileX2" localSheetId="8">#REF!</definedName>
    <definedName name="PileX2" localSheetId="2">#REF!</definedName>
    <definedName name="PileX2" localSheetId="3">#REF!</definedName>
    <definedName name="PileX2" localSheetId="1">#REF!</definedName>
    <definedName name="PileX2">#REF!</definedName>
    <definedName name="PileX3" localSheetId="8">#REF!</definedName>
    <definedName name="PileX3" localSheetId="2">#REF!</definedName>
    <definedName name="PileX3" localSheetId="3">#REF!</definedName>
    <definedName name="PileX3" localSheetId="1">#REF!</definedName>
    <definedName name="PileX3">#REF!</definedName>
    <definedName name="PileX4" localSheetId="8">#REF!</definedName>
    <definedName name="PileX4" localSheetId="2">#REF!</definedName>
    <definedName name="PileX4" localSheetId="3">#REF!</definedName>
    <definedName name="PileX4" localSheetId="1">#REF!</definedName>
    <definedName name="PileX4">#REF!</definedName>
    <definedName name="PileX5" localSheetId="8">#REF!</definedName>
    <definedName name="PileX5" localSheetId="2">#REF!</definedName>
    <definedName name="PileX5" localSheetId="3">#REF!</definedName>
    <definedName name="PileX5" localSheetId="1">#REF!</definedName>
    <definedName name="PileX5">#REF!</definedName>
    <definedName name="PileX6" localSheetId="8">#REF!</definedName>
    <definedName name="PileX6" localSheetId="2">#REF!</definedName>
    <definedName name="PileX6" localSheetId="3">#REF!</definedName>
    <definedName name="PileX6" localSheetId="1">#REF!</definedName>
    <definedName name="PileX6">#REF!</definedName>
    <definedName name="PileX7" localSheetId="8">#REF!</definedName>
    <definedName name="PileX7" localSheetId="2">#REF!</definedName>
    <definedName name="PileX7" localSheetId="3">#REF!</definedName>
    <definedName name="PileX7" localSheetId="1">#REF!</definedName>
    <definedName name="PileX7">#REF!</definedName>
    <definedName name="PileX8" localSheetId="8">#REF!</definedName>
    <definedName name="PileX8" localSheetId="2">#REF!</definedName>
    <definedName name="PileX8" localSheetId="3">#REF!</definedName>
    <definedName name="PileX8" localSheetId="1">#REF!</definedName>
    <definedName name="PileX8">#REF!</definedName>
    <definedName name="PileX9" localSheetId="8">#REF!</definedName>
    <definedName name="PileX9" localSheetId="2">#REF!</definedName>
    <definedName name="PileX9" localSheetId="3">#REF!</definedName>
    <definedName name="PileX9" localSheetId="1">#REF!</definedName>
    <definedName name="PileX9">#REF!</definedName>
    <definedName name="pile길이" localSheetId="8">#REF!</definedName>
    <definedName name="pile길이" localSheetId="2">#REF!</definedName>
    <definedName name="pile길이" localSheetId="3">#REF!</definedName>
    <definedName name="pile길이" localSheetId="1">#REF!</definedName>
    <definedName name="pile길이">#REF!</definedName>
    <definedName name="PIPE">#REF!</definedName>
    <definedName name="PJ">#REF!</definedName>
    <definedName name="PK">#REF!</definedName>
    <definedName name="PL" localSheetId="3">[20]교각1!#REF!</definedName>
    <definedName name="PL">[20]교각1!#REF!</definedName>
    <definedName name="PM" localSheetId="8">#REF!</definedName>
    <definedName name="PM" localSheetId="2">#REF!</definedName>
    <definedName name="PM" localSheetId="3">#REF!</definedName>
    <definedName name="PM" localSheetId="1">#REF!</definedName>
    <definedName name="PM">#REF!</definedName>
    <definedName name="pmax" localSheetId="3">[42]t형!#REF!</definedName>
    <definedName name="pmax">[42]t형!#REF!</definedName>
    <definedName name="pmin" localSheetId="3">[42]t형!#REF!</definedName>
    <definedName name="pmin">[42]t형!#REF!</definedName>
    <definedName name="PN" localSheetId="3">[20]교각1!#REF!</definedName>
    <definedName name="PN">[20]교각1!#REF!</definedName>
    <definedName name="PNLW10">[10]부하계산서!#REF!</definedName>
    <definedName name="PNLW8">[10]부하계산서!#REF!</definedName>
    <definedName name="PO" localSheetId="8">#REF!</definedName>
    <definedName name="PO" localSheetId="2">#REF!</definedName>
    <definedName name="PO" localSheetId="3">#REF!</definedName>
    <definedName name="PO" localSheetId="1">#REF!</definedName>
    <definedName name="PO">#REF!</definedName>
    <definedName name="pop">#REF!</definedName>
    <definedName name="POT_BEARING" localSheetId="8">#REF!</definedName>
    <definedName name="POT_BEARING" localSheetId="2">#REF!</definedName>
    <definedName name="POT_BEARING" localSheetId="3">#REF!</definedName>
    <definedName name="POT_BEARING" localSheetId="1">#REF!</definedName>
    <definedName name="POT_BEARING">#REF!</definedName>
    <definedName name="PP">'[11]부하(성남)'!#REF!</definedName>
    <definedName name="ppp">#REF!</definedName>
    <definedName name="PQ">#REF!</definedName>
    <definedName name="PR" localSheetId="8">#REF!</definedName>
    <definedName name="PR" localSheetId="2">#REF!</definedName>
    <definedName name="PR" localSheetId="3">#REF!</definedName>
    <definedName name="PR" localSheetId="1">#REF!</definedName>
    <definedName name="PR">#REF!</definedName>
    <definedName name="PRC">#REF!</definedName>
    <definedName name="pri">#REF!</definedName>
    <definedName name="prin" localSheetId="8">#REF!</definedName>
    <definedName name="prin" localSheetId="2">#REF!</definedName>
    <definedName name="prin" localSheetId="3">#REF!</definedName>
    <definedName name="prin" localSheetId="1">#REF!</definedName>
    <definedName name="prin">#REF!</definedName>
    <definedName name="PRIN_TITLES">#REF!</definedName>
    <definedName name="print">#REF!</definedName>
    <definedName name="_xlnm.Print_Area" localSheetId="5">구조해석!$A$1:$E$27</definedName>
    <definedName name="_xlnm.Print_Area" localSheetId="8">기초노임단가!$A$1:$C$17</definedName>
    <definedName name="_xlnm.Print_Area" localSheetId="2">내역서!$A$1:$M$36</definedName>
    <definedName name="_xlnm.Print_Area" localSheetId="6">내진성능평가!$A$1:$G$20</definedName>
    <definedName name="_xlnm.Print_Area" localSheetId="3">산출서!$A$1:$K$126</definedName>
    <definedName name="_xlnm.Print_Area" localSheetId="9">'손해배상공제 공제료'!$A$1:$M$41</definedName>
    <definedName name="_xlnm.Print_Area" localSheetId="1">예산서!$A$1:$P$19</definedName>
    <definedName name="_xlnm.Print_Area" localSheetId="4">일위대가!$A$1:$M$89</definedName>
    <definedName name="_xlnm.Print_Area" localSheetId="7">재하시험!$A$1:$L$31</definedName>
    <definedName name="_xlnm.Print_Area" localSheetId="10">점검차량!$A$1:$M$29</definedName>
    <definedName name="_xlnm.Print_Area">#REF!</definedName>
    <definedName name="PRINT_AREA_MI" localSheetId="8">#REF!</definedName>
    <definedName name="PRINT_AREA_MI" localSheetId="2">#REF!</definedName>
    <definedName name="PRINT_AREA_MI" localSheetId="3">#REF!</definedName>
    <definedName name="PRINT_AREA_MI" localSheetId="1">#REF!</definedName>
    <definedName name="PRINT_AREA_MI">#REF!</definedName>
    <definedName name="PRINT_AREA_MI1">#REF!</definedName>
    <definedName name="Print_Title" localSheetId="8">#REF!</definedName>
    <definedName name="Print_Title" localSheetId="2">#REF!</definedName>
    <definedName name="Print_Title" localSheetId="3">#REF!</definedName>
    <definedName name="Print_Title" localSheetId="1">#REF!</definedName>
    <definedName name="Print_Title">#REF!</definedName>
    <definedName name="_xlnm.Print_Titles" localSheetId="8">#REF!</definedName>
    <definedName name="_xlnm.Print_Titles" localSheetId="2">#REF!</definedName>
    <definedName name="_xlnm.Print_Titles" localSheetId="3">산출서!#REF!</definedName>
    <definedName name="_xlnm.Print_Titles" localSheetId="1">#REF!</definedName>
    <definedName name="_xlnm.Print_Titles" localSheetId="4">일위대가!$1:$3</definedName>
    <definedName name="_xlnm.Print_Titles">#REF!</definedName>
    <definedName name="PRINT_TITLES_MI" localSheetId="8">#REF!</definedName>
    <definedName name="PRINT_TITLES_MI" localSheetId="2">#REF!</definedName>
    <definedName name="PRINT_TITLES_MI" localSheetId="3">#REF!</definedName>
    <definedName name="PRINT_TITLES_MI" localSheetId="1">#REF!</definedName>
    <definedName name="PRINT_TITLES_MI">#REF!</definedName>
    <definedName name="PRINT_TITLES_MI1">#REF!</definedName>
    <definedName name="prn">#REF!</definedName>
    <definedName name="PRO" localSheetId="3">[41]BOX!#REF!</definedName>
    <definedName name="PRO">[41]BOX!#REF!</definedName>
    <definedName name="PS" localSheetId="8">#REF!</definedName>
    <definedName name="PS" localSheetId="2">#REF!</definedName>
    <definedName name="PS" localSheetId="3">#REF!</definedName>
    <definedName name="PS" localSheetId="1">#REF!</definedName>
    <definedName name="PS">#REF!</definedName>
    <definedName name="PSS">#REF!</definedName>
    <definedName name="PT" localSheetId="3">[20]교각1!#REF!</definedName>
    <definedName name="PT">[20]교각1!#REF!</definedName>
    <definedName name="PTT">#REF!</definedName>
    <definedName name="PU">#REF!</definedName>
    <definedName name="PUU">#REF!</definedName>
    <definedName name="PV">#REF!</definedName>
    <definedName name="PVC" localSheetId="8">#REF!</definedName>
    <definedName name="PVC" localSheetId="2">#REF!</definedName>
    <definedName name="PVC" localSheetId="3">#REF!</definedName>
    <definedName name="PVC" localSheetId="1">#REF!</definedName>
    <definedName name="PVC">#REF!</definedName>
    <definedName name="PVI" localSheetId="8">#REF!</definedName>
    <definedName name="PVI" localSheetId="2">#REF!</definedName>
    <definedName name="PVI" localSheetId="3">#REF!</definedName>
    <definedName name="PVI" localSheetId="1">#REF!</definedName>
    <definedName name="PVI">#REF!</definedName>
    <definedName name="PVT" localSheetId="8">#REF!</definedName>
    <definedName name="PVT" localSheetId="2">#REF!</definedName>
    <definedName name="PVT" localSheetId="3">#REF!</definedName>
    <definedName name="PVT" localSheetId="1">#REF!</definedName>
    <definedName name="PVT">#REF!</definedName>
    <definedName name="PWP">#REF!</definedName>
    <definedName name="PWS">[3]교각계산!$G$108</definedName>
    <definedName name="PWW">#REF!</definedName>
    <definedName name="Q" localSheetId="3">'[43]STEEL BOX 단면설계(SEC.8)'!#REF!</definedName>
    <definedName name="Q">'[43]STEEL BOX 단면설계(SEC.8)'!#REF!</definedName>
    <definedName name="q_1">'[19]1.설계조건'!$P$16</definedName>
    <definedName name="q_2">'[19]1.설계조건'!$P$17</definedName>
    <definedName name="QA">#REF!</definedName>
    <definedName name="QAE">#REF!</definedName>
    <definedName name="Qallow1" localSheetId="3">'[17]BOX형 교대'!#REF!</definedName>
    <definedName name="Qallow1">'[17]BOX형 교대'!#REF!</definedName>
    <definedName name="Qallow2" localSheetId="3">'[17]BOX형 교대'!#REF!</definedName>
    <definedName name="Qallow2">'[17]BOX형 교대'!#REF!</definedName>
    <definedName name="Qallow3" localSheetId="3">'[17]BOX형 교대'!#REF!</definedName>
    <definedName name="Qallow3">'[17]BOX형 교대'!#REF!</definedName>
    <definedName name="Qallow4" localSheetId="3">'[17]BOX형 교대'!#REF!</definedName>
    <definedName name="Qallow4">'[17]BOX형 교대'!#REF!</definedName>
    <definedName name="QAQA">'[29]ABUT수량-A1'!$T$25</definedName>
    <definedName name="QD">[27]안정검토!$W$211</definedName>
    <definedName name="QEL">[27]안정검토!$W$213</definedName>
    <definedName name="QL">[27]안정검토!$W$212</definedName>
    <definedName name="QQ" localSheetId="3">'[43]STEEL BOX 단면설계(SEC.8)'!#REF!</definedName>
    <definedName name="QQ">'[43]STEEL BOX 단면설계(SEC.8)'!#REF!</definedName>
    <definedName name="qqaa">'[39]ABUT수량-A1'!$T$25</definedName>
    <definedName name="QQQQ">'[44]ABUT수량-A1'!$T$25</definedName>
    <definedName name="qw" hidden="1">{#N/A,#N/A,FALSE,"2~8번"}</definedName>
    <definedName name="QWE" localSheetId="3">'[43]STEEL BOX 단면설계(SEC.8)'!#REF!</definedName>
    <definedName name="QWE">'[43]STEEL BOX 단면설계(SEC.8)'!#REF!</definedName>
    <definedName name="QWQW">'[29]ABUT수량-A1'!$T$25</definedName>
    <definedName name="QWT">#REF!</definedName>
    <definedName name="r_c">'[19]1.설계조건'!$P$13</definedName>
    <definedName name="r_s">'[19]1.설계조건'!$P$14</definedName>
    <definedName name="r_t">'[19]1.설계조건'!$Q$19</definedName>
    <definedName name="Ra">#REF!</definedName>
    <definedName name="RAD" localSheetId="8">#REF!</definedName>
    <definedName name="RAD" localSheetId="2">#REF!</definedName>
    <definedName name="RAD" localSheetId="3">#REF!</definedName>
    <definedName name="RAD" localSheetId="1">#REF!</definedName>
    <definedName name="RAD">#REF!</definedName>
    <definedName name="rate_a">1</definedName>
    <definedName name="rate_b">1</definedName>
    <definedName name="rate_f">1</definedName>
    <definedName name="RB" localSheetId="8">#REF!</definedName>
    <definedName name="RB" localSheetId="2">#REF!</definedName>
    <definedName name="RB" localSheetId="3">#REF!</definedName>
    <definedName name="RB" localSheetId="1">#REF!</definedName>
    <definedName name="RB">#REF!</definedName>
    <definedName name="rcc">[5]입력데이타!$C$4</definedName>
    <definedName name="RD">#REF!</definedName>
    <definedName name="re" localSheetId="8">#REF!</definedName>
    <definedName name="re" localSheetId="2">#REF!</definedName>
    <definedName name="re" localSheetId="3">#REF!</definedName>
    <definedName name="re" localSheetId="1">#REF!</definedName>
    <definedName name="re">#REF!</definedName>
    <definedName name="_xlnm.Recorder" localSheetId="8">#REF!</definedName>
    <definedName name="_xlnm.Recorder" localSheetId="2">#REF!</definedName>
    <definedName name="_xlnm.Recorder" localSheetId="3">#REF!</definedName>
    <definedName name="_xlnm.Recorder" localSheetId="1">#REF!</definedName>
    <definedName name="_xlnm.Recorder">#REF!</definedName>
    <definedName name="REF_6">#REF!</definedName>
    <definedName name="REF_F">#REF!</definedName>
    <definedName name="REF_G">#REF!</definedName>
    <definedName name="REF_H">#REF!</definedName>
    <definedName name="REF_J">#REF!</definedName>
    <definedName name="REF_L">#REF!</definedName>
    <definedName name="REF_O">#REF!</definedName>
    <definedName name="REF_Q">#REF!</definedName>
    <definedName name="rfg">#REF!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fet">#REF!</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4">#REF!</definedName>
    <definedName name="RH.7">#REF!</definedName>
    <definedName name="RK" localSheetId="8">#REF!</definedName>
    <definedName name="RK" localSheetId="2">#REF!</definedName>
    <definedName name="RK" localSheetId="3">#REF!</definedName>
    <definedName name="RK" localSheetId="1">#REF!</definedName>
    <definedName name="RK">#REF!</definedName>
    <definedName name="RKD">#REF!</definedName>
    <definedName name="RL">#REF!</definedName>
    <definedName name="RL5D">[3]교각계산!$K$98</definedName>
    <definedName name="RPE" localSheetId="8">#REF!</definedName>
    <definedName name="RPE" localSheetId="2">#REF!</definedName>
    <definedName name="RPE" localSheetId="3">#REF!</definedName>
    <definedName name="RPE" localSheetId="1">#REF!</definedName>
    <definedName name="RPE">#REF!</definedName>
    <definedName name="RR" localSheetId="3">'[45]2000전체분'!#REF!</definedName>
    <definedName name="RR">'[45]2000전체분'!#REF!</definedName>
    <definedName name="RRR" localSheetId="3">[36]우각부보강!#REF!</definedName>
    <definedName name="RRR">[36]우각부보강!#REF!</definedName>
    <definedName name="rrrr">#REF!</definedName>
    <definedName name="rs" localSheetId="8">#REF!</definedName>
    <definedName name="rs" localSheetId="2">#REF!</definedName>
    <definedName name="rs" localSheetId="3">#REF!</definedName>
    <definedName name="rs" localSheetId="1">#REF!</definedName>
    <definedName name="rs">#REF!</definedName>
    <definedName name="rsub">#REF!</definedName>
    <definedName name="rt">#REF!</definedName>
    <definedName name="rta">[5]입력데이타!$AG$7</definedName>
    <definedName name="RTR" localSheetId="8">#REF!</definedName>
    <definedName name="RTR" localSheetId="2">#REF!</definedName>
    <definedName name="RTR" localSheetId="3">#REF!</definedName>
    <definedName name="RTR" localSheetId="1">#REF!</definedName>
    <definedName name="RTR">#REF!</definedName>
    <definedName name="RTS" localSheetId="8">#REF!</definedName>
    <definedName name="RTS" localSheetId="2">#REF!</definedName>
    <definedName name="RTS" localSheetId="3">#REF!</definedName>
    <definedName name="RTS" localSheetId="1">#REF!</definedName>
    <definedName name="RTS">#REF!</definedName>
    <definedName name="rtt">[5]입력데이타!$C$7</definedName>
    <definedName name="s" localSheetId="8">#REF!</definedName>
    <definedName name="s" localSheetId="2">#REF!</definedName>
    <definedName name="s" localSheetId="3">#REF!</definedName>
    <definedName name="s" localSheetId="1">#REF!</definedName>
    <definedName name="s">#REF!</definedName>
    <definedName name="S_BB" localSheetId="8">#REF!</definedName>
    <definedName name="S_BB" localSheetId="2">#REF!</definedName>
    <definedName name="S_BB" localSheetId="3">#REF!</definedName>
    <definedName name="S_BB" localSheetId="1">#REF!</definedName>
    <definedName name="S_BB">#REF!</definedName>
    <definedName name="S_BU" localSheetId="8">#REF!</definedName>
    <definedName name="S_BU" localSheetId="2">#REF!</definedName>
    <definedName name="S_BU" localSheetId="3">#REF!</definedName>
    <definedName name="S_BU" localSheetId="1">#REF!</definedName>
    <definedName name="S_BU">#REF!</definedName>
    <definedName name="S_EF" localSheetId="8">#REF!</definedName>
    <definedName name="S_EF" localSheetId="2">#REF!</definedName>
    <definedName name="S_EF" localSheetId="3">#REF!</definedName>
    <definedName name="S_EF" localSheetId="1">#REF!</definedName>
    <definedName name="S_EF">#REF!</definedName>
    <definedName name="S1_추가보링">[0]!S1_추가보링</definedName>
    <definedName name="S2L" localSheetId="8">#REF!</definedName>
    <definedName name="S2L" localSheetId="2">#REF!</definedName>
    <definedName name="S2L" localSheetId="3">#REF!</definedName>
    <definedName name="S2L" localSheetId="1">#REF!</definedName>
    <definedName name="S2L">#REF!</definedName>
    <definedName name="SADASD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DE" localSheetId="8">#REF!</definedName>
    <definedName name="SADE" localSheetId="2">#REF!</definedName>
    <definedName name="SADE" localSheetId="3">#REF!</definedName>
    <definedName name="SADE" localSheetId="1">#REF!</definedName>
    <definedName name="SADE">#REF!</definedName>
    <definedName name="SALI" localSheetId="8">#REF!</definedName>
    <definedName name="SALI" localSheetId="2">#REF!</definedName>
    <definedName name="SALI" localSheetId="3">#REF!</definedName>
    <definedName name="SALI" localSheetId="1">#REF!</definedName>
    <definedName name="SALI">#REF!</definedName>
    <definedName name="sangd">[27]안정검토!$AD$148</definedName>
    <definedName name="sangEL">[27]안정검토!$AD$157</definedName>
    <definedName name="sap" localSheetId="8">기초노임단가!sap</definedName>
    <definedName name="sap" localSheetId="2">내역서!sap</definedName>
    <definedName name="sap" localSheetId="3">산출서!sap</definedName>
    <definedName name="sap" localSheetId="1">예산서!sap</definedName>
    <definedName name="sap">[0]!sap</definedName>
    <definedName name="SASL">#REF!</definedName>
    <definedName name="SBEM1" localSheetId="8">#REF!</definedName>
    <definedName name="SBEM1" localSheetId="2">#REF!</definedName>
    <definedName name="SBEM1" localSheetId="3">#REF!</definedName>
    <definedName name="SBEM1" localSheetId="1">#REF!</definedName>
    <definedName name="SBEM1">#REF!</definedName>
    <definedName name="SBEM2" localSheetId="8">#REF!</definedName>
    <definedName name="SBEM2" localSheetId="2">#REF!</definedName>
    <definedName name="SBEM2" localSheetId="3">#REF!</definedName>
    <definedName name="SBEM2" localSheetId="1">#REF!</definedName>
    <definedName name="SBEM2">#REF!</definedName>
    <definedName name="SBEP1" localSheetId="8">#REF!</definedName>
    <definedName name="SBEP1" localSheetId="2">#REF!</definedName>
    <definedName name="SBEP1" localSheetId="3">#REF!</definedName>
    <definedName name="SBEP1" localSheetId="1">#REF!</definedName>
    <definedName name="SBEP1">#REF!</definedName>
    <definedName name="SBEP2" localSheetId="8">#REF!</definedName>
    <definedName name="SBEP2" localSheetId="2">#REF!</definedName>
    <definedName name="SBEP2" localSheetId="3">#REF!</definedName>
    <definedName name="SBEP2" localSheetId="1">#REF!</definedName>
    <definedName name="SBEP2">#REF!</definedName>
    <definedName name="SBES1" localSheetId="8">#REF!</definedName>
    <definedName name="SBES1" localSheetId="2">#REF!</definedName>
    <definedName name="SBES1" localSheetId="3">#REF!</definedName>
    <definedName name="SBES1" localSheetId="1">#REF!</definedName>
    <definedName name="SBES1">#REF!</definedName>
    <definedName name="SBES2" localSheetId="8">#REF!</definedName>
    <definedName name="SBES2" localSheetId="2">#REF!</definedName>
    <definedName name="SBES2" localSheetId="3">#REF!</definedName>
    <definedName name="SBES2" localSheetId="1">#REF!</definedName>
    <definedName name="SBES2">#REF!</definedName>
    <definedName name="SBMM1" localSheetId="8">#REF!</definedName>
    <definedName name="SBMM1" localSheetId="2">#REF!</definedName>
    <definedName name="SBMM1" localSheetId="3">#REF!</definedName>
    <definedName name="SBMM1" localSheetId="1">#REF!</definedName>
    <definedName name="SBMM1">#REF!</definedName>
    <definedName name="SBMM2" localSheetId="8">#REF!</definedName>
    <definedName name="SBMM2" localSheetId="2">#REF!</definedName>
    <definedName name="SBMM2" localSheetId="3">#REF!</definedName>
    <definedName name="SBMM2" localSheetId="1">#REF!</definedName>
    <definedName name="SBMM2">#REF!</definedName>
    <definedName name="SBMP1" localSheetId="8">#REF!</definedName>
    <definedName name="SBMP1" localSheetId="2">#REF!</definedName>
    <definedName name="SBMP1" localSheetId="3">#REF!</definedName>
    <definedName name="SBMP1" localSheetId="1">#REF!</definedName>
    <definedName name="SBMP1">#REF!</definedName>
    <definedName name="SBMP2" localSheetId="8">#REF!</definedName>
    <definedName name="SBMP2" localSheetId="2">#REF!</definedName>
    <definedName name="SBMP2" localSheetId="3">#REF!</definedName>
    <definedName name="SBMP2" localSheetId="1">#REF!</definedName>
    <definedName name="SBMP2">#REF!</definedName>
    <definedName name="SBMS1" localSheetId="8">#REF!</definedName>
    <definedName name="SBMS1" localSheetId="2">#REF!</definedName>
    <definedName name="SBMS1" localSheetId="3">#REF!</definedName>
    <definedName name="SBMS1" localSheetId="1">#REF!</definedName>
    <definedName name="SBMS1">#REF!</definedName>
    <definedName name="SBMS2" localSheetId="8">#REF!</definedName>
    <definedName name="SBMS2" localSheetId="2">#REF!</definedName>
    <definedName name="SBMS2" localSheetId="3">#REF!</definedName>
    <definedName name="SBMS2" localSheetId="1">#REF!</definedName>
    <definedName name="SBMS2">#REF!</definedName>
    <definedName name="SCK" localSheetId="8">#REF!</definedName>
    <definedName name="SCK" localSheetId="2">#REF!</definedName>
    <definedName name="SCK" localSheetId="3">#REF!</definedName>
    <definedName name="SCK" localSheetId="1">#REF!</definedName>
    <definedName name="SCK">#REF!</definedName>
    <definedName name="SCOMB1" localSheetId="8">#REF!</definedName>
    <definedName name="SCOMB1" localSheetId="2">#REF!</definedName>
    <definedName name="SCOMB1" localSheetId="3">#REF!</definedName>
    <definedName name="SCOMB1" localSheetId="1">#REF!</definedName>
    <definedName name="SCOMB1">#REF!</definedName>
    <definedName name="SCOMB10" localSheetId="8">#REF!</definedName>
    <definedName name="SCOMB10" localSheetId="2">#REF!</definedName>
    <definedName name="SCOMB10" localSheetId="3">#REF!</definedName>
    <definedName name="SCOMB10" localSheetId="1">#REF!</definedName>
    <definedName name="SCOMB10">#REF!</definedName>
    <definedName name="SCOMB11" localSheetId="8">#REF!</definedName>
    <definedName name="SCOMB11" localSheetId="2">#REF!</definedName>
    <definedName name="SCOMB11" localSheetId="3">#REF!</definedName>
    <definedName name="SCOMB11" localSheetId="1">#REF!</definedName>
    <definedName name="SCOMB11">#REF!</definedName>
    <definedName name="SCOMB12" localSheetId="8">#REF!</definedName>
    <definedName name="SCOMB12" localSheetId="2">#REF!</definedName>
    <definedName name="SCOMB12" localSheetId="3">#REF!</definedName>
    <definedName name="SCOMB12" localSheetId="1">#REF!</definedName>
    <definedName name="SCOMB12">#REF!</definedName>
    <definedName name="SCOMB13" localSheetId="8">#REF!</definedName>
    <definedName name="SCOMB13" localSheetId="2">#REF!</definedName>
    <definedName name="SCOMB13" localSheetId="3">#REF!</definedName>
    <definedName name="SCOMB13" localSheetId="1">#REF!</definedName>
    <definedName name="SCOMB13">#REF!</definedName>
    <definedName name="SCOMB14" localSheetId="8">#REF!</definedName>
    <definedName name="SCOMB14" localSheetId="2">#REF!</definedName>
    <definedName name="SCOMB14" localSheetId="3">#REF!</definedName>
    <definedName name="SCOMB14" localSheetId="1">#REF!</definedName>
    <definedName name="SCOMB14">#REF!</definedName>
    <definedName name="SCOMB2" localSheetId="8">#REF!</definedName>
    <definedName name="SCOMB2" localSheetId="2">#REF!</definedName>
    <definedName name="SCOMB2" localSheetId="3">#REF!</definedName>
    <definedName name="SCOMB2" localSheetId="1">#REF!</definedName>
    <definedName name="SCOMB2">#REF!</definedName>
    <definedName name="SCOMB3" localSheetId="8">#REF!</definedName>
    <definedName name="SCOMB3" localSheetId="2">#REF!</definedName>
    <definedName name="SCOMB3" localSheetId="3">#REF!</definedName>
    <definedName name="SCOMB3" localSheetId="1">#REF!</definedName>
    <definedName name="SCOMB3">#REF!</definedName>
    <definedName name="SCOMB4" localSheetId="8">#REF!</definedName>
    <definedName name="SCOMB4" localSheetId="2">#REF!</definedName>
    <definedName name="SCOMB4" localSheetId="3">#REF!</definedName>
    <definedName name="SCOMB4" localSheetId="1">#REF!</definedName>
    <definedName name="SCOMB4">#REF!</definedName>
    <definedName name="SCOMB5" localSheetId="8">#REF!</definedName>
    <definedName name="SCOMB5" localSheetId="2">#REF!</definedName>
    <definedName name="SCOMB5" localSheetId="3">#REF!</definedName>
    <definedName name="SCOMB5" localSheetId="1">#REF!</definedName>
    <definedName name="SCOMB5">#REF!</definedName>
    <definedName name="SCOMB6" localSheetId="8">#REF!</definedName>
    <definedName name="SCOMB6" localSheetId="2">#REF!</definedName>
    <definedName name="SCOMB6" localSheetId="3">#REF!</definedName>
    <definedName name="SCOMB6" localSheetId="1">#REF!</definedName>
    <definedName name="SCOMB6">#REF!</definedName>
    <definedName name="SCOMB7" localSheetId="8">#REF!</definedName>
    <definedName name="SCOMB7" localSheetId="2">#REF!</definedName>
    <definedName name="SCOMB7" localSheetId="3">#REF!</definedName>
    <definedName name="SCOMB7" localSheetId="1">#REF!</definedName>
    <definedName name="SCOMB7">#REF!</definedName>
    <definedName name="SCOMB8" localSheetId="8">#REF!</definedName>
    <definedName name="SCOMB8" localSheetId="2">#REF!</definedName>
    <definedName name="SCOMB8" localSheetId="3">#REF!</definedName>
    <definedName name="SCOMB8" localSheetId="1">#REF!</definedName>
    <definedName name="SCOMB8">#REF!</definedName>
    <definedName name="SCOMB9" localSheetId="8">#REF!</definedName>
    <definedName name="SCOMB9" localSheetId="2">#REF!</definedName>
    <definedName name="SCOMB9" localSheetId="3">#REF!</definedName>
    <definedName name="SCOMB9" localSheetId="1">#REF!</definedName>
    <definedName name="SCOMB9">#REF!</definedName>
    <definedName name="sd">BlankMacro1</definedName>
    <definedName name="sddddd" localSheetId="8">#REF!</definedName>
    <definedName name="sddddd" localSheetId="2">#REF!</definedName>
    <definedName name="sddddd" localSheetId="3">#REF!</definedName>
    <definedName name="sddddd" localSheetId="1">#REF!</definedName>
    <definedName name="sddddd">#REF!</definedName>
    <definedName name="sdfg">'[39]ABUT수량-A1'!$T$25</definedName>
    <definedName name="seta3">[9]기초단면설계!#REF!</definedName>
    <definedName name="seta4">[9]기초단면설계!#REF!</definedName>
    <definedName name="seta5">[9]기초단면설계!#REF!</definedName>
    <definedName name="seta6">[9]기초단면설계!#REF!</definedName>
    <definedName name="SEVSE">#REF!</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HE">#REF!</definedName>
    <definedName name="SHO" localSheetId="8">#REF!</definedName>
    <definedName name="SHO" localSheetId="2">#REF!</definedName>
    <definedName name="SHO" localSheetId="3">#REF!</definedName>
    <definedName name="SHO" localSheetId="1">#REF!</definedName>
    <definedName name="SHO">#REF!</definedName>
    <definedName name="ShoeLen" localSheetId="3">'[17]BOX형 교대'!#REF!</definedName>
    <definedName name="ShoeLen">'[17]BOX형 교대'!#REF!</definedName>
    <definedName name="SHORT_FORM_PRINTOUT">#REF!</definedName>
    <definedName name="SHT" localSheetId="8">#REF!</definedName>
    <definedName name="SHT" localSheetId="2">#REF!</definedName>
    <definedName name="SHT" localSheetId="3">#REF!</definedName>
    <definedName name="SHT" localSheetId="1">#REF!</definedName>
    <definedName name="SHT">#REF!</definedName>
    <definedName name="si">#REF!</definedName>
    <definedName name="sick">[2]INPUT!$D$10</definedName>
    <definedName name="sigmack">#REF!</definedName>
    <definedName name="sigmay">[9]기초단면설계!#REF!</definedName>
    <definedName name="sinchook">#REF!</definedName>
    <definedName name="siy">[2]INPUT!$D$11</definedName>
    <definedName name="SK" localSheetId="8">#REF!</definedName>
    <definedName name="SK" localSheetId="2">#REF!</definedName>
    <definedName name="SK" localSheetId="3">#REF!</definedName>
    <definedName name="SK" localSheetId="1">#REF!</definedName>
    <definedName name="SK">#REF!</definedName>
    <definedName name="SKE" localSheetId="8">#REF!</definedName>
    <definedName name="SKE" localSheetId="2">#REF!</definedName>
    <definedName name="SKE" localSheetId="3">#REF!</definedName>
    <definedName name="SKE" localSheetId="1">#REF!</definedName>
    <definedName name="SKE">#REF!</definedName>
    <definedName name="SKEW">#REF!</definedName>
    <definedName name="SKEW1">#REF!</definedName>
    <definedName name="slabt" localSheetId="8">#REF!</definedName>
    <definedName name="slabt" localSheetId="2">#REF!</definedName>
    <definedName name="slabt" localSheetId="3">#REF!</definedName>
    <definedName name="slabt" localSheetId="1">#REF!</definedName>
    <definedName name="slabt">#REF!</definedName>
    <definedName name="SLFE" localSheetId="8">#REF!</definedName>
    <definedName name="SLFE" localSheetId="2">#REF!</definedName>
    <definedName name="SLFE" localSheetId="3">#REF!</definedName>
    <definedName name="SLFE" localSheetId="1">#REF!</definedName>
    <definedName name="SLFE">#REF!</definedName>
    <definedName name="SLFO" localSheetId="8">#REF!</definedName>
    <definedName name="SLFO" localSheetId="2">#REF!</definedName>
    <definedName name="SLFO" localSheetId="3">#REF!</definedName>
    <definedName name="SLFO" localSheetId="1">#REF!</definedName>
    <definedName name="SLFO">#REF!</definedName>
    <definedName name="slo" localSheetId="8">#REF!</definedName>
    <definedName name="slo" localSheetId="2">#REF!</definedName>
    <definedName name="slo" localSheetId="3">#REF!</definedName>
    <definedName name="slo" localSheetId="1">#REF!</definedName>
    <definedName name="slo">#REF!</definedName>
    <definedName name="slopeForm1" localSheetId="8">#REF!</definedName>
    <definedName name="slopeForm1" localSheetId="2">#REF!</definedName>
    <definedName name="slopeForm1" localSheetId="3">#REF!</definedName>
    <definedName name="slopeForm1" localSheetId="1">#REF!</definedName>
    <definedName name="slopeForm1">#REF!</definedName>
    <definedName name="slopeForm2" localSheetId="8">#REF!</definedName>
    <definedName name="slopeForm2" localSheetId="2">#REF!</definedName>
    <definedName name="slopeForm2" localSheetId="3">#REF!</definedName>
    <definedName name="slopeForm2" localSheetId="1">#REF!</definedName>
    <definedName name="slopeForm2">#REF!</definedName>
    <definedName name="slopeForm3" localSheetId="8">#REF!</definedName>
    <definedName name="slopeForm3" localSheetId="2">#REF!</definedName>
    <definedName name="slopeForm3" localSheetId="3">#REF!</definedName>
    <definedName name="slopeForm3" localSheetId="1">#REF!</definedName>
    <definedName name="slopeForm3">#REF!</definedName>
    <definedName name="slopForm1" localSheetId="8">#REF!</definedName>
    <definedName name="slopForm1" localSheetId="2">#REF!</definedName>
    <definedName name="slopForm1" localSheetId="3">#REF!</definedName>
    <definedName name="slopForm1" localSheetId="1">#REF!</definedName>
    <definedName name="slopForm1">#REF!</definedName>
    <definedName name="slopForm2" localSheetId="8">#REF!</definedName>
    <definedName name="slopForm2" localSheetId="2">#REF!</definedName>
    <definedName name="slopForm2" localSheetId="3">#REF!</definedName>
    <definedName name="slopForm2" localSheetId="1">#REF!</definedName>
    <definedName name="slopForm2">#REF!</definedName>
    <definedName name="slopForm3" localSheetId="8">#REF!</definedName>
    <definedName name="slopForm3" localSheetId="2">#REF!</definedName>
    <definedName name="slopForm3" localSheetId="3">#REF!</definedName>
    <definedName name="slopForm3" localSheetId="1">#REF!</definedName>
    <definedName name="slopForm3">#REF!</definedName>
    <definedName name="SOIL" localSheetId="8">#REF!</definedName>
    <definedName name="SOIL" localSheetId="2">#REF!</definedName>
    <definedName name="SOIL" localSheetId="3">#REF!</definedName>
    <definedName name="SOIL" localSheetId="1">#REF!</definedName>
    <definedName name="SOIL">#REF!</definedName>
    <definedName name="soilh" localSheetId="8">#REF!</definedName>
    <definedName name="soilh" localSheetId="2">#REF!</definedName>
    <definedName name="soilh" localSheetId="3">#REF!</definedName>
    <definedName name="soilh" localSheetId="1">#REF!</definedName>
    <definedName name="soilh">#REF!</definedName>
    <definedName name="SoilH1" localSheetId="3">'[17]BOX형 교대'!#REF!</definedName>
    <definedName name="SoilH1">'[17]BOX형 교대'!#REF!</definedName>
    <definedName name="SoilH2" localSheetId="3">'[17]BOX형 교대'!#REF!</definedName>
    <definedName name="SoilH2">'[17]BOX형 교대'!#REF!</definedName>
    <definedName name="SoilH3" localSheetId="3">'[17]BOX형 교대'!#REF!</definedName>
    <definedName name="SoilH3">'[17]BOX형 교대'!#REF!</definedName>
    <definedName name="SoilH4" localSheetId="3">'[17]BOX형 교대'!#REF!</definedName>
    <definedName name="SoilH4">'[17]BOX형 교대'!#REF!</definedName>
    <definedName name="soilp" localSheetId="8">#REF!</definedName>
    <definedName name="soilp" localSheetId="2">#REF!</definedName>
    <definedName name="soilp" localSheetId="3">#REF!</definedName>
    <definedName name="soilp" localSheetId="1">#REF!</definedName>
    <definedName name="soilp">#REF!</definedName>
    <definedName name="SPACE" localSheetId="8">#REF!</definedName>
    <definedName name="SPACE" localSheetId="2">#REF!</definedName>
    <definedName name="SPACE" localSheetId="3">#REF!</definedName>
    <definedName name="SPACE" localSheetId="1">#REF!</definedName>
    <definedName name="SPACE">#REF!</definedName>
    <definedName name="ss">'[15]토공(우물통,기타) '!$V$22:$AG$47</definedName>
    <definedName name="SSS" localSheetId="8">#REF!</definedName>
    <definedName name="SSS" localSheetId="2">#REF!</definedName>
    <definedName name="SSS" localSheetId="3">#REF!</definedName>
    <definedName name="SSS" localSheetId="1">#REF!</definedName>
    <definedName name="SSS">#REF!</definedName>
    <definedName name="sssss" localSheetId="8" hidden="1">#REF!</definedName>
    <definedName name="sssss" localSheetId="2" hidden="1">#REF!</definedName>
    <definedName name="sssss" localSheetId="3" hidden="1">#REF!</definedName>
    <definedName name="sssss" localSheetId="1" hidden="1">#REF!</definedName>
    <definedName name="sssss" hidden="1">#REF!</definedName>
    <definedName name="SSSSSSSSSSS">#REF!</definedName>
    <definedName name="ST" localSheetId="3">'[4]cross beam'!#REF!</definedName>
    <definedName name="ST">'[4]cross beam'!#REF!</definedName>
    <definedName name="START">#REF!</definedName>
    <definedName name="SteelLocation" localSheetId="8">#REF!</definedName>
    <definedName name="SteelLocation" localSheetId="2">#REF!</definedName>
    <definedName name="SteelLocation" localSheetId="3">#REF!</definedName>
    <definedName name="SteelLocation" localSheetId="1">#REF!</definedName>
    <definedName name="SteelLocation">#REF!</definedName>
    <definedName name="STEM1" localSheetId="8">#REF!</definedName>
    <definedName name="STEM1" localSheetId="2">#REF!</definedName>
    <definedName name="STEM1" localSheetId="3">#REF!</definedName>
    <definedName name="STEM1" localSheetId="1">#REF!</definedName>
    <definedName name="STEM1">#REF!</definedName>
    <definedName name="STEM2" localSheetId="8">#REF!</definedName>
    <definedName name="STEM2" localSheetId="2">#REF!</definedName>
    <definedName name="STEM2" localSheetId="3">#REF!</definedName>
    <definedName name="STEM2" localSheetId="1">#REF!</definedName>
    <definedName name="STEM2">#REF!</definedName>
    <definedName name="STEP1" localSheetId="8">#REF!</definedName>
    <definedName name="STEP1" localSheetId="2">#REF!</definedName>
    <definedName name="STEP1" localSheetId="3">#REF!</definedName>
    <definedName name="STEP1" localSheetId="1">#REF!</definedName>
    <definedName name="STEP1">#REF!</definedName>
    <definedName name="STEP2" localSheetId="8">#REF!</definedName>
    <definedName name="STEP2" localSheetId="2">#REF!</definedName>
    <definedName name="STEP2" localSheetId="3">#REF!</definedName>
    <definedName name="STEP2" localSheetId="1">#REF!</definedName>
    <definedName name="STEP2">#REF!</definedName>
    <definedName name="STES1" localSheetId="8">#REF!</definedName>
    <definedName name="STES1" localSheetId="2">#REF!</definedName>
    <definedName name="STES1" localSheetId="3">#REF!</definedName>
    <definedName name="STES1" localSheetId="1">#REF!</definedName>
    <definedName name="STES1">#REF!</definedName>
    <definedName name="STES2" localSheetId="8">#REF!</definedName>
    <definedName name="STES2" localSheetId="2">#REF!</definedName>
    <definedName name="STES2" localSheetId="3">#REF!</definedName>
    <definedName name="STES2" localSheetId="1">#REF!</definedName>
    <definedName name="STES2">#REF!</definedName>
    <definedName name="STMM1" localSheetId="8">#REF!</definedName>
    <definedName name="STMM1" localSheetId="2">#REF!</definedName>
    <definedName name="STMM1" localSheetId="3">#REF!</definedName>
    <definedName name="STMM1" localSheetId="1">#REF!</definedName>
    <definedName name="STMM1">#REF!</definedName>
    <definedName name="STMM2" localSheetId="8">#REF!</definedName>
    <definedName name="STMM2" localSheetId="2">#REF!</definedName>
    <definedName name="STMM2" localSheetId="3">#REF!</definedName>
    <definedName name="STMM2" localSheetId="1">#REF!</definedName>
    <definedName name="STMM2">#REF!</definedName>
    <definedName name="STMP1" localSheetId="8">#REF!</definedName>
    <definedName name="STMP1" localSheetId="2">#REF!</definedName>
    <definedName name="STMP1" localSheetId="3">#REF!</definedName>
    <definedName name="STMP1" localSheetId="1">#REF!</definedName>
    <definedName name="STMP1">#REF!</definedName>
    <definedName name="STMP2" localSheetId="8">#REF!</definedName>
    <definedName name="STMP2" localSheetId="2">#REF!</definedName>
    <definedName name="STMP2" localSheetId="3">#REF!</definedName>
    <definedName name="STMP2" localSheetId="1">#REF!</definedName>
    <definedName name="STMP2">#REF!</definedName>
    <definedName name="STMS1" localSheetId="8">#REF!</definedName>
    <definedName name="STMS1" localSheetId="2">#REF!</definedName>
    <definedName name="STMS1" localSheetId="3">#REF!</definedName>
    <definedName name="STMS1" localSheetId="1">#REF!</definedName>
    <definedName name="STMS1">#REF!</definedName>
    <definedName name="STMS2" localSheetId="8">#REF!</definedName>
    <definedName name="STMS2" localSheetId="2">#REF!</definedName>
    <definedName name="STMS2" localSheetId="3">#REF!</definedName>
    <definedName name="STMS2" localSheetId="1">#REF!</definedName>
    <definedName name="STMS2">#REF!</definedName>
    <definedName name="STOWH">#REF!</definedName>
    <definedName name="su">#REF!</definedName>
    <definedName name="subsum1">[46]A!#REF!</definedName>
    <definedName name="SUO_REA">#N/A</definedName>
    <definedName name="SUO_TOE" localSheetId="8">#REF!</definedName>
    <definedName name="SUO_TOE" localSheetId="2">#REF!</definedName>
    <definedName name="SUO_TOE" localSheetId="3">#REF!</definedName>
    <definedName name="SUO_TOE" localSheetId="1">#REF!</definedName>
    <definedName name="SUO_TOE">#REF!</definedName>
    <definedName name="sv">#REF!</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#REF!</definedName>
    <definedName name="SWBM1" localSheetId="8">#REF!</definedName>
    <definedName name="SWBM1" localSheetId="2">#REF!</definedName>
    <definedName name="SWBM1" localSheetId="3">#REF!</definedName>
    <definedName name="SWBM1" localSheetId="1">#REF!</definedName>
    <definedName name="SWBM1">#REF!</definedName>
    <definedName name="SWBM2" localSheetId="8">#REF!</definedName>
    <definedName name="SWBM2" localSheetId="2">#REF!</definedName>
    <definedName name="SWBM2" localSheetId="3">#REF!</definedName>
    <definedName name="SWBM2" localSheetId="1">#REF!</definedName>
    <definedName name="SWBM2">#REF!</definedName>
    <definedName name="SWBP1" localSheetId="8">#REF!</definedName>
    <definedName name="SWBP1" localSheetId="2">#REF!</definedName>
    <definedName name="SWBP1" localSheetId="3">#REF!</definedName>
    <definedName name="SWBP1" localSheetId="1">#REF!</definedName>
    <definedName name="SWBP1">#REF!</definedName>
    <definedName name="SWBP2" localSheetId="8">#REF!</definedName>
    <definedName name="SWBP2" localSheetId="2">#REF!</definedName>
    <definedName name="SWBP2" localSheetId="3">#REF!</definedName>
    <definedName name="SWBP2" localSheetId="1">#REF!</definedName>
    <definedName name="SWBP2">#REF!</definedName>
    <definedName name="SWBS1" localSheetId="8">#REF!</definedName>
    <definedName name="SWBS1" localSheetId="2">#REF!</definedName>
    <definedName name="SWBS1" localSheetId="3">#REF!</definedName>
    <definedName name="SWBS1" localSheetId="1">#REF!</definedName>
    <definedName name="SWBS1">#REF!</definedName>
    <definedName name="SWBS2" localSheetId="8">#REF!</definedName>
    <definedName name="SWBS2" localSheetId="2">#REF!</definedName>
    <definedName name="SWBS2" localSheetId="3">#REF!</definedName>
    <definedName name="SWBS2" localSheetId="1">#REF!</definedName>
    <definedName name="SWBS2">#REF!</definedName>
    <definedName name="SWH.1">#REF!</definedName>
    <definedName name="SWH.2">#REF!</definedName>
    <definedName name="SWH.3">#REF!</definedName>
    <definedName name="SWL" localSheetId="8">#REF!</definedName>
    <definedName name="SWL" localSheetId="2">#REF!</definedName>
    <definedName name="SWL" localSheetId="3">#REF!</definedName>
    <definedName name="SWL" localSheetId="1">#REF!</definedName>
    <definedName name="SWL">#REF!</definedName>
    <definedName name="SWMM1" localSheetId="8">#REF!</definedName>
    <definedName name="SWMM1" localSheetId="2">#REF!</definedName>
    <definedName name="SWMM1" localSheetId="3">#REF!</definedName>
    <definedName name="SWMM1" localSheetId="1">#REF!</definedName>
    <definedName name="SWMM1">#REF!</definedName>
    <definedName name="SWMM2" localSheetId="8">#REF!</definedName>
    <definedName name="SWMM2" localSheetId="2">#REF!</definedName>
    <definedName name="SWMM2" localSheetId="3">#REF!</definedName>
    <definedName name="SWMM2" localSheetId="1">#REF!</definedName>
    <definedName name="SWMM2">#REF!</definedName>
    <definedName name="SWMP1" localSheetId="8">#REF!</definedName>
    <definedName name="SWMP1" localSheetId="2">#REF!</definedName>
    <definedName name="SWMP1" localSheetId="3">#REF!</definedName>
    <definedName name="SWMP1" localSheetId="1">#REF!</definedName>
    <definedName name="SWMP1">#REF!</definedName>
    <definedName name="SWMP2" localSheetId="8">#REF!</definedName>
    <definedName name="SWMP2" localSheetId="2">#REF!</definedName>
    <definedName name="SWMP2" localSheetId="3">#REF!</definedName>
    <definedName name="SWMP2" localSheetId="1">#REF!</definedName>
    <definedName name="SWMP2">#REF!</definedName>
    <definedName name="SWMS1" localSheetId="8">#REF!</definedName>
    <definedName name="SWMS1" localSheetId="2">#REF!</definedName>
    <definedName name="SWMS1" localSheetId="3">#REF!</definedName>
    <definedName name="SWMS1" localSheetId="1">#REF!</definedName>
    <definedName name="SWMS1">#REF!</definedName>
    <definedName name="SWMS2" localSheetId="8">#REF!</definedName>
    <definedName name="SWMS2" localSheetId="2">#REF!</definedName>
    <definedName name="SWMS2" localSheetId="3">#REF!</definedName>
    <definedName name="SWMS2" localSheetId="1">#REF!</definedName>
    <definedName name="SWMS2">#REF!</definedName>
    <definedName name="SWR" localSheetId="8">#REF!</definedName>
    <definedName name="SWR" localSheetId="2">#REF!</definedName>
    <definedName name="SWR" localSheetId="3">#REF!</definedName>
    <definedName name="SWR" localSheetId="1">#REF!</definedName>
    <definedName name="SWR">#REF!</definedName>
    <definedName name="SWTM1" localSheetId="8">#REF!</definedName>
    <definedName name="SWTM1" localSheetId="2">#REF!</definedName>
    <definedName name="SWTM1" localSheetId="3">#REF!</definedName>
    <definedName name="SWTM1" localSheetId="1">#REF!</definedName>
    <definedName name="SWTM1">#REF!</definedName>
    <definedName name="SWTM2" localSheetId="8">#REF!</definedName>
    <definedName name="SWTM2" localSheetId="2">#REF!</definedName>
    <definedName name="SWTM2" localSheetId="3">#REF!</definedName>
    <definedName name="SWTM2" localSheetId="1">#REF!</definedName>
    <definedName name="SWTM2">#REF!</definedName>
    <definedName name="SWTP1" localSheetId="8">#REF!</definedName>
    <definedName name="SWTP1" localSheetId="2">#REF!</definedName>
    <definedName name="SWTP1" localSheetId="3">#REF!</definedName>
    <definedName name="SWTP1" localSheetId="1">#REF!</definedName>
    <definedName name="SWTP1">#REF!</definedName>
    <definedName name="SWTP2" localSheetId="8">#REF!</definedName>
    <definedName name="SWTP2" localSheetId="2">#REF!</definedName>
    <definedName name="SWTP2" localSheetId="3">#REF!</definedName>
    <definedName name="SWTP2" localSheetId="1">#REF!</definedName>
    <definedName name="SWTP2">#REF!</definedName>
    <definedName name="SWTS1" localSheetId="8">#REF!</definedName>
    <definedName name="SWTS1" localSheetId="2">#REF!</definedName>
    <definedName name="SWTS1" localSheetId="3">#REF!</definedName>
    <definedName name="SWTS1" localSheetId="1">#REF!</definedName>
    <definedName name="SWTS1">#REF!</definedName>
    <definedName name="SWTS2" localSheetId="8">#REF!</definedName>
    <definedName name="SWTS2" localSheetId="2">#REF!</definedName>
    <definedName name="SWTS2" localSheetId="3">#REF!</definedName>
    <definedName name="SWTS2" localSheetId="1">#REF!</definedName>
    <definedName name="SWTS2">#REF!</definedName>
    <definedName name="SW시험기사">#REF!</definedName>
    <definedName name="SY" localSheetId="8">#REF!</definedName>
    <definedName name="SY" localSheetId="2">#REF!</definedName>
    <definedName name="SY" localSheetId="3">#REF!</definedName>
    <definedName name="SY" localSheetId="1">#REF!</definedName>
    <definedName name="SY">#REF!</definedName>
    <definedName name="sys">#REF!</definedName>
    <definedName name="T" localSheetId="3">[20]교각1!#REF!</definedName>
    <definedName name="T">[20]교각1!#REF!</definedName>
    <definedName name="T.B.M설치">#REF!</definedName>
    <definedName name="t1a1p">#REF!</definedName>
    <definedName name="t1a1t">#REF!</definedName>
    <definedName name="t1a2p">#REF!</definedName>
    <definedName name="t1a2t">#REF!</definedName>
    <definedName name="T1S" localSheetId="8">#REF!</definedName>
    <definedName name="T1S" localSheetId="2">#REF!</definedName>
    <definedName name="T1S" localSheetId="3">#REF!</definedName>
    <definedName name="T1S" localSheetId="1">#REF!</definedName>
    <definedName name="T1S">#REF!</definedName>
    <definedName name="t2a1p">#REF!</definedName>
    <definedName name="t2a1t">#REF!</definedName>
    <definedName name="t2a2p">#REF!</definedName>
    <definedName name="t2a2t">#REF!</definedName>
    <definedName name="T2S" localSheetId="8">#REF!</definedName>
    <definedName name="T2S" localSheetId="2">#REF!</definedName>
    <definedName name="T2S" localSheetId="3">#REF!</definedName>
    <definedName name="T2S" localSheetId="1">#REF!</definedName>
    <definedName name="T2S">#REF!</definedName>
    <definedName name="T3A1P">#REF!</definedName>
    <definedName name="t3a1t">#REF!</definedName>
    <definedName name="t3a2p">#REF!</definedName>
    <definedName name="t3a2t">#REF!</definedName>
    <definedName name="T3S" localSheetId="8">#REF!</definedName>
    <definedName name="T3S" localSheetId="2">#REF!</definedName>
    <definedName name="T3S" localSheetId="3">#REF!</definedName>
    <definedName name="T3S" localSheetId="1">#REF!</definedName>
    <definedName name="T3S">#REF!</definedName>
    <definedName name="Ta" localSheetId="8">#REF!</definedName>
    <definedName name="Ta" localSheetId="2">#REF!</definedName>
    <definedName name="Ta" localSheetId="3">#REF!</definedName>
    <definedName name="Ta" localSheetId="1">#REF!</definedName>
    <definedName name="Ta">#REF!</definedName>
    <definedName name="TA1P">#REF!</definedName>
    <definedName name="ta1t">#REF!</definedName>
    <definedName name="ta2p">#REF!</definedName>
    <definedName name="ta2t">#REF!</definedName>
    <definedName name="Taeip" localSheetId="8">#REF!</definedName>
    <definedName name="Taeip" localSheetId="2">#REF!</definedName>
    <definedName name="Taeip" localSheetId="3">#REF!</definedName>
    <definedName name="Taeip" localSheetId="1">#REF!</definedName>
    <definedName name="Taeip">#REF!</definedName>
    <definedName name="TAF" localSheetId="8">#REF!</definedName>
    <definedName name="TAF" localSheetId="2">#REF!</definedName>
    <definedName name="TAF" localSheetId="3">#REF!</definedName>
    <definedName name="TAF" localSheetId="1">#REF!</definedName>
    <definedName name="TAF">#REF!</definedName>
    <definedName name="TAH" localSheetId="8">#REF!</definedName>
    <definedName name="TAH" localSheetId="2">#REF!</definedName>
    <definedName name="TAH" localSheetId="3">#REF!</definedName>
    <definedName name="TAH" localSheetId="1">#REF!</definedName>
    <definedName name="TAH">#REF!</definedName>
    <definedName name="TAM" localSheetId="8">#REF!</definedName>
    <definedName name="TAM" localSheetId="2">#REF!</definedName>
    <definedName name="TAM" localSheetId="3">#REF!</definedName>
    <definedName name="TAM" localSheetId="1">#REF!</definedName>
    <definedName name="TAM">#REF!</definedName>
    <definedName name="TANB">#REF!</definedName>
    <definedName name="TB" localSheetId="8">#REF!</definedName>
    <definedName name="TB" localSheetId="2">#REF!</definedName>
    <definedName name="TB" localSheetId="3">#REF!</definedName>
    <definedName name="TB" localSheetId="1">#REF!</definedName>
    <definedName name="TB">#REF!</definedName>
    <definedName name="TC" localSheetId="8">#REF!</definedName>
    <definedName name="TC" localSheetId="2">#REF!</definedName>
    <definedName name="TC" localSheetId="3">#REF!</definedName>
    <definedName name="TC" localSheetId="1">#REF!</definedName>
    <definedName name="TC">#REF!</definedName>
    <definedName name="TCA" localSheetId="8">#REF!</definedName>
    <definedName name="TCA" localSheetId="2">#REF!</definedName>
    <definedName name="TCA" localSheetId="3">#REF!</definedName>
    <definedName name="TCA" localSheetId="1">#REF!</definedName>
    <definedName name="TCA">#REF!</definedName>
    <definedName name="TCB" localSheetId="8">#REF!</definedName>
    <definedName name="TCB" localSheetId="2">#REF!</definedName>
    <definedName name="TCB" localSheetId="3">#REF!</definedName>
    <definedName name="TCB" localSheetId="1">#REF!</definedName>
    <definedName name="TCB">#REF!</definedName>
    <definedName name="text1" localSheetId="3">[47]가도공!#REF!</definedName>
    <definedName name="text1">[47]가도공!#REF!</definedName>
    <definedName name="TGLEN">#REF!</definedName>
    <definedName name="TGTY1">#REF!</definedName>
    <definedName name="TGTY2">#REF!</definedName>
    <definedName name="TITLE" localSheetId="8">#REF!</definedName>
    <definedName name="TITLE" localSheetId="2">#REF!</definedName>
    <definedName name="TITLE" localSheetId="3">#REF!</definedName>
    <definedName name="TITLE" localSheetId="1">#REF!</definedName>
    <definedName name="TITLE">#REF!</definedName>
    <definedName name="titles">#REF!</definedName>
    <definedName name="TKH">#REF!</definedName>
    <definedName name="tlf">#REF!</definedName>
    <definedName name="TM" localSheetId="3">'[48]6.7.8.우물통'!#REF!</definedName>
    <definedName name="TM">'[48]6.7.8.우물통'!#REF!</definedName>
    <definedName name="TMO" localSheetId="8">#REF!</definedName>
    <definedName name="TMO" localSheetId="2">#REF!</definedName>
    <definedName name="TMO" localSheetId="3">#REF!</definedName>
    <definedName name="TMO" localSheetId="1">#REF!</definedName>
    <definedName name="TMO">#REF!</definedName>
    <definedName name="TOB">#REF!</definedName>
    <definedName name="TOH">#REF!</definedName>
    <definedName name="TOLB">#REF!</definedName>
    <definedName name="TOPI">#REF!</definedName>
    <definedName name="TotalH" localSheetId="3">'[17]BOX형 교대'!#REF!</definedName>
    <definedName name="TotalH">'[17]BOX형 교대'!#REF!</definedName>
    <definedName name="TOWB">#REF!</definedName>
    <definedName name="TOWH">#REF!</definedName>
    <definedName name="TPF" localSheetId="8">#REF!</definedName>
    <definedName name="TPF" localSheetId="2">#REF!</definedName>
    <definedName name="TPF" localSheetId="3">#REF!</definedName>
    <definedName name="TPF" localSheetId="1">#REF!</definedName>
    <definedName name="TPF">#REF!</definedName>
    <definedName name="TPH" localSheetId="8">#REF!</definedName>
    <definedName name="TPH" localSheetId="2">#REF!</definedName>
    <definedName name="TPH" localSheetId="3">#REF!</definedName>
    <definedName name="TPH" localSheetId="1">#REF!</definedName>
    <definedName name="TPH">#REF!</definedName>
    <definedName name="TPM" localSheetId="8">#REF!</definedName>
    <definedName name="TPM" localSheetId="2">#REF!</definedName>
    <definedName name="TPM" localSheetId="3">#REF!</definedName>
    <definedName name="TPM" localSheetId="1">#REF!</definedName>
    <definedName name="TPM">#REF!</definedName>
    <definedName name="TRETETT">#REF!</definedName>
    <definedName name="TS">#REF!</definedName>
    <definedName name="TSS" localSheetId="8">#REF!</definedName>
    <definedName name="TSS" localSheetId="2">#REF!</definedName>
    <definedName name="TSS" localSheetId="3">#REF!</definedName>
    <definedName name="TSS" localSheetId="1">#REF!</definedName>
    <definedName name="TSS">#REF!</definedName>
    <definedName name="TTT">#REF!</definedName>
    <definedName name="tttt" localSheetId="8">#REF!</definedName>
    <definedName name="tttt" localSheetId="2">#REF!</definedName>
    <definedName name="tttt" localSheetId="3">#REF!</definedName>
    <definedName name="tttt" localSheetId="1">#REF!</definedName>
    <definedName name="tttt">#REF!</definedName>
    <definedName name="TU" localSheetId="8">#REF!</definedName>
    <definedName name="TU" localSheetId="2">#REF!</definedName>
    <definedName name="TU" localSheetId="3">#REF!</definedName>
    <definedName name="TU" localSheetId="1">#REF!</definedName>
    <definedName name="TU">#REF!</definedName>
    <definedName name="TW" localSheetId="8">#REF!</definedName>
    <definedName name="TW" localSheetId="2">#REF!</definedName>
    <definedName name="TW" localSheetId="3">#REF!</definedName>
    <definedName name="TW" localSheetId="1">#REF!</definedName>
    <definedName name="TW">#REF!</definedName>
    <definedName name="TWA" localSheetId="8">#REF!</definedName>
    <definedName name="TWA" localSheetId="2">#REF!</definedName>
    <definedName name="TWA" localSheetId="3">#REF!</definedName>
    <definedName name="TWA" localSheetId="1">#REF!</definedName>
    <definedName name="TWA">#REF!</definedName>
    <definedName name="TwallH1" localSheetId="3">'[17]BOX형 교대'!#REF!</definedName>
    <definedName name="TwallH1">'[17]BOX형 교대'!#REF!</definedName>
    <definedName name="TwallH2" localSheetId="3">'[17]BOX형 교대'!#REF!</definedName>
    <definedName name="TwallH2">'[17]BOX형 교대'!#REF!</definedName>
    <definedName name="TwallH3" localSheetId="3">'[17]BOX형 교대'!#REF!</definedName>
    <definedName name="TwallH3">'[17]BOX형 교대'!#REF!</definedName>
    <definedName name="TwallLen1" localSheetId="3">'[17]BOX형 교대'!#REF!</definedName>
    <definedName name="TwallLen1">'[17]BOX형 교대'!#REF!</definedName>
    <definedName name="TwallLen2" localSheetId="3">'[17]BOX형 교대'!#REF!</definedName>
    <definedName name="TwallLen2">'[17]BOX형 교대'!#REF!</definedName>
    <definedName name="TwallLen3" localSheetId="3">'[17]BOX형 교대'!#REF!</definedName>
    <definedName name="TwallLen3">'[17]BOX형 교대'!#REF!</definedName>
    <definedName name="TwallLen4" localSheetId="3">'[17]BOX형 교대'!#REF!</definedName>
    <definedName name="TwallLen4">'[17]BOX형 교대'!#REF!</definedName>
    <definedName name="TWI" localSheetId="8">#REF!</definedName>
    <definedName name="TWI" localSheetId="2">#REF!</definedName>
    <definedName name="TWI" localSheetId="3">#REF!</definedName>
    <definedName name="TWI" localSheetId="1">#REF!</definedName>
    <definedName name="TWI">#REF!</definedName>
    <definedName name="TWL" localSheetId="8">#REF!</definedName>
    <definedName name="TWL" localSheetId="2">#REF!</definedName>
    <definedName name="TWL" localSheetId="3">#REF!</definedName>
    <definedName name="TWL" localSheetId="1">#REF!</definedName>
    <definedName name="TWL">#REF!</definedName>
    <definedName name="TWR" localSheetId="8">#REF!</definedName>
    <definedName name="TWR" localSheetId="2">#REF!</definedName>
    <definedName name="TWR" localSheetId="3">#REF!</definedName>
    <definedName name="TWR" localSheetId="1">#REF!</definedName>
    <definedName name="TWR">#REF!</definedName>
    <definedName name="TWW">#REF!</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B">#REF!</definedName>
    <definedName name="tyo" localSheetId="8">BlankMacro1</definedName>
    <definedName name="tyo" localSheetId="2">BlankMacro1</definedName>
    <definedName name="tyo" localSheetId="3">BlankMacro1</definedName>
    <definedName name="tyo" localSheetId="1">BlankMacro1</definedName>
    <definedName name="tyo">BlankMacro1</definedName>
    <definedName name="TYTY">#REF!</definedName>
    <definedName name="U.1" localSheetId="8">#REF!</definedName>
    <definedName name="U.1" localSheetId="2">#REF!</definedName>
    <definedName name="U.1" localSheetId="3">#REF!</definedName>
    <definedName name="U.1" localSheetId="1">#REF!</definedName>
    <definedName name="U.1">#REF!</definedName>
    <definedName name="U.2" localSheetId="8">#REF!</definedName>
    <definedName name="U.2" localSheetId="2">#REF!</definedName>
    <definedName name="U.2" localSheetId="3">#REF!</definedName>
    <definedName name="U.2" localSheetId="1">#REF!</definedName>
    <definedName name="U.2">#REF!</definedName>
    <definedName name="UNITA">[10]부하계산서!#REF!</definedName>
    <definedName name="UNITAA">[10]부하계산서!#REF!</definedName>
    <definedName name="UNITB">[10]부하계산서!#REF!</definedName>
    <definedName name="UNITBB">[10]부하계산서!#REF!</definedName>
    <definedName name="UNITC">[10]부하계산서!#REF!</definedName>
    <definedName name="UNITC1">[10]부하계산서!#REF!</definedName>
    <definedName name="UNITCA">[10]부하계산서!#REF!</definedName>
    <definedName name="UNITD">[10]부하계산서!#REF!</definedName>
    <definedName name="UNITDA">[10]부하계산서!#REF!</definedName>
    <definedName name="UPSR">[10]부하계산서!#REF!</definedName>
    <definedName name="UTMM1" localSheetId="8">#REF!</definedName>
    <definedName name="UTMM1" localSheetId="2">#REF!</definedName>
    <definedName name="UTMM1" localSheetId="3">#REF!</definedName>
    <definedName name="UTMM1" localSheetId="1">#REF!</definedName>
    <definedName name="UTMM1">#REF!</definedName>
    <definedName name="U측구">#REF!</definedName>
    <definedName name="U형시가지측구수량집계">#REF!</definedName>
    <definedName name="U형측구수량집계">#REF!</definedName>
    <definedName name="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2" localSheetId="8">#REF!</definedName>
    <definedName name="V.2" localSheetId="2">#REF!</definedName>
    <definedName name="V.2" localSheetId="3">#REF!</definedName>
    <definedName name="V.2" localSheetId="1">#REF!</definedName>
    <definedName name="V.2">#REF!</definedName>
    <definedName name="V.4" localSheetId="8">#REF!</definedName>
    <definedName name="V.4" localSheetId="2">#REF!</definedName>
    <definedName name="V.4" localSheetId="3">#REF!</definedName>
    <definedName name="V.4" localSheetId="1">#REF!</definedName>
    <definedName name="V.4">#REF!</definedName>
    <definedName name="V.5" localSheetId="8">#REF!</definedName>
    <definedName name="V.5" localSheetId="2">#REF!</definedName>
    <definedName name="V.5" localSheetId="3">#REF!</definedName>
    <definedName name="V.5" localSheetId="1">#REF!</definedName>
    <definedName name="V.5">#REF!</definedName>
    <definedName name="V.7" localSheetId="8">#REF!</definedName>
    <definedName name="V.7" localSheetId="2">#REF!</definedName>
    <definedName name="V.7" localSheetId="3">#REF!</definedName>
    <definedName name="V.7" localSheetId="1">#REF!</definedName>
    <definedName name="V.7">#REF!</definedName>
    <definedName name="vb">BlankMacro1</definedName>
    <definedName name="VCUT">[49]자재!$C$14</definedName>
    <definedName name="VMAX">#N/A</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v">#REF!</definedName>
    <definedName name="VX" localSheetId="8">#REF!</definedName>
    <definedName name="VX" localSheetId="2">#REF!</definedName>
    <definedName name="VX" localSheetId="3">#REF!</definedName>
    <definedName name="VX" localSheetId="1">#REF!</definedName>
    <definedName name="VX">#REF!</definedName>
    <definedName name="VZ" localSheetId="8">#REF!</definedName>
    <definedName name="VZ" localSheetId="2">#REF!</definedName>
    <definedName name="VZ" localSheetId="3">#REF!</definedName>
    <definedName name="VZ" localSheetId="1">#REF!</definedName>
    <definedName name="VZ">#REF!</definedName>
    <definedName name="V형측구수량집계">#REF!</definedName>
    <definedName name="w">BlankMacro1</definedName>
    <definedName name="W1C">#REF!</definedName>
    <definedName name="W2C">#REF!</definedName>
    <definedName name="WA" localSheetId="3">[20]교각1!#REF!</definedName>
    <definedName name="WA">[20]교각1!#REF!</definedName>
    <definedName name="WallH1" localSheetId="3">'[17]BOX형 교대'!#REF!</definedName>
    <definedName name="WallH1">'[17]BOX형 교대'!#REF!</definedName>
    <definedName name="WallH2" localSheetId="3">'[17]BOX형 교대'!#REF!</definedName>
    <definedName name="WallH2">'[17]BOX형 교대'!#REF!</definedName>
    <definedName name="WallLen" localSheetId="3">'[17]BOX형 교대'!#REF!</definedName>
    <definedName name="WallLen">'[17]BOX형 교대'!#REF!</definedName>
    <definedName name="WB" localSheetId="8">#REF!</definedName>
    <definedName name="WB" localSheetId="2">#REF!</definedName>
    <definedName name="WB" localSheetId="3">#REF!</definedName>
    <definedName name="WB" localSheetId="1">#REF!</definedName>
    <definedName name="WB">#REF!</definedName>
    <definedName name="WB.1">#REF!</definedName>
    <definedName name="WB.2">#REF!</definedName>
    <definedName name="WB.3">#REF!</definedName>
    <definedName name="WBB">#REF!</definedName>
    <definedName name="WC" localSheetId="8">#REF!</definedName>
    <definedName name="WC" localSheetId="2">#REF!</definedName>
    <definedName name="WC" localSheetId="3">#REF!</definedName>
    <definedName name="WC" localSheetId="1">#REF!</definedName>
    <definedName name="WC">#REF!</definedName>
    <definedName name="WCC">#REF!</definedName>
    <definedName name="WCP">#REF!</definedName>
    <definedName name="WD" localSheetId="8">#REF!</definedName>
    <definedName name="WD" localSheetId="2">#REF!</definedName>
    <definedName name="WD" localSheetId="3">#REF!</definedName>
    <definedName name="WD" localSheetId="1">#REF!</definedName>
    <definedName name="WD">#REF!</definedName>
    <definedName name="Wd_1" localSheetId="8">#REF!</definedName>
    <definedName name="Wd_1" localSheetId="2">#REF!</definedName>
    <definedName name="Wd_1" localSheetId="3">#REF!</definedName>
    <definedName name="Wd_1" localSheetId="1">#REF!</definedName>
    <definedName name="Wd_1">#REF!</definedName>
    <definedName name="Wd_2" localSheetId="8">#REF!</definedName>
    <definedName name="Wd_2" localSheetId="2">#REF!</definedName>
    <definedName name="Wd_2" localSheetId="3">#REF!</definedName>
    <definedName name="Wd_2" localSheetId="1">#REF!</definedName>
    <definedName name="Wd_2">#REF!</definedName>
    <definedName name="Wd_3" localSheetId="8">#REF!</definedName>
    <definedName name="Wd_3" localSheetId="2">#REF!</definedName>
    <definedName name="Wd_3" localSheetId="3">#REF!</definedName>
    <definedName name="Wd_3" localSheetId="1">#REF!</definedName>
    <definedName name="Wd_3">#REF!</definedName>
    <definedName name="WD_P" localSheetId="8">#REF!</definedName>
    <definedName name="WD_P" localSheetId="2">#REF!</definedName>
    <definedName name="WD_P" localSheetId="3">#REF!</definedName>
    <definedName name="WD_P" localSheetId="1">#REF!</definedName>
    <definedName name="WD_P">#REF!</definedName>
    <definedName name="WD_W" localSheetId="8">#REF!</definedName>
    <definedName name="WD_W" localSheetId="2">#REF!</definedName>
    <definedName name="WD_W" localSheetId="3">#REF!</definedName>
    <definedName name="WD_W" localSheetId="1">#REF!</definedName>
    <definedName name="WD_W">#REF!</definedName>
    <definedName name="WE" localSheetId="8">#REF!</definedName>
    <definedName name="WE" localSheetId="2">#REF!</definedName>
    <definedName name="WE" localSheetId="3">#REF!</definedName>
    <definedName name="WE" localSheetId="1">#REF!</definedName>
    <definedName name="WE">#REF!</definedName>
    <definedName name="WEo" localSheetId="8">#REF!</definedName>
    <definedName name="WEo" localSheetId="2">#REF!</definedName>
    <definedName name="WEo" localSheetId="3">#REF!</definedName>
    <definedName name="WEo" localSheetId="1">#REF!</definedName>
    <definedName name="WEo">#REF!</definedName>
    <definedName name="we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F" localSheetId="8">#REF!</definedName>
    <definedName name="WF" localSheetId="2">#REF!</definedName>
    <definedName name="WF" localSheetId="3">#REF!</definedName>
    <definedName name="WF" localSheetId="1">#REF!</definedName>
    <definedName name="WF">#REF!</definedName>
    <definedName name="WFF">#REF!</definedName>
    <definedName name="WH" localSheetId="8">#REF!</definedName>
    <definedName name="WH" localSheetId="2">#REF!</definedName>
    <definedName name="WH" localSheetId="3">#REF!</definedName>
    <definedName name="WH" localSheetId="1">#REF!</definedName>
    <definedName name="WH">#REF!</definedName>
    <definedName name="WH.1">#REF!</definedName>
    <definedName name="WH.2">#REF!</definedName>
    <definedName name="WH.3">#REF!</definedName>
    <definedName name="WHW" localSheetId="3">'[4]cross beam'!#REF!</definedName>
    <definedName name="WHW">'[4]cross beam'!#REF!</definedName>
    <definedName name="wind1">#REF!</definedName>
    <definedName name="wind2">#REF!</definedName>
    <definedName name="WL" localSheetId="3">[20]교각1!#REF!</definedName>
    <definedName name="WL">[20]교각1!#REF!</definedName>
    <definedName name="WLT" localSheetId="8">#REF!</definedName>
    <definedName name="WLT" localSheetId="2">#REF!</definedName>
    <definedName name="WLT" localSheetId="3">#REF!</definedName>
    <definedName name="WLT" localSheetId="1">#REF!</definedName>
    <definedName name="WLT">#REF!</definedName>
    <definedName name="WN" localSheetId="3">[20]교각1!#REF!</definedName>
    <definedName name="WN">[20]교각1!#REF!</definedName>
    <definedName name="wowoe">#REF!</definedName>
    <definedName name="WPP">#REF!</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2번." hidden="1">{#N/A,#N/A,FALSE,"2~8번"}</definedName>
    <definedName name="wrn.골재소요량." hidden="1">{#N/A,#N/A,FALSE,"골재소요량";#N/A,#N/A,FALSE,"골재소요량"}</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hidden="1">{#N/A,#N/A,FALSE,"전력간선"}</definedName>
    <definedName name="wrn.구조2." hidden="1">{#N/A,#N/A,FALSE,"구조2"}</definedName>
    <definedName name="wrn.단가표지." hidden="1">{#N/A,#N/A,FALSE,"단가표지"}</definedName>
    <definedName name="wrn.배수1." hidden="1">{#N/A,#N/A,FALSE,"배수1"}</definedName>
    <definedName name="wrn.배수2." hidden="1">{#N/A,#N/A,FALSE,"배수2"}</definedName>
    <definedName name="wrn.부대1." hidden="1">{#N/A,#N/A,FALSE,"부대1"}</definedName>
    <definedName name="wrn.부대2." hidden="1">{#N/A,#N/A,FALSE,"부대2"}</definedName>
    <definedName name="wrn.속도." hidden="1">{#N/A,#N/A,FALSE,"속도"}</definedName>
    <definedName name="wrn.운반시간." hidden="1">{#N/A,#N/A,FALSE,"운반시간"}</definedName>
    <definedName name="wrn.이정표." hidden="1">{#N/A,#N/A,FALSE,"이정표"}</definedName>
    <definedName name="wrn.조골재." hidden="1">{#N/A,#N/A,FALSE,"조골재"}</definedName>
    <definedName name="wrn.토공1." hidden="1">{#N/A,#N/A,FALSE,"구조1"}</definedName>
    <definedName name="wrn.토공2." hidden="1">{#N/A,#N/A,FALSE,"토공2"}</definedName>
    <definedName name="wrn.포장1." hidden="1">{#N/A,#N/A,FALSE,"포장1";#N/A,#N/A,FALSE,"포장1"}</definedName>
    <definedName name="wrn.포장2." hidden="1">{#N/A,#N/A,FALSE,"포장2"}</definedName>
    <definedName name="wrn.표지목차." hidden="1">{#N/A,#N/A,FALSE,"표지목차"}</definedName>
    <definedName name="wrn.현장._.NCR._.분석." hidden="1">{#N/A,#N/A,FALSE,"현장 NCR 분석";#N/A,#N/A,FALSE,"현장품질감사";#N/A,#N/A,FALSE,"현장품질감사"}</definedName>
    <definedName name="wrn.혼합골재." hidden="1">{#N/A,#N/A,FALSE,"혼합골재"}</definedName>
    <definedName name="WS" localSheetId="8">#REF!</definedName>
    <definedName name="WS" localSheetId="2">#REF!</definedName>
    <definedName name="WS" localSheetId="3">#REF!</definedName>
    <definedName name="WS" localSheetId="1">#REF!</definedName>
    <definedName name="WS">#REF!</definedName>
    <definedName name="WSO" localSheetId="8">#REF!</definedName>
    <definedName name="WSO" localSheetId="2">#REF!</definedName>
    <definedName name="WSO" localSheetId="3">#REF!</definedName>
    <definedName name="WSO" localSheetId="1">#REF!</definedName>
    <definedName name="WSO">#REF!</definedName>
    <definedName name="WST" localSheetId="8">#REF!</definedName>
    <definedName name="WST" localSheetId="2">#REF!</definedName>
    <definedName name="WST" localSheetId="3">#REF!</definedName>
    <definedName name="WST" localSheetId="1">#REF!</definedName>
    <definedName name="WST">#REF!</definedName>
    <definedName name="WSUM">#REF!</definedName>
    <definedName name="wt" localSheetId="8">#REF!</definedName>
    <definedName name="wt" localSheetId="2">#REF!</definedName>
    <definedName name="wt" localSheetId="3">#REF!</definedName>
    <definedName name="wt" localSheetId="1">#REF!</definedName>
    <definedName name="wt">#REF!</definedName>
    <definedName name="wt_1" localSheetId="8">#REF!</definedName>
    <definedName name="wt_1" localSheetId="2">#REF!</definedName>
    <definedName name="wt_1" localSheetId="3">#REF!</definedName>
    <definedName name="wt_1" localSheetId="1">#REF!</definedName>
    <definedName name="wt_1">#REF!</definedName>
    <definedName name="WW">'[29]ABUT수량-A1'!$T$25</definedName>
    <definedName name="www">'[39]ABUT수량-A1'!$T$25</definedName>
    <definedName name="WWW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X" localSheetId="3">'[4]cross beam'!#REF!</definedName>
    <definedName name="X">'[4]cross beam'!#REF!</definedName>
    <definedName name="xend" localSheetId="8">#REF!</definedName>
    <definedName name="xend" localSheetId="2">#REF!</definedName>
    <definedName name="xend" localSheetId="3">#REF!</definedName>
    <definedName name="xend" localSheetId="1">#REF!</definedName>
    <definedName name="xend">#REF!</definedName>
    <definedName name="XGAP1" localSheetId="8">#REF!</definedName>
    <definedName name="XGAP1" localSheetId="2">#REF!</definedName>
    <definedName name="XGAP1" localSheetId="3">#REF!</definedName>
    <definedName name="XGAP1" localSheetId="1">#REF!</definedName>
    <definedName name="XGAP1">#REF!</definedName>
    <definedName name="XLEN1" localSheetId="8">#REF!</definedName>
    <definedName name="XLEN1" localSheetId="2">#REF!</definedName>
    <definedName name="XLEN1" localSheetId="3">#REF!</definedName>
    <definedName name="XLEN1" localSheetId="1">#REF!</definedName>
    <definedName name="XLEN1">#REF!</definedName>
    <definedName name="XLEN2" localSheetId="8">#REF!</definedName>
    <definedName name="XLEN2" localSheetId="2">#REF!</definedName>
    <definedName name="XLEN2" localSheetId="3">#REF!</definedName>
    <definedName name="XLEN2" localSheetId="1">#REF!</definedName>
    <definedName name="XLEN2">#REF!</definedName>
    <definedName name="XNUM1" localSheetId="8">#REF!</definedName>
    <definedName name="XNUM1" localSheetId="2">#REF!</definedName>
    <definedName name="XNUM1" localSheetId="3">#REF!</definedName>
    <definedName name="XNUM1" localSheetId="1">#REF!</definedName>
    <definedName name="XNUM1">#REF!</definedName>
    <definedName name="XNUM2" localSheetId="8">#REF!</definedName>
    <definedName name="XNUM2" localSheetId="2">#REF!</definedName>
    <definedName name="XNUM2" localSheetId="3">#REF!</definedName>
    <definedName name="XNUM2" localSheetId="1">#REF!</definedName>
    <definedName name="XNUM2">#REF!</definedName>
    <definedName name="XX" localSheetId="3">'[17]BOX형 교대'!#REF!</definedName>
    <definedName name="XX">'[17]BOX형 교대'!#REF!</definedName>
    <definedName name="y">#REF!</definedName>
    <definedName name="YA">#REF!</definedName>
    <definedName name="YH">#REF!</definedName>
    <definedName name="ysu" localSheetId="8">#REF!</definedName>
    <definedName name="ysu" localSheetId="2">#REF!</definedName>
    <definedName name="ysu" localSheetId="3">#REF!</definedName>
    <definedName name="ysu" localSheetId="1">#REF!</definedName>
    <definedName name="ysu">#REF!</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Z">#REF!</definedName>
    <definedName name="zia">#REF!</definedName>
    <definedName name="zib">#REF!</definedName>
    <definedName name="ZP">#REF!</definedName>
    <definedName name="zsh">#REF!</definedName>
    <definedName name="ZZ999999999999999999" localSheetId="8">#REF!</definedName>
    <definedName name="ZZ999999999999999999" localSheetId="2">#REF!</definedName>
    <definedName name="ZZ999999999999999999" localSheetId="3">#REF!</definedName>
    <definedName name="ZZ999999999999999999" localSheetId="1">#REF!</definedName>
    <definedName name="ZZ999999999999999999">#REF!</definedName>
    <definedName name="σCK__160">#REF!</definedName>
    <definedName name="σCK__210">#REF!</definedName>
    <definedName name="σCK__240">#REF!</definedName>
    <definedName name="υ" localSheetId="8">#REF!</definedName>
    <definedName name="υ" localSheetId="2">#REF!</definedName>
    <definedName name="υ" localSheetId="3">#REF!</definedName>
    <definedName name="υ" localSheetId="1">#REF!</definedName>
    <definedName name="υ">#REF!</definedName>
    <definedName name="φ_100">#REF!</definedName>
    <definedName name="ㄱ" localSheetId="8">#REF!</definedName>
    <definedName name="ㄱ" localSheetId="2">#REF!</definedName>
    <definedName name="ㄱ" localSheetId="3">#REF!</definedName>
    <definedName name="ㄱ" localSheetId="1">#REF!</definedName>
    <definedName name="ㄱ">#REF!</definedName>
    <definedName name="ㄱ1" localSheetId="8">#REF!</definedName>
    <definedName name="ㄱ1" localSheetId="2">#REF!</definedName>
    <definedName name="ㄱ1" localSheetId="3">#REF!</definedName>
    <definedName name="ㄱ1" localSheetId="1">#REF!</definedName>
    <definedName name="ㄱ1">#REF!</definedName>
    <definedName name="ㄱ10">#REF!</definedName>
    <definedName name="ㄱ11">#REF!</definedName>
    <definedName name="ㄱ12">#REF!</definedName>
    <definedName name="ㄱ13">#REF!</definedName>
    <definedName name="ㄱ14">#REF!</definedName>
    <definedName name="ㄱ15">#REF!</definedName>
    <definedName name="ㄱ16">#REF!</definedName>
    <definedName name="ㄱ17">#REF!</definedName>
    <definedName name="ㄱ2" localSheetId="8">#REF!</definedName>
    <definedName name="ㄱ2" localSheetId="2">#REF!</definedName>
    <definedName name="ㄱ2" localSheetId="3">#REF!</definedName>
    <definedName name="ㄱ2" localSheetId="1">#REF!</definedName>
    <definedName name="ㄱ2">#REF!</definedName>
    <definedName name="ㄱ3">#REF!</definedName>
    <definedName name="ㄱ4">#REF!</definedName>
    <definedName name="ㄱ5">#REF!</definedName>
    <definedName name="ㄱ6">#REF!</definedName>
    <definedName name="ㄱ7">#REF!</definedName>
    <definedName name="ㄱ8">#REF!</definedName>
    <definedName name="ㄱ9">#REF!</definedName>
    <definedName name="ㄱㄱ">#REF!</definedName>
    <definedName name="ㄱㄱㄱ">#REF!</definedName>
    <definedName name="가" localSheetId="8">기초노임단가!양+6</definedName>
    <definedName name="가" localSheetId="2">내역서!양+6</definedName>
    <definedName name="가" localSheetId="3">산출서!양+6</definedName>
    <definedName name="가" localSheetId="1">예산서!양+6</definedName>
    <definedName name="가">양+6</definedName>
    <definedName name="가_드_레_일__개_소_별_명_세">#REF!</definedName>
    <definedName name="가_드_레_일_수_량_집_계">#REF!</definedName>
    <definedName name="가_설_공_사">#REF!</definedName>
    <definedName name="가금칠금">[50]총사업비현황!$P$34</definedName>
    <definedName name="가나다람ㅁㅁㅁ">#REF!</definedName>
    <definedName name="가나아" localSheetId="8">#REF!</definedName>
    <definedName name="가나아" localSheetId="2">#REF!</definedName>
    <definedName name="가나아" localSheetId="3">#REF!</definedName>
    <definedName name="가나아" localSheetId="1">#REF!</definedName>
    <definedName name="가나아">#REF!</definedName>
    <definedName name="가도">#REF!</definedName>
    <definedName name="가도_EL2">#REF!</definedName>
    <definedName name="가드레일개소별명세">#REF!</definedName>
    <definedName name="가드레일기초단위수량">#REF!</definedName>
    <definedName name="가드레일수량집계">#REF!</definedName>
    <definedName name="가락도계">[50]총사업비현황!$P$107</definedName>
    <definedName name="가설경비">#REF!</definedName>
    <definedName name="가설공사집계">#REF!</definedName>
    <definedName name="가설노무비">#REF!</definedName>
    <definedName name="가설재료비">#REF!</definedName>
    <definedName name="가시나무R4">[51]데이타!$E$2</definedName>
    <definedName name="가시나무R5">[51]데이타!$E$3</definedName>
    <definedName name="가시나무R6">[51]데이타!$E$4</definedName>
    <definedName name="가시나무R8">[51]데이타!$E$5</definedName>
    <definedName name="가시설">#REF!</definedName>
    <definedName name="가이즈까향1204">[51]데이타!$E$6</definedName>
    <definedName name="가이즈까향1505">[51]데이타!$E$7</definedName>
    <definedName name="가이즈까향2006">[51]데이타!$E$8</definedName>
    <definedName name="가이즈까향2008">[51]데이타!$E$9</definedName>
    <definedName name="가이즈까향2510">[51]데이타!$E$10</definedName>
    <definedName name="가제당경비">#REF!</definedName>
    <definedName name="가제당노무비">#REF!</definedName>
    <definedName name="가제당재료비">#REF!</definedName>
    <definedName name="가중나무B10">[51]데이타!$E$19</definedName>
    <definedName name="가중나무B4">[51]데이타!$E$15</definedName>
    <definedName name="가중나무B5">[51]데이타!$E$16</definedName>
    <definedName name="가중나무B6">[51]데이타!$E$17</definedName>
    <definedName name="가중나무B8">[51]데이타!$E$18</definedName>
    <definedName name="가창각남">[50]총사업비현황!$P$77</definedName>
    <definedName name="가폭">#REF!</definedName>
    <definedName name="각델타" localSheetId="8">#REF!</definedName>
    <definedName name="각델타" localSheetId="2">#REF!</definedName>
    <definedName name="각델타" localSheetId="3">#REF!</definedName>
    <definedName name="각델타" localSheetId="1">#REF!</definedName>
    <definedName name="각델타">#REF!</definedName>
    <definedName name="각도">#REF!</definedName>
    <definedName name="각베타" localSheetId="8">#REF!</definedName>
    <definedName name="각베타" localSheetId="2">#REF!</definedName>
    <definedName name="각베타" localSheetId="3">#REF!</definedName>
    <definedName name="각베타" localSheetId="1">#REF!</definedName>
    <definedName name="각베타">#REF!</definedName>
    <definedName name="각아이" localSheetId="8">#REF!</definedName>
    <definedName name="각아이" localSheetId="2">#REF!</definedName>
    <definedName name="각아이" localSheetId="3">#REF!</definedName>
    <definedName name="각아이" localSheetId="1">#REF!</definedName>
    <definedName name="각아이">#REF!</definedName>
    <definedName name="각재">#REF!</definedName>
    <definedName name="각재육송">[52]자재단가!$K$187</definedName>
    <definedName name="간">#REF!</definedName>
    <definedName name="간노">#REF!</definedName>
    <definedName name="간선합계">#REF!</definedName>
    <definedName name="간접">#REF!</definedName>
    <definedName name="간접노무">#REF!</definedName>
    <definedName name="간접노무.">#REF!</definedName>
    <definedName name="간접노무비" localSheetId="8">#REF!</definedName>
    <definedName name="간접노무비" localSheetId="2">#REF!</definedName>
    <definedName name="간접노무비" localSheetId="3">#REF!</definedName>
    <definedName name="간접노무비" localSheetId="1">#REF!</definedName>
    <definedName name="간접노무비">#REF!</definedName>
    <definedName name="간접노무비요율">#REF!</definedName>
    <definedName name="간접노무비요율_변경">#REF!</definedName>
    <definedName name="갈매기표지판_개소별명세">#REF!</definedName>
    <definedName name="갈매기표지판개소별명세">#REF!</definedName>
    <definedName name="감" localSheetId="8">#REF!</definedName>
    <definedName name="감" localSheetId="2">#REF!</definedName>
    <definedName name="감" localSheetId="3">#REF!</definedName>
    <definedName name="감" localSheetId="1">#REF!</definedName>
    <definedName name="감">#REF!</definedName>
    <definedName name="감R10">[51]데이타!$E$24</definedName>
    <definedName name="감R12">[51]데이타!$E$25</definedName>
    <definedName name="감R15">[51]데이타!$E$26</definedName>
    <definedName name="감R5">[51]데이타!$E$20</definedName>
    <definedName name="감R6">[51]데이타!$E$21</definedName>
    <definedName name="감R7">[51]데이타!$E$22</definedName>
    <definedName name="감R8">[51]데이타!$E$23</definedName>
    <definedName name="감리" localSheetId="8">BlankMacro1</definedName>
    <definedName name="감리" localSheetId="2">BlankMacro1</definedName>
    <definedName name="감리" localSheetId="3">BlankMacro1</definedName>
    <definedName name="감리" localSheetId="1">BlankMacro1</definedName>
    <definedName name="감리">BlankMacro1</definedName>
    <definedName name="감리2">BlankMacro1</definedName>
    <definedName name="감마w">'[53]1~9 하중계산'!#REF!</definedName>
    <definedName name="갑을">#REF!</definedName>
    <definedName name="갑지">#REF!</definedName>
    <definedName name="강">#REF!</definedName>
    <definedName name="강감찬">#REF!</definedName>
    <definedName name="강경연무">[50]총사업비현황!$P$43</definedName>
    <definedName name="강관동바리1" localSheetId="8">#REF!</definedName>
    <definedName name="강관동바리1" localSheetId="2">#REF!</definedName>
    <definedName name="강관동바리1" localSheetId="3">#REF!</definedName>
    <definedName name="강관동바리1" localSheetId="1">#REF!</definedName>
    <definedName name="강관동바리1">#REF!</definedName>
    <definedName name="강관동바리2" localSheetId="8">#REF!</definedName>
    <definedName name="강관동바리2" localSheetId="2">#REF!</definedName>
    <definedName name="강관동바리2" localSheetId="3">#REF!</definedName>
    <definedName name="강관동바리2" localSheetId="1">#REF!</definedName>
    <definedName name="강관동바리2">#REF!</definedName>
    <definedName name="강관말뚝공" localSheetId="8">#REF!</definedName>
    <definedName name="강관말뚝공" localSheetId="2">#REF!</definedName>
    <definedName name="강관말뚝공" localSheetId="3">#REF!</definedName>
    <definedName name="강관말뚝공" localSheetId="1">#REF!</definedName>
    <definedName name="강관말뚝공">#REF!</definedName>
    <definedName name="강관철근131" localSheetId="8">#REF!</definedName>
    <definedName name="강관철근131" localSheetId="2">#REF!</definedName>
    <definedName name="강관철근131" localSheetId="3">#REF!</definedName>
    <definedName name="강관철근131" localSheetId="1">#REF!</definedName>
    <definedName name="강관철근131">#REF!</definedName>
    <definedName name="강관철근221" localSheetId="8">#REF!</definedName>
    <definedName name="강관철근221" localSheetId="2">#REF!</definedName>
    <definedName name="강관철근221" localSheetId="3">#REF!</definedName>
    <definedName name="강관철근221" localSheetId="1">#REF!</definedName>
    <definedName name="강관철근221">#REF!</definedName>
    <definedName name="강관파일132" localSheetId="8">#REF!</definedName>
    <definedName name="강관파일132" localSheetId="2">#REF!</definedName>
    <definedName name="강관파일132" localSheetId="3">#REF!</definedName>
    <definedName name="강관파일132" localSheetId="1">#REF!</definedName>
    <definedName name="강관파일132">#REF!</definedName>
    <definedName name="강관파일222" localSheetId="8">#REF!</definedName>
    <definedName name="강관파일222" localSheetId="2">#REF!</definedName>
    <definedName name="강관파일222" localSheetId="3">#REF!</definedName>
    <definedName name="강관파일222" localSheetId="1">#REF!</definedName>
    <definedName name="강관파일222">#REF!</definedName>
    <definedName name="강관파일공">#REF!</definedName>
    <definedName name="강교스치로폴_채움" localSheetId="8">#REF!</definedName>
    <definedName name="강교스치로폴_채움" localSheetId="2">#REF!</definedName>
    <definedName name="강교스치로폴_채움" localSheetId="3">#REF!</definedName>
    <definedName name="강교스치로폴_채움" localSheetId="1">#REF!</definedName>
    <definedName name="강교스치로폴_채움">#REF!</definedName>
    <definedName name="강단면적" localSheetId="8">#REF!</definedName>
    <definedName name="강단면적" localSheetId="2">#REF!</definedName>
    <definedName name="강단면적" localSheetId="3">#REF!</definedName>
    <definedName name="강단면적" localSheetId="1">#REF!</definedName>
    <definedName name="강단면적">#REF!</definedName>
    <definedName name="강재거푸집" localSheetId="8">#REF!</definedName>
    <definedName name="강재거푸집" localSheetId="2">#REF!</definedName>
    <definedName name="강재거푸집" localSheetId="3">#REF!</definedName>
    <definedName name="강재거푸집" localSheetId="1">#REF!</definedName>
    <definedName name="강재거푸집">#REF!</definedName>
    <definedName name="강탄성계수" localSheetId="8">#REF!</definedName>
    <definedName name="강탄성계수" localSheetId="2">#REF!</definedName>
    <definedName name="강탄성계수" localSheetId="3">#REF!</definedName>
    <definedName name="강탄성계수" localSheetId="1">#REF!</definedName>
    <definedName name="강탄성계수">#REF!</definedName>
    <definedName name="강희정" hidden="1">{#N/A,#N/A,FALSE,"현장 NCR 분석";#N/A,#N/A,FALSE,"현장품질감사";#N/A,#N/A,FALSE,"현장품질감사"}</definedName>
    <definedName name="개" localSheetId="8">기초노임단가!미+11</definedName>
    <definedName name="개" localSheetId="2">내역서!미+11</definedName>
    <definedName name="개" localSheetId="3">산출서!미+11</definedName>
    <definedName name="개" localSheetId="1">예산서!미+11</definedName>
    <definedName name="개">미+11</definedName>
    <definedName name="개거토적">#REF!</definedName>
    <definedName name="개나리12">[51]데이타!$E$31</definedName>
    <definedName name="개나리3">[51]데이타!$E$27</definedName>
    <definedName name="개나리5">[51]데이타!$E$28</definedName>
    <definedName name="개나리7">[51]데이타!$E$29</definedName>
    <definedName name="개나리9">[51]데이타!$E$30</definedName>
    <definedName name="개수">'[53]1~9 하중계산'!#REF!</definedName>
    <definedName name="개쉬땅1204">[51]데이타!$E$32</definedName>
    <definedName name="개쉬땅1506">[51]데이타!$E$33</definedName>
    <definedName name="갯수">'[53]1~9 하중계산'!#REF!</definedName>
    <definedName name="갱부" localSheetId="8">#REF!</definedName>
    <definedName name="갱부" localSheetId="2">#REF!</definedName>
    <definedName name="갱부" localSheetId="3">#REF!</definedName>
    <definedName name="갱부" localSheetId="1">#REF!</definedName>
    <definedName name="갱부">#REF!</definedName>
    <definedName name="거" localSheetId="8">#REF!</definedName>
    <definedName name="거" localSheetId="2">#REF!</definedName>
    <definedName name="거" localSheetId="3">#REF!</definedName>
    <definedName name="거" localSheetId="1">#REF!</definedName>
    <definedName name="거">#REF!</definedName>
    <definedName name="거금도">[50]총사업비현황!$P$65</definedName>
    <definedName name="거친마감" localSheetId="8">#REF!</definedName>
    <definedName name="거친마감" localSheetId="2">#REF!</definedName>
    <definedName name="거친마감" localSheetId="3">#REF!</definedName>
    <definedName name="거친마감" localSheetId="1">#REF!</definedName>
    <definedName name="거친마감">#REF!</definedName>
    <definedName name="거푸집">#REF!</definedName>
    <definedName name="거푸집공">#REF!</definedName>
    <definedName name="건건">#REF!</definedName>
    <definedName name="건조기타">'[53]1~9 하중계산'!#REF!</definedName>
    <definedName name="건조수축율" localSheetId="8">#REF!</definedName>
    <definedName name="건조수축율" localSheetId="2">#REF!</definedName>
    <definedName name="건조수축율" localSheetId="3">#REF!</definedName>
    <definedName name="건조수축율" localSheetId="1">#REF!</definedName>
    <definedName name="건조수축율">#REF!</definedName>
    <definedName name="건축목공" localSheetId="8">#REF!</definedName>
    <definedName name="건축목공" localSheetId="2">#REF!</definedName>
    <definedName name="건축목공" localSheetId="3">#REF!</definedName>
    <definedName name="건축목공" localSheetId="1">#REF!</definedName>
    <definedName name="건축목공">#REF!</definedName>
    <definedName name="건축물등기수">#REF!</definedName>
    <definedName name="검조부" localSheetId="8">#REF!</definedName>
    <definedName name="검조부" localSheetId="2">#REF!</definedName>
    <definedName name="검조부" localSheetId="3">#REF!</definedName>
    <definedName name="검조부" localSheetId="1">#REF!</definedName>
    <definedName name="검조부">#REF!</definedName>
    <definedName name="게비온수량집계">#REF!</definedName>
    <definedName name="견적갑">#REF!</definedName>
    <definedName name="견적서">#REF!</definedName>
    <definedName name="견적서레코드">#REF!</definedName>
    <definedName name="결__과">#REF!</definedName>
    <definedName name="결재1">#REF!</definedName>
    <definedName name="결재2">#REF!</definedName>
    <definedName name="결재3">#REF!</definedName>
    <definedName name="겹동백1002">[51]데이타!$E$145</definedName>
    <definedName name="겹동백1204">[51]데이타!$E$146</definedName>
    <definedName name="겹동백1506">[51]데이타!$E$147</definedName>
    <definedName name="겹벗R6">[51]데이타!$E$34</definedName>
    <definedName name="겹벗R8">[51]데이타!$E$35</definedName>
    <definedName name="겹철쭉0304">[51]데이타!$E$36</definedName>
    <definedName name="겹철쭉0506">[51]데이타!$E$37</definedName>
    <definedName name="겹철쭉0608">[51]데이타!$E$38</definedName>
    <definedName name="겹철쭉0810">[51]데이타!$E$39</definedName>
    <definedName name="겹철쭉0812">[51]데이타!$E$40</definedName>
    <definedName name="경동">#REF!</definedName>
    <definedName name="경동발주서">#REF!</definedName>
    <definedName name="경비" localSheetId="8">#REF!</definedName>
    <definedName name="경비" localSheetId="2">#REF!</definedName>
    <definedName name="경비" localSheetId="3">#REF!</definedName>
    <definedName name="경비" localSheetId="1">#REF!</definedName>
    <definedName name="경비">#REF!</definedName>
    <definedName name="경비금액">#REF!</definedName>
    <definedName name="경비단가">#REF!</definedName>
    <definedName name="경비선택" localSheetId="3">[54]설계총괄표!#REF!</definedName>
    <definedName name="경비선택">[54]설계총괄표!#REF!</definedName>
    <definedName name="경비율">#REF!</definedName>
    <definedName name="경운기_노무비">#REF!</definedName>
    <definedName name="경유" localSheetId="8">#REF!</definedName>
    <definedName name="경유" localSheetId="2">#REF!</definedName>
    <definedName name="경유" localSheetId="3">#REF!</definedName>
    <definedName name="경유" localSheetId="1">#REF!</definedName>
    <definedName name="경유">#REF!</definedName>
    <definedName name="경유_저" localSheetId="8">#REF!</definedName>
    <definedName name="경유_저" localSheetId="2">#REF!</definedName>
    <definedName name="경유_저" localSheetId="3">#REF!</definedName>
    <definedName name="경유_저" localSheetId="1">#REF!</definedName>
    <definedName name="경유_저">#REF!</definedName>
    <definedName name="경풍">#REF!</definedName>
    <definedName name="계" localSheetId="8">#REF!</definedName>
    <definedName name="계" localSheetId="2">#REF!</definedName>
    <definedName name="계" localSheetId="3">#REF!</definedName>
    <definedName name="계" localSheetId="1">#REF!</definedName>
    <definedName name="계">#REF!</definedName>
    <definedName name="계곡신덕">[50]총사업비현황!$P$62</definedName>
    <definedName name="계령공" localSheetId="8">#REF!</definedName>
    <definedName name="계령공" localSheetId="2">#REF!</definedName>
    <definedName name="계령공" localSheetId="3">#REF!</definedName>
    <definedName name="계령공" localSheetId="1">#REF!</definedName>
    <definedName name="계령공">#REF!</definedName>
    <definedName name="계산고" localSheetId="3">'[55]하중조건(평상시)'!#REF!</definedName>
    <definedName name="계산고">'[55]하중조건(평상시)'!#REF!</definedName>
    <definedName name="계산지간" localSheetId="8">#REF!</definedName>
    <definedName name="계산지간" localSheetId="2">#REF!</definedName>
    <definedName name="계산지간" localSheetId="3">#REF!</definedName>
    <definedName name="계산지간" localSheetId="1">#REF!</definedName>
    <definedName name="계산지간">#REF!</definedName>
    <definedName name="계속비사업2" localSheetId="8">기초노임단가!양+6</definedName>
    <definedName name="계속비사업2" localSheetId="2">내역서!양+6</definedName>
    <definedName name="계속비사업2" localSheetId="3">산출서!양+6</definedName>
    <definedName name="계속비사업2" localSheetId="1">예산서!양+6</definedName>
    <definedName name="계속비사업2">양+6</definedName>
    <definedName name="계수B5">[51]데이타!$E$41</definedName>
    <definedName name="계수B6">[51]데이타!$E$42</definedName>
    <definedName name="계수B8">[51]데이타!$E$43</definedName>
    <definedName name="계약공기">#REF!</definedName>
    <definedName name="계약보증금납부서">#REF!</definedName>
    <definedName name="계약서">#REF!</definedName>
    <definedName name="계장공" localSheetId="8">#REF!</definedName>
    <definedName name="계장공" localSheetId="2">#REF!</definedName>
    <definedName name="계장공" localSheetId="3">#REF!</definedName>
    <definedName name="계장공" localSheetId="1">#REF!</definedName>
    <definedName name="계장공">#REF!</definedName>
    <definedName name="고" localSheetId="8">#REF!</definedName>
    <definedName name="고" localSheetId="2">#REF!</definedName>
    <definedName name="고" localSheetId="3">#REF!</definedName>
    <definedName name="고" localSheetId="1">#REF!</definedName>
    <definedName name="고">#REF!</definedName>
    <definedName name="고강직경D13" localSheetId="8">#REF!</definedName>
    <definedName name="고강직경D13" localSheetId="2">#REF!</definedName>
    <definedName name="고강직경D13" localSheetId="3">#REF!</definedName>
    <definedName name="고강직경D13" localSheetId="1">#REF!</definedName>
    <definedName name="고강직경D13">#REF!</definedName>
    <definedName name="고강직경D16_25" localSheetId="8">#REF!</definedName>
    <definedName name="고강직경D16_25" localSheetId="2">#REF!</definedName>
    <definedName name="고강직경D16_25" localSheetId="3">#REF!</definedName>
    <definedName name="고강직경D16_25" localSheetId="1">#REF!</definedName>
    <definedName name="고강직경D16_25">#REF!</definedName>
    <definedName name="고강직경D29_35" localSheetId="8">#REF!</definedName>
    <definedName name="고강직경D29_35" localSheetId="2">#REF!</definedName>
    <definedName name="고강직경D29_35" localSheetId="3">#REF!</definedName>
    <definedName name="고강직경D29_35" localSheetId="1">#REF!</definedName>
    <definedName name="고강직경D29_35">#REF!</definedName>
    <definedName name="고광3">[51]데이타!$E$44</definedName>
    <definedName name="고광5">[51]데이타!$E$45</definedName>
    <definedName name="고급" localSheetId="8">#REF!</definedName>
    <definedName name="고급" localSheetId="2">#REF!</definedName>
    <definedName name="고급" localSheetId="3">#REF!</definedName>
    <definedName name="고급" localSheetId="1">#REF!</definedName>
    <definedName name="고급">#REF!</definedName>
    <definedName name="고급기능">#REF!</definedName>
    <definedName name="고급기능사">#REF!</definedName>
    <definedName name="고급기능사_측량">#REF!</definedName>
    <definedName name="고급기술자">#REF!</definedName>
    <definedName name="고급기술자_측량">#REF!</definedName>
    <definedName name="고급선원" localSheetId="8">#REF!</definedName>
    <definedName name="고급선원" localSheetId="2">#REF!</definedName>
    <definedName name="고급선원" localSheetId="3">#REF!</definedName>
    <definedName name="고급선원" localSheetId="1">#REF!</definedName>
    <definedName name="고급선원">#REF!</definedName>
    <definedName name="고급전체" localSheetId="8">#REF!</definedName>
    <definedName name="고급전체" localSheetId="2">#REF!</definedName>
    <definedName name="고급전체" localSheetId="3">#REF!</definedName>
    <definedName name="고급전체" localSheetId="1">#REF!</definedName>
    <definedName name="고급전체">#REF!</definedName>
    <definedName name="고기">#REF!</definedName>
    <definedName name="고기술">[56]기초단가!$D$4</definedName>
    <definedName name="고능">#REF!</definedName>
    <definedName name="고보">#REF!</definedName>
    <definedName name="고소차" hidden="1">{#N/A,#N/A,FALSE,"2~8번"}</definedName>
    <definedName name="고소차1" hidden="1">{#N/A,#N/A,FALSE,"2~8번"}</definedName>
    <definedName name="고속요구03" localSheetId="8">#REF!</definedName>
    <definedName name="고속요구03" localSheetId="2">#REF!</definedName>
    <definedName name="고속요구03" localSheetId="3">#REF!</definedName>
    <definedName name="고속요구03" localSheetId="1">#REF!</definedName>
    <definedName name="고속요구03">#REF!</definedName>
    <definedName name="고술">#REF!</definedName>
    <definedName name="고승히" localSheetId="3">[57]관접합및부설!#REF!</definedName>
    <definedName name="고승히">[57]관접합및부설!#REF!</definedName>
    <definedName name="고압케이블전공" localSheetId="8">#REF!</definedName>
    <definedName name="고압케이블전공" localSheetId="2">#REF!</definedName>
    <definedName name="고압케이블전공" localSheetId="3">#REF!</definedName>
    <definedName name="고압케이블전공" localSheetId="1">#REF!</definedName>
    <definedName name="고압케이블전공">#REF!</definedName>
    <definedName name="고압호스">#REF!</definedName>
    <definedName name="고양거">#REF!</definedName>
    <definedName name="고양요">#REF!</definedName>
    <definedName name="고양요금">#REF!</definedName>
    <definedName name="고용">#REF!</definedName>
    <definedName name="고용.">#REF!</definedName>
    <definedName name="고용보">#REF!</definedName>
    <definedName name="고용보험료">#REF!</definedName>
    <definedName name="고용보험료요율">#REF!</definedName>
    <definedName name="고용보험료요율_변경">#REF!</definedName>
    <definedName name="고유황중유">[52]자재단가!$K$8</definedName>
    <definedName name="고재">#REF!</definedName>
    <definedName name="고케">#REF!</definedName>
    <definedName name="곰솔2508">[58]데이타!$E$46</definedName>
    <definedName name="곰솔3010">[51]데이타!$E$47</definedName>
    <definedName name="곰솔R10">[51]데이타!$E$48</definedName>
    <definedName name="곰솔R12">[51]데이타!$E$49</definedName>
    <definedName name="곰솔R15">[51]데이타!$E$50</definedName>
    <definedName name="곱">[37]DATE!$I$24:$I$85</definedName>
    <definedName name="공">#REF!</definedName>
    <definedName name="공_____종">[59]일위대가!#REF!</definedName>
    <definedName name="공__기__산__출__서">#REF!</definedName>
    <definedName name="공_종">#REF!</definedName>
    <definedName name="공1" localSheetId="3">[54]설계총괄표!#REF!</definedName>
    <definedName name="공1">[54]설계총괄표!#REF!</definedName>
    <definedName name="공10" localSheetId="3">[54]설계총괄표!#REF!</definedName>
    <definedName name="공10">[54]설계총괄표!#REF!</definedName>
    <definedName name="공11" localSheetId="3">[54]설계총괄표!#REF!</definedName>
    <definedName name="공11">[54]설계총괄표!#REF!</definedName>
    <definedName name="공12" localSheetId="3">[54]설계총괄표!#REF!</definedName>
    <definedName name="공12">[54]설계총괄표!#REF!</definedName>
    <definedName name="공13" localSheetId="3">[54]설계총괄표!#REF!</definedName>
    <definedName name="공13">[54]설계총괄표!#REF!</definedName>
    <definedName name="공14" localSheetId="3">[54]설계총괄표!#REF!</definedName>
    <definedName name="공14">[54]설계총괄표!#REF!</definedName>
    <definedName name="공15" localSheetId="3">[54]설계총괄표!#REF!</definedName>
    <definedName name="공15">[54]설계총괄표!#REF!</definedName>
    <definedName name="공16" localSheetId="3">[54]설계총괄표!#REF!</definedName>
    <definedName name="공16">[54]설계총괄표!#REF!</definedName>
    <definedName name="공17" localSheetId="3">[54]설계총괄표!#REF!</definedName>
    <definedName name="공17">[54]설계총괄표!#REF!</definedName>
    <definedName name="공2" localSheetId="3">[54]설계총괄표!#REF!</definedName>
    <definedName name="공2">[54]설계총괄표!#REF!</definedName>
    <definedName name="공3" localSheetId="3">[54]설계총괄표!#REF!</definedName>
    <definedName name="공3">[54]설계총괄표!#REF!</definedName>
    <definedName name="공4" localSheetId="3">[54]설계총괄표!#REF!</definedName>
    <definedName name="공4">[54]설계총괄표!#REF!</definedName>
    <definedName name="공5" localSheetId="3">[54]설계총괄표!#REF!</definedName>
    <definedName name="공5">[54]설계총괄표!#REF!</definedName>
    <definedName name="공6" localSheetId="3">[54]설계총괄표!#REF!</definedName>
    <definedName name="공6">[54]설계총괄표!#REF!</definedName>
    <definedName name="공7" localSheetId="3">[54]설계총괄표!#REF!</definedName>
    <definedName name="공7">[54]설계총괄표!#REF!</definedName>
    <definedName name="공8" localSheetId="3">[54]설계총괄표!#REF!</definedName>
    <definedName name="공8">[54]설계총괄표!#REF!</definedName>
    <definedName name="공9" localSheetId="3">[54]설계총괄표!#REF!</definedName>
    <definedName name="공9">[54]설계총괄표!#REF!</definedName>
    <definedName name="공A" localSheetId="3">[54]설계총괄표!#REF!</definedName>
    <definedName name="공A">[54]설계총괄표!#REF!</definedName>
    <definedName name="공B" localSheetId="3">[54]설계총괄표!#REF!</definedName>
    <definedName name="공B">[54]설계총괄표!#REF!</definedName>
    <definedName name="공C" localSheetId="3">[54]설계총괄표!#REF!</definedName>
    <definedName name="공C">[54]설계총괄표!#REF!</definedName>
    <definedName name="공D" localSheetId="3">[54]설계총괄표!#REF!</definedName>
    <definedName name="공D">[54]설계총괄표!#REF!</definedName>
    <definedName name="공E" localSheetId="3">[54]설계총괄표!#REF!</definedName>
    <definedName name="공E">[54]설계총괄표!#REF!</definedName>
    <definedName name="공F" localSheetId="3">[54]설계총괄표!#REF!</definedName>
    <definedName name="공F">[54]설계총괄표!#REF!</definedName>
    <definedName name="공G" localSheetId="3">[54]설계총괄표!#REF!</definedName>
    <definedName name="공G">[54]설계총괄표!#REF!</definedName>
    <definedName name="공H" localSheetId="3">[54]설계총괄표!#REF!</definedName>
    <definedName name="공H">[54]설계총괄표!#REF!</definedName>
    <definedName name="공I" localSheetId="3">[54]설계총괄표!#REF!</definedName>
    <definedName name="공I">[54]설계총괄표!#REF!</definedName>
    <definedName name="공J" localSheetId="3">[54]설계총괄표!#REF!</definedName>
    <definedName name="공J">[54]설계총괄표!#REF!</definedName>
    <definedName name="공K" localSheetId="3">[54]설계총괄표!#REF!</definedName>
    <definedName name="공K">[54]설계총괄표!#REF!</definedName>
    <definedName name="공L" localSheetId="3">[54]설계총괄표!#REF!</definedName>
    <definedName name="공L">[54]설계총괄표!#REF!</definedName>
    <definedName name="공M" localSheetId="3">[54]설계총괄표!#REF!</definedName>
    <definedName name="공M">[54]설계총괄표!#REF!</definedName>
    <definedName name="공N" localSheetId="3">[54]설계총괄표!#REF!</definedName>
    <definedName name="공N">[54]설계총괄표!#REF!</definedName>
    <definedName name="공O" localSheetId="3">[54]설계총괄표!#REF!</definedName>
    <definedName name="공O">[54]설계총괄표!#REF!</definedName>
    <definedName name="공P" localSheetId="3">[54]설계총괄표!#REF!</definedName>
    <definedName name="공P">[54]설계총괄표!#REF!</definedName>
    <definedName name="공Q" localSheetId="3">[54]설계총괄표!#REF!</definedName>
    <definedName name="공Q">[54]설계총괄표!#REF!</definedName>
    <definedName name="공고공람비" localSheetId="3">[60]직접경비산출근거!#REF!</definedName>
    <definedName name="공고공람비">[60]직접경비산출근거!#REF!</definedName>
    <definedName name="공급가액" localSheetId="8">#REF!</definedName>
    <definedName name="공급가액" localSheetId="2">#REF!</definedName>
    <definedName name="공급가액" localSheetId="3">#REF!</definedName>
    <definedName name="공급가액" localSheetId="1">#REF!</definedName>
    <definedName name="공급가액">#REF!</definedName>
    <definedName name="공기">#REF!</definedName>
    <definedName name="공기산촐">#REF!</definedName>
    <definedName name="공기산출">#REF!</definedName>
    <definedName name="공기압축기">#REF!</definedName>
    <definedName name="공기압축기_125_경비">#REF!</definedName>
    <definedName name="공기압축기_125_노무비">#REF!</definedName>
    <definedName name="공기압축기_125_재료비">#REF!</definedName>
    <definedName name="공기압축기_250_경비">#REF!</definedName>
    <definedName name="공기압축기_250_노무비">#REF!</definedName>
    <definedName name="공기압축기_250_재료비">#REF!</definedName>
    <definedName name="공기압축기_365_경비">#REF!</definedName>
    <definedName name="공기압축기_365_노무비">#REF!</definedName>
    <definedName name="공기압축기_365_재료비">#REF!</definedName>
    <definedName name="공기압축기_600_경비">#REF!</definedName>
    <definedName name="공기압축기_600_노무비">#REF!</definedName>
    <definedName name="공기압축기_600_재료비">#REF!</definedName>
    <definedName name="공기압축기_742_경비">#REF!</definedName>
    <definedName name="공기압축기_742_노무비">#REF!</definedName>
    <definedName name="공기압축기_742_재료비">#REF!</definedName>
    <definedName name="공내역" localSheetId="3">[61]청천내!#REF!</definedName>
    <definedName name="공내역">[61]청천내!#REF!</definedName>
    <definedName name="공문" hidden="1">{#N/A,#N/A,FALSE,"현장 NCR 분석";#N/A,#N/A,FALSE,"현장품질감사";#N/A,#N/A,FALSE,"현장품질감사"}</definedName>
    <definedName name="공사1" localSheetId="3">[54]설계총괄표!#REF!</definedName>
    <definedName name="공사1">[54]설계총괄표!#REF!</definedName>
    <definedName name="공사10" localSheetId="3">[54]설계총괄표!#REF!</definedName>
    <definedName name="공사10">[54]설계총괄표!#REF!</definedName>
    <definedName name="공사11" localSheetId="3">[54]설계총괄표!#REF!</definedName>
    <definedName name="공사11">[54]설계총괄표!#REF!</definedName>
    <definedName name="공사12" localSheetId="3">[54]설계총괄표!#REF!</definedName>
    <definedName name="공사12">[54]설계총괄표!#REF!</definedName>
    <definedName name="공사13" localSheetId="3">[54]설계총괄표!#REF!</definedName>
    <definedName name="공사13">[54]설계총괄표!#REF!</definedName>
    <definedName name="공사14" localSheetId="3">[54]설계총괄표!#REF!</definedName>
    <definedName name="공사14">[54]설계총괄표!#REF!</definedName>
    <definedName name="공사15" localSheetId="3">[54]설계총괄표!#REF!</definedName>
    <definedName name="공사15">[54]설계총괄표!#REF!</definedName>
    <definedName name="공사16" localSheetId="3">[54]설계총괄표!#REF!</definedName>
    <definedName name="공사16">[54]설계총괄표!#REF!</definedName>
    <definedName name="공사17" localSheetId="3">[54]설계총괄표!#REF!</definedName>
    <definedName name="공사17">[54]설계총괄표!#REF!</definedName>
    <definedName name="공사2" localSheetId="3">[54]설계총괄표!#REF!</definedName>
    <definedName name="공사2">[54]설계총괄표!#REF!</definedName>
    <definedName name="공사3" localSheetId="3">[54]설계총괄표!#REF!</definedName>
    <definedName name="공사3">[54]설계총괄표!#REF!</definedName>
    <definedName name="공사4" localSheetId="3">[54]설계총괄표!#REF!</definedName>
    <definedName name="공사4">[54]설계총괄표!#REF!</definedName>
    <definedName name="공사5" localSheetId="3">[54]설계총괄표!#REF!</definedName>
    <definedName name="공사5">[54]설계총괄표!#REF!</definedName>
    <definedName name="공사6" localSheetId="3">[54]설계총괄표!#REF!</definedName>
    <definedName name="공사6">[54]설계총괄표!#REF!</definedName>
    <definedName name="공사7" localSheetId="3">[54]설계총괄표!#REF!</definedName>
    <definedName name="공사7">[54]설계총괄표!#REF!</definedName>
    <definedName name="공사8" localSheetId="3">[54]설계총괄표!#REF!</definedName>
    <definedName name="공사8">[54]설계총괄표!#REF!</definedName>
    <definedName name="공사9" localSheetId="3">[54]설계총괄표!#REF!</definedName>
    <definedName name="공사9">[54]설계총괄표!#REF!</definedName>
    <definedName name="공사개요1">[62]초기화면!$E$6</definedName>
    <definedName name="공사개요2">[62]초기화면!$E$7</definedName>
    <definedName name="공사개요3">[62]초기화면!$E$8</definedName>
    <definedName name="공사개요4">[62]초기화면!$E$9</definedName>
    <definedName name="공사명" localSheetId="8">#REF!</definedName>
    <definedName name="공사명" localSheetId="2">#REF!</definedName>
    <definedName name="공사명" localSheetId="3">#REF!</definedName>
    <definedName name="공사명" localSheetId="1">#REF!</definedName>
    <definedName name="공사명">#REF!</definedName>
    <definedName name="공사비" hidden="1">[63]SANBAISU!#REF!</definedName>
    <definedName name="공정1">#REF!</definedName>
    <definedName name="공정2">#REF!</definedName>
    <definedName name="공정3">#REF!</definedName>
    <definedName name="공정4">#REF!</definedName>
    <definedName name="공정5">#REF!</definedName>
    <definedName name="공정6">#REF!</definedName>
    <definedName name="공정표">#REF!</definedName>
    <definedName name="공종" localSheetId="3">[54]설계총괄표!#REF!</definedName>
    <definedName name="공종">[54]설계총괄표!#REF!</definedName>
    <definedName name="공종1">#REF!</definedName>
    <definedName name="공종간지" hidden="1">[64]수량집계!#REF!</definedName>
    <definedName name="공주">#REF!</definedName>
    <definedName name="공주거리">#REF!</definedName>
    <definedName name="공주요금">#REF!</definedName>
    <definedName name="공칭전단력">'[53]1~9 하중계산'!#REF!</definedName>
    <definedName name="공통일위">#REF!</definedName>
    <definedName name="과업명">#REF!</definedName>
    <definedName name="관경">#REF!</definedName>
    <definedName name="관급" localSheetId="8">#REF!,#REF!,#REF!</definedName>
    <definedName name="관급" localSheetId="2">#REF!,#REF!,#REF!</definedName>
    <definedName name="관급" localSheetId="3">#REF!,#REF!,#REF!</definedName>
    <definedName name="관급" localSheetId="1">#REF!,#REF!,#REF!</definedName>
    <definedName name="관급">#REF!,#REF!,#REF!</definedName>
    <definedName name="관급자재대">[62]초기화면!$L$27</definedName>
    <definedName name="관내_소파보수_도급_직영__작업현황">#REF!</definedName>
    <definedName name="관리계획변경">#REF!</definedName>
    <definedName name="관악IC교" localSheetId="3">[65]TOTAL_BOQ!#REF!</definedName>
    <definedName name="관악IC교">[65]TOTAL_BOQ!#REF!</definedName>
    <definedName name="광나무1003">[51]데이타!$E$51</definedName>
    <definedName name="광나무1203">[51]데이타!$E$52</definedName>
    <definedName name="광나무1506">[51]데이타!$E$53</definedName>
    <definedName name="광릉숲">[50]총사업비현황!$P$9</definedName>
    <definedName name="광명">#REF!</definedName>
    <definedName name="광편백0405">[51]데이타!$E$153</definedName>
    <definedName name="광편백0507">[51]데이타!$E$154</definedName>
    <definedName name="광편백0509">[51]데이타!$E$155</definedName>
    <definedName name="교_통_표_지_판_수_량_명_세">#REF!</definedName>
    <definedName name="교_통_표_지_판_수_량_집_계">#REF!</definedName>
    <definedName name="교각">'[30]토공(우물통,기타) '!$V$2:$AG$22</definedName>
    <definedName name="교각1">'[66]토공(우물통,기타) '!$V$2:$AG$22</definedName>
    <definedName name="교각2">'[66]토공(우물통,기타) '!$V$22:$AG$47</definedName>
    <definedName name="교각3">'[66]토공(우물통,기타) '!$V$2:$AG$22</definedName>
    <definedName name="교각4" localSheetId="8">#REF!</definedName>
    <definedName name="교각4" localSheetId="2">#REF!</definedName>
    <definedName name="교각4" localSheetId="3">#REF!</definedName>
    <definedName name="교각4" localSheetId="1">#REF!</definedName>
    <definedName name="교각4">#REF!</definedName>
    <definedName name="교각5" localSheetId="8">#REF!</definedName>
    <definedName name="교각5" localSheetId="2">#REF!</definedName>
    <definedName name="교각5" localSheetId="3">#REF!</definedName>
    <definedName name="교각5" localSheetId="1">#REF!</definedName>
    <definedName name="교각5">#REF!</definedName>
    <definedName name="교각6" localSheetId="8">#REF!</definedName>
    <definedName name="교각6" localSheetId="2">#REF!</definedName>
    <definedName name="교각6" localSheetId="3">#REF!</definedName>
    <definedName name="교각6" localSheetId="1">#REF!</definedName>
    <definedName name="교각6">#REF!</definedName>
    <definedName name="교대">'[66]토공(우물통,기타) '!$A$52:$K$66</definedName>
    <definedName name="교대2">'[66]토공(우물통,기타) '!$V$52:$AG$67</definedName>
    <definedName name="교대보호블럭_설치" localSheetId="8">#REF!</definedName>
    <definedName name="교대보호블럭_설치" localSheetId="2">#REF!</definedName>
    <definedName name="교대보호블럭_설치" localSheetId="3">#REF!</definedName>
    <definedName name="교대보호블럭_설치" localSheetId="1">#REF!</definedName>
    <definedName name="교대보호블럭_설치">#REF!</definedName>
    <definedName name="교대접합공">#REF!</definedName>
    <definedName name="교대폭" localSheetId="8">#REF!</definedName>
    <definedName name="교대폭" localSheetId="2">#REF!</definedName>
    <definedName name="교대폭" localSheetId="3">#REF!</definedName>
    <definedName name="교대폭" localSheetId="1">#REF!</definedName>
    <definedName name="교대폭">#REF!</definedName>
    <definedName name="교량">{"Book1","부대-(표지판,데리,가드).xls","부대-(낙,차,중분대).xls"}</definedName>
    <definedName name="교량계">#REF!</definedName>
    <definedName name="교량배수시설공" localSheetId="8">#REF!</definedName>
    <definedName name="교량배수시설공" localSheetId="2">#REF!</definedName>
    <definedName name="교량배수시설공" localSheetId="3">#REF!</definedName>
    <definedName name="교량배수시설공" localSheetId="1">#REF!</definedName>
    <definedName name="교량배수시설공">#REF!</definedName>
    <definedName name="교량중분대현황">{"Book1","부대-(표지판,데리,가드).xls","부대-(낙,차,중분대).xls"}</definedName>
    <definedName name="교면방수">#REF!</definedName>
    <definedName name="교면방수1" localSheetId="8">#REF!</definedName>
    <definedName name="교면방수1" localSheetId="2">#REF!</definedName>
    <definedName name="교면방수1" localSheetId="3">#REF!</definedName>
    <definedName name="교면방수1" localSheetId="1">#REF!</definedName>
    <definedName name="교면방수1">#REF!</definedName>
    <definedName name="교면방수2" localSheetId="8">#REF!</definedName>
    <definedName name="교면방수2" localSheetId="2">#REF!</definedName>
    <definedName name="교면방수2" localSheetId="3">#REF!</definedName>
    <definedName name="교면방수2" localSheetId="1">#REF!</definedName>
    <definedName name="교면방수2">#REF!</definedName>
    <definedName name="교명주1" localSheetId="8">#REF!</definedName>
    <definedName name="교명주1" localSheetId="2">#REF!</definedName>
    <definedName name="교명주1" localSheetId="3">#REF!</definedName>
    <definedName name="교명주1" localSheetId="1">#REF!</definedName>
    <definedName name="교명주1">#REF!</definedName>
    <definedName name="교명주2" localSheetId="8">#REF!</definedName>
    <definedName name="교명주2" localSheetId="2">#REF!</definedName>
    <definedName name="교명주2" localSheetId="3">#REF!</definedName>
    <definedName name="교명주2" localSheetId="1">#REF!</definedName>
    <definedName name="교명주2">#REF!</definedName>
    <definedName name="교명판1" localSheetId="8">#REF!</definedName>
    <definedName name="교명판1" localSheetId="2">#REF!</definedName>
    <definedName name="교명판1" localSheetId="3">#REF!</definedName>
    <definedName name="교명판1" localSheetId="1">#REF!</definedName>
    <definedName name="교명판1">#REF!</definedName>
    <definedName name="교명판2" localSheetId="8">#REF!</definedName>
    <definedName name="교명판2" localSheetId="2">#REF!</definedName>
    <definedName name="교명판2" localSheetId="3">#REF!</definedName>
    <definedName name="교명판2" localSheetId="1">#REF!</definedName>
    <definedName name="교명판2">#REF!</definedName>
    <definedName name="교명판및설명판">#REF!</definedName>
    <definedName name="교육" localSheetId="3">[60]직접인건비!#REF!</definedName>
    <definedName name="교육">[60]직접인건비!#REF!</definedName>
    <definedName name="교장" localSheetId="8">#REF!</definedName>
    <definedName name="교장" localSheetId="2">#REF!</definedName>
    <definedName name="교장" localSheetId="3">#REF!</definedName>
    <definedName name="교장" localSheetId="1">#REF!</definedName>
    <definedName name="교장">#REF!</definedName>
    <definedName name="교장_사" localSheetId="8">#REF!</definedName>
    <definedName name="교장_사" localSheetId="2">#REF!</definedName>
    <definedName name="교장_사" localSheetId="3">#REF!</definedName>
    <definedName name="교장_사" localSheetId="1">#REF!</definedName>
    <definedName name="교장_사">#REF!</definedName>
    <definedName name="교장단면높이" localSheetId="8">#REF!</definedName>
    <definedName name="교장단면높이" localSheetId="2">#REF!</definedName>
    <definedName name="교장단면높이" localSheetId="3">#REF!</definedName>
    <definedName name="교장단면높이" localSheetId="1">#REF!</definedName>
    <definedName name="교장단면높이">#REF!</definedName>
    <definedName name="교좌받침공">#REF!</definedName>
    <definedName name="교통" localSheetId="3">[60]직접인건비!#REF!</definedName>
    <definedName name="교통">[60]직접인건비!#REF!</definedName>
    <definedName name="교통표지판개소별명세">#REF!</definedName>
    <definedName name="교통표지판기초단위수량">#REF!</definedName>
    <definedName name="교통표지판수량명세">#REF!</definedName>
    <definedName name="교통표지판수량집계">#REF!</definedName>
    <definedName name="교폭" localSheetId="8">#REF!</definedName>
    <definedName name="교폭" localSheetId="2">#REF!</definedName>
    <definedName name="교폭" localSheetId="3">#REF!</definedName>
    <definedName name="교폭" localSheetId="1">#REF!</definedName>
    <definedName name="교폭">#REF!</definedName>
    <definedName name="교폭_사" localSheetId="3">[14]라멘!#REF!</definedName>
    <definedName name="교폭_사">[14]라멘!#REF!</definedName>
    <definedName name="교하문산">[50]총사업비현황!$P$10</definedName>
    <definedName name="구" localSheetId="3">[54]설계총괄표!#REF!</definedName>
    <definedName name="구">[54]설계총괄표!#REF!</definedName>
    <definedName name="구간명">#REF!</definedName>
    <definedName name="구구" localSheetId="3">[54]설계총괄표!#REF!</definedName>
    <definedName name="구구">[54]설계총괄표!#REF!</definedName>
    <definedName name="구구구" localSheetId="3">[54]설계총괄표!#REF!</definedName>
    <definedName name="구구구">[54]설계총괄표!#REF!</definedName>
    <definedName name="구구구구" localSheetId="3">[54]설계총괄표!#REF!</definedName>
    <definedName name="구구구구">[54]설계총괄표!#REF!</definedName>
    <definedName name="구상나무1505">[51]데이타!$E$69</definedName>
    <definedName name="구상나무2008">[51]데이타!$E$70</definedName>
    <definedName name="구상나무2510">[51]데이타!$E$71</definedName>
    <definedName name="구상나무3012">[51]데이타!$E$72</definedName>
    <definedName name="구조물">#REF!</definedName>
    <definedName name="구조물공">[67]구조물공!#REF!</definedName>
    <definedName name="구조물공_집계표_제목">#REF!</definedName>
    <definedName name="구조물공집계표">#REF!</definedName>
    <definedName name="구조물높이">'[68]1~9 하중계산'!$AK$101</definedName>
    <definedName name="구조물별포장가감수량집계표">#REF!</definedName>
    <definedName name="구조물폭">'[68]1~9 하중계산'!$T$135</definedName>
    <definedName name="구호표">#REF!</definedName>
    <definedName name="국대도1" localSheetId="8">기초노임단가!양+6</definedName>
    <definedName name="국대도1" localSheetId="2">내역서!양+6</definedName>
    <definedName name="국대도1" localSheetId="3">산출서!양+6</definedName>
    <definedName name="국대도1" localSheetId="1">예산서!양+6</definedName>
    <definedName name="국대도1">양+6</definedName>
    <definedName name="국민">[0]!국민</definedName>
    <definedName name="굴삭기_0.12_경비">#REF!</definedName>
    <definedName name="굴삭기_0.12_노무비">#REF!</definedName>
    <definedName name="굴삭기_0.12_재료비">#REF!</definedName>
    <definedName name="굴삭기_0.2_경비">#REF!</definedName>
    <definedName name="굴삭기_0.2_노무비">#REF!</definedName>
    <definedName name="굴삭기_0.2_재료비">#REF!</definedName>
    <definedName name="굴삭기_0.7_경비">[69]중기솔뇨!$E$51</definedName>
    <definedName name="굴삭기_0.7_노무비">[69]중기솔뇨!$J$51</definedName>
    <definedName name="굴삭기_0.7_재료비">[69]중기솔뇨!$N$51</definedName>
    <definedName name="굴삭기_1.0_경비">#REF!</definedName>
    <definedName name="굴삭기_1.0_노무비">#REF!</definedName>
    <definedName name="굴삭기_1.0_재료비">#REF!</definedName>
    <definedName name="굴삭기_2.0_경비">#REF!</definedName>
    <definedName name="굴삭기_2.0_노무비">#REF!</definedName>
    <definedName name="굴삭기_2.0_재료비">#REF!</definedName>
    <definedName name="굴삭기_유압식백호우_0.12_경비">#REF!</definedName>
    <definedName name="굴삭기_유압식백호우_0.12_노무비">#REF!</definedName>
    <definedName name="굴삭기_유압식백호우_0.12_재료비">#REF!</definedName>
    <definedName name="굴삭기_유압식백호우_0.2_경비">#REF!</definedName>
    <definedName name="굴삭기_유압식백호우_0.2_노무비">#REF!</definedName>
    <definedName name="굴삭기_유압식백호우_0.2_재료비">#REF!</definedName>
    <definedName name="굴삭기_유압식백호우_0.4_경비">#REF!</definedName>
    <definedName name="굴삭기_유압식백호우_0.4_노무비">#REF!</definedName>
    <definedName name="굴삭기_유압식백호우_0.4_재료비">#REF!</definedName>
    <definedName name="굴삭기_유압식백호우_0.7_경비">#REF!</definedName>
    <definedName name="굴삭기_유압식백호우_0.7_노무비">#REF!</definedName>
    <definedName name="굴삭기_유압식백호우_0.7_재료비">#REF!</definedName>
    <definedName name="굴삭기_유압식백호우_1.0_경비">#REF!</definedName>
    <definedName name="굴삭기_유압식백호우_1.0_노무비">#REF!</definedName>
    <definedName name="굴삭기_유압식백호우_1.0_재료비">#REF!</definedName>
    <definedName name="굴삭기_유압식백호우_2.0_경비">#REF!</definedName>
    <definedName name="굴삭기_유압식백호우_2.0_노무비">#REF!</definedName>
    <definedName name="굴삭기_유압식백호우_2.0_재료비">#REF!</definedName>
    <definedName name="굴삭기_유압식타이어형_0.14_경비">#REF!</definedName>
    <definedName name="굴삭기_유압식타이어형_0.14_노무비">#REF!</definedName>
    <definedName name="굴삭기_유압식타이어형_0.14_재료비">#REF!</definedName>
    <definedName name="굴삭기유0.7경비">[52]장비경비!$G$25</definedName>
    <definedName name="굴삭기유0.7노무비">[52]장비경비!$I$25</definedName>
    <definedName name="굴삭기유0.7재료비">[52]장비경비!$H$25</definedName>
    <definedName name="굴삭기유블0.7경비">[52]장비경비!$G$29</definedName>
    <definedName name="굴삭기유블0.7노무비">[52]장비경비!$I$29</definedName>
    <definedName name="굴삭기유블0.7재료비">[52]장비경비!$H$29</definedName>
    <definedName name="권현우">#REF!</definedName>
    <definedName name="궤도공" localSheetId="8">#REF!</definedName>
    <definedName name="궤도공" localSheetId="2">#REF!</definedName>
    <definedName name="궤도공" localSheetId="3">#REF!</definedName>
    <definedName name="궤도공" localSheetId="1">#REF!</definedName>
    <definedName name="궤도공">#REF!</definedName>
    <definedName name="규격">[37]DATE!$C$24:$C$85</definedName>
    <definedName name="그라우팅믹서_190_경비">[70]중기손료!$E$731</definedName>
    <definedName name="그라우팅펌프">#REF!</definedName>
    <definedName name="그리스">#REF!</definedName>
    <definedName name="극한mu">#REF!</definedName>
    <definedName name="극한su">#REF!</definedName>
    <definedName name="극한모멘트">#REF!</definedName>
    <definedName name="근입깊이" localSheetId="8">#REF!</definedName>
    <definedName name="근입깊이" localSheetId="2">#REF!</definedName>
    <definedName name="근입깊이" localSheetId="3">#REF!</definedName>
    <definedName name="근입깊이" localSheetId="1">#REF!</definedName>
    <definedName name="근입깊이">#REF!</definedName>
    <definedName name="금산거리">#REF!</definedName>
    <definedName name="금산요금">#REF!</definedName>
    <definedName name="금송1006">[51]데이타!$E$73</definedName>
    <definedName name="금송1208">[51]데이타!$E$74</definedName>
    <definedName name="금송1510">[51]데이타!$E$75</definedName>
    <definedName name="금액">#REF!</definedName>
    <definedName name="급여" localSheetId="8">BlankMacro1</definedName>
    <definedName name="급여" localSheetId="2">BlankMacro1</definedName>
    <definedName name="급여" localSheetId="3">BlankMacro1</definedName>
    <definedName name="급여" localSheetId="1">BlankMacro1</definedName>
    <definedName name="급여">BlankMacro1</definedName>
    <definedName name="기">#REF!</definedName>
    <definedName name="기2">#REF!</definedName>
    <definedName name="기Q">"기성세부내역서!$B$89"</definedName>
    <definedName name="기간">#REF!</definedName>
    <definedName name="기간6차">'[71]예산자료(최종''00,9.27)'!$A$6:$I$22</definedName>
    <definedName name="기계공" localSheetId="8">#REF!</definedName>
    <definedName name="기계공" localSheetId="2">#REF!</definedName>
    <definedName name="기계공" localSheetId="3">#REF!</definedName>
    <definedName name="기계공" localSheetId="1">#REF!</definedName>
    <definedName name="기계공">#REF!</definedName>
    <definedName name="기계설치공" localSheetId="8">#REF!</definedName>
    <definedName name="기계설치공" localSheetId="2">#REF!</definedName>
    <definedName name="기계설치공" localSheetId="3">#REF!</definedName>
    <definedName name="기계설치공" localSheetId="1">#REF!</definedName>
    <definedName name="기계설치공">#REF!</definedName>
    <definedName name="기계운전사" localSheetId="8">#REF!</definedName>
    <definedName name="기계운전사" localSheetId="2">#REF!</definedName>
    <definedName name="기계운전사" localSheetId="3">#REF!</definedName>
    <definedName name="기계운전사" localSheetId="1">#REF!</definedName>
    <definedName name="기계운전사">#REF!</definedName>
    <definedName name="기계중계펌프내역">#REF!</definedName>
    <definedName name="기관명">[72]초기화면!$V$33</definedName>
    <definedName name="기관사" localSheetId="8">#REF!</definedName>
    <definedName name="기관사" localSheetId="2">#REF!</definedName>
    <definedName name="기관사" localSheetId="3">#REF!</definedName>
    <definedName name="기관사" localSheetId="1">#REF!</definedName>
    <definedName name="기관사">#REF!</definedName>
    <definedName name="기관장" localSheetId="8">#REF!</definedName>
    <definedName name="기관장" localSheetId="2">#REF!</definedName>
    <definedName name="기관장" localSheetId="3">#REF!</definedName>
    <definedName name="기관장" localSheetId="1">#REF!</definedName>
    <definedName name="기관장">#REF!</definedName>
    <definedName name="기기기" hidden="1">#REF!</definedName>
    <definedName name="기기설치">#REF!</definedName>
    <definedName name="기기자재">#REF!</definedName>
    <definedName name="기높1">#REF!</definedName>
    <definedName name="기높2">#REF!</definedName>
    <definedName name="기높3">#REF!</definedName>
    <definedName name="기두">#REF!</definedName>
    <definedName name="기상" localSheetId="3">[60]직접인건비!#REF!</definedName>
    <definedName name="기상">[60]직접인건비!#REF!</definedName>
    <definedName name="기성">#REF!</definedName>
    <definedName name="기성내역">[0]!기성내역</definedName>
    <definedName name="기술">#REF!</definedName>
    <definedName name="기술료" localSheetId="8">#REF!</definedName>
    <definedName name="기술료" localSheetId="2">#REF!</definedName>
    <definedName name="기술료" localSheetId="3">#REF!</definedName>
    <definedName name="기술료" localSheetId="1">#REF!</definedName>
    <definedName name="기술료">#REF!</definedName>
    <definedName name="기술사">#REF!</definedName>
    <definedName name="기와공" localSheetId="8">#REF!</definedName>
    <definedName name="기와공" localSheetId="2">#REF!</definedName>
    <definedName name="기와공" localSheetId="3">#REF!</definedName>
    <definedName name="기와공" localSheetId="1">#REF!</definedName>
    <definedName name="기와공">#REF!</definedName>
    <definedName name="기존구경" localSheetId="8">#REF!</definedName>
    <definedName name="기존구경" localSheetId="2">#REF!</definedName>
    <definedName name="기존구경" localSheetId="3">#REF!</definedName>
    <definedName name="기존구경" localSheetId="1">#REF!</definedName>
    <definedName name="기존구경">#REF!</definedName>
    <definedName name="기존구조물철거량_개소별_집계">#REF!</definedName>
    <definedName name="기존연결관종" localSheetId="8">#REF!</definedName>
    <definedName name="기존연결관종" localSheetId="2">#REF!</definedName>
    <definedName name="기존연결관종" localSheetId="3">#REF!</definedName>
    <definedName name="기존연결관종" localSheetId="1">#REF!</definedName>
    <definedName name="기존연결관종">#REF!</definedName>
    <definedName name="기종">#REF!</definedName>
    <definedName name="기준철근량">'[53]1~9 하중계산'!#REF!</definedName>
    <definedName name="기초교직">9</definedName>
    <definedName name="기초교축">9</definedName>
    <definedName name="기초길이" localSheetId="8">#REF!</definedName>
    <definedName name="기초길이" localSheetId="2">#REF!</definedName>
    <definedName name="기초길이" localSheetId="3">#REF!</definedName>
    <definedName name="기초길이" localSheetId="1">#REF!</definedName>
    <definedName name="기초길이">#REF!</definedName>
    <definedName name="기초높이" localSheetId="8">#REF!</definedName>
    <definedName name="기초높이" localSheetId="2">#REF!</definedName>
    <definedName name="기초높이" localSheetId="3">#REF!</definedName>
    <definedName name="기초높이" localSheetId="1">#REF!</definedName>
    <definedName name="기초높이">#REF!</definedName>
    <definedName name="기초단가">[73]기초단가!$A$4:$O$450</definedName>
    <definedName name="기초두께" localSheetId="8">#REF!</definedName>
    <definedName name="기초두께" localSheetId="2">#REF!</definedName>
    <definedName name="기초두께" localSheetId="3">#REF!</definedName>
    <definedName name="기초두께" localSheetId="1">#REF!</definedName>
    <definedName name="기초두께">#REF!</definedName>
    <definedName name="기초처리경비">#REF!</definedName>
    <definedName name="기초처리노무비">#REF!</definedName>
    <definedName name="기초처리재료비">#REF!</definedName>
    <definedName name="기초폭" localSheetId="8">#REF!+#REF!</definedName>
    <definedName name="기초폭" localSheetId="2">#REF!+#REF!</definedName>
    <definedName name="기초폭" localSheetId="3">#REF!+#REF!</definedName>
    <definedName name="기초폭" localSheetId="1">#REF!+#REF!</definedName>
    <definedName name="기초폭">#REF!+#REF!</definedName>
    <definedName name="기초폭교직">9</definedName>
    <definedName name="기초폭교축">9</definedName>
    <definedName name="기초피복">0.1</definedName>
    <definedName name="기층">[74]포장재료집계표!$C$12</definedName>
    <definedName name="기층t">#REF!</definedName>
    <definedName name="기층량">[74]포장면적산출!$F$9</definedName>
    <definedName name="기층면적">[74]포장면적산출!$C$12</definedName>
    <definedName name="기층면적계">[74]포장수량집계!$F$10</definedName>
    <definedName name="기층총량">[74]포장면적산출!$F$9</definedName>
    <definedName name="기층포설">[57]단가!$C$83</definedName>
    <definedName name="기타" localSheetId="3">[60]직접인건비!#REF!</definedName>
    <definedName name="기타">[60]직접인건비!#REF!</definedName>
    <definedName name="기타경">#REF!</definedName>
    <definedName name="기타경비" localSheetId="8">#REF!</definedName>
    <definedName name="기타경비" localSheetId="2">#REF!</definedName>
    <definedName name="기타경비" localSheetId="3">#REF!</definedName>
    <definedName name="기타경비" localSheetId="1">#REF!</definedName>
    <definedName name="기타경비">#REF!</definedName>
    <definedName name="기타경비요율">#REF!</definedName>
    <definedName name="기타경비요율_변경">#REF!</definedName>
    <definedName name="기타적용" localSheetId="8">#REF!</definedName>
    <definedName name="기타적용" localSheetId="2">#REF!</definedName>
    <definedName name="기타적용" localSheetId="3">#REF!</definedName>
    <definedName name="기타적용" localSheetId="1">#REF!</definedName>
    <definedName name="기타적용">#REF!</definedName>
    <definedName name="길이">#REF!</definedName>
    <definedName name="김" localSheetId="8">#REF!</definedName>
    <definedName name="김" localSheetId="2">#REF!</definedName>
    <definedName name="김" localSheetId="3">#REF!</definedName>
    <definedName name="김" localSheetId="1">#REF!</definedName>
    <definedName name="김">#REF!</definedName>
    <definedName name="김유신">#REF!</definedName>
    <definedName name="김종두">#REF!</definedName>
    <definedName name="김종주">#REF!</definedName>
    <definedName name="김종현" localSheetId="8">#REF!</definedName>
    <definedName name="김종현" localSheetId="2">#REF!</definedName>
    <definedName name="김종현" localSheetId="3">#REF!</definedName>
    <definedName name="김종현" localSheetId="1">#REF!</definedName>
    <definedName name="김종현">#REF!</definedName>
    <definedName name="김치원" localSheetId="8">BlankMacro1</definedName>
    <definedName name="김치원" localSheetId="2">BlankMacro1</definedName>
    <definedName name="김치원" localSheetId="3">BlankMacro1</definedName>
    <definedName name="김치원" localSheetId="1">BlankMacro1</definedName>
    <definedName name="김치원">BlankMacro1</definedName>
    <definedName name="깨기간지">#REF!</definedName>
    <definedName name="꽃복숭아R3">[51]데이타!$E$58</definedName>
    <definedName name="꽃복숭아R4">[51]데이타!$E$59</definedName>
    <definedName name="꽃복숭아R5">[51]데이타!$E$60</definedName>
    <definedName name="꽃사과R10">[51]데이타!$E$64</definedName>
    <definedName name="꽃사과R4">[51]데이타!$E$61</definedName>
    <definedName name="꽃사과R6">[51]데이타!$E$62</definedName>
    <definedName name="꽃사과R8">[51]데이타!$E$63</definedName>
    <definedName name="꽃아그배R10">[51]데이타!$E$68</definedName>
    <definedName name="꽃아그배R4">[51]데이타!$E$65</definedName>
    <definedName name="꽃아그배R6">[51]데이타!$E$66</definedName>
    <definedName name="꽃아그배R8">[51]데이타!$E$67</definedName>
    <definedName name="꽝꽝0304">[51]데이타!$E$54</definedName>
    <definedName name="꽝꽝0406">[51]데이타!$E$55</definedName>
    <definedName name="꽝꽝0508">[51]데이타!$E$56</definedName>
    <definedName name="꽝꽝0610">[51]데이타!$E$57</definedName>
    <definedName name="끝부재">'[53]1~9 하중계산'!#REF!</definedName>
    <definedName name="ㄳ">#REF!</definedName>
    <definedName name="ㄳㅅ" hidden="1">#REF!</definedName>
    <definedName name="ㄴ" localSheetId="8">#REF!</definedName>
    <definedName name="ㄴ" localSheetId="2">#REF!</definedName>
    <definedName name="ㄴ" localSheetId="3">#REF!</definedName>
    <definedName name="ㄴ" localSheetId="1">#REF!</definedName>
    <definedName name="ㄴ">#REF!</definedName>
    <definedName name="ㄴ1" localSheetId="8">#REF!</definedName>
    <definedName name="ㄴ1" localSheetId="2">#REF!</definedName>
    <definedName name="ㄴ1" localSheetId="3">#REF!</definedName>
    <definedName name="ㄴ1" localSheetId="1">#REF!</definedName>
    <definedName name="ㄴ1">#REF!</definedName>
    <definedName name="ㄴ2" localSheetId="8">#REF!</definedName>
    <definedName name="ㄴ2" localSheetId="2">#REF!</definedName>
    <definedName name="ㄴ2" localSheetId="3">#REF!</definedName>
    <definedName name="ㄴ2" localSheetId="1">#REF!</definedName>
    <definedName name="ㄴ2">#REF!</definedName>
    <definedName name="ㄴ3">#REF!</definedName>
    <definedName name="ㄴ4">#REF!</definedName>
    <definedName name="ㄴ5">#REF!</definedName>
    <definedName name="ㄴ6">#REF!</definedName>
    <definedName name="ㄴㄴ">#REF!</definedName>
    <definedName name="ㄴㄴㄴ">#REF!</definedName>
    <definedName name="ㄴㄴㄴㄴ" localSheetId="8">#REF!</definedName>
    <definedName name="ㄴㄴㄴㄴ" localSheetId="2">#REF!</definedName>
    <definedName name="ㄴㄴㄴㄴ" localSheetId="3">#REF!</definedName>
    <definedName name="ㄴㄴㄴㄴ" localSheetId="1">#REF!</definedName>
    <definedName name="ㄴㄴㄴㄴ">#REF!</definedName>
    <definedName name="ㄴㄴㄴㄴㄴ">#REF!</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ㅁㅇㄴ">#REF!</definedName>
    <definedName name="나" localSheetId="8">기초노임단가!양+6</definedName>
    <definedName name="나" localSheetId="2">내역서!양+6</definedName>
    <definedName name="나" localSheetId="3">산출서!양+6</definedName>
    <definedName name="나" localSheetId="1">예산서!양+6</definedName>
    <definedName name="나">양+6</definedName>
    <definedName name="나사식_이음" localSheetId="8">#REF!</definedName>
    <definedName name="나사식_이음" localSheetId="2">#REF!</definedName>
    <definedName name="나사식_이음" localSheetId="3">#REF!</definedName>
    <definedName name="나사식_이음" localSheetId="1">#REF!</definedName>
    <definedName name="나사식_이음">#REF!</definedName>
    <definedName name="낙_석_방_지_망__개_소_별_명_세">#REF!</definedName>
    <definedName name="낙_석_방_지_책__개_소_별_명_세">#REF!</definedName>
    <definedName name="낙_석_방_지_책__수_량_집_계">#REF!</definedName>
    <definedName name="낙동적격">#REF!</definedName>
    <definedName name="낙상홍1004">[51]데이타!$E$76</definedName>
    <definedName name="낙상홍1506">[51]데이타!$E$77</definedName>
    <definedName name="낙상홍1808">[51]데이타!$E$78</definedName>
    <definedName name="낙상홍2010">[51]데이타!$E$79</definedName>
    <definedName name="낙상홍2515">[51]데이타!$E$80</definedName>
    <definedName name="낙석방지망개소별명세">#REF!</definedName>
    <definedName name="낙석방지책개소별명세">#REF!</definedName>
    <definedName name="낙석방지책단위수량">#REF!</definedName>
    <definedName name="낙석방지책수량집계">#REF!</definedName>
    <definedName name="낙우송R10">[51]데이타!$E$84</definedName>
    <definedName name="낙우송R12">[51]데이타!$E$85</definedName>
    <definedName name="낙우송R5">[51]데이타!$E$81</definedName>
    <definedName name="낙우송R6">[51]데이타!$E$82</definedName>
    <definedName name="낙우송R8">[51]데이타!$E$83</definedName>
    <definedName name="낙찰가">#N/A</definedName>
    <definedName name="낙찰율">[75]갑지!$I$21</definedName>
    <definedName name="낙하물방지공">#REF!</definedName>
    <definedName name="난간" localSheetId="8">#REF!</definedName>
    <definedName name="난간" localSheetId="2">#REF!</definedName>
    <definedName name="난간" localSheetId="3">#REF!</definedName>
    <definedName name="난간" localSheetId="1">#REF!</definedName>
    <definedName name="난간">#REF!</definedName>
    <definedName name="날개벽" localSheetId="8">#REF!</definedName>
    <definedName name="날개벽" localSheetId="2">#REF!</definedName>
    <definedName name="날개벽" localSheetId="3">#REF!</definedName>
    <definedName name="날개벽" localSheetId="1">#REF!</definedName>
    <definedName name="날개벽">#REF!</definedName>
    <definedName name="날두" localSheetId="8">#REF!</definedName>
    <definedName name="날두" localSheetId="2">#REF!</definedName>
    <definedName name="날두" localSheetId="3">#REF!</definedName>
    <definedName name="날두" localSheetId="1">#REF!</definedName>
    <definedName name="날두">#REF!</definedName>
    <definedName name="남산춘천">[50]총사업비현황!$P$31</definedName>
    <definedName name="남일문의">[50]총사업비현황!$P$36</definedName>
    <definedName name="내각오남">[50]총사업비현황!$P$12</definedName>
    <definedName name="내공b">'[76]메인거더-크로스빔200연결부'!$X$71</definedName>
    <definedName name="내공H">#REF!</definedName>
    <definedName name="내공V">#REF!</definedName>
    <definedName name="내공넓이">#REF!</definedName>
    <definedName name="내공높이">#REF!</definedName>
    <definedName name="내공높이h">'[76]메인거더-크로스빔200연결부'!$E$78:$F$82</definedName>
    <definedName name="내공폭">'[53]1~9 하중계산'!#REF!</definedName>
    <definedName name="내꺼">#REF!</definedName>
    <definedName name="내벽" localSheetId="8">#REF!</definedName>
    <definedName name="내벽" localSheetId="2">#REF!</definedName>
    <definedName name="내벽" localSheetId="3">#REF!</definedName>
    <definedName name="내벽" localSheetId="1">#REF!</definedName>
    <definedName name="내벽">#REF!</definedName>
    <definedName name="내선전공" localSheetId="8">#REF!</definedName>
    <definedName name="내선전공" localSheetId="2">#REF!</definedName>
    <definedName name="내선전공" localSheetId="3">#REF!</definedName>
    <definedName name="내선전공" localSheetId="1">#REF!</definedName>
    <definedName name="내선전공">#REF!</definedName>
    <definedName name="내역" hidden="1">[77]참조!#REF!</definedName>
    <definedName name="내역1">#REF!</definedName>
    <definedName name="내역서">#REF!</definedName>
    <definedName name="내역서래요">#REF!</definedName>
    <definedName name="내역서표지">#REF!</definedName>
    <definedName name="내역표지">#REF!</definedName>
    <definedName name="내장공" localSheetId="8">#REF!</definedName>
    <definedName name="내장공" localSheetId="2">#REF!</definedName>
    <definedName name="내장공" localSheetId="3">#REF!</definedName>
    <definedName name="내장공" localSheetId="1">#REF!</definedName>
    <definedName name="내장공">#REF!</definedName>
    <definedName name="내전">#REF!</definedName>
    <definedName name="너" localSheetId="8">기초노임단가!양+6</definedName>
    <definedName name="너" localSheetId="2">내역서!양+6</definedName>
    <definedName name="너" localSheetId="3">산출서!양+6</definedName>
    <definedName name="너" localSheetId="1">예산서!양+6</definedName>
    <definedName name="너">양+6</definedName>
    <definedName name="년수_개월">#REF!</definedName>
    <definedName name="년수를개월로">#REF!</definedName>
    <definedName name="노" localSheetId="8">기초노임단가!양+6</definedName>
    <definedName name="노" localSheetId="2">내역서!양+6</definedName>
    <definedName name="노" localSheetId="3">산출서!양+6</definedName>
    <definedName name="노" localSheetId="1">예산서!양+6</definedName>
    <definedName name="노">양+6</definedName>
    <definedName name="노_면_표_시_개_소_별_명_세">#REF!</definedName>
    <definedName name="노르웨이R12">[51]데이타!$E$90</definedName>
    <definedName name="노르웨이R15">[51]데이타!$E$91</definedName>
    <definedName name="노르웨이R4">[51]데이타!$E$86</definedName>
    <definedName name="노르웨이R5">[51]데이타!$E$87</definedName>
    <definedName name="노르웨이R6">[51]데이타!$E$88</definedName>
    <definedName name="노르웨이R8">[51]데이타!$E$89</definedName>
    <definedName name="노면파쇄기_2.0_경비">[69]중기솔뇨!$E$729</definedName>
    <definedName name="노면파쇄기_2.0_노무비">[69]중기솔뇨!$J$729</definedName>
    <definedName name="노면파쇄기_2.0_재료비">[69]중기솔뇨!$N$729</definedName>
    <definedName name="노면파쇄기_2_경비">#REF!</definedName>
    <definedName name="노면파쇄기_2_노무비">#REF!</definedName>
    <definedName name="노면파쇄기_2_재료비">#REF!</definedName>
    <definedName name="노면파쇄기1경비">[78]장비경비!$G$357</definedName>
    <definedName name="노면파쇄기1노무비">[78]장비경비!$I$357</definedName>
    <definedName name="노면파쇄기1재료비">[78]장비경비!$H$357</definedName>
    <definedName name="노면표시2">#REF!</definedName>
    <definedName name="노면표시개소별명세">#REF!</definedName>
    <definedName name="노무비" localSheetId="3">[79]건축내역!#REF!</definedName>
    <definedName name="노무비">[79]건축내역!#REF!</definedName>
    <definedName name="노무비1">[80]수목표준대가!$J:$J</definedName>
    <definedName name="노무비금액">#REF!</definedName>
    <definedName name="노무비단가">'[81]#REF'!$K$1:$K$65536</definedName>
    <definedName name="노무비선택" localSheetId="3">[54]설계총괄표!#REF!</definedName>
    <definedName name="노무비선택">[54]설계총괄표!#REF!</definedName>
    <definedName name="노무비합">#REF!</definedName>
    <definedName name="노즐">#REF!</definedName>
    <definedName name="녹산생곡">[50]총사업비현황!$P$108</definedName>
    <definedName name="높이" localSheetId="8">#REF!</definedName>
    <definedName name="높이" localSheetId="2">#REF!</definedName>
    <definedName name="높이" localSheetId="3">#REF!</definedName>
    <definedName name="높이" localSheetId="1">#REF!</definedName>
    <definedName name="높이">#REF!</definedName>
    <definedName name="눈향L06">[51]데이타!$E$92</definedName>
    <definedName name="눈향L08">[51]데이타!$E$93</definedName>
    <definedName name="눈향L10">[51]데이타!$E$94</definedName>
    <definedName name="눈향L14">[51]데이타!$E$95</definedName>
    <definedName name="눈향L20">[51]데이타!$E$96</definedName>
    <definedName name="느릅R10">[51]데이타!$E$100</definedName>
    <definedName name="느릅R4">[51]데이타!$E$97</definedName>
    <definedName name="느릅R5">[51]데이타!$E$98</definedName>
    <definedName name="느릅R8">[58]데이타!$E$99</definedName>
    <definedName name="느티R10">[58]데이타!$E$104</definedName>
    <definedName name="느티R12">[51]데이타!$E$105</definedName>
    <definedName name="느티R15">[51]데이타!$E$106</definedName>
    <definedName name="느티R18">[51]데이타!$E$107</definedName>
    <definedName name="느티R20">[51]데이타!$E$108</definedName>
    <definedName name="느티R25">[51]데이타!$E$109</definedName>
    <definedName name="느티R30">[51]데이타!$E$110</definedName>
    <definedName name="느티R5">[51]데이타!$E$101</definedName>
    <definedName name="느티R6">[51]데이타!$E$102</definedName>
    <definedName name="느티R8">[51]데이타!$E$103</definedName>
    <definedName name="능소화R2">[51]데이타!$E$111</definedName>
    <definedName name="능소화R4">[51]데이타!$E$112</definedName>
    <definedName name="능소화R6">[51]데이타!$E$113</definedName>
    <definedName name="닛플">#REF!</definedName>
    <definedName name="ㄷ" localSheetId="8">#REF!</definedName>
    <definedName name="ㄷ" localSheetId="2">#REF!</definedName>
    <definedName name="ㄷ" localSheetId="3">#REF!</definedName>
    <definedName name="ㄷ" localSheetId="1">#REF!</definedName>
    <definedName name="ㄷ">#REF!</definedName>
    <definedName name="ㄷ1" localSheetId="8">#REF!</definedName>
    <definedName name="ㄷ1" localSheetId="2">#REF!</definedName>
    <definedName name="ㄷ1" localSheetId="3">#REF!</definedName>
    <definedName name="ㄷ1" localSheetId="1">#REF!</definedName>
    <definedName name="ㄷ1">#REF!</definedName>
    <definedName name="ㄷ2" localSheetId="8">#REF!</definedName>
    <definedName name="ㄷ2" localSheetId="2">#REF!</definedName>
    <definedName name="ㄷ2" localSheetId="3">#REF!</definedName>
    <definedName name="ㄷ2" localSheetId="1">#REF!</definedName>
    <definedName name="ㄷ2">#REF!</definedName>
    <definedName name="ㄷ21">#REF!</definedName>
    <definedName name="ㄷ3">#REF!</definedName>
    <definedName name="ㄷ4">#REF!</definedName>
    <definedName name="ㄷ43">#REF!</definedName>
    <definedName name="ㄷㄷ">[82]포장면적산출!$F$11</definedName>
    <definedName name="ㄷㄷㄷ">'[29]ABUT수량-A1'!$T$25</definedName>
    <definedName name="ㄷㄷㄷㄷㅅㅅㅅㅅ">#REF!</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hidden="1">#REF!</definedName>
    <definedName name="다" localSheetId="8">#REF!</definedName>
    <definedName name="다" localSheetId="2">#REF!</definedName>
    <definedName name="다" localSheetId="3">#REF!</definedName>
    <definedName name="다" localSheetId="1">#REF!</definedName>
    <definedName name="다">#REF!</definedName>
    <definedName name="다우웰바설치공" localSheetId="8">#REF!</definedName>
    <definedName name="다우웰바설치공" localSheetId="2">#REF!</definedName>
    <definedName name="다우웰바설치공" localSheetId="3">#REF!</definedName>
    <definedName name="다우웰바설치공" localSheetId="1">#REF!</definedName>
    <definedName name="다우웰바설치공">#REF!</definedName>
    <definedName name="다운더홀함마">#REF!</definedName>
    <definedName name="다짐되메우기" localSheetId="8">#REF!</definedName>
    <definedName name="다짐되메우기" localSheetId="2">#REF!</definedName>
    <definedName name="다짐되메우기" localSheetId="3">#REF!</definedName>
    <definedName name="다짐되메우기" localSheetId="1">#REF!</definedName>
    <definedName name="다짐되메우기">#REF!</definedName>
    <definedName name="닥트공" localSheetId="8">#REF!</definedName>
    <definedName name="닥트공" localSheetId="2">#REF!</definedName>
    <definedName name="닥트공" localSheetId="3">#REF!</definedName>
    <definedName name="닥트공" localSheetId="1">#REF!</definedName>
    <definedName name="닥트공">#REF!</definedName>
    <definedName name="단가">#REF!</definedName>
    <definedName name="단가1">#REF!</definedName>
    <definedName name="단가2">#REF!</definedName>
    <definedName name="단가3">#REF!</definedName>
    <definedName name="단가비교표">#REF!,#REF!</definedName>
    <definedName name="단가일위">#REF!</definedName>
    <definedName name="단가표">[83]내역서2안!#REF!</definedName>
    <definedName name="단관M">[37]DATE!$H$24:$H$85</definedName>
    <definedName name="단높1">#REF!</definedName>
    <definedName name="단높2">#REF!</definedName>
    <definedName name="단높3">#REF!</definedName>
    <definedName name="단면2모멘트" localSheetId="8">#REF!</definedName>
    <definedName name="단면2모멘트" localSheetId="2">#REF!</definedName>
    <definedName name="단면2모멘트" localSheetId="3">#REF!</definedName>
    <definedName name="단면2모멘트" localSheetId="1">#REF!</definedName>
    <definedName name="단면2모멘트">#REF!</definedName>
    <definedName name="단면h">#REF!</definedName>
    <definedName name="단면계수" localSheetId="8">#REF!</definedName>
    <definedName name="단면계수" localSheetId="2">#REF!</definedName>
    <definedName name="단면계수" localSheetId="3">#REF!</definedName>
    <definedName name="단면계수" localSheetId="1">#REF!</definedName>
    <definedName name="단면계수">#REF!</definedName>
    <definedName name="단면특성">#REF!</definedName>
    <definedName name="단면폭">#REF!</definedName>
    <definedName name="단위">#REF!</definedName>
    <definedName name="단위M">'[53]1~9 하중계산'!#REF!</definedName>
    <definedName name="단위수량1" localSheetId="8">#REF!</definedName>
    <definedName name="단위수량1" localSheetId="2">#REF!</definedName>
    <definedName name="단위수량1" localSheetId="3">#REF!</definedName>
    <definedName name="단위수량1" localSheetId="1">#REF!</definedName>
    <definedName name="단위수량1">#REF!</definedName>
    <definedName name="단위수량2" localSheetId="8">#REF!</definedName>
    <definedName name="단위수량2" localSheetId="2">#REF!</definedName>
    <definedName name="단위수량2" localSheetId="3">#REF!</definedName>
    <definedName name="단위수량2" localSheetId="1">#REF!</definedName>
    <definedName name="단위수량2">#REF!</definedName>
    <definedName name="단위중량" localSheetId="8">#REF!</definedName>
    <definedName name="단위중량" localSheetId="2">#REF!</definedName>
    <definedName name="단위중량" localSheetId="3">#REF!</definedName>
    <definedName name="단위중량" localSheetId="1">#REF!</definedName>
    <definedName name="단위중량">#REF!</definedName>
    <definedName name="담양북하">[50]총사업비현황!$P$66</definedName>
    <definedName name="담쟁이L03">[51]데이타!$E$114</definedName>
    <definedName name="당초변경">#REF!</definedName>
    <definedName name="당초직접공사비" localSheetId="8">#REF!</definedName>
    <definedName name="당초직접공사비" localSheetId="2">#REF!</definedName>
    <definedName name="당초직접공사비" localSheetId="3">#REF!</definedName>
    <definedName name="당초직접공사비" localSheetId="1">#REF!</definedName>
    <definedName name="당초직접공사비">#REF!</definedName>
    <definedName name="대안설정" localSheetId="3">[60]직접인건비!#REF!</definedName>
    <definedName name="대안설정">[60]직접인건비!#REF!</definedName>
    <definedName name="대왕참R10">[51]데이타!$E$118</definedName>
    <definedName name="대왕참R4">[51]데이타!$E$115</definedName>
    <definedName name="대왕참R6">[51]데이타!$E$116</definedName>
    <definedName name="대왕참R8">[51]데이타!$E$117</definedName>
    <definedName name="대외공문3" hidden="1">{#N/A,#N/A,FALSE,"현장 NCR 분석";#N/A,#N/A,FALSE,"현장품질감사";#N/A,#N/A,FALSE,"현장품질감사"}</definedName>
    <definedName name="대외공문4" hidden="1">{#N/A,#N/A,FALSE,"현장 NCR 분석";#N/A,#N/A,FALSE,"현장품질감사";#N/A,#N/A,FALSE,"현장품질감사"}</definedName>
    <definedName name="대외공문서1" hidden="1">{#N/A,#N/A,FALSE,"현장 NCR 분석";#N/A,#N/A,FALSE,"현장품질감사";#N/A,#N/A,FALSE,"현장품질감사"}</definedName>
    <definedName name="대장공" localSheetId="8">#REF!</definedName>
    <definedName name="대장공" localSheetId="2">#REF!</definedName>
    <definedName name="대장공" localSheetId="3">#REF!</definedName>
    <definedName name="대장공" localSheetId="1">#REF!</definedName>
    <definedName name="대장공">#REF!</definedName>
    <definedName name="대전">#REF!</definedName>
    <definedName name="대전거리">#REF!</definedName>
    <definedName name="대전요금">#REF!</definedName>
    <definedName name="대천선흘">[50]총사업비현황!$P$104</definedName>
    <definedName name="대추R10">[51]데이타!$E$123</definedName>
    <definedName name="대추R4">[51]데이타!$E$119</definedName>
    <definedName name="대추R5">[51]데이타!$E$120</definedName>
    <definedName name="대추R6">[51]데이타!$E$121</definedName>
    <definedName name="대추R8">[51]데이타!$E$122</definedName>
    <definedName name="대학" localSheetId="8">BlankMacro1</definedName>
    <definedName name="대학" localSheetId="2">BlankMacro1</definedName>
    <definedName name="대학" localSheetId="3">BlankMacro1</definedName>
    <definedName name="대학" localSheetId="1">BlankMacro1</definedName>
    <definedName name="대학">BlankMacro1</definedName>
    <definedName name="대형브레이카0.4경비">[84]중기사용료산출근거!$G$20</definedName>
    <definedName name="대형브레이카0.4노무비">[84]중기사용료산출근거!$G$24</definedName>
    <definedName name="대형브레이카0.4재료비">[84]중기사용료산출근거!$G$28</definedName>
    <definedName name="대형브레이커용치즐_경암_0.7_경비">#REF!</definedName>
    <definedName name="대형브레이커용치즐_경암_0.7_노무비">#REF!</definedName>
    <definedName name="대형브레이커용치즐_경암_0.7_재료비">#REF!</definedName>
    <definedName name="대형브레이커용치즐_구조물_0.4">#REF!</definedName>
    <definedName name="대형브레이커용치즐_구조물_0.4_경비">#REF!</definedName>
    <definedName name="대형브레이커용치즐_구조물_0.4_노무비">#REF!</definedName>
    <definedName name="대형브레이커용치즐_구조물_0.4_재료비">#REF!</definedName>
    <definedName name="대형브레이커용치즐_구조물_0.7">#REF!</definedName>
    <definedName name="대형브레이커용치즐_구조물_0.7_경비">#REF!</definedName>
    <definedName name="대형브레이커용치즐_구조물_0.7_노무비">#REF!</definedName>
    <definedName name="대형브레이커용치즐_구조물_0.7_재료비">#REF!</definedName>
    <definedName name="대형브레이커용치즐_보통암_0.7_경비">#REF!</definedName>
    <definedName name="대형브레이커용치즐_보통암_0.7_노무비">#REF!</definedName>
    <definedName name="대형브레이커용치즐_보통암_0.7_재료비">#REF!</definedName>
    <definedName name="대형브레이커용치즐_연암_0.7_경비">#REF!</definedName>
    <definedName name="대형브레이커용치즐_연암_0.7_노무비">#REF!</definedName>
    <definedName name="대형브레이커용치즐_연암_0.7_재료비">#REF!</definedName>
    <definedName name="댐건설" localSheetId="8">#REF!</definedName>
    <definedName name="댐건설" localSheetId="2">#REF!</definedName>
    <definedName name="댐건설" localSheetId="3">#REF!</definedName>
    <definedName name="댐건설" localSheetId="1">#REF!</definedName>
    <definedName name="댐건설">#REF!</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블롯드1.5">#REF!</definedName>
    <definedName name="더블롯드3.0">#REF!</definedName>
    <definedName name="더블쉬벨본체">#REF!</definedName>
    <definedName name="더블쉬벨부품">#REF!</definedName>
    <definedName name="더하기">[37]DATE!$J$24:$J$85</definedName>
    <definedName name="덤프_15톤" localSheetId="8">#REF!</definedName>
    <definedName name="덤프_15톤" localSheetId="2">#REF!</definedName>
    <definedName name="덤프_15톤" localSheetId="3">#REF!</definedName>
    <definedName name="덤프_15톤" localSheetId="1">#REF!</definedName>
    <definedName name="덤프_15톤">#REF!</definedName>
    <definedName name="덤프_15톤경" localSheetId="8">#REF!</definedName>
    <definedName name="덤프_15톤경" localSheetId="2">#REF!</definedName>
    <definedName name="덤프_15톤경" localSheetId="3">#REF!</definedName>
    <definedName name="덤프_15톤경" localSheetId="1">#REF!</definedName>
    <definedName name="덤프_15톤경">#REF!</definedName>
    <definedName name="덤프_15톤노" localSheetId="8">#REF!</definedName>
    <definedName name="덤프_15톤노" localSheetId="2">#REF!</definedName>
    <definedName name="덤프_15톤노" localSheetId="3">#REF!</definedName>
    <definedName name="덤프_15톤노" localSheetId="1">#REF!</definedName>
    <definedName name="덤프_15톤노">#REF!</definedName>
    <definedName name="덤프_15톤재" localSheetId="8">#REF!</definedName>
    <definedName name="덤프_15톤재" localSheetId="2">#REF!</definedName>
    <definedName name="덤프_15톤재" localSheetId="3">#REF!</definedName>
    <definedName name="덤프_15톤재" localSheetId="1">#REF!</definedName>
    <definedName name="덤프_15톤재">#REF!</definedName>
    <definedName name="덤프트럭_10.5_암석_경비">#REF!</definedName>
    <definedName name="덤프트럭_10.5_암석_노무비">#REF!</definedName>
    <definedName name="덤프트럭_10.5_암석_재료비">#REF!</definedName>
    <definedName name="덤프트럭_10.5_전석_경비">#REF!</definedName>
    <definedName name="덤프트럭_10.5_전석_노무비">#REF!</definedName>
    <definedName name="덤프트럭_10.5_전석_재료비">#REF!</definedName>
    <definedName name="덤프트럭_10.5_토사_경비">#REF!</definedName>
    <definedName name="덤프트럭_10.5_토사_노무비">#REF!</definedName>
    <definedName name="덤프트럭_10.5_토사_재료비">#REF!</definedName>
    <definedName name="덤프트럭_15.0_암석_경비">#REF!</definedName>
    <definedName name="덤프트럭_15.0_암석_노무비">#REF!</definedName>
    <definedName name="덤프트럭_15.0_암석_재료비">#REF!</definedName>
    <definedName name="덤프트럭_15.0_전석_경비">#REF!</definedName>
    <definedName name="덤프트럭_15.0_전석_노무비">#REF!</definedName>
    <definedName name="덤프트럭_15.0_전석_재료비">#REF!</definedName>
    <definedName name="덤프트럭_15.0_토사_경비">#REF!</definedName>
    <definedName name="덤프트럭_15.0_토사_노무비">#REF!</definedName>
    <definedName name="덤프트럭_15.0_토사_재료비">#REF!</definedName>
    <definedName name="덤프트럭_2.5_경비">[69]중기솔뇨!$E$163</definedName>
    <definedName name="덤프트럭_2.5_노무비">[69]중기솔뇨!$J$163</definedName>
    <definedName name="덤프트럭_2.5_재료비">[69]중기솔뇨!$N$163</definedName>
    <definedName name="덤프트럭_20_경비">#REF!</definedName>
    <definedName name="덤프트럭_20_노무비">#REF!</definedName>
    <definedName name="덤프트럭_20_재료비">#REF!</definedName>
    <definedName name="덤프트럭_32_경비">#REF!</definedName>
    <definedName name="덤프트럭_32_노무비">#REF!</definedName>
    <definedName name="덤프트럭_32_재료비">#REF!</definedName>
    <definedName name="덤프트럭_4.5_경비">#REF!</definedName>
    <definedName name="덤프트럭_4.5_노무비">#REF!</definedName>
    <definedName name="덤프트럭_4.5_재료비">#REF!</definedName>
    <definedName name="덤프트럭_6.0_경비">#REF!</definedName>
    <definedName name="덤프트럭_6.0_노무비">#REF!</definedName>
    <definedName name="덤프트럭_6.0_재료비">#REF!</definedName>
    <definedName name="덤프트럭_8.0_암석_경비">#REF!</definedName>
    <definedName name="덤프트럭_8.0_암석_노무비">#REF!</definedName>
    <definedName name="덤프트럭_8.0_암석_재료비">#REF!</definedName>
    <definedName name="덤프트럭_8.0_전석_경비">#REF!</definedName>
    <definedName name="덤프트럭_8.0_전석_노무비">#REF!</definedName>
    <definedName name="덤프트럭_8.0_전석_재료비">#REF!</definedName>
    <definedName name="덤프트럭_8.0_토사_경비">#REF!</definedName>
    <definedName name="덤프트럭_8.0_토사_노무비">#REF!</definedName>
    <definedName name="덤프트럭_8.0_토사_재료비">#REF!</definedName>
    <definedName name="덤프트럭2.5경비">[85]장비경비!$G$73</definedName>
    <definedName name="덤프트럭2.5노무비">[85]장비경비!$I$73</definedName>
    <definedName name="덤프트럭2.5재료비">[85]장비경비!$H$73</definedName>
    <definedName name="덩굴장미3">[51]데이타!$E$128</definedName>
    <definedName name="덩굴장미4">[51]데이타!$E$129</definedName>
    <definedName name="덩굴장미5">[51]데이타!$E$130</definedName>
    <definedName name="데_리_네_이_터_개_소_별_명_세">#REF!</definedName>
    <definedName name="데리네이터개소별명세">#REF!</definedName>
    <definedName name="데크휘니샤면고르기" localSheetId="8">#REF!</definedName>
    <definedName name="데크휘니샤면고르기" localSheetId="2">#REF!</definedName>
    <definedName name="데크휘니샤면고르기" localSheetId="3">#REF!</definedName>
    <definedName name="데크휘니샤면고르기" localSheetId="1">#REF!</definedName>
    <definedName name="데크휘니샤면고르기">#REF!</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_수_로_수_량_집_계">#REF!</definedName>
    <definedName name="도계만수">[50]총사업비현황!$P$41</definedName>
    <definedName name="도계초정">[50]총사업비현황!$P$89</definedName>
    <definedName name="도급">#REF!</definedName>
    <definedName name="도급가">#REF!</definedName>
    <definedName name="도급공사비">'[86]2공구산출내역'!#REF!</definedName>
    <definedName name="도급예정액" localSheetId="8">#REF!</definedName>
    <definedName name="도급예정액" localSheetId="2">#REF!</definedName>
    <definedName name="도급예정액" localSheetId="3">#REF!</definedName>
    <definedName name="도급예정액" localSheetId="1">#REF!</definedName>
    <definedName name="도급예정액">#REF!</definedName>
    <definedName name="도로연장">[74]포장면적산출!$F$7</definedName>
    <definedName name="도로연장1">[74]포장면적산출!$G$7</definedName>
    <definedName name="도로표지형도료가백">[85]자재단가!$K$169</definedName>
    <definedName name="도로표지형도료가황">[85]자재단가!$K$170</definedName>
    <definedName name="도목수" localSheetId="8">#REF!</definedName>
    <definedName name="도목수" localSheetId="2">#REF!</definedName>
    <definedName name="도목수" localSheetId="3">#REF!</definedName>
    <definedName name="도목수" localSheetId="1">#REF!</definedName>
    <definedName name="도목수">#REF!</definedName>
    <definedName name="도배공" localSheetId="8">#REF!</definedName>
    <definedName name="도배공" localSheetId="2">#REF!</definedName>
    <definedName name="도배공" localSheetId="3">#REF!</definedName>
    <definedName name="도배공" localSheetId="1">#REF!</definedName>
    <definedName name="도배공">#REF!</definedName>
    <definedName name="도수로수량집계">#REF!</definedName>
    <definedName name="도장공">[87]노임!$C$38</definedName>
    <definedName name="도장공사비" localSheetId="3">[57]관접합및부설!#REF!</definedName>
    <definedName name="도장공사비">[57]관접합및부설!#REF!</definedName>
    <definedName name="도화고급">#REF!</definedName>
    <definedName name="도화중급">#REF!</definedName>
    <definedName name="도화초급">#REF!</definedName>
    <definedName name="독일가문비1206">[51]데이타!$E$131</definedName>
    <definedName name="독일가문비1508">[51]데이타!$E$132</definedName>
    <definedName name="독일가문비2010">[51]데이타!$E$133</definedName>
    <definedName name="독일가문비2512">[51]데이타!$E$134</definedName>
    <definedName name="독일가문비3015">[51]데이타!$E$135</definedName>
    <definedName name="독일가문비3518">[51]데이타!$E$136</definedName>
    <definedName name="돈">#REF!,#REF!</definedName>
    <definedName name="돈나무0504">[51]데이타!$E$137</definedName>
    <definedName name="돈나무0805">[51]데이타!$E$138</definedName>
    <definedName name="돈나무1007">[51]데이타!$E$139</definedName>
    <definedName name="돈나무1210">[51]데이타!$E$140</definedName>
    <definedName name="돌">#REF!</definedName>
    <definedName name="돌_망_태_개_소_별_명_세">#REF!</definedName>
    <definedName name="돌_망_태_수_량_집_계">#REF!</definedName>
    <definedName name="돌망태개소별명세">#REF!</definedName>
    <definedName name="돌망태수량집계">#REF!</definedName>
    <definedName name="돌붙임_개소별명세">#REF!</definedName>
    <definedName name="돌붙임_수량집계">#REF!</definedName>
    <definedName name="돌붙임개소별명세">#REF!</definedName>
    <definedName name="돌붙임단위수량">#REF!</definedName>
    <definedName name="돌붙임수량집계">#REF!</definedName>
    <definedName name="돌붙임재료집계">#REF!</definedName>
    <definedName name="동" localSheetId="8">#REF!</definedName>
    <definedName name="동" localSheetId="2">#REF!</definedName>
    <definedName name="동" localSheetId="3">#REF!</definedName>
    <definedName name="동" localSheetId="1">#REF!</definedName>
    <definedName name="동">#REF!</definedName>
    <definedName name="동면장안">[50]총사업비현황!$P$109</definedName>
    <definedName name="동명부계">[50]총사업비현황!$P$78</definedName>
    <definedName name="동바리공">#REF!</definedName>
    <definedName name="동바리목재">'[88]용산1(해보)'!#REF!</definedName>
    <definedName name="동발공_터널" localSheetId="8">#REF!</definedName>
    <definedName name="동발공_터널" localSheetId="2">#REF!</definedName>
    <definedName name="동발공_터널" localSheetId="3">#REF!</definedName>
    <definedName name="동발공_터널" localSheetId="1">#REF!</definedName>
    <definedName name="동발공_터널">#REF!</definedName>
    <definedName name="동백1002">[51]데이타!$E$141</definedName>
    <definedName name="동백1204">[51]데이타!$E$142</definedName>
    <definedName name="동백1506">[51]데이타!$E$143</definedName>
    <definedName name="동백1808">[51]데이타!$E$144</definedName>
    <definedName name="동부제강개별">#REF!</definedName>
    <definedName name="동식물" localSheetId="3">[60]직접인건비!#REF!</definedName>
    <definedName name="동식물">[60]직접인건비!#REF!</definedName>
    <definedName name="동식물수" localSheetId="3">[60]직접인건비!#REF!</definedName>
    <definedName name="동식물수">[60]직접인건비!#REF!</definedName>
    <definedName name="동원인원">#REF!</definedName>
    <definedName name="동읍한림">[50]총사업비현황!$P$90</definedName>
    <definedName name="동탄기흥2차">[50]총사업비현황!$P$13</definedName>
    <definedName name="동호">#REF!</definedName>
    <definedName name="두부1" localSheetId="8">#REF!</definedName>
    <definedName name="두부1" localSheetId="2">#REF!</definedName>
    <definedName name="두부1" localSheetId="3">#REF!</definedName>
    <definedName name="두부1" localSheetId="1">#REF!</definedName>
    <definedName name="두부1">#REF!</definedName>
    <definedName name="두부2" localSheetId="8">#REF!</definedName>
    <definedName name="두부2" localSheetId="2">#REF!</definedName>
    <definedName name="두부2" localSheetId="3">#REF!</definedName>
    <definedName name="두부2" localSheetId="1">#REF!</definedName>
    <definedName name="두부2">#REF!</definedName>
    <definedName name="뒷굽" localSheetId="8">#REF!</definedName>
    <definedName name="뒷굽" localSheetId="2">#REF!</definedName>
    <definedName name="뒷굽" localSheetId="3">#REF!</definedName>
    <definedName name="뒷굽" localSheetId="1">#REF!</definedName>
    <definedName name="뒷굽">#REF!</definedName>
    <definedName name="뒷굽PILE" localSheetId="8">#REF!</definedName>
    <definedName name="뒷굽PILE" localSheetId="2">#REF!</definedName>
    <definedName name="뒷굽PILE" localSheetId="3">#REF!</definedName>
    <definedName name="뒷굽PILE" localSheetId="1">#REF!</definedName>
    <definedName name="뒷굽PILE">#REF!</definedName>
    <definedName name="뒷채움" localSheetId="8">#REF!</definedName>
    <definedName name="뒷채움" localSheetId="2">#REF!</definedName>
    <definedName name="뒷채움" localSheetId="3">#REF!</definedName>
    <definedName name="뒷채움" localSheetId="1">#REF!</definedName>
    <definedName name="뒷채움">#REF!</definedName>
    <definedName name="드라이브파이프">#REF!</definedName>
    <definedName name="드라이브파이프슈">#REF!</definedName>
    <definedName name="드라이브파이프헤드">#REF!</definedName>
    <definedName name="등R2">[51]데이타!$E$156</definedName>
    <definedName name="등R4">[51]데이타!$E$157</definedName>
    <definedName name="등R6">[51]데이타!$E$158</definedName>
    <definedName name="등R8">[51]데이타!$E$159</definedName>
    <definedName name="등간격">'[53]1~9 하중계산'!#REF!</definedName>
    <definedName name="등간격폭">'[53]1~9 하중계산'!#REF!</definedName>
    <definedName name="등실비">#REF!</definedName>
    <definedName name="디젤엔진">#REF!</definedName>
    <definedName name="때죽R10">[51]데이타!$E$127</definedName>
    <definedName name="때죽R4">[51]데이타!$E$124</definedName>
    <definedName name="때죽R6">[51]데이타!$E$125</definedName>
    <definedName name="때죽R8">[51]데이타!$E$126</definedName>
    <definedName name="똥개">#REF!</definedName>
    <definedName name="ㄹ" localSheetId="8">#REF!</definedName>
    <definedName name="ㄹ" localSheetId="2">#REF!</definedName>
    <definedName name="ㄹ" localSheetId="3">#REF!</definedName>
    <definedName name="ㄹ" localSheetId="1">#REF!</definedName>
    <definedName name="ㄹ">#REF!</definedName>
    <definedName name="ㄹ1" localSheetId="8">#REF!</definedName>
    <definedName name="ㄹ1" localSheetId="2">#REF!</definedName>
    <definedName name="ㄹ1" localSheetId="3">#REF!</definedName>
    <definedName name="ㄹ1" localSheetId="1">#REF!</definedName>
    <definedName name="ㄹ1">#REF!</definedName>
    <definedName name="ㄹ2" localSheetId="8">#REF!</definedName>
    <definedName name="ㄹ2" localSheetId="2">#REF!</definedName>
    <definedName name="ㄹ2" localSheetId="3">#REF!</definedName>
    <definedName name="ㄹ2" localSheetId="1">#REF!</definedName>
    <definedName name="ㄹ2">#REF!</definedName>
    <definedName name="ㄹ3">#REF!</definedName>
    <definedName name="ㄹ4">#REF!</definedName>
    <definedName name="ㄹ40" localSheetId="8">#REF!</definedName>
    <definedName name="ㄹ40" localSheetId="2">#REF!</definedName>
    <definedName name="ㄹ40" localSheetId="3">#REF!</definedName>
    <definedName name="ㄹ40" localSheetId="1">#REF!</definedName>
    <definedName name="ㄹ40">#REF!</definedName>
    <definedName name="ㄹ62">#REF!</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localSheetId="8" hidden="1">#REF!</definedName>
    <definedName name="ㄹㄹ" localSheetId="2" hidden="1">#REF!</definedName>
    <definedName name="ㄹㄹ" localSheetId="3" hidden="1">#REF!</definedName>
    <definedName name="ㄹㄹ" localSheetId="1" hidden="1">#REF!</definedName>
    <definedName name="ㄹㄹ" hidden="1">#REF!</definedName>
    <definedName name="ㄹㄹㄹ" hidden="1">[31]참조!#REF!</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ㅅㄱㄷ">#REF!</definedName>
    <definedName name="라" localSheetId="8">#REF!</definedName>
    <definedName name="라" localSheetId="2">#REF!</definedName>
    <definedName name="라" localSheetId="3">#REF!</definedName>
    <definedName name="라" localSheetId="1">#REF!</definedName>
    <definedName name="라">#REF!</definedName>
    <definedName name="라인마아카10경비">[84]중기사용료산출근거!$G$95</definedName>
    <definedName name="라인마아카10노무비">[84]중기사용료산출근거!$G$99</definedName>
    <definedName name="라인마아카10재료비">[84]중기사용료산출근거!$G$103</definedName>
    <definedName name="라인마아커_경비">[69]중기솔뇨!$E$791</definedName>
    <definedName name="라인마아커_노무비">[69]중기솔뇨!$J$791</definedName>
    <definedName name="라인마아커_재료비">[69]중기솔뇨!$N$791</definedName>
    <definedName name="라인마커10경비">[85]장비경비!$G$394</definedName>
    <definedName name="라인마커10노무비">[85]장비경비!$I$394</definedName>
    <definedName name="라인마커10재료비">[85]장비경비!$H$394</definedName>
    <definedName name="랑">#REF!</definedName>
    <definedName name="램머_80_경비">[70]중기손료!$E$313</definedName>
    <definedName name="램머_80_노무비">[70]중기손료!$J$313</definedName>
    <definedName name="램머_80_재료비">[70]중기손료!$N$313</definedName>
    <definedName name="램프A" localSheetId="3">[65]TOTAL_BOQ!#REF!</definedName>
    <definedName name="램프A">[65]TOTAL_BOQ!#REF!</definedName>
    <definedName name="램프B" localSheetId="3">[65]TOTAL_BOQ!#REF!</definedName>
    <definedName name="램프B">[65]TOTAL_BOQ!#REF!</definedName>
    <definedName name="램프D" localSheetId="3">[65]TOTAL_BOQ!#REF!</definedName>
    <definedName name="램프D">[65]TOTAL_BOQ!#REF!</definedName>
    <definedName name="램픙" localSheetId="3">[65]TOTAL_BOQ!#REF!</definedName>
    <definedName name="램픙">[65]TOTAL_BOQ!#REF!</definedName>
    <definedName name="럴">#REF!</definedName>
    <definedName name="로우더_무한궤도_0.57_경비">#REF!</definedName>
    <definedName name="로우더_무한궤도_0.57_노무비">#REF!</definedName>
    <definedName name="로우더_무한궤도_0.57_암석_경비">#REF!</definedName>
    <definedName name="로우더_무한궤도_0.57_암석_노무비">#REF!</definedName>
    <definedName name="로우더_무한궤도_0.57_암석_재료비">#REF!</definedName>
    <definedName name="로우더_무한궤도_0.57_재료비">#REF!</definedName>
    <definedName name="로우더_무한궤도_0.57_전석_경비">#REF!</definedName>
    <definedName name="로우더_무한궤도_0.57_전석_노무비">#REF!</definedName>
    <definedName name="로우더_무한궤도_0.57_전석_재료비">#REF!</definedName>
    <definedName name="로우더_무한궤도_0.57_토사_경비">#REF!</definedName>
    <definedName name="로우더_무한궤도_0.57_토사_노무비">#REF!</definedName>
    <definedName name="로우더_무한궤도_0.57_토사_재료비">#REF!</definedName>
    <definedName name="로우더_무한궤도_0.76_암석_경비">#REF!</definedName>
    <definedName name="로우더_무한궤도_0.76_암석_노무비">#REF!</definedName>
    <definedName name="로우더_무한궤도_0.76_암석_재료비">#REF!</definedName>
    <definedName name="로우더_무한궤도_0.76_전석_경비">#REF!</definedName>
    <definedName name="로우더_무한궤도_0.76_전석_노무비">#REF!</definedName>
    <definedName name="로우더_무한궤도_0.76_전석_재료비">#REF!</definedName>
    <definedName name="로우더_무한궤도_0.76_토사_경비">#REF!</definedName>
    <definedName name="로우더_무한궤도_0.76_토사_노무비">#REF!</definedName>
    <definedName name="로우더_무한궤도_0.76_토사_재료비">#REF!</definedName>
    <definedName name="로우더_무한궤도_0.95_암석_경비">#REF!</definedName>
    <definedName name="로우더_무한궤도_0.95_암석_노무비">#REF!</definedName>
    <definedName name="로우더_무한궤도_0.95_암석_재료비">#REF!</definedName>
    <definedName name="로우더_무한궤도_0.95_전석_경비">#REF!</definedName>
    <definedName name="로우더_무한궤도_0.95_전석_노무비">#REF!</definedName>
    <definedName name="로우더_무한궤도_0.95_전석_재료비">#REF!</definedName>
    <definedName name="로우더_무한궤도_0.95_토사_경비">#REF!</definedName>
    <definedName name="로우더_무한궤도_0.95_토사_노무비">#REF!</definedName>
    <definedName name="로우더_무한궤도_0.95_토사_재료비">#REF!</definedName>
    <definedName name="로우더_무한궤도_1.15_암석_경비">#REF!</definedName>
    <definedName name="로우더_무한궤도_1.15_암석_노무비">#REF!</definedName>
    <definedName name="로우더_무한궤도_1.15_암석_재료비">#REF!</definedName>
    <definedName name="로우더_무한궤도_1.15_전석_경비">#REF!</definedName>
    <definedName name="로우더_무한궤도_1.15_전석_노무비">#REF!</definedName>
    <definedName name="로우더_무한궤도_1.15_전석_재료비">#REF!</definedName>
    <definedName name="로우더_무한궤도_1.15_토사_경비">#REF!</definedName>
    <definedName name="로우더_무한궤도_1.15_토사_노무비">#REF!</definedName>
    <definedName name="로우더_무한궤도_1.15_토사_재료비">#REF!</definedName>
    <definedName name="로우더_무한궤도_1.34_암석_경비">#REF!</definedName>
    <definedName name="로우더_무한궤도_1.34_암석_노무비">#REF!</definedName>
    <definedName name="로우더_무한궤도_1.34_암석_재료비">#REF!</definedName>
    <definedName name="로우더_무한궤도_1.34_전석_경비">#REF!</definedName>
    <definedName name="로우더_무한궤도_1.34_전석_노무비">#REF!</definedName>
    <definedName name="로우더_무한궤도_1.34_전석_재료비">#REF!</definedName>
    <definedName name="로우더_무한궤도_1.34_토사_경비">#REF!</definedName>
    <definedName name="로우더_무한궤도_1.34_토사_노무비">#REF!</definedName>
    <definedName name="로우더_무한궤도_1.34_토사_재료비">#REF!</definedName>
    <definedName name="로우더_무한궤도_1.53_암석_경비">#REF!</definedName>
    <definedName name="로우더_무한궤도_1.53_암석_노무비">#REF!</definedName>
    <definedName name="로우더_무한궤도_1.53_암석_재료비">#REF!</definedName>
    <definedName name="로우더_무한궤도_1.53_전석_경비">#REF!</definedName>
    <definedName name="로우더_무한궤도_1.53_전석_노무비">#REF!</definedName>
    <definedName name="로우더_무한궤도_1.53_전석_재료비">#REF!</definedName>
    <definedName name="로우더_무한궤도_1.53_토사_경비">#REF!</definedName>
    <definedName name="로우더_무한궤도_1.53_토사_노무비">#REF!</definedName>
    <definedName name="로우더_무한궤도_1.53_토사_재료비">#REF!</definedName>
    <definedName name="로우더_무한궤도_1.72_암석_경비">#REF!</definedName>
    <definedName name="로우더_무한궤도_1.72_암석_노무비">#REF!</definedName>
    <definedName name="로우더_무한궤도_1.72_암석_재료비">#REF!</definedName>
    <definedName name="로우더_무한궤도_1.72_전석_경비">#REF!</definedName>
    <definedName name="로우더_무한궤도_1.72_전석_노무비">#REF!</definedName>
    <definedName name="로우더_무한궤도_1.72_전석_재료비">#REF!</definedName>
    <definedName name="로우더_무한궤도_1.72_토사_경비">#REF!</definedName>
    <definedName name="로우더_무한궤도_1.72_토사_노무비">#REF!</definedName>
    <definedName name="로우더_무한궤도_1.72_토사_재료비">#REF!</definedName>
    <definedName name="로우더_타이어_0.25_토사_경비">#REF!</definedName>
    <definedName name="로우더_타이어_0.25_토사_노무비">#REF!</definedName>
    <definedName name="로우더_타이어_0.25_토사_재료비">#REF!</definedName>
    <definedName name="로우더_타이어_0.57_토사_경비">#REF!</definedName>
    <definedName name="로우더_타이어_0.57_토사_노무비">#REF!</definedName>
    <definedName name="로우더_타이어_0.57_토사_재료비">#REF!</definedName>
    <definedName name="로우더_타이어_0.95_토사_경비">#REF!</definedName>
    <definedName name="로우더_타이어_0.95_토사_노무비">#REF!</definedName>
    <definedName name="로우더_타이어_0.95_토사_재료비">#REF!</definedName>
    <definedName name="로우더_타이어_1.34_토사_경비">#REF!</definedName>
    <definedName name="로우더_타이어_1.34_토사_노무비">#REF!</definedName>
    <definedName name="로우더_타이어_1.34_토사_재료비">#REF!</definedName>
    <definedName name="로우더_타이어_1.72_토사_경비">#REF!</definedName>
    <definedName name="로우더_타이어_1.72_토사_노무비">#REF!</definedName>
    <definedName name="로우더_타이어_1.72_토사_재료비">#REF!</definedName>
    <definedName name="로우더_타이어_2.29_토사_경비">#REF!</definedName>
    <definedName name="로우더_타이어_2.29_토사_노무비">#REF!</definedName>
    <definedName name="로우더_타이어_2.29_토사_재료비">#REF!</definedName>
    <definedName name="로우더_타이어_2.87_토사_경비">#REF!</definedName>
    <definedName name="로우더_타이어_2.87_토사_노무비">#REF!</definedName>
    <definedName name="로우더_타이어_2.87_토사_재료비">#REF!</definedName>
    <definedName name="로우더_타이어_3.5_토사_경비">#REF!</definedName>
    <definedName name="로우더_타이어_3.5_토사_노무비">#REF!</definedName>
    <definedName name="로우더_타이어_3.5_토사_재료비">#REF!</definedName>
    <definedName name="로우더_타이어_5.0_토사_경비">#REF!</definedName>
    <definedName name="로우더_타이어_5.0_토사_노무비">#REF!</definedName>
    <definedName name="로우더_타이어_5.0_토사_재료비">#REF!</definedName>
    <definedName name="롯드">#REF!</definedName>
    <definedName name="루트" localSheetId="8">#REF!</definedName>
    <definedName name="루트" localSheetId="2">#REF!</definedName>
    <definedName name="루트" localSheetId="3">#REF!</definedName>
    <definedName name="루트" localSheetId="1">#REF!</definedName>
    <definedName name="루트">#REF!</definedName>
    <definedName name="루핑공" localSheetId="8">#REF!</definedName>
    <definedName name="루핑공" localSheetId="2">#REF!</definedName>
    <definedName name="루핑공" localSheetId="3">#REF!</definedName>
    <definedName name="루핑공" localSheetId="1">#REF!</definedName>
    <definedName name="루핑공">#REF!</definedName>
    <definedName name="리밍쉘">#REF!</definedName>
    <definedName name="리벳공" localSheetId="8">#REF!</definedName>
    <definedName name="리벳공" localSheetId="2">#REF!</definedName>
    <definedName name="리벳공" localSheetId="3">#REF!</definedName>
    <definedName name="리벳공" localSheetId="1">#REF!</definedName>
    <definedName name="리벳공">#REF!</definedName>
    <definedName name="리브두께" localSheetId="8">#REF!</definedName>
    <definedName name="리브두께" localSheetId="2">#REF!</definedName>
    <definedName name="리브두께" localSheetId="3">#REF!</definedName>
    <definedName name="리브두께" localSheetId="1">#REF!</definedName>
    <definedName name="리브두께">#REF!</definedName>
    <definedName name="리브폭" localSheetId="8">#REF!</definedName>
    <definedName name="리브폭" localSheetId="2">#REF!</definedName>
    <definedName name="리브폭" localSheetId="3">#REF!</definedName>
    <definedName name="리브폭" localSheetId="1">#REF!</definedName>
    <definedName name="리브폭">#REF!</definedName>
    <definedName name="리프트트럭_2.5_경비">[70]중기손료!$E$459</definedName>
    <definedName name="리프트트럭_2.5_노무비">[70]중기손료!$J$459</definedName>
    <definedName name="리프트트럭_2.5_재료비">[70]중기손료!$N$459</definedName>
    <definedName name="링크라운">#REF!</definedName>
    <definedName name="ㅁ" localSheetId="8">#REF!</definedName>
    <definedName name="ㅁ" localSheetId="2">#REF!</definedName>
    <definedName name="ㅁ" localSheetId="3">#REF!</definedName>
    <definedName name="ㅁ" localSheetId="1">#REF!</definedName>
    <definedName name="ㅁ">#REF!</definedName>
    <definedName name="ㅁ1" localSheetId="8">#REF!</definedName>
    <definedName name="ㅁ1" localSheetId="2">#REF!</definedName>
    <definedName name="ㅁ1" localSheetId="3">#REF!</definedName>
    <definedName name="ㅁ1" localSheetId="1">#REF!</definedName>
    <definedName name="ㅁ1">#REF!</definedName>
    <definedName name="ㅁ152" localSheetId="8">#REF!</definedName>
    <definedName name="ㅁ152" localSheetId="2">#REF!</definedName>
    <definedName name="ㅁ152" localSheetId="3">#REF!</definedName>
    <definedName name="ㅁ152" localSheetId="1">#REF!</definedName>
    <definedName name="ㅁ152">#REF!</definedName>
    <definedName name="ㅁ2" localSheetId="8">#REF!</definedName>
    <definedName name="ㅁ2" localSheetId="2">#REF!</definedName>
    <definedName name="ㅁ2" localSheetId="3">#REF!</definedName>
    <definedName name="ㅁ2" localSheetId="1">#REF!</definedName>
    <definedName name="ㅁ2">#REF!</definedName>
    <definedName name="ㅁ200" localSheetId="8">#REF!</definedName>
    <definedName name="ㅁ200" localSheetId="2">#REF!</definedName>
    <definedName name="ㅁ200" localSheetId="3">#REF!</definedName>
    <definedName name="ㅁ200" localSheetId="1">#REF!</definedName>
    <definedName name="ㅁ200">#REF!</definedName>
    <definedName name="ㅁ3878">#REF!</definedName>
    <definedName name="ㅁ400" localSheetId="8">#REF!</definedName>
    <definedName name="ㅁ400" localSheetId="2">#REF!</definedName>
    <definedName name="ㅁ400" localSheetId="3">#REF!</definedName>
    <definedName name="ㅁ400" localSheetId="1">#REF!</definedName>
    <definedName name="ㅁ400">#REF!</definedName>
    <definedName name="ㅁ482" localSheetId="8">#REF!</definedName>
    <definedName name="ㅁ482" localSheetId="2">#REF!</definedName>
    <definedName name="ㅁ482" localSheetId="3">#REF!</definedName>
    <definedName name="ㅁ482" localSheetId="1">#REF!</definedName>
    <definedName name="ㅁ482">#REF!</definedName>
    <definedName name="ㅁ54">#REF!</definedName>
    <definedName name="ㅁ569">#REF!</definedName>
    <definedName name="ㅁ60">[15]직노!#REF!</definedName>
    <definedName name="ㅁㄱ235" localSheetId="8">#REF!</definedName>
    <definedName name="ㅁㄱ235" localSheetId="2">#REF!</definedName>
    <definedName name="ㅁㄱ235" localSheetId="3">#REF!</definedName>
    <definedName name="ㅁㄱ235" localSheetId="1">#REF!</definedName>
    <definedName name="ㅁㄱ235">#REF!</definedName>
    <definedName name="ㅁㄱ31" localSheetId="8">#REF!</definedName>
    <definedName name="ㅁㄱ31" localSheetId="2">#REF!</definedName>
    <definedName name="ㅁㄱ31" localSheetId="3">#REF!</definedName>
    <definedName name="ㅁㄱ31" localSheetId="1">#REF!</definedName>
    <definedName name="ㅁㄱ31">#REF!</definedName>
    <definedName name="ㅁㅁㅁ" hidden="1">#REF!</definedName>
    <definedName name="ㅁㅁㅁㅁ">[0]!ㅁㅁㅁㅁ</definedName>
    <definedName name="ㅁㅁㅁㅁㅁ">'[15]토공(우물통,기타) '!$V$2:$AG$22</definedName>
    <definedName name="ㅁㅁㅁㅁㅁㅁㅁㅁㅁㅁ">#REF!</definedName>
    <definedName name="ㅁㅂㅁㅂ">#REF!</definedName>
    <definedName name="ㅁㅇ" localSheetId="8">#REF!</definedName>
    <definedName name="ㅁㅇ" localSheetId="2">#REF!</definedName>
    <definedName name="ㅁㅇ" localSheetId="3">#REF!</definedName>
    <definedName name="ㅁㅇ" localSheetId="1">#REF!</definedName>
    <definedName name="ㅁㅇ">#REF!</definedName>
    <definedName name="마" localSheetId="8">#REF!</definedName>
    <definedName name="마" localSheetId="2">#REF!</definedName>
    <definedName name="마" localSheetId="3">#REF!</definedName>
    <definedName name="마" localSheetId="1">#REF!</definedName>
    <definedName name="마">#REF!</definedName>
    <definedName name="마가목R3">[51]데이타!$E$160</definedName>
    <definedName name="마가목R5">[51]데이타!$E$161</definedName>
    <definedName name="마가목R7">[51]데이타!$E$162</definedName>
    <definedName name="마부" localSheetId="8">#REF!</definedName>
    <definedName name="마부" localSheetId="2">#REF!</definedName>
    <definedName name="마부" localSheetId="3">#REF!</definedName>
    <definedName name="마부" localSheetId="1">#REF!</definedName>
    <definedName name="마부">#REF!</definedName>
    <definedName name="마원1교" localSheetId="8">#REF!</definedName>
    <definedName name="마원1교" localSheetId="2">#REF!</definedName>
    <definedName name="마원1교" localSheetId="3">#REF!</definedName>
    <definedName name="마원1교" localSheetId="1">#REF!</definedName>
    <definedName name="마원1교">#REF!</definedName>
    <definedName name="마원1상" localSheetId="8">#REF!</definedName>
    <definedName name="마원1상" localSheetId="2">#REF!</definedName>
    <definedName name="마원1상" localSheetId="3">#REF!</definedName>
    <definedName name="마원1상" localSheetId="1">#REF!</definedName>
    <definedName name="마원1상">#REF!</definedName>
    <definedName name="마원1수" localSheetId="8">#REF!</definedName>
    <definedName name="마원1수" localSheetId="2">#REF!</definedName>
    <definedName name="마원1수" localSheetId="3">#REF!</definedName>
    <definedName name="마원1수" localSheetId="1">#REF!</definedName>
    <definedName name="마원1수">#REF!</definedName>
    <definedName name="막자갈">#REF!</definedName>
    <definedName name="말뚝길이" localSheetId="8">#REF!</definedName>
    <definedName name="말뚝길이" localSheetId="2">#REF!</definedName>
    <definedName name="말뚝길이" localSheetId="3">#REF!</definedName>
    <definedName name="말뚝길이" localSheetId="1">#REF!</definedName>
    <definedName name="말뚝길이">#REF!</definedName>
    <definedName name="말뚝두께" localSheetId="8">#REF!</definedName>
    <definedName name="말뚝두께" localSheetId="2">#REF!</definedName>
    <definedName name="말뚝두께" localSheetId="3">#REF!</definedName>
    <definedName name="말뚝두께" localSheetId="1">#REF!</definedName>
    <definedName name="말뚝두께">#REF!</definedName>
    <definedName name="말뚝속채움" localSheetId="8">#REF!</definedName>
    <definedName name="말뚝속채움" localSheetId="2">#REF!</definedName>
    <definedName name="말뚝속채움" localSheetId="3">#REF!</definedName>
    <definedName name="말뚝속채움" localSheetId="1">#REF!</definedName>
    <definedName name="말뚝속채움">#REF!</definedName>
    <definedName name="말뚝시험비" localSheetId="8">#REF!</definedName>
    <definedName name="말뚝시험비" localSheetId="2">#REF!</definedName>
    <definedName name="말뚝시험비" localSheetId="3">#REF!</definedName>
    <definedName name="말뚝시험비" localSheetId="1">#REF!</definedName>
    <definedName name="말뚝시험비">#REF!</definedName>
    <definedName name="말뚝이음" localSheetId="8">#REF!</definedName>
    <definedName name="말뚝이음" localSheetId="2">#REF!</definedName>
    <definedName name="말뚝이음" localSheetId="3">#REF!</definedName>
    <definedName name="말뚝이음" localSheetId="1">#REF!</definedName>
    <definedName name="말뚝이음">#REF!</definedName>
    <definedName name="말뚝직경" localSheetId="8">#REF!</definedName>
    <definedName name="말뚝직경" localSheetId="2">#REF!</definedName>
    <definedName name="말뚝직경" localSheetId="3">#REF!</definedName>
    <definedName name="말뚝직경" localSheetId="1">#REF!</definedName>
    <definedName name="말뚝직경">#REF!</definedName>
    <definedName name="말발도리1003">[51]데이타!$E$163</definedName>
    <definedName name="말발도리1204">[51]데이타!$E$164</definedName>
    <definedName name="말발도리1506">[51]데이타!$E$165</definedName>
    <definedName name="매끈한마감" localSheetId="8">#REF!</definedName>
    <definedName name="매끈한마감" localSheetId="2">#REF!</definedName>
    <definedName name="매끈한마감" localSheetId="3">#REF!</definedName>
    <definedName name="매끈한마감" localSheetId="1">#REF!</definedName>
    <definedName name="매끈한마감">#REF!</definedName>
    <definedName name="매자0804">[51]데이타!$E$166</definedName>
    <definedName name="매자1005">[51]데이타!$E$167</definedName>
    <definedName name="매크로11">[89]!매크로11</definedName>
    <definedName name="매크로4">[89]C.배수관공!매크로4</definedName>
    <definedName name="매화R10">[51]데이타!$E$174</definedName>
    <definedName name="매화R4">[51]데이타!$E$171</definedName>
    <definedName name="매화R6">[51]데이타!$E$172</definedName>
    <definedName name="매화R8">[51]데이타!$E$173</definedName>
    <definedName name="맹암거수량집계">#REF!</definedName>
    <definedName name="머꼬">#REF!</definedName>
    <definedName name="머캐덤_자주식_12_15_경비">#REF!</definedName>
    <definedName name="머캐덤_자주식_12_15_노무비">#REF!</definedName>
    <definedName name="머캐덤_자주식_12_15_재료비">#REF!</definedName>
    <definedName name="머캐덤_자주식_8_10_경비">[69]중기솔뇨!$E$191</definedName>
    <definedName name="머캐덤_자주식_8_10_노무비">[69]중기솔뇨!$J$191</definedName>
    <definedName name="머캐덤_자주식_8_10_재료비">[69]중기솔뇨!$N$191</definedName>
    <definedName name="머케덤로울러자8경비">[78]장비경비!$G$85</definedName>
    <definedName name="머케덤로울러자8노무비">[78]장비경비!$I$85</definedName>
    <definedName name="머케덤로울러자8재료비">[78]장비경비!$H$85</definedName>
    <definedName name="메1" localSheetId="3">'[90]교대(A1)'!#REF!</definedName>
    <definedName name="메1">'[90]교대(A1)'!#REF!</definedName>
    <definedName name="메2">#REF!</definedName>
    <definedName name="메크로10">[91]!Macro10</definedName>
    <definedName name="메크로12">[91]!Macro12</definedName>
    <definedName name="메크로13">[91]!Macro13</definedName>
    <definedName name="메크로14">[91]!Macro14</definedName>
    <definedName name="메크로2">[91]!Macro2</definedName>
    <definedName name="메크로5">[91]!Macro5</definedName>
    <definedName name="메크로6">[91]!Macro6</definedName>
    <definedName name="메크로7">[91]!Macro7</definedName>
    <definedName name="메크로8">[91]!Macro8</definedName>
    <definedName name="메크로9">[91]!Macro9</definedName>
    <definedName name="메타B10">[51]데이타!$E$179</definedName>
    <definedName name="메타B12">[51]데이타!$E$180</definedName>
    <definedName name="메타B15">[51]데이타!$E$181</definedName>
    <definedName name="메타B18">[51]데이타!$E$182</definedName>
    <definedName name="메타B4">[51]데이타!$E$175</definedName>
    <definedName name="메타B5">[51]데이타!$E$176</definedName>
    <definedName name="메타B6">[51]데이타!$E$177</definedName>
    <definedName name="메타B8">[51]데이타!$E$178</definedName>
    <definedName name="메탈크라운">#REF!</definedName>
    <definedName name="면고르기1" localSheetId="8">#REF!</definedName>
    <definedName name="면고르기1" localSheetId="2">#REF!</definedName>
    <definedName name="면고르기1" localSheetId="3">#REF!</definedName>
    <definedName name="면고르기1" localSheetId="1">#REF!</definedName>
    <definedName name="면고르기1">#REF!</definedName>
    <definedName name="면고르기2" localSheetId="8">#REF!</definedName>
    <definedName name="면고르기2" localSheetId="2">#REF!</definedName>
    <definedName name="면고르기2" localSheetId="3">#REF!</definedName>
    <definedName name="면고르기2" localSheetId="1">#REF!</definedName>
    <definedName name="면고르기2">#REF!</definedName>
    <definedName name="면벽높이">#REF!</definedName>
    <definedName name="면벽두께">#REF!</definedName>
    <definedName name="면적">#REF!</definedName>
    <definedName name="명______칭">#REF!</definedName>
    <definedName name="명수" localSheetId="8">#REF!</definedName>
    <definedName name="명수" localSheetId="2">#REF!</definedName>
    <definedName name="명수" localSheetId="3">#REF!</definedName>
    <definedName name="명수" localSheetId="1">#REF!</definedName>
    <definedName name="명수">#REF!</definedName>
    <definedName name="명자0604">[51]데이타!$E$183</definedName>
    <definedName name="명자0805">[51]데이타!$E$184</definedName>
    <definedName name="명자1006">[51]데이타!$E$185</definedName>
    <definedName name="명자1208">[51]데이타!$E$186</definedName>
    <definedName name="모" localSheetId="8">기초노임단가!미+11</definedName>
    <definedName name="모" localSheetId="2">내역서!미+11</definedName>
    <definedName name="모" localSheetId="3">산출서!미+11</definedName>
    <definedName name="모" localSheetId="1">예산서!미+11</definedName>
    <definedName name="모">미+11</definedName>
    <definedName name="모21">#REF!</definedName>
    <definedName name="모감주R10">[51]데이타!$E$190</definedName>
    <definedName name="모감주R4">[51]데이타!$E$187</definedName>
    <definedName name="모감주R6">[51]데이타!$E$188</definedName>
    <definedName name="모감주R8">[51]데이타!$E$189</definedName>
    <definedName name="모과2005">[51]데이타!$E$191</definedName>
    <definedName name="모과2507">[51]데이타!$E$192</definedName>
    <definedName name="모과R10">[51]데이타!$E$195</definedName>
    <definedName name="모과R12">[51]데이타!$E$196</definedName>
    <definedName name="모과R15">[51]데이타!$E$197</definedName>
    <definedName name="모과R20">[51]데이타!$E$198</definedName>
    <definedName name="모과R25">[51]데이타!$E$199</definedName>
    <definedName name="모과R5">[51]데이타!$E$193</definedName>
    <definedName name="모과R8">[51]데이타!$E$194</definedName>
    <definedName name="모델링높이">'[53]1~9 하중계산'!#REF!</definedName>
    <definedName name="모델폭">'[53]1~9 하중계산'!#REF!</definedName>
    <definedName name="모란5가지">[51]데이타!$E$200</definedName>
    <definedName name="모란6가지">[51]데이타!$E$201</definedName>
    <definedName name="모래분사공" localSheetId="8">#REF!</definedName>
    <definedName name="모래분사공" localSheetId="2">#REF!</definedName>
    <definedName name="모래분사공" localSheetId="3">#REF!</definedName>
    <definedName name="모래분사공" localSheetId="1">#REF!</definedName>
    <definedName name="모래분사공">#REF!</definedName>
    <definedName name="모르터믹서_경비">#REF!</definedName>
    <definedName name="모르터믹서_노무비">#REF!</definedName>
    <definedName name="모르터믹서_재료비">#REF!</definedName>
    <definedName name="모빌유">#REF!</definedName>
    <definedName name="모우터">#REF!</definedName>
    <definedName name="모우터그레이더_사리도_3.6_경비">#REF!</definedName>
    <definedName name="모우터그레이더_사리도_3.6_노무비">#REF!</definedName>
    <definedName name="모우터그레이더_사리도_3.6_재료비">#REF!</definedName>
    <definedName name="목도" localSheetId="8">#REF!</definedName>
    <definedName name="목도" localSheetId="2">#REF!</definedName>
    <definedName name="목도" localSheetId="3">#REF!</definedName>
    <definedName name="목도" localSheetId="1">#REF!</definedName>
    <definedName name="목도">#REF!</definedName>
    <definedName name="목련R10">[51]데이타!$E$206</definedName>
    <definedName name="목련R12">[51]데이타!$E$207</definedName>
    <definedName name="목련R15">[51]데이타!$E$208</definedName>
    <definedName name="목련R20">[51]데이타!$E$209</definedName>
    <definedName name="목련R4">[51]데이타!$E$202</definedName>
    <definedName name="목련R5">[51]데이타!$E$203</definedName>
    <definedName name="목련R6">[51]데이타!$E$204</definedName>
    <definedName name="목련R8">[51]데이타!$E$205</definedName>
    <definedName name="목서1506">[51]데이타!$E$213</definedName>
    <definedName name="목서2012">[51]데이타!$E$214</definedName>
    <definedName name="목서2515">[51]데이타!$E$215</definedName>
    <definedName name="목수국1006">[51]데이타!$E$210</definedName>
    <definedName name="목수국1208">[51]데이타!$E$211</definedName>
    <definedName name="목수국1510">[51]데이타!$E$212</definedName>
    <definedName name="목재동바리1" localSheetId="8">#REF!</definedName>
    <definedName name="목재동바리1" localSheetId="2">#REF!</definedName>
    <definedName name="목재동바리1" localSheetId="3">#REF!</definedName>
    <definedName name="목재동바리1" localSheetId="1">#REF!</definedName>
    <definedName name="목재동바리1">#REF!</definedName>
    <definedName name="목재동바리2" localSheetId="8">#REF!</definedName>
    <definedName name="목재동바리2" localSheetId="2">#REF!</definedName>
    <definedName name="목재동바리2" localSheetId="3">#REF!</definedName>
    <definedName name="목재동바리2" localSheetId="1">#REF!</definedName>
    <definedName name="목재동바리2">#REF!</definedName>
    <definedName name="목차" localSheetId="8">#REF!</definedName>
    <definedName name="목차" localSheetId="2">#REF!</definedName>
    <definedName name="목차" localSheetId="3">#REF!</definedName>
    <definedName name="목차" localSheetId="1">#REF!</definedName>
    <definedName name="목차">#REF!</definedName>
    <definedName name="목차차" localSheetId="8">#REF!</definedName>
    <definedName name="목차차" localSheetId="2">#REF!</definedName>
    <definedName name="목차차" localSheetId="3">#REF!</definedName>
    <definedName name="목차차" localSheetId="1">#REF!</definedName>
    <definedName name="목차차">#REF!</definedName>
    <definedName name="목포압해">[50]총사업비현황!$P$67</definedName>
    <definedName name="못">'[84]단가 및 재료비'!$S$173</definedName>
    <definedName name="못N75">[52]자재단가!$K$196</definedName>
    <definedName name="무궁화1003">[51]데이타!$E$216</definedName>
    <definedName name="무궁화1203">[51]데이타!$E$217</definedName>
    <definedName name="무궁화1504">[51]데이타!$E$218</definedName>
    <definedName name="무궁화1805">[51]데이타!$E$219</definedName>
    <definedName name="무궁화2006">[51]데이타!$E$220</definedName>
    <definedName name="무근콘깨기30미만">#REF!</definedName>
    <definedName name="무늬1">'[92]계림(함평)'!#REF!</definedName>
    <definedName name="무늬2">'[92]계림(장성)'!#REF!</definedName>
    <definedName name="무늬거푸집" localSheetId="8">#REF!</definedName>
    <definedName name="무늬거푸집" localSheetId="2">#REF!</definedName>
    <definedName name="무늬거푸집" localSheetId="3">#REF!</definedName>
    <definedName name="무늬거푸집" localSheetId="1">#REF!</definedName>
    <definedName name="무늬거푸집">#REF!</definedName>
    <definedName name="무선안테나공" localSheetId="8">#REF!</definedName>
    <definedName name="무선안테나공" localSheetId="2">#REF!</definedName>
    <definedName name="무선안테나공" localSheetId="3">#REF!</definedName>
    <definedName name="무선안테나공" localSheetId="1">#REF!</definedName>
    <definedName name="무선안테나공">#REF!</definedName>
    <definedName name="무수축콘크리트">#REF!</definedName>
    <definedName name="무장금평">[50]총사업비현황!$P$61</definedName>
    <definedName name="무학고가수축줄눈" localSheetId="8">#REF!</definedName>
    <definedName name="무학고가수축줄눈" localSheetId="2">#REF!</definedName>
    <definedName name="무학고가수축줄눈" localSheetId="3">#REF!</definedName>
    <definedName name="무학고가수축줄눈" localSheetId="1">#REF!</definedName>
    <definedName name="무학고가수축줄눈">#REF!</definedName>
    <definedName name="무학고가스치로폴" localSheetId="8">#REF!</definedName>
    <definedName name="무학고가스치로폴" localSheetId="2">#REF!</definedName>
    <definedName name="무학고가스치로폴" localSheetId="3">#REF!</definedName>
    <definedName name="무학고가스치로폴" localSheetId="1">#REF!</definedName>
    <definedName name="무학고가스치로폴">#REF!</definedName>
    <definedName name="무학고가실링재" localSheetId="8">#REF!</definedName>
    <definedName name="무학고가실링재" localSheetId="2">#REF!</definedName>
    <definedName name="무학고가실링재" localSheetId="3">#REF!</definedName>
    <definedName name="무학고가실링재" localSheetId="1">#REF!</definedName>
    <definedName name="무학고가실링재">#REF!</definedName>
    <definedName name="문의대전">[50]총사업비현황!$P$35</definedName>
    <definedName name="문화재" localSheetId="3">[60]직접인건비!#REF!</definedName>
    <definedName name="문화재">[60]직접인건비!#REF!</definedName>
    <definedName name="물운반경">#REF!</definedName>
    <definedName name="물운반경비" localSheetId="3">[93]토공!#REF!</definedName>
    <definedName name="물운반경비">[93]토공!#REF!</definedName>
    <definedName name="물운반노">#REF!</definedName>
    <definedName name="물운반노무비" localSheetId="3">[93]토공!#REF!</definedName>
    <definedName name="물운반노무비">[93]토공!#REF!</definedName>
    <definedName name="물운반재료비" localSheetId="3">[93]토공!#REF!</definedName>
    <definedName name="물운반재료비">[93]토공!#REF!</definedName>
    <definedName name="물운반총액" localSheetId="3">[93]토공!#REF!</definedName>
    <definedName name="물운반총액">[93]토공!#REF!</definedName>
    <definedName name="물운반총액1">#REF!</definedName>
    <definedName name="물탱크_경비">[69]중기솔뇨!$E$789</definedName>
    <definedName name="물탱크_노무비">[69]중기솔뇨!$J$789</definedName>
    <definedName name="물탱크_재료비">[69]중기솔뇨!$N$789</definedName>
    <definedName name="물탱크경" localSheetId="8">#REF!</definedName>
    <definedName name="물탱크경" localSheetId="2">#REF!</definedName>
    <definedName name="물탱크경" localSheetId="3">#REF!</definedName>
    <definedName name="물탱크경" localSheetId="1">#REF!</definedName>
    <definedName name="물탱크경">#REF!</definedName>
    <definedName name="물탱크노" localSheetId="8">#REF!</definedName>
    <definedName name="물탱크노" localSheetId="2">#REF!</definedName>
    <definedName name="물탱크노" localSheetId="3">#REF!</definedName>
    <definedName name="물탱크노" localSheetId="1">#REF!</definedName>
    <definedName name="물탱크노">#REF!</definedName>
    <definedName name="물탱크재" localSheetId="8">#REF!</definedName>
    <definedName name="물탱크재" localSheetId="2">#REF!</definedName>
    <definedName name="물탱크재" localSheetId="3">#REF!</definedName>
    <definedName name="물탱크재" localSheetId="1">#REF!</definedName>
    <definedName name="물탱크재">#REF!</definedName>
    <definedName name="물푸기">#REF!</definedName>
    <definedName name="물푸레R5">[51]데이타!$E$221</definedName>
    <definedName name="물푸레R6">[51]데이타!$E$222</definedName>
    <definedName name="물푸레R8">[51]데이타!$E$223</definedName>
    <definedName name="미" localSheetId="8">기초노임단가!우+23</definedName>
    <definedName name="미" localSheetId="2">내역서!우+23</definedName>
    <definedName name="미" localSheetId="3">산출서!우+23</definedName>
    <definedName name="미" localSheetId="1">예산서!우+23</definedName>
    <definedName name="미">우+23</definedName>
    <definedName name="미국달러">#REF!</definedName>
    <definedName name="미선0804">[51]데이타!$E$224</definedName>
    <definedName name="미선1206">[51]데이타!$E$225</definedName>
    <definedName name="미장공" localSheetId="8">#REF!</definedName>
    <definedName name="미장공" localSheetId="2">#REF!</definedName>
    <definedName name="미장공" localSheetId="3">#REF!</definedName>
    <definedName name="미장공" localSheetId="1">#REF!</definedName>
    <definedName name="미장공">#REF!</definedName>
    <definedName name="믹서">#REF!</definedName>
    <definedName name="ㅂ" localSheetId="8">#REF!</definedName>
    <definedName name="ㅂ" localSheetId="2">#REF!</definedName>
    <definedName name="ㅂ" localSheetId="3">#REF!</definedName>
    <definedName name="ㅂ" localSheetId="1">#REF!</definedName>
    <definedName name="ㅂ">#REF!</definedName>
    <definedName name="ㅂ2">#REF!</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#REF!</definedName>
    <definedName name="ㅂㅂㅂ">#REF!</definedName>
    <definedName name="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#REF!</definedName>
    <definedName name="ㅂㅂㅂㅂㅂㅂㅂㅂ">#REF!</definedName>
    <definedName name="ㅂㅈ">[0]!ㅂㅈ</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 localSheetId="8">#REF!</definedName>
    <definedName name="바" localSheetId="2">#REF!</definedName>
    <definedName name="바" localSheetId="3">#REF!</definedName>
    <definedName name="바" localSheetId="1">#REF!</definedName>
    <definedName name="바">#REF!</definedName>
    <definedName name="바닥판">'[94]5Strand-장기처짐PCI'!$H$19</definedName>
    <definedName name="바보">#REF!</definedName>
    <definedName name="바이브레이타공" localSheetId="8">#REF!</definedName>
    <definedName name="바이브레이타공" localSheetId="2">#REF!</definedName>
    <definedName name="바이브레이타공" localSheetId="3">#REF!</definedName>
    <definedName name="바이브레이타공" localSheetId="1">#REF!</definedName>
    <definedName name="바이브레이타공">#REF!</definedName>
    <definedName name="바이브레이터_경비">#REF!</definedName>
    <definedName name="바이브레이터_노무비">#REF!</definedName>
    <definedName name="바이브레이터_재료비">#REF!</definedName>
    <definedName name="박리재">#REF!</definedName>
    <definedName name="박리제용" localSheetId="8">#REF!</definedName>
    <definedName name="박리제용" localSheetId="2">#REF!</definedName>
    <definedName name="박리제용" localSheetId="3">#REF!</definedName>
    <definedName name="박리제용" localSheetId="1">#REF!</definedName>
    <definedName name="박리제용">#REF!</definedName>
    <definedName name="반" localSheetId="8">#REF!</definedName>
    <definedName name="반" localSheetId="2">#REF!</definedName>
    <definedName name="반" localSheetId="3">#REF!</definedName>
    <definedName name="반" localSheetId="1">#REF!</definedName>
    <definedName name="반">#REF!</definedName>
    <definedName name="반곡개야">[50]총사업비현황!$P$25</definedName>
    <definedName name="반송1012">[51]데이타!$E$148</definedName>
    <definedName name="반송1215">[51]데이타!$E$149</definedName>
    <definedName name="반송1518">[51]데이타!$E$150</definedName>
    <definedName name="반송1520">[51]데이타!$E$151</definedName>
    <definedName name="반송2022">[51]데이타!$E$152</definedName>
    <definedName name="반이" localSheetId="8">#REF!</definedName>
    <definedName name="반이" localSheetId="2">#REF!</definedName>
    <definedName name="반이" localSheetId="3">#REF!</definedName>
    <definedName name="반이" localSheetId="1">#REF!</definedName>
    <definedName name="반이">#REF!</definedName>
    <definedName name="반재기" localSheetId="8">#REF!</definedName>
    <definedName name="반재기" localSheetId="2">#REF!</definedName>
    <definedName name="반재기" localSheetId="3">#REF!</definedName>
    <definedName name="반재기" localSheetId="1">#REF!</definedName>
    <definedName name="반재기">#REF!</definedName>
    <definedName name="반중력산근">#REF!</definedName>
    <definedName name="반중력식옹벽_개소별명세">#REF!</definedName>
    <definedName name="반중력식옹벽_수량집계">#REF!</definedName>
    <definedName name="반중력식옹벽개소별명세">#REF!</definedName>
    <definedName name="반중력식옹벽단위수량산식_성토구배1.5_1.8">#REF!</definedName>
    <definedName name="반중력식옹벽단위수량표_성토구배1.5_1.8">#REF!</definedName>
    <definedName name="반중력식옹벽단위수량표및치수표_수평">#REF!</definedName>
    <definedName name="반중력식옹벽수량집계">#REF!</definedName>
    <definedName name="반중력식옹벽치수표_성토구배1.5_1.8">#REF!</definedName>
    <definedName name="반중력식용벽단위수량산식_수평">#REF!</definedName>
    <definedName name="반중력옹벽">#REF!</definedName>
    <definedName name="발송" hidden="1">{#N/A,#N/A,FALSE,"현장 NCR 분석";#N/A,#N/A,FALSE,"현장품질감사";#N/A,#N/A,FALSE,"현장품질감사"}</definedName>
    <definedName name="발전기">#REF!</definedName>
    <definedName name="발전기_25_경비">#REF!</definedName>
    <definedName name="발전기_25_노무비">#REF!</definedName>
    <definedName name="발전기_25_재료비">#REF!</definedName>
    <definedName name="발전기_50_경비">[70]중기손료!$E$813</definedName>
    <definedName name="발전기_50_노무비">[70]중기손료!$J$813</definedName>
    <definedName name="발전기_50_재료비">[70]중기손료!$N$813</definedName>
    <definedName name="발주연도">#REF!</definedName>
    <definedName name="발주처">#REF!</definedName>
    <definedName name="발주청">#REF!</definedName>
    <definedName name="발파암구간선택층포장공제면적산출">#REF!</definedName>
    <definedName name="방류펌프">#REF!</definedName>
    <definedName name="방방호벽" localSheetId="8">#REF!</definedName>
    <definedName name="방방호벽" localSheetId="2">#REF!</definedName>
    <definedName name="방방호벽" localSheetId="3">#REF!</definedName>
    <definedName name="방방호벽" localSheetId="1">#REF!</definedName>
    <definedName name="방방호벽">#REF!</definedName>
    <definedName name="방부대형">[95]일위대가!#REF!</definedName>
    <definedName name="방수1" localSheetId="8">#REF!</definedName>
    <definedName name="방수1" localSheetId="2">#REF!</definedName>
    <definedName name="방수1" localSheetId="3">#REF!</definedName>
    <definedName name="방수1" localSheetId="1">#REF!</definedName>
    <definedName name="방수1">#REF!</definedName>
    <definedName name="방수2" localSheetId="8">#REF!</definedName>
    <definedName name="방수2" localSheetId="2">#REF!</definedName>
    <definedName name="방수2" localSheetId="3">#REF!</definedName>
    <definedName name="방수2" localSheetId="1">#REF!</definedName>
    <definedName name="방수2">#REF!</definedName>
    <definedName name="방수공" localSheetId="8">#REF!</definedName>
    <definedName name="방수공" localSheetId="2">#REF!</definedName>
    <definedName name="방수공" localSheetId="3">#REF!</definedName>
    <definedName name="방수공" localSheetId="1">#REF!</definedName>
    <definedName name="방수공">#REF!</definedName>
    <definedName name="방수시트">#REF!</definedName>
    <definedName name="방철" localSheetId="8">#REF!</definedName>
    <definedName name="방철" localSheetId="2">#REF!</definedName>
    <definedName name="방철" localSheetId="3">#REF!</definedName>
    <definedName name="방철" localSheetId="1">#REF!</definedName>
    <definedName name="방철">#REF!</definedName>
    <definedName name="방초시트설치">BlankMacro1</definedName>
    <definedName name="방콘2">'[96]대창(장성)'!$AL$481</definedName>
    <definedName name="방콘2402" localSheetId="8">#REF!</definedName>
    <definedName name="방콘2402" localSheetId="2">#REF!</definedName>
    <definedName name="방콘2402" localSheetId="3">#REF!</definedName>
    <definedName name="방콘2402" localSheetId="1">#REF!</definedName>
    <definedName name="방콘2402">#REF!</definedName>
    <definedName name="방합3회1" localSheetId="8">#REF!</definedName>
    <definedName name="방합3회1" localSheetId="2">#REF!</definedName>
    <definedName name="방합3회1" localSheetId="3">#REF!</definedName>
    <definedName name="방합3회1" localSheetId="1">#REF!</definedName>
    <definedName name="방합3회1">#REF!</definedName>
    <definedName name="방합3회2" localSheetId="8">#REF!</definedName>
    <definedName name="방합3회2" localSheetId="2">#REF!</definedName>
    <definedName name="방합3회2" localSheetId="3">#REF!</definedName>
    <definedName name="방합3회2" localSheetId="1">#REF!</definedName>
    <definedName name="방합3회2">#REF!</definedName>
    <definedName name="방호벽" localSheetId="8">#REF!</definedName>
    <definedName name="방호벽" localSheetId="2">#REF!</definedName>
    <definedName name="방호벽" localSheetId="3">#REF!</definedName>
    <definedName name="방호벽" localSheetId="1">#REF!</definedName>
    <definedName name="방호벽">#REF!</definedName>
    <definedName name="방호벽1" localSheetId="8">#REF!</definedName>
    <definedName name="방호벽1" localSheetId="2">#REF!</definedName>
    <definedName name="방호벽1" localSheetId="3">#REF!</definedName>
    <definedName name="방호벽1" localSheetId="1">#REF!</definedName>
    <definedName name="방호벽1">#REF!</definedName>
    <definedName name="방호벽2" localSheetId="8">#REF!</definedName>
    <definedName name="방호벽2" localSheetId="2">#REF!</definedName>
    <definedName name="방호벽2" localSheetId="3">#REF!</definedName>
    <definedName name="방호벽2" localSheetId="1">#REF!</definedName>
    <definedName name="방호벽2">#REF!</definedName>
    <definedName name="방호벽철근" localSheetId="8">#REF!</definedName>
    <definedName name="방호벽철근" localSheetId="2">#REF!</definedName>
    <definedName name="방호벽철근" localSheetId="3">#REF!</definedName>
    <definedName name="방호벽철근" localSheetId="1">#REF!</definedName>
    <definedName name="방호벽철근">#REF!</definedName>
    <definedName name="배관공" localSheetId="8">#REF!</definedName>
    <definedName name="배관공" localSheetId="2">#REF!</definedName>
    <definedName name="배관공" localSheetId="3">#REF!</definedName>
    <definedName name="배관공" localSheetId="1">#REF!</definedName>
    <definedName name="배관공">#REF!</definedName>
    <definedName name="배관공단가" localSheetId="3">[57]관접합및부설!#REF!</definedName>
    <definedName name="배관공단가">[57]관접합및부설!#REF!</definedName>
    <definedName name="배관파이프_경비">#REF!</definedName>
    <definedName name="배관파이프_노무비">#REF!</definedName>
    <definedName name="배관파이프_재료비">#REF!</definedName>
    <definedName name="배근된길이">'[97]1~6 설계조건....'!#REF!</definedName>
    <definedName name="배근우">#REF!</definedName>
    <definedName name="배면방수">#REF!</definedName>
    <definedName name="배수공자재집계표">#REF!</definedName>
    <definedName name="배수공집계표">#REF!</definedName>
    <definedName name="배수공집계표제목">#REF!</definedName>
    <definedName name="배수관">[49]자재!$C$17</definedName>
    <definedName name="배수구">#REF!</definedName>
    <definedName name="배수구조물공총재">#REF!</definedName>
    <definedName name="배수구조물위치조서">#REF!</definedName>
    <definedName name="배수구조물토공">#REF!</definedName>
    <definedName name="배전">#REF!</definedName>
    <definedName name="배전전공" localSheetId="8">#REF!</definedName>
    <definedName name="배전전공" localSheetId="2">#REF!</definedName>
    <definedName name="배전전공" localSheetId="3">#REF!</definedName>
    <definedName name="배전전공" localSheetId="1">#REF!</definedName>
    <definedName name="배전전공">#REF!</definedName>
    <definedName name="배전활선전공" localSheetId="8">#REF!</definedName>
    <definedName name="배전활선전공" localSheetId="2">#REF!</definedName>
    <definedName name="배전활선전공" localSheetId="3">#REF!</definedName>
    <definedName name="배전활선전공" localSheetId="1">#REF!</definedName>
    <definedName name="배전활선전공">#REF!</definedName>
    <definedName name="밴드">#REF!</definedName>
    <definedName name="버림콘크리트">#REF!</definedName>
    <definedName name="버림콘크리트2">[98]시점교대!$AG$69</definedName>
    <definedName name="번호" localSheetId="8">#REF!</definedName>
    <definedName name="번호" localSheetId="2">#REF!</definedName>
    <definedName name="번호" localSheetId="3">#REF!</definedName>
    <definedName name="번호" localSheetId="1">#REF!</definedName>
    <definedName name="번호">#REF!</definedName>
    <definedName name="벌목공" localSheetId="8">#REF!</definedName>
    <definedName name="벌목공" localSheetId="2">#REF!</definedName>
    <definedName name="벌목공" localSheetId="3">#REF!</definedName>
    <definedName name="벌목공" localSheetId="1">#REF!</definedName>
    <definedName name="벌목공">#REF!</definedName>
    <definedName name="법면보호블럭">#REF!</definedName>
    <definedName name="법원상수">[50]총사업비현황!$P$14</definedName>
    <definedName name="법원원천사">#REF!</definedName>
    <definedName name="베타" localSheetId="3">[14]라멘!#REF!</definedName>
    <definedName name="베타">[14]라멘!#REF!</definedName>
    <definedName name="벨트콘베어작업공" localSheetId="8">#REF!</definedName>
    <definedName name="벨트콘베어작업공" localSheetId="2">#REF!</definedName>
    <definedName name="벨트콘베어작업공" localSheetId="3">#REF!</definedName>
    <definedName name="벨트콘베어작업공" localSheetId="1">#REF!</definedName>
    <definedName name="벨트콘베어작업공">#REF!</definedName>
    <definedName name="벽높이" localSheetId="8">#REF!</definedName>
    <definedName name="벽높이" localSheetId="2">#REF!</definedName>
    <definedName name="벽높이" localSheetId="3">#REF!</definedName>
    <definedName name="벽높이" localSheetId="1">#REF!</definedName>
    <definedName name="벽높이">#REF!</definedName>
    <definedName name="벽돌제작공" localSheetId="8">#REF!</definedName>
    <definedName name="벽돌제작공" localSheetId="2">#REF!</definedName>
    <definedName name="벽돌제작공" localSheetId="3">#REF!</definedName>
    <definedName name="벽돌제작공" localSheetId="1">#REF!</definedName>
    <definedName name="벽돌제작공">#REF!</definedName>
    <definedName name="벽체" localSheetId="8">#REF!</definedName>
    <definedName name="벽체" localSheetId="2">#REF!</definedName>
    <definedName name="벽체" localSheetId="3">#REF!</definedName>
    <definedName name="벽체" localSheetId="1">#REF!</definedName>
    <definedName name="벽체">#REF!</definedName>
    <definedName name="벽체높이" localSheetId="8">#REF!</definedName>
    <definedName name="벽체높이" localSheetId="2">#REF!</definedName>
    <definedName name="벽체높이" localSheetId="3">#REF!</definedName>
    <definedName name="벽체높이" localSheetId="1">#REF!</definedName>
    <definedName name="벽체높이">#REF!</definedName>
    <definedName name="벽체높이1" localSheetId="8">#REF!</definedName>
    <definedName name="벽체높이1" localSheetId="2">#REF!</definedName>
    <definedName name="벽체높이1" localSheetId="3">#REF!</definedName>
    <definedName name="벽체높이1" localSheetId="1">#REF!</definedName>
    <definedName name="벽체높이1">#REF!</definedName>
    <definedName name="벽체두께" localSheetId="3">'[55]하중조건(평상시)'!#REF!</definedName>
    <definedName name="벽체두께">'[55]하중조건(평상시)'!#REF!</definedName>
    <definedName name="벽체두께1">'[68]1~9 하중계산'!$M$133</definedName>
    <definedName name="벽체두께2">'[68]1~9 하중계산'!$AA$133</definedName>
    <definedName name="벽체상부1단">'[53]1~9 하중계산'!#REF!</definedName>
    <definedName name="벽체상부1단간격">'[53]1~9 하중계산'!#REF!</definedName>
    <definedName name="벽체상부2단">'[53]1~9 하중계산'!#REF!</definedName>
    <definedName name="벽체상부2단간격">'[53]1~9 하중계산'!#REF!</definedName>
    <definedName name="벽체상부d">'[97]1~6 설계조건....'!#REF!</definedName>
    <definedName name="벽체상부h">'[97]1~6 설계조건....'!#REF!</definedName>
    <definedName name="벽체상부M">'[97]1~6 설계조건....'!#REF!</definedName>
    <definedName name="벽체상부S">'[97]1~6 설계조건....'!#REF!</definedName>
    <definedName name="벽체상부전단간격">'[53]1~9 하중계산'!#REF!</definedName>
    <definedName name="벽체상부전단갯수">'[53]1~9 하중계산'!#REF!</definedName>
    <definedName name="벽체상부전단철근">'[53]1~9 하중계산'!#REF!</definedName>
    <definedName name="벽체상부피복">'[97]1~6 설계조건....'!#REF!</definedName>
    <definedName name="벽체자중">'[97]1~6 설계조건....'!#REF!</definedName>
    <definedName name="벽체중앙1단간격">'[97]1~6 설계조건....'!#REF!</definedName>
    <definedName name="벽체중앙2단간격">'[97]1~6 설계조건....'!#REF!</definedName>
    <definedName name="벽체중앙d">'[97]1~6 설계조건....'!#REF!</definedName>
    <definedName name="벽체중앙h">'[97]1~6 설계조건....'!#REF!</definedName>
    <definedName name="벽체중앙M">'[97]1~6 설계조건....'!#REF!</definedName>
    <definedName name="벽체중앙S">'[97]1~6 설계조건....'!#REF!</definedName>
    <definedName name="벽체중앙부1단">'[97]1~6 설계조건....'!#REF!</definedName>
    <definedName name="벽체중앙부2단">'[97]1~6 설계조건....'!#REF!</definedName>
    <definedName name="벽체중앙피복">'[97]1~6 설계조건....'!#REF!</definedName>
    <definedName name="벽체폭1">#REF!</definedName>
    <definedName name="벽체폭2">#REF!</definedName>
    <definedName name="벽체하부1단">'[97]1~6 설계조건....'!#REF!</definedName>
    <definedName name="벽체하부1단간격">'[97]1~6 설계조건....'!#REF!</definedName>
    <definedName name="벽체하부2단">'[97]1~6 설계조건....'!#REF!</definedName>
    <definedName name="벽체하부2단간격">'[97]1~6 설계조건....'!#REF!</definedName>
    <definedName name="벽체하부d">'[97]1~6 설계조건....'!#REF!</definedName>
    <definedName name="벽체하부h">'[97]1~6 설계조건....'!#REF!</definedName>
    <definedName name="벽체하부M">'[97]1~6 설계조건....'!#REF!</definedName>
    <definedName name="벽체하부S">'[97]1~6 설계조건....'!#REF!</definedName>
    <definedName name="벽체하부전단간격">'[97]1~6 설계조건....'!#REF!</definedName>
    <definedName name="벽체하부전단갯수">'[97]1~6 설계조건....'!#REF!</definedName>
    <definedName name="벽체하부전단철근">'[97]1~6 설계조건....'!#REF!</definedName>
    <definedName name="벽체하부피복">'[97]1~6 설계조건....'!#REF!</definedName>
    <definedName name="벽체하중">'[97]1~6 설계조건....'!#REF!</definedName>
    <definedName name="변경비">#REF!</definedName>
    <definedName name="변노무비">#REF!</definedName>
    <definedName name="변동">'[97]1~6 설계조건....'!#REF!</definedName>
    <definedName name="변동부재">'[97]1~6 설계조건....'!#REF!</definedName>
    <definedName name="변재료비">#REF!</definedName>
    <definedName name="변형계수">'[97]1~6 설계조건....'!#REF!</definedName>
    <definedName name="병경직접공사비" localSheetId="8">#REF!</definedName>
    <definedName name="병경직접공사비" localSheetId="2">#REF!</definedName>
    <definedName name="병경직접공사비" localSheetId="3">#REF!</definedName>
    <definedName name="병경직접공사비" localSheetId="1">#REF!</definedName>
    <definedName name="병경직접공사비">#REF!</definedName>
    <definedName name="보" localSheetId="8">#REF!</definedName>
    <definedName name="보" localSheetId="2">#REF!</definedName>
    <definedName name="보" localSheetId="3">#REF!</definedName>
    <definedName name="보" localSheetId="1">#REF!</definedName>
    <definedName name="보">#REF!</definedName>
    <definedName name="보고서인쇄비" localSheetId="3">[60]직접인건비!#REF!</definedName>
    <definedName name="보고서인쇄비">[60]직접인건비!#REF!</definedName>
    <definedName name="보구기1">#REF!</definedName>
    <definedName name="보구기2">#REF!</definedName>
    <definedName name="보도">#REF!</definedName>
    <definedName name="보링공">#REF!</definedName>
    <definedName name="보링공_지질조사" localSheetId="8">#REF!</definedName>
    <definedName name="보링공_지질조사" localSheetId="2">#REF!</definedName>
    <definedName name="보링공_지질조사" localSheetId="3">#REF!</definedName>
    <definedName name="보링공_지질조사" localSheetId="1">#REF!</definedName>
    <definedName name="보링공_지질조사">#REF!</definedName>
    <definedName name="보링기">#REF!</definedName>
    <definedName name="보비율" localSheetId="8">#REF!</definedName>
    <definedName name="보비율" localSheetId="2">#REF!</definedName>
    <definedName name="보비율" localSheetId="3">#REF!</definedName>
    <definedName name="보비율" localSheetId="1">#REF!</definedName>
    <definedName name="보비율">#REF!</definedName>
    <definedName name="보상비">[62]초기화면!$E$27</definedName>
    <definedName name="보상삭감비율" localSheetId="8">#REF!</definedName>
    <definedName name="보상삭감비율" localSheetId="2">#REF!</definedName>
    <definedName name="보상삭감비율" localSheetId="3">#REF!</definedName>
    <definedName name="보상삭감비율" localSheetId="1">#REF!</definedName>
    <definedName name="보상삭감비율">#REF!</definedName>
    <definedName name="보안공" localSheetId="8">#REF!</definedName>
    <definedName name="보안공" localSheetId="2">#REF!</definedName>
    <definedName name="보안공" localSheetId="3">#REF!</definedName>
    <definedName name="보안공" localSheetId="1">#REF!</definedName>
    <definedName name="보안공">#REF!</definedName>
    <definedName name="보오링기계1">#REF!</definedName>
    <definedName name="보오링기계2">#REF!</definedName>
    <definedName name="보온공" localSheetId="8">#REF!</definedName>
    <definedName name="보온공" localSheetId="2">#REF!</definedName>
    <definedName name="보온공" localSheetId="3">#REF!</definedName>
    <definedName name="보온공" localSheetId="1">#REF!</definedName>
    <definedName name="보온공">#REF!</definedName>
    <definedName name="보인">#REF!</definedName>
    <definedName name="보일러공" localSheetId="8">#REF!</definedName>
    <definedName name="보일러공" localSheetId="2">#REF!</definedName>
    <definedName name="보일러공" localSheetId="3">#REF!</definedName>
    <definedName name="보일러공" localSheetId="1">#REF!</definedName>
    <definedName name="보일러공">#REF!</definedName>
    <definedName name="보정">#REF!</definedName>
    <definedName name="보정계수1">#REF!</definedName>
    <definedName name="보정계수2">#REF!</definedName>
    <definedName name="보정계수3">#REF!</definedName>
    <definedName name="보정계수4">#REF!</definedName>
    <definedName name="보정계수5">#REF!</definedName>
    <definedName name="보조">#REF!</definedName>
    <definedName name="보조기층">[74]포장재료집계표!$C$17</definedName>
    <definedName name="보조기층구입">[74]포장재료집계표!$C$21</definedName>
    <definedName name="보조기층량">[74]포장면적산출!$F$10</definedName>
    <definedName name="보조기층면적">[74]포장면적산출!$C$20</definedName>
    <definedName name="보조기층면적계">[74]포장수량집계!$F$12</definedName>
    <definedName name="보조기층총량">[74]포장면적산출!$F$10</definedName>
    <definedName name="보조기층촟량">[74]포장면적산출!$F$10</definedName>
    <definedName name="보조기층포설">[57]단가!$C$86</definedName>
    <definedName name="보조연">#REF!</definedName>
    <definedName name="보조원">#REF!</definedName>
    <definedName name="보통" localSheetId="8">#REF!</definedName>
    <definedName name="보통" localSheetId="2">#REF!</definedName>
    <definedName name="보통" localSheetId="3">#REF!</definedName>
    <definedName name="보통" localSheetId="1">#REF!</definedName>
    <definedName name="보통">#REF!</definedName>
    <definedName name="보통마감" localSheetId="8">#REF!</definedName>
    <definedName name="보통마감" localSheetId="2">#REF!</definedName>
    <definedName name="보통마감" localSheetId="3">#REF!</definedName>
    <definedName name="보통마감" localSheetId="1">#REF!</definedName>
    <definedName name="보통마감">#REF!</definedName>
    <definedName name="보통선원" localSheetId="8">#REF!</definedName>
    <definedName name="보통선원" localSheetId="2">#REF!</definedName>
    <definedName name="보통선원" localSheetId="3">#REF!</definedName>
    <definedName name="보통선원" localSheetId="1">#REF!</definedName>
    <definedName name="보통선원">#REF!</definedName>
    <definedName name="보통인">#REF!</definedName>
    <definedName name="보통인부" localSheetId="8">#REF!</definedName>
    <definedName name="보통인부" localSheetId="2">#REF!</definedName>
    <definedName name="보통인부" localSheetId="3">#REF!</definedName>
    <definedName name="보통인부" localSheetId="1">#REF!</definedName>
    <definedName name="보통인부">#REF!</definedName>
    <definedName name="보통인부B10">[51]식재인부!$C$24</definedName>
    <definedName name="보통인부B4이하">[51]식재인부!$C$18</definedName>
    <definedName name="보통인부B5">[51]식재인부!$C$19</definedName>
    <definedName name="보통인부B6">[51]식재인부!$C$20</definedName>
    <definedName name="보통인부B8">[51]식재인부!$C$22</definedName>
    <definedName name="보통인부R10">[51]식재인부!$C$54</definedName>
    <definedName name="보통인부R12">[51]식재인부!$C$56</definedName>
    <definedName name="보통인부R15">[51]식재인부!$C$59</definedName>
    <definedName name="보통인부R4이하">[51]식재인부!$C$48</definedName>
    <definedName name="보통인부R5">[51]식재인부!$C$49</definedName>
    <definedName name="보통인부R6">[51]식재인부!$C$50</definedName>
    <definedName name="보통인부R7">[51]식재인부!$C$51</definedName>
    <definedName name="보통인부R8">[51]식재인부!$C$52</definedName>
    <definedName name="보통인부단가" localSheetId="3">[57]관접합및부설!#REF!</definedName>
    <definedName name="보통인부단가">[57]관접합및부설!#REF!</definedName>
    <definedName name="보험료">#REF!</definedName>
    <definedName name="보호몰탈">'[97]1~6 설계조건....'!#REF!</definedName>
    <definedName name="복부">'[99]유효폭의 계산'!$N$26</definedName>
    <definedName name="복부간격" localSheetId="8">#REF!</definedName>
    <definedName name="복부간격" localSheetId="2">#REF!</definedName>
    <definedName name="복부간격" localSheetId="3">#REF!</definedName>
    <definedName name="복부간격" localSheetId="1">#REF!</definedName>
    <definedName name="복부간격">#REF!</definedName>
    <definedName name="복통경비">#REF!</definedName>
    <definedName name="복통노무비">#REF!</definedName>
    <definedName name="복통재료비">#REF!</definedName>
    <definedName name="본덕임곡1">[50]총사업비현황!$P$111</definedName>
    <definedName name="본덕임곡2">[50]총사업비현황!$P$112</definedName>
    <definedName name="본선연장">#REF!</definedName>
    <definedName name="본선포장">#REF!</definedName>
    <definedName name="본제당경비">#REF!</definedName>
    <definedName name="본제당노무비">#REF!</definedName>
    <definedName name="본제당재료비">#REF!</definedName>
    <definedName name="볼라드">#REF!</definedName>
    <definedName name="볼라드수량">#REF!</definedName>
    <definedName name="봉개조천">[50]총사업비현황!$P$102</definedName>
    <definedName name="부">#REF!</definedName>
    <definedName name="부가11">#REF!</definedName>
    <definedName name="부가가치세" localSheetId="8">#REF!</definedName>
    <definedName name="부가가치세" localSheetId="2">#REF!</definedName>
    <definedName name="부가가치세" localSheetId="3">#REF!</definedName>
    <definedName name="부가가치세" localSheetId="1">#REF!</definedName>
    <definedName name="부가가치세">#REF!</definedName>
    <definedName name="부가가치세요율">#REF!</definedName>
    <definedName name="부가가치세요율_변경">#REF!</definedName>
    <definedName name="부가세">#REF!</definedName>
    <definedName name="부대공">#REF!</definedName>
    <definedName name="부대공_집계표_제목">#REF!</definedName>
    <definedName name="부대공사경비">#REF!</definedName>
    <definedName name="부대공사노무비">#REF!</definedName>
    <definedName name="부대공사재료비">#REF!</definedName>
    <definedName name="부대공집계표">#REF!</definedName>
    <definedName name="부대공총괄수량집계" hidden="1">{#N/A,#N/A,FALSE,"2~8번"}</definedName>
    <definedName name="부대일위대가">#REF!</definedName>
    <definedName name="부대토공2" hidden="1">{#N/A,#N/A,FALSE,"구조2"}</definedName>
    <definedName name="부설비" localSheetId="8">#REF!</definedName>
    <definedName name="부설비" localSheetId="2">#REF!</definedName>
    <definedName name="부설비" localSheetId="3">#REF!</definedName>
    <definedName name="부설비" localSheetId="1">#REF!</definedName>
    <definedName name="부설비">#REF!</definedName>
    <definedName name="부손익" hidden="1">{#N/A,#N/A,FALSE,"현장 NCR 분석";#N/A,#N/A,FALSE,"현장품질감사";#N/A,#N/A,FALSE,"현장품질감사"}</definedName>
    <definedName name="부식기타">'[97]1~6 설계조건....'!#REF!</definedName>
    <definedName name="부여거리">#REF!</definedName>
    <definedName name="부여요금">#REF!</definedName>
    <definedName name="부용청원">[50]총사업비현황!$P$37</definedName>
    <definedName name="부재사">'[97]1~6 설계조건....'!#REF!</definedName>
    <definedName name="부재오">'[97]1~6 설계조건....'!#REF!</definedName>
    <definedName name="부재육">'[97]1~6 설계조건....'!#REF!</definedName>
    <definedName name="불도우져_무한궤도_10톤">#REF!</definedName>
    <definedName name="불도우져_무한궤도_10톤_경비">#REF!</definedName>
    <definedName name="불도우져_무한궤도_10톤_노무비">#REF!</definedName>
    <definedName name="불도우져_무한궤도_10톤_재료비">#REF!</definedName>
    <definedName name="불도우져_무한궤도_12톤">#REF!</definedName>
    <definedName name="불도우져_무한궤도_12톤_경비">#REF!</definedName>
    <definedName name="불도우져_무한궤도_12톤_노무비">#REF!</definedName>
    <definedName name="불도우져_무한궤도_12톤_재료비">#REF!</definedName>
    <definedName name="불도우져_무한궤도_19톤_경비">#REF!</definedName>
    <definedName name="불도우져_무한궤도_19톤_노무비">#REF!</definedName>
    <definedName name="불도우져_무한궤도_19톤_재료비">#REF!</definedName>
    <definedName name="불도우져_무한궤도_32톤_경비">#REF!</definedName>
    <definedName name="불도우져_무한궤도_32톤_노무비">#REF!</definedName>
    <definedName name="불도우져_무한궤도_32톤_재료비">#REF!</definedName>
    <definedName name="불도우져_무한궤도_7톤" localSheetId="8">#REF!</definedName>
    <definedName name="불도우져_무한궤도_7톤" localSheetId="2">#REF!</definedName>
    <definedName name="불도우져_무한궤도_7톤" localSheetId="3">#REF!</definedName>
    <definedName name="불도우져_무한궤도_7톤" localSheetId="1">#REF!</definedName>
    <definedName name="불도우져_무한궤도_7톤">#REF!</definedName>
    <definedName name="불도우져_무한궤도_7톤_경비">#REF!</definedName>
    <definedName name="불도우져_무한궤도_7톤_노무비">#REF!</definedName>
    <definedName name="불도우져_무한궤도_7톤_재료비">#REF!</definedName>
    <definedName name="불도우져_무한궤도_리핑용_19톤_경비">#REF!</definedName>
    <definedName name="불도우져_무한궤도_리핑용_19톤_노무비">#REF!</definedName>
    <definedName name="불도우져_무한궤도_리핑용_19톤_재료비">#REF!</definedName>
    <definedName name="불도우져_무한궤도_리핑용_32톤_경비">#REF!</definedName>
    <definedName name="불도우져_무한궤도_리핑용_32톤_노무비">#REF!</definedName>
    <definedName name="불도우져_무한궤도_리핑용_32톤_재료비">#REF!</definedName>
    <definedName name="불도우져_타이어_15톤_경비">#REF!</definedName>
    <definedName name="불도우져_타이어_15톤_노무비">#REF!</definedName>
    <definedName name="불도우져_타이어_15톤_재료비">#REF!</definedName>
    <definedName name="불도우져_타이어_28톤_경비">#REF!</definedName>
    <definedName name="불도우져_타이어_28톤_노무비">#REF!</definedName>
    <definedName name="불도우져_타이어_28톤_재료비">#REF!</definedName>
    <definedName name="불도우져_타이어_33톤_경비">#REF!</definedName>
    <definedName name="불도우져_타이어_33톤_노무비">#REF!</definedName>
    <definedName name="불도우져_타이어_33톤_재료비">#REF!</definedName>
    <definedName name="브라켓길이1">#REF!</definedName>
    <definedName name="브라켓길이2">#REF!</definedName>
    <definedName name="브라켓높이1">#REF!</definedName>
    <definedName name="브라켓높이2">#REF!</definedName>
    <definedName name="브라켓폭">#REF!</definedName>
    <definedName name="브레이드3.2">[52]자재단가!$K$92</definedName>
    <definedName name="블록H" localSheetId="8">#REF!</definedName>
    <definedName name="블록H" localSheetId="2">#REF!</definedName>
    <definedName name="블록H" localSheetId="3">#REF!</definedName>
    <definedName name="블록H" localSheetId="1">#REF!</definedName>
    <definedName name="블록H">#REF!</definedName>
    <definedName name="블록V" localSheetId="8">#REF!</definedName>
    <definedName name="블록V" localSheetId="2">#REF!</definedName>
    <definedName name="블록V" localSheetId="3">#REF!</definedName>
    <definedName name="블록V" localSheetId="1">#REF!</definedName>
    <definedName name="블록V">#REF!</definedName>
    <definedName name="비계">#REF!</definedName>
    <definedName name="비계1" localSheetId="8">#REF!</definedName>
    <definedName name="비계1" localSheetId="2">#REF!</definedName>
    <definedName name="비계1" localSheetId="3">#REF!</definedName>
    <definedName name="비계1" localSheetId="1">#REF!</definedName>
    <definedName name="비계1">#REF!</definedName>
    <definedName name="비계2" localSheetId="8">#REF!</definedName>
    <definedName name="비계2" localSheetId="2">#REF!</definedName>
    <definedName name="비계2" localSheetId="3">#REF!</definedName>
    <definedName name="비계2" localSheetId="1">#REF!</definedName>
    <definedName name="비계2">#REF!</definedName>
    <definedName name="비계공" localSheetId="8">#REF!</definedName>
    <definedName name="비계공" localSheetId="2">#REF!</definedName>
    <definedName name="비계공" localSheetId="3">#REF!</definedName>
    <definedName name="비계공" localSheetId="1">#REF!</definedName>
    <definedName name="비계공">#REF!</definedName>
    <definedName name="비계공단가" localSheetId="3">[57]관접합및부설!#REF!</definedName>
    <definedName name="비계공단가">[57]관접합및부설!#REF!</definedName>
    <definedName name="비고">#REF!</definedName>
    <definedName name="비목1" localSheetId="8">#REF!</definedName>
    <definedName name="비목1" localSheetId="2">#REF!</definedName>
    <definedName name="비목1" localSheetId="3">#REF!</definedName>
    <definedName name="비목1" localSheetId="1">#REF!</definedName>
    <definedName name="비목1">#REF!</definedName>
    <definedName name="비목2" localSheetId="3">[100]설계예산서!#REF!</definedName>
    <definedName name="비목2">[100]설계예산서!#REF!</definedName>
    <definedName name="비목3" localSheetId="3">[100]설계예산서!#REF!</definedName>
    <definedName name="비목3">[100]설계예산서!#REF!</definedName>
    <definedName name="비목4" localSheetId="3">[100]설계예산서!#REF!</definedName>
    <definedName name="비목4">[100]설계예산서!#REF!</definedName>
    <definedName name="비율">#REF!</definedName>
    <definedName name="비틀림모멘트" localSheetId="8">#REF!</definedName>
    <definedName name="비틀림모멘트" localSheetId="2">#REF!</definedName>
    <definedName name="비틀림모멘트" localSheetId="3">#REF!</definedName>
    <definedName name="비틀림모멘트" localSheetId="1">#REF!</definedName>
    <definedName name="비틀림모멘트">#REF!</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#REF!</definedName>
    <definedName name="사" localSheetId="3">[54]설계총괄표!#REF!</definedName>
    <definedName name="사">[54]설계총괄표!#REF!</definedName>
    <definedName name="사각" localSheetId="8">#REF!</definedName>
    <definedName name="사각" localSheetId="2">#REF!</definedName>
    <definedName name="사각" localSheetId="3">#REF!</definedName>
    <definedName name="사각" localSheetId="1">#REF!</definedName>
    <definedName name="사각">#REF!</definedName>
    <definedName name="사공" localSheetId="8">#REF!</definedName>
    <definedName name="사공" localSheetId="2">#REF!</definedName>
    <definedName name="사공" localSheetId="3">#REF!</definedName>
    <definedName name="사공" localSheetId="1">#REF!</definedName>
    <definedName name="사공">#REF!</definedName>
    <definedName name="사년" localSheetId="8">#REF!</definedName>
    <definedName name="사년" localSheetId="2">#REF!</definedName>
    <definedName name="사년" localSheetId="3">#REF!</definedName>
    <definedName name="사년" localSheetId="1">#REF!</definedName>
    <definedName name="사년">#REF!</definedName>
    <definedName name="사랑사랑">#REF!</definedName>
    <definedName name="사랑해요">#REF!</definedName>
    <definedName name="사무실배치">#REF!</definedName>
    <definedName name="사사" localSheetId="3">[54]설계총괄표!#REF!</definedName>
    <definedName name="사사">[54]설계총괄표!#REF!</definedName>
    <definedName name="사사사" localSheetId="3">[54]설계총괄표!#REF!</definedName>
    <definedName name="사사사">[54]설계총괄표!#REF!</definedName>
    <definedName name="사사사사" localSheetId="3">[54]설계총괄표!#REF!</definedName>
    <definedName name="사사사사">[54]설계총괄표!#REF!</definedName>
    <definedName name="사용인감">#REF!</definedName>
    <definedName name="사용인감계">#REF!</definedName>
    <definedName name="사이" localSheetId="8">#REF!</definedName>
    <definedName name="사이" localSheetId="2">#REF!</definedName>
    <definedName name="사이" localSheetId="3">#REF!</definedName>
    <definedName name="사이" localSheetId="1">#REF!</definedName>
    <definedName name="사이">#REF!</definedName>
    <definedName name="사토인경우동일">#REF!</definedName>
    <definedName name="사폭">#REF!</definedName>
    <definedName name="사하중">#REF!</definedName>
    <definedName name="사호표">#REF!</definedName>
    <definedName name="사후환경" localSheetId="3">[60]직접인건비!#REF!</definedName>
    <definedName name="사후환경">[60]직접인건비!#REF!</definedName>
    <definedName name="산______출______내______역">#REF!</definedName>
    <definedName name="산___출___근___거">#REF!</definedName>
    <definedName name="산보">#REF!</definedName>
    <definedName name="산소">[49]자재!$C$12</definedName>
    <definedName name="산업" localSheetId="3">[60]직접인건비!#REF!</definedName>
    <definedName name="산업">[60]직접인건비!#REF!</definedName>
    <definedName name="산업안전보건관리비" localSheetId="8">#REF!</definedName>
    <definedName name="산업안전보건관리비" localSheetId="2">#REF!</definedName>
    <definedName name="산업안전보건관리비" localSheetId="3">#REF!</definedName>
    <definedName name="산업안전보건관리비" localSheetId="1">#REF!</definedName>
    <definedName name="산업안전보건관리비">#REF!</definedName>
    <definedName name="산재보험료" localSheetId="8">#REF!</definedName>
    <definedName name="산재보험료" localSheetId="2">#REF!</definedName>
    <definedName name="산재보험료" localSheetId="3">#REF!</definedName>
    <definedName name="산재보험료" localSheetId="1">#REF!</definedName>
    <definedName name="산재보험료">#REF!</definedName>
    <definedName name="산재보험료요율">#REF!</definedName>
    <definedName name="산재보험료요율_변경">#REF!</definedName>
    <definedName name="산정지간" localSheetId="8">#REF!</definedName>
    <definedName name="산정지간" localSheetId="2">#REF!</definedName>
    <definedName name="산정지간" localSheetId="3">#REF!</definedName>
    <definedName name="산정지간" localSheetId="1">#REF!</definedName>
    <definedName name="산정지간">#REF!</definedName>
    <definedName name="산출">#REF!</definedName>
    <definedName name="삼" localSheetId="3">[54]설계총괄표!#REF!</definedName>
    <definedName name="삼">[54]설계총괄표!#REF!</definedName>
    <definedName name="삼년" localSheetId="8">#REF!</definedName>
    <definedName name="삼년" localSheetId="2">#REF!</definedName>
    <definedName name="삼년" localSheetId="3">#REF!</definedName>
    <definedName name="삼년" localSheetId="1">#REF!</definedName>
    <definedName name="삼년">#REF!</definedName>
    <definedName name="삼삼" localSheetId="3">[54]설계총괄표!#REF!</definedName>
    <definedName name="삼삼">[54]설계총괄표!#REF!</definedName>
    <definedName name="삼삼삼" localSheetId="3">[54]설계총괄표!#REF!</definedName>
    <definedName name="삼삼삼">[54]설계총괄표!#REF!</definedName>
    <definedName name="삼삼삼삼" localSheetId="3">[54]설계총괄표!#REF!</definedName>
    <definedName name="삼삼삼삼">[54]설계총괄표!#REF!</definedName>
    <definedName name="삼호표">#REF!</definedName>
    <definedName name="상부">[101]코드!$A$2:$C$20</definedName>
    <definedName name="상부수압">'[97]1~6 설계조건....'!#REF!</definedName>
    <definedName name="상부슬라브">#REF!</definedName>
    <definedName name="상부슬래브">'[97]1~6 설계조건....'!#REF!</definedName>
    <definedName name="상부우각부M">'[97]1~6 설계조건....'!#REF!</definedName>
    <definedName name="상부전단간격">'[97]1~6 설계조건....'!#REF!</definedName>
    <definedName name="상부전단갯수">'[97]1~6 설계조건....'!#REF!</definedName>
    <definedName name="상부전단철근">'[97]1~6 설계조건....'!#REF!</definedName>
    <definedName name="상부중앙1단간격">'[97]1~6 설계조건....'!#REF!</definedName>
    <definedName name="상부중앙2단간격">'[97]1~6 설계조건....'!#REF!</definedName>
    <definedName name="상부중앙d">'[97]1~6 설계조건....'!#REF!</definedName>
    <definedName name="상부중앙h">'[97]1~6 설계조건....'!#REF!</definedName>
    <definedName name="상부중앙M">'[97]1~6 설계조건....'!#REF!</definedName>
    <definedName name="상부중앙S">'[97]1~6 설계조건....'!#REF!</definedName>
    <definedName name="상부중앙부1단">'[97]1~6 설계조건....'!#REF!</definedName>
    <definedName name="상부중앙부2단">'[97]1~6 설계조건....'!#REF!</definedName>
    <definedName name="상부중앙피복">'[97]1~6 설계조건....'!#REF!</definedName>
    <definedName name="상부지점1단간격">'[97]1~6 설계조건....'!#REF!</definedName>
    <definedName name="상부지점2단간격">'[97]1~6 설계조건....'!#REF!</definedName>
    <definedName name="상부지점d">'[97]1~6 설계조건....'!#REF!</definedName>
    <definedName name="상부지점h">'[97]1~6 설계조건....'!#REF!</definedName>
    <definedName name="상부지점M">'[97]1~6 설계조건....'!#REF!</definedName>
    <definedName name="상부지점S">'[97]1~6 설계조건....'!#REF!</definedName>
    <definedName name="상부지점부1단">'[97]1~6 설계조건....'!#REF!</definedName>
    <definedName name="상부지점부2단">'[97]1~6 설계조건....'!#REF!</definedName>
    <definedName name="상부지점피복">'[97]1~6 설계조건....'!#REF!</definedName>
    <definedName name="상부플랜지두께" localSheetId="8">#REF!</definedName>
    <definedName name="상부플랜지두께" localSheetId="2">#REF!</definedName>
    <definedName name="상부플랜지두께" localSheetId="3">#REF!</definedName>
    <definedName name="상부플랜지두께" localSheetId="1">#REF!</definedName>
    <definedName name="상부플랜지두께">#REF!</definedName>
    <definedName name="상부헌치높이">'[97]1~6 설계조건....'!#REF!</definedName>
    <definedName name="상부헌치폭">'[97]1~6 설계조건....'!#REF!</definedName>
    <definedName name="상부활하중">'[97]1~6 설계조건....'!#REF!</definedName>
    <definedName name="상북덕현">[50]총사업비현황!$P$118</definedName>
    <definedName name="상재하중" localSheetId="8">#REF!</definedName>
    <definedName name="상재하중" localSheetId="2">#REF!</definedName>
    <definedName name="상재하중" localSheetId="3">#REF!</definedName>
    <definedName name="상재하중" localSheetId="1">#REF!</definedName>
    <definedName name="상재하중">#REF!</definedName>
    <definedName name="상재하중S">'[97]1~6 설계조건....'!#REF!</definedName>
    <definedName name="상재하중W">'[97]1~6 설계조건....'!#REF!</definedName>
    <definedName name="상판두께" localSheetId="8">#REF!</definedName>
    <definedName name="상판두께" localSheetId="2">#REF!</definedName>
    <definedName name="상판두께" localSheetId="3">#REF!</definedName>
    <definedName name="상판두께" localSheetId="1">#REF!</definedName>
    <definedName name="상판두께">#REF!</definedName>
    <definedName name="상판두께1" localSheetId="8">#REF!</definedName>
    <definedName name="상판두께1" localSheetId="2">#REF!</definedName>
    <definedName name="상판두께1" localSheetId="3">#REF!</definedName>
    <definedName name="상판두께1" localSheetId="1">#REF!</definedName>
    <definedName name="상판두께1">#REF!</definedName>
    <definedName name="상판두께2" localSheetId="8">#REF!</definedName>
    <definedName name="상판두께2" localSheetId="2">#REF!</definedName>
    <definedName name="상판두께2" localSheetId="3">#REF!</definedName>
    <definedName name="상판두께2" localSheetId="1">#REF!</definedName>
    <definedName name="상판두께2">#REF!</definedName>
    <definedName name="상하수도료">#REF!</definedName>
    <definedName name="새N" localSheetId="8">#REF!</definedName>
    <definedName name="새N" localSheetId="2">#REF!</definedName>
    <definedName name="새N" localSheetId="3">#REF!</definedName>
    <definedName name="새N" localSheetId="1">#REF!</definedName>
    <definedName name="새N">#REF!</definedName>
    <definedName name="새로">#REF!</definedName>
    <definedName name="새쪽">#REF!</definedName>
    <definedName name="샘플러">#REF!</definedName>
    <definedName name="생림상동">[50]총사업비현황!$P$91</definedName>
    <definedName name="생크애답타">#REF!</definedName>
    <definedName name="샷시공" localSheetId="8">#REF!</definedName>
    <definedName name="샷시공" localSheetId="2">#REF!</definedName>
    <definedName name="샷시공" localSheetId="3">#REF!</definedName>
    <definedName name="샷시공" localSheetId="1">#REF!</definedName>
    <definedName name="샷시공">#REF!</definedName>
    <definedName name="서운안성">[50]총사업비현황!$P$15</definedName>
    <definedName name="서울거">#REF!</definedName>
    <definedName name="서울거리">#REF!</definedName>
    <definedName name="서울과">#REF!</definedName>
    <definedName name="서울요">#REF!</definedName>
    <definedName name="서울요금">#REF!</definedName>
    <definedName name="서천거리">#REF!</definedName>
    <definedName name="서천요금">#REF!</definedName>
    <definedName name="석_축_개_소_별_명_세">#REF!</definedName>
    <definedName name="석_축_수_량_집_계">#REF!</definedName>
    <definedName name="석공" localSheetId="8">#REF!</definedName>
    <definedName name="석공" localSheetId="2">#REF!</definedName>
    <definedName name="석공" localSheetId="3">#REF!</definedName>
    <definedName name="석공" localSheetId="1">#REF!</definedName>
    <definedName name="석공">#REF!</definedName>
    <definedName name="석남교_주요자재_집계표__2" localSheetId="8">#REF!</definedName>
    <definedName name="석남교_주요자재_집계표__2" localSheetId="2">#REF!</definedName>
    <definedName name="석남교_주요자재_집계표__2" localSheetId="3">#REF!</definedName>
    <definedName name="석남교_주요자재_집계표__2" localSheetId="1">#REF!</definedName>
    <definedName name="석남교_주요자재_집계표__2">#REF!</definedName>
    <definedName name="석축개소별명세">#REF!</definedName>
    <definedName name="석축수량집계">#REF!</definedName>
    <definedName name="선반공" localSheetId="8">#REF!</definedName>
    <definedName name="선반공" localSheetId="2">#REF!</definedName>
    <definedName name="선반공" localSheetId="3">#REF!</definedName>
    <definedName name="선반공" localSheetId="1">#REF!</definedName>
    <definedName name="선반공">#REF!</definedName>
    <definedName name="선부" localSheetId="8">#REF!</definedName>
    <definedName name="선부" localSheetId="2">#REF!</definedName>
    <definedName name="선부" localSheetId="3">#REF!</definedName>
    <definedName name="선부" localSheetId="1">#REF!</definedName>
    <definedName name="선부">#REF!</definedName>
    <definedName name="선장" localSheetId="8">#REF!</definedName>
    <definedName name="선장" localSheetId="2">#REF!</definedName>
    <definedName name="선장" localSheetId="3">#REF!</definedName>
    <definedName name="선장" localSheetId="1">#REF!</definedName>
    <definedName name="선장">#REF!</definedName>
    <definedName name="선장염치">[50]총사업비현황!$P$50</definedName>
    <definedName name="선택">#REF!</definedName>
    <definedName name="선택측량">[74]포장면적산출!$F$11</definedName>
    <definedName name="선택층">[74]포장재료집계표!$C$18</definedName>
    <definedName name="선택층구입">[74]포장재료집계표!$C$20</definedName>
    <definedName name="선택층면적">[74]포장면적산출!$C$22</definedName>
    <definedName name="선택층면적계">[74]포장수량집계!$F$13</definedName>
    <definedName name="선택층총량">[74]포장면적산출!$F$11</definedName>
    <definedName name="선택층포설다짐">[57]단가!$C$80</definedName>
    <definedName name="선팽창계수" localSheetId="8">#REF!</definedName>
    <definedName name="선팽창계수" localSheetId="2">#REF!</definedName>
    <definedName name="선팽창계수" localSheetId="3">#REF!</definedName>
    <definedName name="선팽창계수" localSheetId="1">#REF!</definedName>
    <definedName name="선팽창계수">#REF!</definedName>
    <definedName name="설" localSheetId="8">#REF!</definedName>
    <definedName name="설" localSheetId="2">#REF!</definedName>
    <definedName name="설" localSheetId="3">#REF!</definedName>
    <definedName name="설" localSheetId="1">#REF!</definedName>
    <definedName name="설">#REF!</definedName>
    <definedName name="설계300" localSheetId="8">#REF!</definedName>
    <definedName name="설계300" localSheetId="2">#REF!</definedName>
    <definedName name="설계300" localSheetId="3">#REF!</definedName>
    <definedName name="설계300" localSheetId="1">#REF!</definedName>
    <definedName name="설계300">#REF!</definedName>
    <definedName name="설계CBR">#REF!</definedName>
    <definedName name="설계가">#N/A</definedName>
    <definedName name="설계규모">#REF!</definedName>
    <definedName name="설계기준강도">'[97]1~6 설계조건....'!#REF!</definedName>
    <definedName name="설계단면력요약.SAP90Work" localSheetId="8">기초노임단가!설계단면력요약.SAP90Work</definedName>
    <definedName name="설계단면력요약.SAP90Work" localSheetId="2">내역서!설계단면력요약.SAP90Work</definedName>
    <definedName name="설계단면력요약.SAP90Work" localSheetId="3">산출서!설계단면력요약.SAP90Work</definedName>
    <definedName name="설계단면력요약.SAP90Work" localSheetId="1">예산서!설계단면력요약.SAP90Work</definedName>
    <definedName name="설계단면력요약.SAP90Work">[0]!설계단면력요약.SAP90Work</definedName>
    <definedName name="설계속도" localSheetId="8">#REF!</definedName>
    <definedName name="설계속도" localSheetId="2">#REF!</definedName>
    <definedName name="설계속도" localSheetId="3">#REF!</definedName>
    <definedName name="설계속도" localSheetId="1">#REF!</definedName>
    <definedName name="설계속도">#REF!</definedName>
    <definedName name="설계연도">#REF!</definedName>
    <definedName name="설계자">#REF!</definedName>
    <definedName name="설계자문비">[102]도서인쇄비!#REF!</definedName>
    <definedName name="설계전단력">'[97]1~6 설계조건....'!#REF!</definedName>
    <definedName name="설계표지">#REF!</definedName>
    <definedName name="설명판1" localSheetId="8">#REF!</definedName>
    <definedName name="설명판1" localSheetId="2">#REF!</definedName>
    <definedName name="설명판1" localSheetId="3">#REF!</definedName>
    <definedName name="설명판1" localSheetId="1">#REF!</definedName>
    <definedName name="설명판1">#REF!</definedName>
    <definedName name="설명판2" localSheetId="8">#REF!</definedName>
    <definedName name="설명판2" localSheetId="2">#REF!</definedName>
    <definedName name="설명판2" localSheetId="3">#REF!</definedName>
    <definedName name="설명판2" localSheetId="1">#REF!</definedName>
    <definedName name="설명판2">#REF!</definedName>
    <definedName name="설치">#REF!</definedName>
    <definedName name="성전전공">#REF!</definedName>
    <definedName name="성토부도수로_재료수량산출">#REF!</definedName>
    <definedName name="성토부도수로_토공수량산출">#REF!</definedName>
    <definedName name="성토부도수로연장">#REF!</definedName>
    <definedName name="성토부도수로재료">#REF!</definedName>
    <definedName name="성토부도수로재료수량산출">#REF!</definedName>
    <definedName name="성토부도수로재료집계">#REF!</definedName>
    <definedName name="성토부도수로토공수량산출">#REF!</definedName>
    <definedName name="셔갸9" localSheetId="8">BlankMacro1</definedName>
    <definedName name="셔갸9" localSheetId="2">BlankMacro1</definedName>
    <definedName name="셔갸9" localSheetId="3">BlankMacro1</definedName>
    <definedName name="셔갸9" localSheetId="1">BlankMacro1</definedName>
    <definedName name="셔갸9">BlankMacro1</definedName>
    <definedName name="셧터공" localSheetId="8">#REF!</definedName>
    <definedName name="셧터공" localSheetId="2">#REF!</definedName>
    <definedName name="셧터공" localSheetId="3">#REF!</definedName>
    <definedName name="셧터공" localSheetId="1">#REF!</definedName>
    <definedName name="셧터공">#REF!</definedName>
    <definedName name="소" hidden="1">[103]지수적용공사비내역서!#REF!</definedName>
    <definedName name="소계">#REF!</definedName>
    <definedName name="소방">#REF!</definedName>
    <definedName name="소켓무게">[37]DATE!$G$24:$G$79</definedName>
    <definedName name="소형고압" localSheetId="8">#REF!</definedName>
    <definedName name="소형고압" localSheetId="2">#REF!</definedName>
    <definedName name="소형고압" localSheetId="3">#REF!</definedName>
    <definedName name="소형고압" localSheetId="1">#REF!</definedName>
    <definedName name="소형고압">#REF!</definedName>
    <definedName name="속채움1" localSheetId="8">#REF!</definedName>
    <definedName name="속채움1" localSheetId="2">#REF!</definedName>
    <definedName name="속채움1" localSheetId="3">#REF!</definedName>
    <definedName name="속채움1" localSheetId="1">#REF!</definedName>
    <definedName name="속채움1">#REF!</definedName>
    <definedName name="속채움2" localSheetId="8">#REF!</definedName>
    <definedName name="속채움2" localSheetId="2">#REF!</definedName>
    <definedName name="속채움2" localSheetId="3">#REF!</definedName>
    <definedName name="속채움2" localSheetId="1">#REF!</definedName>
    <definedName name="속채움2">#REF!</definedName>
    <definedName name="손해배상보험료">#REF!</definedName>
    <definedName name="송전전공" localSheetId="8">#REF!</definedName>
    <definedName name="송전전공" localSheetId="2">#REF!</definedName>
    <definedName name="송전전공" localSheetId="3">#REF!</definedName>
    <definedName name="송전전공" localSheetId="1">#REF!</definedName>
    <definedName name="송전전공">#REF!</definedName>
    <definedName name="송전활선전공" localSheetId="8">#REF!</definedName>
    <definedName name="송전활선전공" localSheetId="2">#REF!</definedName>
    <definedName name="송전활선전공" localSheetId="3">#REF!</definedName>
    <definedName name="송전활선전공" localSheetId="1">#REF!</definedName>
    <definedName name="송전활선전공">#REF!</definedName>
    <definedName name="송포인천">[50]총사업비현황!$P$16</definedName>
    <definedName name="송현남평">[50]총사업비현황!$P$70</definedName>
    <definedName name="쇼" localSheetId="8">BlankMacro1</definedName>
    <definedName name="쇼" localSheetId="2">BlankMacro1</definedName>
    <definedName name="쇼" localSheetId="3">BlankMacro1</definedName>
    <definedName name="쇼" localSheetId="1">BlankMacro1</definedName>
    <definedName name="쇼">BlankMacro1</definedName>
    <definedName name="수">6</definedName>
    <definedName name="수량">#REF!</definedName>
    <definedName name="수량산출">#REF!</definedName>
    <definedName name="수량산출서간지">#REF!</definedName>
    <definedName name="수량서">#REF!</definedName>
    <definedName name="수량표">#REF!</definedName>
    <definedName name="수로암거">#REF!</definedName>
    <definedName name="수리수문" localSheetId="3">[60]직접인건비!#REF!</definedName>
    <definedName name="수리수문">[60]직접인건비!#REF!</definedName>
    <definedName name="수원거리">#REF!</definedName>
    <definedName name="수원요금">#REF!</definedName>
    <definedName name="수자원정책" localSheetId="8">#REF!</definedName>
    <definedName name="수자원정책" localSheetId="2">#REF!</definedName>
    <definedName name="수자원정책" localSheetId="3">#REF!</definedName>
    <definedName name="수자원정책" localSheetId="1">#REF!</definedName>
    <definedName name="수자원정책">#REF!</definedName>
    <definedName name="수작업반장" localSheetId="8">#REF!</definedName>
    <definedName name="수작업반장" localSheetId="2">#REF!</definedName>
    <definedName name="수작업반장" localSheetId="3">#REF!</definedName>
    <definedName name="수작업반장" localSheetId="1">#REF!</definedName>
    <definedName name="수작업반장">#REF!</definedName>
    <definedName name="수조">#REF!</definedName>
    <definedName name="수중_토사" localSheetId="8">#REF!</definedName>
    <definedName name="수중_토사" localSheetId="2">#REF!</definedName>
    <definedName name="수중_토사" localSheetId="3">#REF!</definedName>
    <definedName name="수중_토사" localSheetId="1">#REF!</definedName>
    <definedName name="수중_토사">#REF!</definedName>
    <definedName name="수중교각깊이">#REF!</definedName>
    <definedName name="수중면정리및청소" localSheetId="8">#REF!</definedName>
    <definedName name="수중면정리및청소" localSheetId="2">#REF!</definedName>
    <definedName name="수중면정리및청소" localSheetId="3">#REF!</definedName>
    <definedName name="수중면정리및청소" localSheetId="1">#REF!</definedName>
    <definedName name="수중면정리및청소">#REF!</definedName>
    <definedName name="수중중량" localSheetId="8">#REF!</definedName>
    <definedName name="수중중량" localSheetId="2">#REF!</definedName>
    <definedName name="수중중량" localSheetId="3">#REF!</definedName>
    <definedName name="수중중량" localSheetId="1">#REF!</definedName>
    <definedName name="수중중량">#REF!</definedName>
    <definedName name="수중토사p1" localSheetId="8">#REF!</definedName>
    <definedName name="수중토사p1" localSheetId="2">#REF!</definedName>
    <definedName name="수중토사p1" localSheetId="3">#REF!</definedName>
    <definedName name="수중토사p1" localSheetId="1">#REF!</definedName>
    <definedName name="수중토사p1">#REF!</definedName>
    <definedName name="수토1" localSheetId="8">#REF!</definedName>
    <definedName name="수토1" localSheetId="2">#REF!</definedName>
    <definedName name="수토1" localSheetId="3">#REF!</definedName>
    <definedName name="수토1" localSheetId="1">#REF!</definedName>
    <definedName name="수토1">#REF!</definedName>
    <definedName name="수평연결재" localSheetId="8">#REF!</definedName>
    <definedName name="수평연결재" localSheetId="2">#REF!</definedName>
    <definedName name="수평연결재" localSheetId="3">#REF!</definedName>
    <definedName name="수평연결재" localSheetId="1">#REF!</definedName>
    <definedName name="수평연결재">#REF!</definedName>
    <definedName name="순공사">#REF!</definedName>
    <definedName name="순공사비">#REF!</definedName>
    <definedName name="순공사원가" localSheetId="8">#REF!</definedName>
    <definedName name="순공사원가" localSheetId="2">#REF!</definedName>
    <definedName name="순공사원가" localSheetId="3">#REF!</definedName>
    <definedName name="순공사원가" localSheetId="1">#REF!</definedName>
    <definedName name="순공사원가">#REF!</definedName>
    <definedName name="순단면적" localSheetId="8">#REF!</definedName>
    <definedName name="순단면적" localSheetId="2">#REF!</definedName>
    <definedName name="순단면적" localSheetId="3">#REF!</definedName>
    <definedName name="순단면적" localSheetId="1">#REF!</definedName>
    <definedName name="순단면적">#REF!</definedName>
    <definedName name="순창정읍">[50]총사업비현황!$P$56</definedName>
    <definedName name="슈">#REF!</definedName>
    <definedName name="스치로폴설치">#REF!</definedName>
    <definedName name="스크레이퍼_견인식_10.7_경비">#REF!</definedName>
    <definedName name="스크레이퍼_견인식_10.7_노무비">#REF!</definedName>
    <definedName name="스크레이퍼_견인식_10.7_재료비">#REF!</definedName>
    <definedName name="스크레이퍼_견인식_16.1_경비">#REF!</definedName>
    <definedName name="스크레이퍼_견인식_16.1_노무비">#REF!</definedName>
    <definedName name="스크레이퍼_견인식_16.1_재료비">#REF!</definedName>
    <definedName name="스크레이퍼_견인식_20.6_경비">#REF!</definedName>
    <definedName name="스크레이퍼_견인식_20.6_노무비">#REF!</definedName>
    <definedName name="스크레이퍼_견인식_20.6_재료비">#REF!</definedName>
    <definedName name="스크레이퍼_견인식_5.4_경비">#REF!</definedName>
    <definedName name="스크레이퍼_견인식_5.4_노무비">#REF!</definedName>
    <definedName name="스크레이퍼_견인식_5.4_재료비">#REF!</definedName>
    <definedName name="스크레이퍼_견인식_9.2_경비">#REF!</definedName>
    <definedName name="스크레이퍼_견인식_9.2_노무비">#REF!</definedName>
    <definedName name="스크레이퍼_견인식_9.2_재료비">#REF!</definedName>
    <definedName name="스크레이퍼_자주식_11.5_경비">#REF!</definedName>
    <definedName name="스크레이퍼_자주식_11.5_노무비">#REF!</definedName>
    <definedName name="스크레이퍼_자주식_11.5_재료비">#REF!</definedName>
    <definedName name="스크레이퍼_자주식_16.1_경비">#REF!</definedName>
    <definedName name="스크레이퍼_자주식_16.1_노무비">#REF!</definedName>
    <definedName name="스크레이퍼_자주식_16.1_재료비">#REF!</definedName>
    <definedName name="스크레이퍼_자주식_20.6_경비">#REF!</definedName>
    <definedName name="스크레이퍼_자주식_20.6_노무비">#REF!</definedName>
    <definedName name="스크레이퍼_자주식_20.6_재료비">#REF!</definedName>
    <definedName name="스크레이퍼_자주식_5.4_경비">#REF!</definedName>
    <definedName name="스크레이퍼_자주식_5.4_노무비">#REF!</definedName>
    <definedName name="스크레이퍼_자주식_5.4_재료비">#REF!</definedName>
    <definedName name="스티로폴">'[96]대창(장성)'!$AR$450</definedName>
    <definedName name="스틸그레이팅">#REF!</definedName>
    <definedName name="스페이서설치">#REF!</definedName>
    <definedName name="스페이서수직1" localSheetId="8">#REF!</definedName>
    <definedName name="스페이서수직1" localSheetId="2">#REF!</definedName>
    <definedName name="스페이서수직1" localSheetId="3">#REF!</definedName>
    <definedName name="스페이서수직1" localSheetId="1">#REF!</definedName>
    <definedName name="스페이서수직1">#REF!</definedName>
    <definedName name="스페이서수직2" localSheetId="8">#REF!</definedName>
    <definedName name="스페이서수직2" localSheetId="2">#REF!</definedName>
    <definedName name="스페이서수직2" localSheetId="3">#REF!</definedName>
    <definedName name="스페이서수직2" localSheetId="1">#REF!</definedName>
    <definedName name="스페이서수직2">#REF!</definedName>
    <definedName name="스페이서수평1" localSheetId="8">#REF!</definedName>
    <definedName name="스페이서수평1" localSheetId="2">#REF!</definedName>
    <definedName name="스페이서수평1" localSheetId="3">#REF!</definedName>
    <definedName name="스페이서수평1" localSheetId="1">#REF!</definedName>
    <definedName name="스페이서수평1">#REF!</definedName>
    <definedName name="스페이서수평2" localSheetId="8">#REF!</definedName>
    <definedName name="스페이서수평2" localSheetId="2">#REF!</definedName>
    <definedName name="스페이서수평2" localSheetId="3">#REF!</definedName>
    <definedName name="스페이서수평2" localSheetId="1">#REF!</definedName>
    <definedName name="스페이서수평2">#REF!</definedName>
    <definedName name="스페이셔_설치" localSheetId="8">#REF!</definedName>
    <definedName name="스페이셔_설치" localSheetId="2">#REF!</definedName>
    <definedName name="스페이셔_설치" localSheetId="3">#REF!</definedName>
    <definedName name="스페이셔_설치" localSheetId="1">#REF!</definedName>
    <definedName name="스페이셔_설치">#REF!</definedName>
    <definedName name="스프레이어경" localSheetId="8">#REF!</definedName>
    <definedName name="스프레이어경" localSheetId="2">#REF!</definedName>
    <definedName name="스프레이어경" localSheetId="3">#REF!</definedName>
    <definedName name="스프레이어경" localSheetId="1">#REF!</definedName>
    <definedName name="스프레이어경">#REF!</definedName>
    <definedName name="스프레이어노" localSheetId="8">#REF!</definedName>
    <definedName name="스프레이어노" localSheetId="2">#REF!</definedName>
    <definedName name="스프레이어노" localSheetId="3">#REF!</definedName>
    <definedName name="스프레이어노" localSheetId="1">#REF!</definedName>
    <definedName name="스프레이어노">#REF!</definedName>
    <definedName name="스프레이어재" localSheetId="8">#REF!</definedName>
    <definedName name="스프레이어재" localSheetId="2">#REF!</definedName>
    <definedName name="스프레이어재" localSheetId="3">#REF!</definedName>
    <definedName name="스프레이어재" localSheetId="1">#REF!</definedName>
    <definedName name="스프레이어재">#REF!</definedName>
    <definedName name="슬래브높이" localSheetId="8">#REF!</definedName>
    <definedName name="슬래브높이" localSheetId="2">#REF!</definedName>
    <definedName name="슬래브높이" localSheetId="3">#REF!</definedName>
    <definedName name="슬래브높이" localSheetId="1">#REF!</definedName>
    <definedName name="슬래브높이">#REF!</definedName>
    <definedName name="슬러리실기계3.0노무비">[85]장비경비!$I$253</definedName>
    <definedName name="슬러리실기계3.0재료비">[85]장비경비!$H$253</definedName>
    <definedName name="슬러리실기계3경비">[85]장비경비!$G$253</definedName>
    <definedName name="슬레이트공" localSheetId="8">#REF!</definedName>
    <definedName name="슬레이트공" localSheetId="2">#REF!</definedName>
    <definedName name="슬레이트공" localSheetId="3">#REF!</definedName>
    <definedName name="슬레이트공" localSheetId="1">#REF!</definedName>
    <definedName name="슬레이트공">#REF!</definedName>
    <definedName name="습윤기타">'[97]1~6 설계조건....'!#REF!</definedName>
    <definedName name="습지굴삭기_0.4_경비">#REF!</definedName>
    <definedName name="습지굴삭기_0.4_노무비">#REF!</definedName>
    <definedName name="습지굴삭기_0.4_재료비">#REF!</definedName>
    <definedName name="습지굴삭기_0.7_경비">#REF!</definedName>
    <definedName name="습지굴삭기_0.7_노무비">#REF!</definedName>
    <definedName name="습지굴삭기_0.7_재료비">#REF!</definedName>
    <definedName name="습지불도우져_13톤_경비">#REF!</definedName>
    <definedName name="습지불도우져_13톤_노무비">#REF!</definedName>
    <definedName name="습지불도우져_13톤_재료비">#REF!</definedName>
    <definedName name="습지불도우져_4톤_경비">#REF!</definedName>
    <definedName name="습지불도우져_4톤_노무비">#REF!</definedName>
    <definedName name="습지불도우져_4톤_재료비">#REF!</definedName>
    <definedName name="시" localSheetId="8">수+12</definedName>
    <definedName name="시" localSheetId="2">수+12</definedName>
    <definedName name="시" localSheetId="3">수+12</definedName>
    <definedName name="시" localSheetId="1">수+12</definedName>
    <definedName name="시">수+12</definedName>
    <definedName name="시공측량사" localSheetId="8">#REF!</definedName>
    <definedName name="시공측량사" localSheetId="2">#REF!</definedName>
    <definedName name="시공측량사" localSheetId="3">#REF!</definedName>
    <definedName name="시공측량사" localSheetId="1">#REF!</definedName>
    <definedName name="시공측량사">#REF!</definedName>
    <definedName name="시공측량사조수" localSheetId="8">#REF!</definedName>
    <definedName name="시공측량사조수" localSheetId="2">#REF!</definedName>
    <definedName name="시공측량사조수" localSheetId="3">#REF!</definedName>
    <definedName name="시공측량사조수" localSheetId="1">#REF!</definedName>
    <definedName name="시공측량사조수">#REF!</definedName>
    <definedName name="시동">[27]안정검토!$L$175</definedName>
    <definedName name="시멘트">[56]기초단가!$C$19</definedName>
    <definedName name="시비율" localSheetId="8">#REF!</definedName>
    <definedName name="시비율" localSheetId="2">#REF!</definedName>
    <definedName name="시비율" localSheetId="3">#REF!</definedName>
    <definedName name="시비율" localSheetId="1">#REF!</definedName>
    <definedName name="시비율">#REF!</definedName>
    <definedName name="시설삭감비율" localSheetId="8">#REF!</definedName>
    <definedName name="시설삭감비율" localSheetId="2">#REF!</definedName>
    <definedName name="시설삭감비율" localSheetId="3">#REF!</definedName>
    <definedName name="시설삭감비율" localSheetId="1">#REF!</definedName>
    <definedName name="시설삭감비율">#REF!</definedName>
    <definedName name="시트">#REF!</definedName>
    <definedName name="시행">#REF!</definedName>
    <definedName name="시행111">#REF!</definedName>
    <definedName name="시험" localSheetId="8" hidden="1">{"'총괄'!$A$2:$K$25","'융자원리금'!$V$2:$BJ$22","'융자원리금'!$L$2:$T$21","'기타세입'!$M$1:$T$33","'기타세입'!$A$1:$L$33","'융자원리금'!$A$3:$J$32","'융자원리금'!$L$23:$T$42","'융자원리금'!$V$25:$BJ$45","'기타세입'!$A$3:$L$34"}</definedName>
    <definedName name="시험" localSheetId="2" hidden="1">{"'총괄'!$A$2:$K$25","'융자원리금'!$V$2:$BJ$22","'융자원리금'!$L$2:$T$21","'기타세입'!$M$1:$T$33","'기타세입'!$A$1:$L$33","'융자원리금'!$A$3:$J$32","'융자원리금'!$L$23:$T$42","'융자원리금'!$V$25:$BJ$45","'기타세입'!$A$3:$L$34"}</definedName>
    <definedName name="시험" localSheetId="3" hidden="1">{"'총괄'!$A$2:$K$25","'융자원리금'!$V$2:$BJ$22","'융자원리금'!$L$2:$T$21","'기타세입'!$M$1:$T$33","'기타세입'!$A$1:$L$33","'융자원리금'!$A$3:$J$32","'융자원리금'!$L$23:$T$42","'융자원리금'!$V$25:$BJ$45","'기타세입'!$A$3:$L$34"}</definedName>
    <definedName name="시험" localSheetId="1" hidden="1">{"'총괄'!$A$2:$K$25","'융자원리금'!$V$2:$BJ$22","'융자원리금'!$L$2:$T$21","'기타세입'!$M$1:$T$33","'기타세입'!$A$1:$L$33","'융자원리금'!$A$3:$J$32","'융자원리금'!$L$23:$T$42","'융자원리금'!$V$25:$BJ$45","'기타세입'!$A$3:$L$34"}</definedName>
    <definedName name="시험" hidden="1">{"'총괄'!$A$2:$K$25","'융자원리금'!$V$2:$BJ$22","'융자원리금'!$L$2:$T$21","'기타세입'!$M$1:$T$33","'기타세입'!$A$1:$L$33","'융자원리금'!$A$3:$J$32","'융자원리금'!$L$23:$T$42","'융자원리금'!$V$25:$BJ$45","'기타세입'!$A$3:$L$34"}</definedName>
    <definedName name="시험경비">#REF!</definedName>
    <definedName name="시험노무비">#REF!</definedName>
    <definedName name="시험노무비2">#REF!</definedName>
    <definedName name="시험보조수" localSheetId="8">#REF!</definedName>
    <definedName name="시험보조수" localSheetId="2">#REF!</definedName>
    <definedName name="시험보조수" localSheetId="3">#REF!</definedName>
    <definedName name="시험보조수" localSheetId="1">#REF!</definedName>
    <definedName name="시험보조수">#REF!</definedName>
    <definedName name="시험사1급" localSheetId="8">#REF!</definedName>
    <definedName name="시험사1급" localSheetId="2">#REF!</definedName>
    <definedName name="시험사1급" localSheetId="3">#REF!</definedName>
    <definedName name="시험사1급" localSheetId="1">#REF!</definedName>
    <definedName name="시험사1급">#REF!</definedName>
    <definedName name="시험사2금">#REF!</definedName>
    <definedName name="시험사2급" localSheetId="8">#REF!</definedName>
    <definedName name="시험사2급" localSheetId="2">#REF!</definedName>
    <definedName name="시험사2급" localSheetId="3">#REF!</definedName>
    <definedName name="시험사2급" localSheetId="1">#REF!</definedName>
    <definedName name="시험사2급">#REF!</definedName>
    <definedName name="시험사3급" localSheetId="8">#REF!</definedName>
    <definedName name="시험사3급" localSheetId="2">#REF!</definedName>
    <definedName name="시험사3급" localSheetId="3">#REF!</definedName>
    <definedName name="시험사3급" localSheetId="1">#REF!</definedName>
    <definedName name="시험사3급">#REF!</definedName>
    <definedName name="시험사4급" localSheetId="8">#REF!</definedName>
    <definedName name="시험사4급" localSheetId="2">#REF!</definedName>
    <definedName name="시험사4급" localSheetId="3">#REF!</definedName>
    <definedName name="시험사4급" localSheetId="1">#REF!</definedName>
    <definedName name="시험사4급">#REF!</definedName>
    <definedName name="시험재료비">#REF!</definedName>
    <definedName name="식재">[104]코드표!$A:$F</definedName>
    <definedName name="신고서" localSheetId="8">BlankMacro1</definedName>
    <definedName name="신고서" localSheetId="2">BlankMacro1</definedName>
    <definedName name="신고서" localSheetId="3">BlankMacro1</definedName>
    <definedName name="신고서" localSheetId="1">BlankMacro1</definedName>
    <definedName name="신고서">BlankMacro1</definedName>
    <definedName name="신금하촌">[50]총사업비현황!$P$69</definedName>
    <definedName name="신너">[49]자재!$C$10</definedName>
    <definedName name="신매오월">[50]총사업비현황!$P$26</definedName>
    <definedName name="신축이음각도">#REF!</definedName>
    <definedName name="신축이음갯수">#REF!</definedName>
    <definedName name="신축이음장치">#REF!</definedName>
    <definedName name="신축장치" localSheetId="8">#REF!</definedName>
    <definedName name="신축장치" localSheetId="2">#REF!</definedName>
    <definedName name="신축장치" localSheetId="3">#REF!</definedName>
    <definedName name="신축장치" localSheetId="1">#REF!</definedName>
    <definedName name="신축장치">#REF!</definedName>
    <definedName name="신품" hidden="1">#REF!</definedName>
    <definedName name="실시설계">#REF!</definedName>
    <definedName name="실시설계비">#REF!</definedName>
    <definedName name="실시적용">#REF!</definedName>
    <definedName name="실시적용1">#REF!</definedName>
    <definedName name="실시적용2">#REF!</definedName>
    <definedName name="실행공기">#REF!</definedName>
    <definedName name="심사자">#REF!</definedName>
    <definedName name="십" localSheetId="3">[54]설계총괄표!#REF!</definedName>
    <definedName name="십">[54]설계총괄표!#REF!</definedName>
    <definedName name="십사" localSheetId="3">[54]설계총괄표!#REF!</definedName>
    <definedName name="십사">[54]설계총괄표!#REF!</definedName>
    <definedName name="십사십사" localSheetId="3">[54]설계총괄표!#REF!</definedName>
    <definedName name="십사십사">[54]설계총괄표!#REF!</definedName>
    <definedName name="십사십사십사" localSheetId="3">[54]설계총괄표!#REF!</definedName>
    <definedName name="십사십사십사">[54]설계총괄표!#REF!</definedName>
    <definedName name="십사십사십사십사" localSheetId="3">[54]설계총괄표!#REF!</definedName>
    <definedName name="십사십사십사십사">[54]설계총괄표!#REF!</definedName>
    <definedName name="십삼" localSheetId="3">[54]설계총괄표!#REF!</definedName>
    <definedName name="십삼">[54]설계총괄표!#REF!</definedName>
    <definedName name="십삼십삼" localSheetId="3">[54]설계총괄표!#REF!</definedName>
    <definedName name="십삼십삼">[54]설계총괄표!#REF!</definedName>
    <definedName name="십삼십삼십삼" localSheetId="3">[54]설계총괄표!#REF!</definedName>
    <definedName name="십삼십삼십삼">[54]설계총괄표!#REF!</definedName>
    <definedName name="십삼십삼십삼십삼" localSheetId="3">[54]설계총괄표!#REF!</definedName>
    <definedName name="십삼십삼십삼십삼">[54]설계총괄표!#REF!</definedName>
    <definedName name="십십" localSheetId="3">[54]설계총괄표!#REF!</definedName>
    <definedName name="십십">[54]설계총괄표!#REF!</definedName>
    <definedName name="십십십" localSheetId="3">[54]설계총괄표!#REF!</definedName>
    <definedName name="십십십">[54]설계총괄표!#REF!</definedName>
    <definedName name="십십십십" localSheetId="3">[54]설계총괄표!#REF!</definedName>
    <definedName name="십십십십">[54]설계총괄표!#REF!</definedName>
    <definedName name="십오" localSheetId="3">[54]설계총괄표!#REF!</definedName>
    <definedName name="십오">[54]설계총괄표!#REF!</definedName>
    <definedName name="십오십오" localSheetId="3">[54]설계총괄표!#REF!</definedName>
    <definedName name="십오십오">[54]설계총괄표!#REF!</definedName>
    <definedName name="십오십오십오" localSheetId="3">[54]설계총괄표!#REF!</definedName>
    <definedName name="십오십오십오">[54]설계총괄표!#REF!</definedName>
    <definedName name="십오십오십오십오" localSheetId="3">[54]설계총괄표!#REF!</definedName>
    <definedName name="십오십오십오십오">[54]설계총괄표!#REF!</definedName>
    <definedName name="십육" localSheetId="3">[54]설계총괄표!#REF!</definedName>
    <definedName name="십육">[54]설계총괄표!#REF!</definedName>
    <definedName name="십육십육" localSheetId="3">[54]설계총괄표!#REF!</definedName>
    <definedName name="십육십육">[54]설계총괄표!#REF!</definedName>
    <definedName name="십육십육십육" localSheetId="3">[54]설계총괄표!#REF!</definedName>
    <definedName name="십육십육십육">[54]설계총괄표!#REF!</definedName>
    <definedName name="십육십육십육십육" localSheetId="3">[54]설계총괄표!#REF!</definedName>
    <definedName name="십육십육십육십육">[54]설계총괄표!#REF!</definedName>
    <definedName name="십이" localSheetId="3">[54]설계총괄표!#REF!</definedName>
    <definedName name="십이">[54]설계총괄표!#REF!</definedName>
    <definedName name="십이십이" localSheetId="3">[54]설계총괄표!#REF!</definedName>
    <definedName name="십이십이">[54]설계총괄표!#REF!</definedName>
    <definedName name="십이십이십이" localSheetId="3">[54]설계총괄표!#REF!</definedName>
    <definedName name="십이십이십이">[54]설계총괄표!#REF!</definedName>
    <definedName name="십이십이십이십이" localSheetId="3">[54]설계총괄표!#REF!</definedName>
    <definedName name="십이십이십이십이">[54]설계총괄표!#REF!</definedName>
    <definedName name="십일" localSheetId="3">[54]설계총괄표!#REF!</definedName>
    <definedName name="십일">[54]설계총괄표!#REF!</definedName>
    <definedName name="십일십일" localSheetId="3">[54]설계총괄표!#REF!</definedName>
    <definedName name="십일십일">[54]설계총괄표!#REF!</definedName>
    <definedName name="십일십일십일" localSheetId="3">[54]설계총괄표!#REF!</definedName>
    <definedName name="십일십일십일">[54]설계총괄표!#REF!</definedName>
    <definedName name="십일십일십일십일" localSheetId="3">[54]설계총괄표!#REF!</definedName>
    <definedName name="십일십일십일십일">[54]설계총괄표!#REF!</definedName>
    <definedName name="십칠" localSheetId="3">[54]설계총괄표!#REF!</definedName>
    <definedName name="십칠">[54]설계총괄표!#REF!</definedName>
    <definedName name="십칠십칠" localSheetId="3">[54]설계총괄표!#REF!</definedName>
    <definedName name="십칠십칠">[54]설계총괄표!#REF!</definedName>
    <definedName name="십칠십칠십칠" localSheetId="3">[54]설계총괄표!#REF!</definedName>
    <definedName name="십칠십칠십칠">[54]설계총괄표!#REF!</definedName>
    <definedName name="십칠십칠십칠십칠" localSheetId="3">[54]설계총괄표!#REF!</definedName>
    <definedName name="십칠십칠십칠십칠">[54]설계총괄표!#REF!</definedName>
    <definedName name="십호표">#REF!</definedName>
    <definedName name="ㅇ">#REF!</definedName>
    <definedName name="ㅇ48">#REF!</definedName>
    <definedName name="ㅇ560" localSheetId="8">#REF!</definedName>
    <definedName name="ㅇ560" localSheetId="2">#REF!</definedName>
    <definedName name="ㅇ560" localSheetId="3">#REF!</definedName>
    <definedName name="ㅇ560" localSheetId="1">#REF!</definedName>
    <definedName name="ㅇ560">#REF!</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 localSheetId="8">#REF!</definedName>
    <definedName name="ㅇㅇ" localSheetId="2">#REF!</definedName>
    <definedName name="ㅇㅇ" localSheetId="3">#REF!</definedName>
    <definedName name="ㅇㅇ" localSheetId="1">#REF!</definedName>
    <definedName name="ㅇㅇ">#REF!</definedName>
    <definedName name="ㅇ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ㅇ" localSheetId="8">#REF!</definedName>
    <definedName name="ㅇㅇㅇ" localSheetId="2">#REF!</definedName>
    <definedName name="ㅇㅇㅇ" localSheetId="3">#REF!</definedName>
    <definedName name="ㅇㅇㅇ" localSheetId="1">#REF!</definedName>
    <definedName name="ㅇㅇㅇ">#REF!</definedName>
    <definedName name="ㅇㅇㅇㅇ">#REF!</definedName>
    <definedName name="ㅇㅇㅇㅇㅇ">#REF!</definedName>
    <definedName name="ㅇㅇㅇㅇㅇㅇ">#REF!</definedName>
    <definedName name="ㅇㅇㅇㅇㅇㅇㅇ">'[15]토공(우물통,기타) '!$V$22:$AG$47</definedName>
    <definedName name="ㅇㅇㅇㅇㅇㅇㅇㅇ">#REF!</definedName>
    <definedName name="ㅇㅇㅇㅇㅇㅇㅇㅇㅇㅇ">#REF!</definedName>
    <definedName name="ㅇㅇㅇㅇㅇㅇㅇㅇㅇㅇㅇ">#REF!</definedName>
    <definedName name="ㅇㅇㅇㅇㅇㅇㅇㅇㅇㅇㅇㅇ">#REF!</definedName>
    <definedName name="ㅇㅇㅇㅇㅇㅇㅇㅇㅇㅇㅇㅇㅇㅇ">'[15]토공(우물통,기타) '!$V$2:$AG$22</definedName>
    <definedName name="ㅇㅇㅇㅇㅇㅇㅇㅇㅇㅇㅇㅇㅇㅇㅇㅇㅇㅇㅇㅇ">#REF!</definedName>
    <definedName name="아" localSheetId="8">#REF!</definedName>
    <definedName name="아" localSheetId="2">#REF!</definedName>
    <definedName name="아" localSheetId="3">#REF!</definedName>
    <definedName name="아" localSheetId="1">#REF!</definedName>
    <definedName name="아">#REF!</definedName>
    <definedName name="아버지" localSheetId="8">#REF!</definedName>
    <definedName name="아버지" localSheetId="2">#REF!</definedName>
    <definedName name="아버지" localSheetId="3">#REF!</definedName>
    <definedName name="아버지" localSheetId="1">#REF!</definedName>
    <definedName name="아버지">#REF!</definedName>
    <definedName name="아산무장">[50]총사업비현황!$P$57</definedName>
    <definedName name="아세틸렌">[49]자재!$C$20</definedName>
    <definedName name="아스1">[74]포장재료집계표!$C$16</definedName>
    <definedName name="아스4">[74]포장재료집계표!$C$10</definedName>
    <definedName name="아스콘467">[74]포장재료집계표!$C$13</definedName>
    <definedName name="아스콘78">[74]포장재료집계표!$C$7</definedName>
    <definedName name="아스콘량">[74]포장면적산출!$F$8</definedName>
    <definedName name="아스콘총량">[74]포장면적산출!$F$8</definedName>
    <definedName name="아스타일공" localSheetId="8">#REF!</definedName>
    <definedName name="아스타일공" localSheetId="2">#REF!</definedName>
    <definedName name="아스타일공" localSheetId="3">#REF!</definedName>
    <definedName name="아스타일공" localSheetId="1">#REF!</definedName>
    <definedName name="아스타일공">#REF!</definedName>
    <definedName name="아스팔트" localSheetId="8">#REF!</definedName>
    <definedName name="아스팔트" localSheetId="2">#REF!</definedName>
    <definedName name="아스팔트" localSheetId="3">#REF!</definedName>
    <definedName name="아스팔트" localSheetId="1">#REF!</definedName>
    <definedName name="아스팔트">#REF!</definedName>
    <definedName name="아스팔트1" localSheetId="8">#REF!</definedName>
    <definedName name="아스팔트1" localSheetId="2">#REF!</definedName>
    <definedName name="아스팔트1" localSheetId="3">#REF!</definedName>
    <definedName name="아스팔트1" localSheetId="1">#REF!</definedName>
    <definedName name="아스팔트1">#REF!</definedName>
    <definedName name="아스팔트2" localSheetId="8">#REF!</definedName>
    <definedName name="아스팔트2" localSheetId="2">#REF!</definedName>
    <definedName name="아스팔트2" localSheetId="3">#REF!</definedName>
    <definedName name="아스팔트2" localSheetId="1">#REF!</definedName>
    <definedName name="아스팔트2">#REF!</definedName>
    <definedName name="아스팔트3" localSheetId="8">#REF!</definedName>
    <definedName name="아스팔트3" localSheetId="2">#REF!</definedName>
    <definedName name="아스팔트3" localSheetId="3">#REF!</definedName>
    <definedName name="아스팔트3" localSheetId="1">#REF!</definedName>
    <definedName name="아스팔트3">#REF!</definedName>
    <definedName name="아스팔트RSC">[78]자재단가!$K$18</definedName>
    <definedName name="아스팔트디스트리뷰더_3000_경비">#REF!</definedName>
    <definedName name="아스팔트디스트리뷰더_3000_노무비">#REF!</definedName>
    <definedName name="아스팔트디스트리뷰더_3000_재료비">#REF!</definedName>
    <definedName name="아스팔트디스트리뷰더_3800_경비">[69]중기솔뇨!$E$497</definedName>
    <definedName name="아스팔트디스트리뷰더_3800_노무비">[69]중기솔뇨!$J$497</definedName>
    <definedName name="아스팔트디스트리뷰더_3800_재료비">[69]중기솔뇨!$N$497</definedName>
    <definedName name="아스팔트디스트리뷰더_4700_경비">#REF!</definedName>
    <definedName name="아스팔트디스트리뷰더_4700_노무비">#REF!</definedName>
    <definedName name="아스팔트디스트리뷰더_4700_재료비">#REF!</definedName>
    <definedName name="아스팔트디스트리뷰더_5700_경비">#REF!</definedName>
    <definedName name="아스팔트디스트리뷰더_5700_노무비">#REF!</definedName>
    <definedName name="아스팔트디스트리뷰더_5700_재료비">#REF!</definedName>
    <definedName name="아스팔트디스트리뷰우터3800경비">[78]장비경비!$G$239</definedName>
    <definedName name="아스팔트디스트리뷰우터3800노무비">[78]장비경비!$I$239</definedName>
    <definedName name="아스팔트디스트리뷰우터3800재료비">[78]장비경비!$H$239</definedName>
    <definedName name="아스팔트스프레이어_400_경비">#REF!</definedName>
    <definedName name="아스팔트스프레이어_400_노무비">#REF!</definedName>
    <definedName name="아스팔트스프레이어_400_재료비">#REF!</definedName>
    <definedName name="아스팔트중량" localSheetId="8">#REF!</definedName>
    <definedName name="아스팔트중량" localSheetId="2">#REF!</definedName>
    <definedName name="아스팔트중량" localSheetId="3">#REF!</definedName>
    <definedName name="아스팔트중량" localSheetId="1">#REF!</definedName>
    <definedName name="아스팔트중량">#REF!</definedName>
    <definedName name="아스팔트페이퍼휘3경비">[78]장비경비!$G$237</definedName>
    <definedName name="아스팔트페이퍼휘3노무비">[78]장비경비!$I$237</definedName>
    <definedName name="아스팔트페이퍼휘3재료비">[78]장비경비!$H$237</definedName>
    <definedName name="아스팔트포장">'[97]1~6 설계조건....'!#REF!</definedName>
    <definedName name="아이디">#REF!,#REF!</definedName>
    <definedName name="악취" localSheetId="3">[60]직접인건비!#REF!</definedName>
    <definedName name="악취">[60]직접인건비!#REF!</definedName>
    <definedName name="안">#REF!</definedName>
    <definedName name="안강청령">[50]총사업비현황!$P$79</definedName>
    <definedName name="안벽" localSheetId="8">#REF!</definedName>
    <definedName name="안벽" localSheetId="2">#REF!</definedName>
    <definedName name="안벽" localSheetId="3">#REF!</definedName>
    <definedName name="안벽" localSheetId="1">#REF!</definedName>
    <definedName name="안벽">#REF!</definedName>
    <definedName name="안양거">'[105]거리&amp;요금표'!#REF!</definedName>
    <definedName name="안양거리">#REF!</definedName>
    <definedName name="안양요">'[105]거리&amp;요금표'!#REF!</definedName>
    <definedName name="안양요금">#REF!</definedName>
    <definedName name="안전">#REF!</definedName>
    <definedName name="안전11">#REF!</definedName>
    <definedName name="안전관리" localSheetId="8">#REF!</definedName>
    <definedName name="안전관리" localSheetId="2">#REF!</definedName>
    <definedName name="안전관리" localSheetId="3">#REF!</definedName>
    <definedName name="안전관리" localSheetId="1">#REF!</definedName>
    <definedName name="안전관리">#REF!</definedName>
    <definedName name="안전관리비" localSheetId="8">#REF!</definedName>
    <definedName name="안전관리비" localSheetId="2">#REF!</definedName>
    <definedName name="안전관리비" localSheetId="3">#REF!</definedName>
    <definedName name="안전관리비" localSheetId="1">#REF!</definedName>
    <definedName name="안전관리비">#REF!</definedName>
    <definedName name="안전관리비요율">#REF!</definedName>
    <definedName name="안전관리비요율_변경">#REF!</definedName>
    <definedName name="안전시설">[106]단가!$A$23:$A$26</definedName>
    <definedName name="알파">'[97]1~6 설계조건....'!#REF!</definedName>
    <definedName name="암">#REF!</definedName>
    <definedName name="암거공">#REF!</definedName>
    <definedName name="암거공집계표">#REF!</definedName>
    <definedName name="암거구조물공" localSheetId="8">#REF!</definedName>
    <definedName name="암거구조물공" localSheetId="2">#REF!</definedName>
    <definedName name="암거구조물공" localSheetId="3">#REF!</definedName>
    <definedName name="암거구조물공" localSheetId="1">#REF!</definedName>
    <definedName name="암거구조물공">#REF!</definedName>
    <definedName name="암거구조물자재대" localSheetId="8">#REF!</definedName>
    <definedName name="암거구조물자재대" localSheetId="2">#REF!</definedName>
    <definedName name="암거구조물자재대" localSheetId="3">#REF!</definedName>
    <definedName name="암거구조물자재대" localSheetId="1">#REF!</definedName>
    <definedName name="암거구조물자재대">#REF!</definedName>
    <definedName name="암거구체_재료_수량산출__1">#REF!</definedName>
    <definedName name="암거구체_토공_수량산출__2">#REF!</definedName>
    <definedName name="암거구체사보강철근수량산출">#REF!</definedName>
    <definedName name="암거구체상하부면벽재료및토공수량산출">#REF!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구체재료수량산출">#REF!</definedName>
    <definedName name="암거구체토공수량산출">#REF!</definedName>
    <definedName name="암거날개벽_재료_및_토공_수량산출__1">#REF!</definedName>
    <definedName name="암거날개벽단위수량표_성토구배1.8">#REF!</definedName>
    <definedName name="암거날개벽단위수량표제목_성토면경사1.8">#REF!</definedName>
    <definedName name="암거날개벽및면벽단위량산식_성토구배1.8">#REF!</definedName>
    <definedName name="암거날개벽유출입부바닥콘크리트및공제단위수량산출제목성토구배1.8">#REF!</definedName>
    <definedName name="암거날개벽재료및토공수량산출">#REF!</definedName>
    <definedName name="암거날개재료집계">#REF!</definedName>
    <definedName name="암거날개토공집계">#REF!</definedName>
    <definedName name="암거단위수량1" localSheetId="8">#REF!</definedName>
    <definedName name="암거단위수량1" localSheetId="2">#REF!</definedName>
    <definedName name="암거단위수량1" localSheetId="3">#REF!</definedName>
    <definedName name="암거단위수량1" localSheetId="1">#REF!</definedName>
    <definedName name="암거단위수량1">#REF!</definedName>
    <definedName name="암거단위수량2" localSheetId="8">#REF!</definedName>
    <definedName name="암거단위수량2" localSheetId="2">#REF!</definedName>
    <definedName name="암거단위수량2" localSheetId="3">#REF!</definedName>
    <definedName name="암거단위수량2" localSheetId="1">#REF!</definedName>
    <definedName name="암거단위수량2">#REF!</definedName>
    <definedName name="암거토공" localSheetId="8">#REF!</definedName>
    <definedName name="암거토공" localSheetId="2">#REF!</definedName>
    <definedName name="암거토공" localSheetId="3">#REF!</definedName>
    <definedName name="암거토공" localSheetId="1">#REF!</definedName>
    <definedName name="암거토공">#REF!</definedName>
    <definedName name="압축강도" localSheetId="8">#REF!</definedName>
    <definedName name="압축강도" localSheetId="2">#REF!</definedName>
    <definedName name="압축강도" localSheetId="3">#REF!</definedName>
    <definedName name="압축강도" localSheetId="1">#REF!</definedName>
    <definedName name="압축강도">#REF!</definedName>
    <definedName name="앞굽" localSheetId="8">#REF!</definedName>
    <definedName name="앞굽" localSheetId="2">#REF!</definedName>
    <definedName name="앞굽" localSheetId="3">#REF!</definedName>
    <definedName name="앞굽" localSheetId="1">#REF!</definedName>
    <definedName name="앞굽">#REF!</definedName>
    <definedName name="앞굽PILE" localSheetId="8">#REF!</definedName>
    <definedName name="앞굽PILE" localSheetId="2">#REF!</definedName>
    <definedName name="앞굽PILE" localSheetId="3">#REF!</definedName>
    <definedName name="앞굽PILE" localSheetId="1">#REF!</definedName>
    <definedName name="앞굽PILE">#REF!</definedName>
    <definedName name="앵남화순">[50]총사업비현황!$P$71</definedName>
    <definedName name="앵커볼트1000" localSheetId="3">[93]자재가격!#REF!</definedName>
    <definedName name="앵커볼트1000">[93]자재가격!#REF!</definedName>
    <definedName name="앵커볼트700" localSheetId="3">[93]자재가격!#REF!</definedName>
    <definedName name="앵커볼트700">[93]자재가격!#REF!</definedName>
    <definedName name="양" localSheetId="8">기초노임단가!미+11</definedName>
    <definedName name="양" localSheetId="2">내역서!미+11</definedName>
    <definedName name="양" localSheetId="3">산출서!미+11</definedName>
    <definedName name="양" localSheetId="1">예산서!미+11</definedName>
    <definedName name="양">미+11</definedName>
    <definedName name="양매자0403">[51]데이타!$E$168</definedName>
    <definedName name="양매자0505">[51]데이타!$E$169</definedName>
    <definedName name="양매자0606">[51]데이타!$E$170</definedName>
    <definedName name="양산동면">[50]총사업비현황!$P$93</definedName>
    <definedName name="양생1" localSheetId="8">#REF!</definedName>
    <definedName name="양생1" localSheetId="2">#REF!</definedName>
    <definedName name="양생1" localSheetId="3">#REF!</definedName>
    <definedName name="양생1" localSheetId="1">#REF!</definedName>
    <definedName name="양생1">#REF!</definedName>
    <definedName name="양생2" localSheetId="8">#REF!</definedName>
    <definedName name="양생2" localSheetId="2">#REF!</definedName>
    <definedName name="양생2" localSheetId="3">#REF!</definedName>
    <definedName name="양생2" localSheetId="1">#REF!</definedName>
    <definedName name="양생2">#REF!</definedName>
    <definedName name="양생공" localSheetId="8">#REF!</definedName>
    <definedName name="양생공" localSheetId="2">#REF!</definedName>
    <definedName name="양생공" localSheetId="3">#REF!</definedName>
    <definedName name="양생공" localSheetId="1">#REF!</definedName>
    <definedName name="양생공">#REF!</definedName>
    <definedName name="양수기">#REF!</definedName>
    <definedName name="양수기_경비">#REF!</definedName>
    <definedName name="양수기_노무비">#REF!</definedName>
    <definedName name="양수기_재료비">#REF!</definedName>
    <definedName name="양수압">'[97]1~6 설계조건....'!#REF!</definedName>
    <definedName name="양족식_견인식_11_경비">#REF!</definedName>
    <definedName name="양족식_견인식_11_노무비">#REF!</definedName>
    <definedName name="양족식_견인식_11_재료비">#REF!</definedName>
    <definedName name="양족식_견인식_13_경비">#REF!</definedName>
    <definedName name="양족식_견인식_13_노무비">#REF!</definedName>
    <definedName name="양족식_견인식_13_재료비">#REF!</definedName>
    <definedName name="양족식_견인식_14_경비">#REF!</definedName>
    <definedName name="양족식_견인식_14_노무비">#REF!</definedName>
    <definedName name="양족식_견인식_14_재료비">#REF!</definedName>
    <definedName name="양족식_견인식_20_경비">#REF!</definedName>
    <definedName name="양족식_견인식_20_노무비">#REF!</definedName>
    <definedName name="양족식_견인식_20_재료비">#REF!</definedName>
    <definedName name="양족식_견인식_3_경비">#REF!</definedName>
    <definedName name="양족식_견인식_3_노무비">#REF!</definedName>
    <definedName name="양족식_견인식_3_재료비">#REF!</definedName>
    <definedName name="양족식_견인식_7_경비">#REF!</definedName>
    <definedName name="양족식_견인식_7_노무비">#REF!</definedName>
    <definedName name="양족식_견인식_7_재료비">#REF!</definedName>
    <definedName name="양족식_견인식_9_경비">#REF!</definedName>
    <definedName name="양족식_견인식_9_노무비">#REF!</definedName>
    <definedName name="양족식_견인식_9_재료비">#REF!</definedName>
    <definedName name="양족식_자주식_11_경비">#REF!</definedName>
    <definedName name="양족식_자주식_11_노무비">#REF!</definedName>
    <definedName name="양족식_자주식_11_재료비">#REF!</definedName>
    <definedName name="양족식_자주식_12_경비">#REF!</definedName>
    <definedName name="양족식_자주식_12_노무비">#REF!</definedName>
    <definedName name="양족식_자주식_12_재료비">#REF!</definedName>
    <definedName name="양족식_자주식_15_경비">#REF!</definedName>
    <definedName name="양족식_자주식_15_노무비">#REF!</definedName>
    <definedName name="양족식_자주식_15_재료비">#REF!</definedName>
    <definedName name="양족식_자주식_19_경비">#REF!</definedName>
    <definedName name="양족식_자주식_19_노무비">#REF!</definedName>
    <definedName name="양족식_자주식_19_재료비">#REF!</definedName>
    <definedName name="양족식_자주식_25_경비">#REF!</definedName>
    <definedName name="양족식_자주식_25_노무비">#REF!</definedName>
    <definedName name="양족식_자주식_25_재료비">#REF!</definedName>
    <definedName name="양족식_자주식_30_경비">#REF!</definedName>
    <definedName name="양족식_자주식_30_노무비">#REF!</definedName>
    <definedName name="양족식_자주식_30_재료비">#REF!</definedName>
    <definedName name="양족식_자주식_37_경비">#REF!</definedName>
    <definedName name="양족식_자주식_37_노무비">#REF!</definedName>
    <definedName name="양족식_자주식_37_재료비">#REF!</definedName>
    <definedName name="양족식진동_견인식_2_경비">#REF!</definedName>
    <definedName name="양족식진동_견인식_2_노무비">#REF!</definedName>
    <definedName name="양족식진동_견인식_2_재료비">#REF!</definedName>
    <definedName name="양족식진동_견인식_3_경비">#REF!</definedName>
    <definedName name="양족식진동_견인식_3_노무비">#REF!</definedName>
    <definedName name="양족식진동_견인식_3_재료비">#REF!</definedName>
    <definedName name="양족식진동_견인식_4_경비">#REF!</definedName>
    <definedName name="양족식진동_견인식_4_노무비">#REF!</definedName>
    <definedName name="양족식진동_견인식_4_재료비">#REF!</definedName>
    <definedName name="양족식진동_견인식_6_경비">#REF!</definedName>
    <definedName name="양족식진동_견인식_6_노무비">#REF!</definedName>
    <definedName name="양족식진동_견인식_6_재료비">#REF!</definedName>
    <definedName name="양족식진동_견인식_8_경비">#REF!</definedName>
    <definedName name="양족식진동_견인식_8_노무비">#REF!</definedName>
    <definedName name="양족식진동_견인식_8_재료비">#REF!</definedName>
    <definedName name="양족식진동_견인식_9_경비">#REF!</definedName>
    <definedName name="양족식진동_견인식_9_노무비">#REF!</definedName>
    <definedName name="양족식진동_견인식_9_재료비">#REF!</definedName>
    <definedName name="어머니" localSheetId="8">#REF!</definedName>
    <definedName name="어머니" localSheetId="2">#REF!</definedName>
    <definedName name="어머니" localSheetId="3">#REF!</definedName>
    <definedName name="어머니" localSheetId="1">#REF!</definedName>
    <definedName name="어머니">#REF!</definedName>
    <definedName name="없음" localSheetId="8">#REF!</definedName>
    <definedName name="없음" localSheetId="2">#REF!</definedName>
    <definedName name="없음" localSheetId="3">#REF!</definedName>
    <definedName name="없음" localSheetId="1">#REF!</definedName>
    <definedName name="없음">#REF!</definedName>
    <definedName name="에어호스">#REF!</definedName>
    <definedName name="에어호스등_1_1_2_경비">#REF!</definedName>
    <definedName name="에어호스등_1_1_2_노무비">#REF!</definedName>
    <definedName name="에어호스등_1_1_2_재료비">#REF!</definedName>
    <definedName name="에어호스등_1_경비">#REF!</definedName>
    <definedName name="에어호스등_1_노무비">#REF!</definedName>
    <definedName name="에어호스등_1_재료비">#REF!</definedName>
    <definedName name="에어호스등_2_경비">#REF!</definedName>
    <definedName name="에어호스등_2_노무비">#REF!</definedName>
    <definedName name="에어호스등_2_재료비">#REF!</definedName>
    <definedName name="에어호스등_3_4_경비">#REF!</definedName>
    <definedName name="에어호스등_3_4_노무비">#REF!</definedName>
    <definedName name="에어호스등_3_4_재료비">#REF!</definedName>
    <definedName name="에이치">#REF!</definedName>
    <definedName name="에폭시">[49]자재!$C$6</definedName>
    <definedName name="엔제브본체">#REF!</definedName>
    <definedName name="엔제브부품">#REF!</definedName>
    <definedName name="엔지니어">#REF!</definedName>
    <definedName name="엔진유">#REF!</definedName>
    <definedName name="엔치">'[97]1~6 설계조건....'!#REF!</definedName>
    <definedName name="여비" localSheetId="3">[60]직접경비산출근거!#REF!</definedName>
    <definedName name="여비">[60]직접경비산출근거!#REF!</definedName>
    <definedName name="여수토경비">#REF!</definedName>
    <definedName name="여수토노무비">#REF!</definedName>
    <definedName name="여수토재료비">#REF!</definedName>
    <definedName name="여유폭" localSheetId="8">#REF!</definedName>
    <definedName name="여유폭" localSheetId="2">#REF!</definedName>
    <definedName name="여유폭" localSheetId="3">#REF!</definedName>
    <definedName name="여유폭" localSheetId="1">#REF!</definedName>
    <definedName name="여유폭">#REF!</definedName>
    <definedName name="역_T형옹벽_개소별명세">#REF!</definedName>
    <definedName name="역_T형옹벽_수량집계">#REF!</definedName>
    <definedName name="역L형옹벽개소별명세">#REF!</definedName>
    <definedName name="역L형옹벽단위수량산식_성토구배1.5">#REF!</definedName>
    <definedName name="역L형옹벽단위수량산식_성토구배1.8">#REF!</definedName>
    <definedName name="역L형옹벽단위수량산식_수평">#REF!</definedName>
    <definedName name="역L형옹벽단위수량표_성토구배1.5">#REF!</definedName>
    <definedName name="역L형옹벽단위수량표_성토구배1.8">#REF!</definedName>
    <definedName name="역L형옹벽단위수량표_수평">#REF!</definedName>
    <definedName name="역L형옹벽수량집계">#REF!</definedName>
    <definedName name="역L형옹벽치수표_성토구배1.5">#REF!</definedName>
    <definedName name="역L형옹벽치수표_성토구배1.8">#REF!</definedName>
    <definedName name="역L형옹벽치수표_수평">#REF!</definedName>
    <definedName name="역T형옹벽개소별명세">#REF!</definedName>
    <definedName name="역T형옹벽단위수량산식">#REF!</definedName>
    <definedName name="역T형옹벽단위수량산식_성토구배1.5">#REF!</definedName>
    <definedName name="역T형옹벽단위수량산식_성토구배1.8">#REF!</definedName>
    <definedName name="역T형옹벽단위수량산식_수평">#REF!</definedName>
    <definedName name="역T형옹벽단위수량표">#REF!</definedName>
    <definedName name="역T형옹벽단위수량표_성토구배1.5">#REF!</definedName>
    <definedName name="역T형옹벽단위수량표_성토구배1.8">#REF!</definedName>
    <definedName name="역T형옹벽단위수량표_수평">#REF!</definedName>
    <definedName name="역T형옹벽수량집계">#REF!</definedName>
    <definedName name="역T형옹벽치수표">#REF!</definedName>
    <definedName name="역T형옹벽치수표_성토구배1.5">#REF!</definedName>
    <definedName name="역T형옹벽치수표_성토구배1.8">#REF!</definedName>
    <definedName name="역T형옹벽치수표_수평">#REF!</definedName>
    <definedName name="연">#REF!</definedName>
    <definedName name="연1">#REF!</definedName>
    <definedName name="연결곡부" localSheetId="8">#REF!</definedName>
    <definedName name="연결곡부" localSheetId="2">#REF!</definedName>
    <definedName name="연결곡부" localSheetId="3">#REF!</definedName>
    <definedName name="연결곡부" localSheetId="1">#REF!</definedName>
    <definedName name="연결곡부">#REF!</definedName>
    <definedName name="연결본관관종" localSheetId="8">#REF!</definedName>
    <definedName name="연결본관관종" localSheetId="2">#REF!</definedName>
    <definedName name="연결본관관종" localSheetId="3">#REF!</definedName>
    <definedName name="연결본관관종" localSheetId="1">#REF!</definedName>
    <definedName name="연결본관관종">#REF!</definedName>
    <definedName name="연결본관구경" localSheetId="8">#REF!</definedName>
    <definedName name="연결본관구경" localSheetId="2">#REF!</definedName>
    <definedName name="연결본관구경" localSheetId="3">#REF!</definedName>
    <definedName name="연결본관구경" localSheetId="1">#REF!</definedName>
    <definedName name="연결본관구경">#REF!</definedName>
    <definedName name="연구">#REF!</definedName>
    <definedName name="연구보">#REF!</definedName>
    <definedName name="연구보조원">#REF!</definedName>
    <definedName name="연구원">#REF!</definedName>
    <definedName name="연기거리">#REF!</definedName>
    <definedName name="연기요금">#REF!</definedName>
    <definedName name="연돌공" localSheetId="8">#REF!</definedName>
    <definedName name="연돌공" localSheetId="2">#REF!</definedName>
    <definedName name="연돌공" localSheetId="3">#REF!</definedName>
    <definedName name="연돌공" localSheetId="1">#REF!</definedName>
    <definedName name="연돌공">#REF!</definedName>
    <definedName name="연마공" localSheetId="8">#REF!</definedName>
    <definedName name="연마공" localSheetId="2">#REF!</definedName>
    <definedName name="연마공" localSheetId="3">#REF!</definedName>
    <definedName name="연마공" localSheetId="1">#REF!</definedName>
    <definedName name="연마공">#REF!</definedName>
    <definedName name="연마지">[49]자재!$C$9</definedName>
    <definedName name="연석폭" localSheetId="8">#REF!</definedName>
    <definedName name="연석폭" localSheetId="2">#REF!</definedName>
    <definedName name="연석폭" localSheetId="3">#REF!</definedName>
    <definedName name="연석폭" localSheetId="1">#REF!</definedName>
    <definedName name="연석폭">#REF!</definedName>
    <definedName name="연장">#REF!</definedName>
    <definedName name="염치삼거">[50]총사업비현황!$P$51</definedName>
    <definedName name="영림기사" localSheetId="8">#REF!</definedName>
    <definedName name="영림기사" localSheetId="2">#REF!</definedName>
    <definedName name="영림기사" localSheetId="3">#REF!</definedName>
    <definedName name="영림기사" localSheetId="1">#REF!</definedName>
    <definedName name="영림기사">#REF!</definedName>
    <definedName name="영월정양">[50]총사업비현황!$P$27</definedName>
    <definedName name="예산총괄">#REF!</definedName>
    <definedName name="오" localSheetId="8">BlankMacro1</definedName>
    <definedName name="오" localSheetId="2">BlankMacro1</definedName>
    <definedName name="오" localSheetId="3">BlankMacro1</definedName>
    <definedName name="오" localSheetId="1">BlankMacro1</definedName>
    <definedName name="오">BlankMacro1</definedName>
    <definedName name="오년" localSheetId="8">#REF!</definedName>
    <definedName name="오년" localSheetId="2">#REF!</definedName>
    <definedName name="오년" localSheetId="3">#REF!</definedName>
    <definedName name="오년" localSheetId="1">#REF!</definedName>
    <definedName name="오년">#REF!</definedName>
    <definedName name="오세욱">#REF!</definedName>
    <definedName name="오수단위수량1" localSheetId="8">#REF!</definedName>
    <definedName name="오수단위수량1" localSheetId="2">#REF!</definedName>
    <definedName name="오수단위수량1" localSheetId="3">#REF!</definedName>
    <definedName name="오수단위수량1" localSheetId="1">#REF!</definedName>
    <definedName name="오수단위수량1">#REF!</definedName>
    <definedName name="오수단위수량2" localSheetId="8">#REF!</definedName>
    <definedName name="오수단위수량2" localSheetId="2">#REF!</definedName>
    <definedName name="오수단위수량2" localSheetId="3">#REF!</definedName>
    <definedName name="오수단위수량2" localSheetId="1">#REF!</definedName>
    <definedName name="오수단위수량2">#REF!</definedName>
    <definedName name="오수돈" localSheetId="8">#REF!</definedName>
    <definedName name="오수돈" localSheetId="2">#REF!</definedName>
    <definedName name="오수돈" localSheetId="3">#REF!</definedName>
    <definedName name="오수돈" localSheetId="1">#REF!</definedName>
    <definedName name="오수돈">#REF!</definedName>
    <definedName name="오수돈2" localSheetId="8">#REF!</definedName>
    <definedName name="오수돈2" localSheetId="2">#REF!</definedName>
    <definedName name="오수돈2" localSheetId="3">#REF!</definedName>
    <definedName name="오수돈2" localSheetId="1">#REF!</definedName>
    <definedName name="오수돈2">#REF!</definedName>
    <definedName name="오수맨홀수량2" localSheetId="8">#REF!</definedName>
    <definedName name="오수맨홀수량2" localSheetId="2">#REF!</definedName>
    <definedName name="오수맨홀수량2" localSheetId="3">#REF!</definedName>
    <definedName name="오수맨홀수량2" localSheetId="1">#REF!</definedName>
    <definedName name="오수맨홀수량2">#REF!</definedName>
    <definedName name="오수맨홀집계" localSheetId="8">#REF!</definedName>
    <definedName name="오수맨홀집계" localSheetId="2">#REF!</definedName>
    <definedName name="오수맨홀집계" localSheetId="3">#REF!</definedName>
    <definedName name="오수맨홀집계" localSheetId="1">#REF!</definedName>
    <definedName name="오수맨홀집계">#REF!</definedName>
    <definedName name="오오" localSheetId="3">[54]설계총괄표!#REF!</definedName>
    <definedName name="오오">[54]설계총괄표!#REF!</definedName>
    <definedName name="오오오" localSheetId="3">[54]설계총괄표!#REF!</definedName>
    <definedName name="오오오">[54]설계총괄표!#REF!</definedName>
    <definedName name="오오오오" localSheetId="3">[54]설계총괄표!#REF!</definedName>
    <definedName name="오오오오">[54]설계총괄표!#REF!</definedName>
    <definedName name="오옹벽">#REF!</definedName>
    <definedName name="오호표">#REF!</definedName>
    <definedName name="옥계1교" localSheetId="8">#REF!</definedName>
    <definedName name="옥계1교" localSheetId="2">#REF!</definedName>
    <definedName name="옥계1교" localSheetId="3">#REF!</definedName>
    <definedName name="옥계1교" localSheetId="1">#REF!</definedName>
    <definedName name="옥계1교">#REF!</definedName>
    <definedName name="옥성선산">[50]총사업비현황!$P$80</definedName>
    <definedName name="온" localSheetId="8">#REF!</definedName>
    <definedName name="온" localSheetId="2">#REF!</definedName>
    <definedName name="온" localSheetId="3">#REF!</definedName>
    <definedName name="온" localSheetId="1">#REF!</definedName>
    <definedName name="온">#REF!</definedName>
    <definedName name="온도" localSheetId="8">#REF!</definedName>
    <definedName name="온도" localSheetId="2">#REF!</definedName>
    <definedName name="온도" localSheetId="3">#REF!</definedName>
    <definedName name="온도" localSheetId="1">#REF!</definedName>
    <definedName name="온도">#REF!</definedName>
    <definedName name="온돌공" localSheetId="8">#REF!</definedName>
    <definedName name="온돌공" localSheetId="2">#REF!</definedName>
    <definedName name="온돌공" localSheetId="3">#REF!</definedName>
    <definedName name="온돌공" localSheetId="1">#REF!</definedName>
    <definedName name="온돌공">#REF!</definedName>
    <definedName name="온이" localSheetId="8">#REF!</definedName>
    <definedName name="온이" localSheetId="2">#REF!</definedName>
    <definedName name="온이" localSheetId="3">#REF!</definedName>
    <definedName name="온이" localSheetId="1">#REF!</definedName>
    <definedName name="온이">#REF!</definedName>
    <definedName name="옹">#REF!</definedName>
    <definedName name="옹벽" localSheetId="8">#REF!</definedName>
    <definedName name="옹벽" localSheetId="2">#REF!</definedName>
    <definedName name="옹벽" localSheetId="3">#REF!</definedName>
    <definedName name="옹벽" localSheetId="1">#REF!</definedName>
    <definedName name="옹벽">#REF!</definedName>
    <definedName name="옹벽공" localSheetId="3">[65]TOTAL_BOQ!#REF!</definedName>
    <definedName name="옹벽공">[65]TOTAL_BOQ!#REF!</definedName>
    <definedName name="옹벽연장1">#REF!</definedName>
    <definedName name="와경">#REF!</definedName>
    <definedName name="와촌면">#REF!</definedName>
    <definedName name="왜관대구">[50]총사업비현황!$P$81</definedName>
    <definedName name="외경높이">#REF!</definedName>
    <definedName name="외경폭">#REF!</definedName>
    <definedName name="외벽">#REF!</definedName>
    <definedName name="요약문" localSheetId="3">[60]직접인건비!#REF!</definedName>
    <definedName name="요약문">[60]직접인건비!#REF!</definedName>
    <definedName name="용수공급" localSheetId="8">#REF!</definedName>
    <definedName name="용수공급" localSheetId="2">#REF!</definedName>
    <definedName name="용수공급" localSheetId="3">#REF!</definedName>
    <definedName name="용수공급" localSheetId="1">#REF!</definedName>
    <definedName name="용수공급">#REF!</definedName>
    <definedName name="용암선남">[50]총사업비현황!$P$82</definedName>
    <definedName name="용역개요">#REF!</definedName>
    <definedName name="용접">#REF!</definedName>
    <definedName name="용접공">[107]노임!$C$119</definedName>
    <definedName name="용접공_일반">[69]노임!$C$119</definedName>
    <definedName name="용접공_철도" localSheetId="8">#REF!</definedName>
    <definedName name="용접공_철도" localSheetId="2">#REF!</definedName>
    <definedName name="용접공_철도" localSheetId="3">#REF!</definedName>
    <definedName name="용접공_철도" localSheetId="1">#REF!</definedName>
    <definedName name="용접공_철도">#REF!</definedName>
    <definedName name="용접공단가" localSheetId="3">[57]관접합및부설!#REF!</definedName>
    <definedName name="용접공단가">[57]관접합및부설!#REF!</definedName>
    <definedName name="용접기_교류_200_경비">[69]중기솔뇨!$E$835</definedName>
    <definedName name="용접기_교류_200_노무비">[69]중기솔뇨!$J$835</definedName>
    <definedName name="용접기_교류_200_재료비">[69]중기솔뇨!$N$835</definedName>
    <definedName name="용접식_이음" localSheetId="8">#REF!</definedName>
    <definedName name="용접식_이음" localSheetId="2">#REF!</definedName>
    <definedName name="용접식_이음" localSheetId="3">#REF!</definedName>
    <definedName name="용접식_이음" localSheetId="1">#REF!</definedName>
    <definedName name="용접식_이음">#REF!</definedName>
    <definedName name="우" localSheetId="8">수+12</definedName>
    <definedName name="우" localSheetId="2">수+12</definedName>
    <definedName name="우" localSheetId="3">수+12</definedName>
    <definedName name="우" localSheetId="1">수+12</definedName>
    <definedName name="우">수+12</definedName>
    <definedName name="우리">#REF!</definedName>
    <definedName name="우물공" localSheetId="8">#REF!</definedName>
    <definedName name="우물공" localSheetId="2">#REF!</definedName>
    <definedName name="우물공" localSheetId="3">#REF!</definedName>
    <definedName name="우물공" localSheetId="1">#REF!</definedName>
    <definedName name="우물공">#REF!</definedName>
    <definedName name="우물통_굴착토사" localSheetId="8">#REF!</definedName>
    <definedName name="우물통_굴착토사" localSheetId="2">#REF!</definedName>
    <definedName name="우물통_굴착토사" localSheetId="3">#REF!</definedName>
    <definedName name="우물통_굴착토사" localSheetId="1">#REF!</definedName>
    <definedName name="우물통_굴착토사">#REF!</definedName>
    <definedName name="우물통굴착_리핑암" localSheetId="8">#REF!</definedName>
    <definedName name="우물통굴착_리핑암" localSheetId="2">#REF!</definedName>
    <definedName name="우물통굴착_리핑암" localSheetId="3">#REF!</definedName>
    <definedName name="우물통굴착_리핑암" localSheetId="1">#REF!</definedName>
    <definedName name="우물통굴착_리핑암">#REF!</definedName>
    <definedName name="우물통굴착_발파암" localSheetId="8">#REF!</definedName>
    <definedName name="우물통굴착_발파암" localSheetId="2">#REF!</definedName>
    <definedName name="우물통굴착_발파암" localSheetId="3">#REF!</definedName>
    <definedName name="우물통굴착_발파암" localSheetId="1">#REF!</definedName>
    <definedName name="우물통굴착_발파암">#REF!</definedName>
    <definedName name="우수돈" localSheetId="8">#REF!</definedName>
    <definedName name="우수돈" localSheetId="2">#REF!</definedName>
    <definedName name="우수돈" localSheetId="3">#REF!</definedName>
    <definedName name="우수돈" localSheetId="1">#REF!</definedName>
    <definedName name="우수돈">#REF!</definedName>
    <definedName name="우수돈2" localSheetId="8">#REF!</definedName>
    <definedName name="우수돈2" localSheetId="2">#REF!</definedName>
    <definedName name="우수돈2" localSheetId="3">#REF!</definedName>
    <definedName name="우수돈2" localSheetId="1">#REF!</definedName>
    <definedName name="우수돈2">#REF!</definedName>
    <definedName name="우측여분">'[97]1~6 설계조건....'!#REF!</definedName>
    <definedName name="우회잔여" localSheetId="8">#REF!</definedName>
    <definedName name="우회잔여" localSheetId="2">#REF!</definedName>
    <definedName name="우회잔여" localSheetId="3">#REF!</definedName>
    <definedName name="우회잔여" localSheetId="1">#REF!</definedName>
    <definedName name="우회잔여">#REF!</definedName>
    <definedName name="운반차" localSheetId="8">#REF!</definedName>
    <definedName name="운반차" localSheetId="2">#REF!</definedName>
    <definedName name="운반차" localSheetId="3">#REF!</definedName>
    <definedName name="운반차" localSheetId="1">#REF!</definedName>
    <definedName name="운반차">#REF!</definedName>
    <definedName name="운반차운전사">#REF!</definedName>
    <definedName name="운전">#REF!</definedName>
    <definedName name="운전사" localSheetId="8">#REF!</definedName>
    <definedName name="운전사" localSheetId="2">#REF!</definedName>
    <definedName name="운전사" localSheetId="3">#REF!</definedName>
    <definedName name="운전사" localSheetId="1">#REF!</definedName>
    <definedName name="운전사">#REF!</definedName>
    <definedName name="운전사_기계" localSheetId="8">#REF!</definedName>
    <definedName name="운전사_기계" localSheetId="2">#REF!</definedName>
    <definedName name="운전사_기계" localSheetId="3">#REF!</definedName>
    <definedName name="운전사_기계" localSheetId="1">#REF!</definedName>
    <definedName name="운전사_기계">#REF!</definedName>
    <definedName name="운전사_운반차" localSheetId="8">#REF!</definedName>
    <definedName name="운전사_운반차" localSheetId="2">#REF!</definedName>
    <definedName name="운전사_운반차" localSheetId="3">#REF!</definedName>
    <definedName name="운전사_운반차" localSheetId="1">#REF!</definedName>
    <definedName name="운전사_운반차">#REF!</definedName>
    <definedName name="운전조">#REF!</definedName>
    <definedName name="원가">#REF!</definedName>
    <definedName name="원가계산">[0]!원가계산</definedName>
    <definedName name="원가계산서2">#REF!</definedName>
    <definedName name="원가계산창">[0]!원가계산창</definedName>
    <definedName name="원간접노무비">#REF!</definedName>
    <definedName name="원공급가액">#REF!</definedName>
    <definedName name="원기타경비">#REF!</definedName>
    <definedName name="원산재보험료">#REF!</definedName>
    <definedName name="원수">'[81]#REF'!$G$1:$G$65536</definedName>
    <definedName name="원안전관리비">#REF!</definedName>
    <definedName name="원이윤">#REF!</definedName>
    <definedName name="원일반관리비">#REF!</definedName>
    <definedName name="원표준안전관리비">#REF!</definedName>
    <definedName name="원형">#REF!</definedName>
    <definedName name="원형1" localSheetId="8">#REF!</definedName>
    <definedName name="원형1" localSheetId="2">#REF!</definedName>
    <definedName name="원형1" localSheetId="3">#REF!</definedName>
    <definedName name="원형1" localSheetId="1">#REF!</definedName>
    <definedName name="원형1">#REF!</definedName>
    <definedName name="원형2" localSheetId="8">#REF!</definedName>
    <definedName name="원형2" localSheetId="2">#REF!</definedName>
    <definedName name="원형2" localSheetId="3">#REF!</definedName>
    <definedName name="원형2" localSheetId="1">#REF!</definedName>
    <definedName name="원형2">#REF!</definedName>
    <definedName name="웨브높이" localSheetId="8">#REF!</definedName>
    <definedName name="웨브높이" localSheetId="2">#REF!</definedName>
    <definedName name="웨브높이" localSheetId="3">#REF!</definedName>
    <definedName name="웨브높이" localSheetId="1">#REF!</definedName>
    <definedName name="웨브높이">#REF!</definedName>
    <definedName name="웨브두께" localSheetId="8">#REF!</definedName>
    <definedName name="웨브두께" localSheetId="2">#REF!</definedName>
    <definedName name="웨브두께" localSheetId="3">#REF!</definedName>
    <definedName name="웨브두께" localSheetId="1">#REF!</definedName>
    <definedName name="웨브두께">#REF!</definedName>
    <definedName name="위락경관" localSheetId="3">[60]직접인건비!#REF!</definedName>
    <definedName name="위락경관">[60]직접인건비!#REF!</definedName>
    <definedName name="위림명지">[50]총사업비현황!$P$38</definedName>
    <definedName name="위생공" localSheetId="8">#REF!</definedName>
    <definedName name="위생공" localSheetId="2">#REF!</definedName>
    <definedName name="위생공" localSheetId="3">#REF!</definedName>
    <definedName name="위생공" localSheetId="1">#REF!</definedName>
    <definedName name="위생공">#REF!</definedName>
    <definedName name="위생보건" localSheetId="3">[60]직접인건비!#REF!</definedName>
    <definedName name="위생보건">[60]직접인건비!#REF!</definedName>
    <definedName name="위치">#REF!</definedName>
    <definedName name="유" localSheetId="3">[14]라멘!#REF!</definedName>
    <definedName name="유">[14]라멘!#REF!</definedName>
    <definedName name="유관순">#REF!</definedName>
    <definedName name="유리공" localSheetId="8">#REF!</definedName>
    <definedName name="유리공" localSheetId="2">#REF!</definedName>
    <definedName name="유리공" localSheetId="3">#REF!</definedName>
    <definedName name="유리공" localSheetId="1">#REF!</definedName>
    <definedName name="유리공">#REF!</definedName>
    <definedName name="유리알1호">[85]자재단가!$K$173</definedName>
    <definedName name="유리알버드">'[84]단가 및 재료비'!$S$143</definedName>
    <definedName name="유압식립퍼_16톤_경비">#REF!</definedName>
    <definedName name="유압식립퍼_16톤_노무비">#REF!</definedName>
    <definedName name="유압식립퍼_16톤_재료비">#REF!</definedName>
    <definedName name="유압식립퍼_19톤_경비">#REF!</definedName>
    <definedName name="유압식립퍼_19톤_노무비">#REF!</definedName>
    <definedName name="유압식립퍼_19톤_재료비">#REF!</definedName>
    <definedName name="유압식립퍼_23톤_경비">#REF!</definedName>
    <definedName name="유압식립퍼_23톤_노무비">#REF!</definedName>
    <definedName name="유압식립퍼_23톤_재료비">#REF!</definedName>
    <definedName name="유압식립퍼_27톤_경비">#REF!</definedName>
    <definedName name="유압식립퍼_27톤_노무비">#REF!</definedName>
    <definedName name="유압식립퍼_27톤_재료비">#REF!</definedName>
    <definedName name="유압식립퍼_32톤_경비">#REF!</definedName>
    <definedName name="유압식립퍼_32톤_노무비">#REF!</definedName>
    <definedName name="유압식립퍼_32톤_재료비">#REF!</definedName>
    <definedName name="유압식백호우_대형_0.2_경비">#REF!</definedName>
    <definedName name="유압식백호우_대형_0.2_노무비">#REF!</definedName>
    <definedName name="유압식백호우_대형_0.2_재료비">#REF!</definedName>
    <definedName name="유압식백호우_대형_0.4_경비">#REF!</definedName>
    <definedName name="유압식백호우_대형_0.4_노무비">#REF!</definedName>
    <definedName name="유압식백호우_대형_0.4_재료비">#REF!</definedName>
    <definedName name="유압식백호우0.4경비">[84]중기사용료산출근거!$G$215</definedName>
    <definedName name="유압식백호우0.4노무비">[84]중기사용료산출근거!$G$219</definedName>
    <definedName name="유압식백호우0.4재료비">[84]중기사용료산출근거!$G$223</definedName>
    <definedName name="유압식진동콤팩트_0.7_경비">#REF!</definedName>
    <definedName name="유압식진동콤팩트_0.7_노무비">#REF!</definedName>
    <definedName name="유압식진동콤팩트_0.7_재료비">#REF!</definedName>
    <definedName name="유효높이">#REF!</definedName>
    <definedName name="유효폭" localSheetId="8">#REF!</definedName>
    <definedName name="유효폭" localSheetId="2">#REF!</definedName>
    <definedName name="유효폭" localSheetId="3">#REF!</definedName>
    <definedName name="유효폭" localSheetId="1">#REF!</definedName>
    <definedName name="유효폭">#REF!</definedName>
    <definedName name="육" localSheetId="3">[54]설계총괄표!#REF!</definedName>
    <definedName name="육">[54]설계총괄표!#REF!</definedName>
    <definedName name="육년" localSheetId="8">#REF!</definedName>
    <definedName name="육년" localSheetId="2">#REF!</definedName>
    <definedName name="육년" localSheetId="3">#REF!</definedName>
    <definedName name="육년" localSheetId="1">#REF!</definedName>
    <definedName name="육년">#REF!</definedName>
    <definedName name="육상면정리및청소" localSheetId="8">#REF!</definedName>
    <definedName name="육상면정리및청소" localSheetId="2">#REF!</definedName>
    <definedName name="육상면정리및청소" localSheetId="3">#REF!</definedName>
    <definedName name="육상면정리및청소" localSheetId="1">#REF!</definedName>
    <definedName name="육상면정리및청소">#REF!</definedName>
    <definedName name="육수동식물" localSheetId="3">[60]직접인건비!#REF!</definedName>
    <definedName name="육수동식물">[60]직접인건비!#REF!</definedName>
    <definedName name="육육" localSheetId="3">[54]설계총괄표!#REF!</definedName>
    <definedName name="육육">[54]설계총괄표!#REF!</definedName>
    <definedName name="육육육" localSheetId="3">[54]설계총괄표!#REF!</definedName>
    <definedName name="육육육">[54]설계총괄표!#REF!</definedName>
    <definedName name="육육육육" localSheetId="3">[54]설계총괄표!#REF!</definedName>
    <definedName name="육육육육">[54]설계총괄표!#REF!</definedName>
    <definedName name="육호표">#REF!</definedName>
    <definedName name="융착성도료청색">'[84]단가 및 재료비'!$S$215</definedName>
    <definedName name="이" localSheetId="3">[54]설계총괄표!#REF!</definedName>
    <definedName name="이">[54]설계총괄표!#REF!</definedName>
    <definedName name="이각B형">[95]일위대가!#REF!</definedName>
    <definedName name="이공구가설비">#REF!</definedName>
    <definedName name="이공구간접노무비">#REF!</definedName>
    <definedName name="이공구공사원가">#REF!</definedName>
    <definedName name="이공구기타경비">#REF!</definedName>
    <definedName name="이공구부가가치세">'[86]2공구산출내역'!#REF!</definedName>
    <definedName name="이공구산재보험료">#REF!</definedName>
    <definedName name="이공구안전관리비">#REF!</definedName>
    <definedName name="이공구이윤">#REF!</definedName>
    <definedName name="이공구일반관리비">#REF!</definedName>
    <definedName name="이기무슨말이고">#REF!</definedName>
    <definedName name="이년" localSheetId="8">#REF!</definedName>
    <definedName name="이년" localSheetId="2">#REF!</definedName>
    <definedName name="이년" localSheetId="3">#REF!</definedName>
    <definedName name="이년" localSheetId="1">#REF!</definedName>
    <definedName name="이년">#REF!</definedName>
    <definedName name="이단">'[97]1~6 설계조건....'!#REF!</definedName>
    <definedName name="이름">#REF!</definedName>
    <definedName name="이상요">#REF!</definedName>
    <definedName name="이순신">#REF!</definedName>
    <definedName name="이영수" localSheetId="8">#REF!</definedName>
    <definedName name="이영수" localSheetId="2">#REF!</definedName>
    <definedName name="이영수" localSheetId="3">#REF!</definedName>
    <definedName name="이영수" localSheetId="1">#REF!</definedName>
    <definedName name="이영수">#REF!</definedName>
    <definedName name="이월32">#REF!</definedName>
    <definedName name="이윤" localSheetId="8">#REF!</definedName>
    <definedName name="이윤" localSheetId="2">#REF!</definedName>
    <definedName name="이윤" localSheetId="3">#REF!</definedName>
    <definedName name="이윤" localSheetId="1">#REF!</definedName>
    <definedName name="이윤">#REF!</definedName>
    <definedName name="이윤11">#REF!</definedName>
    <definedName name="이윤22">#REF!</definedName>
    <definedName name="이윤요율">#REF!</definedName>
    <definedName name="이윤요율_변경">#REF!</definedName>
    <definedName name="이율곡">#REF!</definedName>
    <definedName name="이이" localSheetId="3">[54]설계총괄표!#REF!</definedName>
    <definedName name="이이">[54]설계총괄표!#REF!</definedName>
    <definedName name="이이이" localSheetId="3">[54]설계총괄표!#REF!</definedName>
    <definedName name="이이이">[54]설계총괄표!#REF!</definedName>
    <definedName name="이이이이" localSheetId="3">[54]설계총괄표!#REF!</definedName>
    <definedName name="이이이이">[54]설계총괄표!#REF!</definedName>
    <definedName name="이정기" localSheetId="8">기초노임단가!미+11</definedName>
    <definedName name="이정기" localSheetId="2">내역서!미+11</definedName>
    <definedName name="이정기" localSheetId="3">산출서!미+11</definedName>
    <definedName name="이정기" localSheetId="1">예산서!미+11</definedName>
    <definedName name="이정기">미+11</definedName>
    <definedName name="이정기22" localSheetId="8">기초노임단가!미+11</definedName>
    <definedName name="이정기22" localSheetId="2">내역서!미+11</definedName>
    <definedName name="이정기22" localSheetId="3">산출서!미+11</definedName>
    <definedName name="이정기22" localSheetId="1">예산서!미+11</definedName>
    <definedName name="이정기22">미+11</definedName>
    <definedName name="이천거">'[105]거리&amp;요금표'!#REF!</definedName>
    <definedName name="이천거리">#REF!</definedName>
    <definedName name="이천요">'[105]거리&amp;요금표'!#REF!</definedName>
    <definedName name="이천요금">#REF!</definedName>
    <definedName name="이형관">[37]DATE!$B$24:$B$85</definedName>
    <definedName name="이형철근" localSheetId="3">[93]자재가격!#REF!</definedName>
    <definedName name="이형철근">[93]자재가격!#REF!</definedName>
    <definedName name="이호표">#REF!</definedName>
    <definedName name="인N" localSheetId="8">#REF!</definedName>
    <definedName name="인N" localSheetId="2">#REF!</definedName>
    <definedName name="인N" localSheetId="3">#REF!</definedName>
    <definedName name="인N" localSheetId="1">#REF!</definedName>
    <definedName name="인N">#REF!</definedName>
    <definedName name="인구" localSheetId="3">[60]직접인건비!#REF!</definedName>
    <definedName name="인구">[60]직접인건비!#REF!</definedName>
    <definedName name="인력">#REF!</definedName>
    <definedName name="인력2">#REF!</definedName>
    <definedName name="인력3">#REF!</definedName>
    <definedName name="인쇄">#REF!</definedName>
    <definedName name="인쇄비">[102]도서인쇄비!#REF!</definedName>
    <definedName name="인쇄양식">[0]!인쇄양식</definedName>
    <definedName name="인원">#REF!</definedName>
    <definedName name="인티ㅔㄹ" localSheetId="8">#REF!</definedName>
    <definedName name="인티ㅔㄹ" localSheetId="2">#REF!</definedName>
    <definedName name="인티ㅔㄹ" localSheetId="3">#REF!</definedName>
    <definedName name="인티ㅔㄹ" localSheetId="1">#REF!</definedName>
    <definedName name="인티ㅔㄹ">#REF!</definedName>
    <definedName name="일" localSheetId="3">[54]설계총괄표!#REF!</definedName>
    <definedName name="일">[54]설계총괄표!#REF!</definedName>
    <definedName name="일경" localSheetId="8">#REF!</definedName>
    <definedName name="일경" localSheetId="2">#REF!</definedName>
    <definedName name="일경" localSheetId="3">#REF!</definedName>
    <definedName name="일경" localSheetId="1">#REF!</definedName>
    <definedName name="일경">#REF!</definedName>
    <definedName name="일공구직영비">#REF!</definedName>
    <definedName name="일기">[66]일위대가!#REF!</definedName>
    <definedName name="일년" localSheetId="8">#REF!</definedName>
    <definedName name="일년" localSheetId="2">#REF!</definedName>
    <definedName name="일년" localSheetId="3">#REF!</definedName>
    <definedName name="일년" localSheetId="1">#REF!</definedName>
    <definedName name="일년">#REF!</definedName>
    <definedName name="일노" localSheetId="8">#REF!</definedName>
    <definedName name="일노" localSheetId="2">#REF!</definedName>
    <definedName name="일노" localSheetId="3">#REF!</definedName>
    <definedName name="일노" localSheetId="1">#REF!</definedName>
    <definedName name="일노">#REF!</definedName>
    <definedName name="일단">'[97]1~6 설계조건....'!#REF!</definedName>
    <definedName name="일대">#REF!</definedName>
    <definedName name="일반11">#REF!</definedName>
    <definedName name="일반112">#REF!</definedName>
    <definedName name="일반관리123">#REF!</definedName>
    <definedName name="일반관리비" localSheetId="8">#REF!</definedName>
    <definedName name="일반관리비" localSheetId="2">#REF!</definedName>
    <definedName name="일반관리비" localSheetId="3">#REF!</definedName>
    <definedName name="일반관리비" localSheetId="1">#REF!</definedName>
    <definedName name="일반관리비">#REF!</definedName>
    <definedName name="일반관리비요율">#REF!</definedName>
    <definedName name="일반관리비요율_변경">#REF!</definedName>
    <definedName name="일반국도" localSheetId="8">기초노임단가!미+11</definedName>
    <definedName name="일반국도" localSheetId="2">내역서!미+11</definedName>
    <definedName name="일반국도" localSheetId="3">산출서!미+11</definedName>
    <definedName name="일반국도" localSheetId="1">예산서!미+11</definedName>
    <definedName name="일반국도">미+11</definedName>
    <definedName name="일수" localSheetId="8">#REF!</definedName>
    <definedName name="일수" localSheetId="2">#REF!</definedName>
    <definedName name="일수" localSheetId="3">#REF!</definedName>
    <definedName name="일수" localSheetId="1">#REF!</definedName>
    <definedName name="일수">#REF!</definedName>
    <definedName name="일수_개월">#REF!</definedName>
    <definedName name="일워1">[66]일위대가!#REF!</definedName>
    <definedName name="일위">#REF!,#REF!</definedName>
    <definedName name="일위대가">#REF!</definedName>
    <definedName name="일의01">[15]직노!#REF!</definedName>
    <definedName name="일일" localSheetId="3">[54]설계총괄표!#REF!</definedName>
    <definedName name="일일">[54]설계총괄표!#REF!</definedName>
    <definedName name="일일일" localSheetId="3">[54]설계총괄표!#REF!</definedName>
    <definedName name="일일일">[54]설계총괄표!#REF!</definedName>
    <definedName name="일일일일" localSheetId="3">[54]설계총괄표!#REF!</definedName>
    <definedName name="일일일일">[54]설계총괄표!#REF!</definedName>
    <definedName name="일제" localSheetId="8">#REF!</definedName>
    <definedName name="일제" localSheetId="2">#REF!</definedName>
    <definedName name="일제" localSheetId="3">#REF!</definedName>
    <definedName name="일제" localSheetId="1">#REF!</definedName>
    <definedName name="일제">#REF!</definedName>
    <definedName name="일축압축강도">#REF!</definedName>
    <definedName name="일호표">#REF!</definedName>
    <definedName name="임실관촌">[50]총사업비현황!$P$58</definedName>
    <definedName name="임직">#REF!</definedName>
    <definedName name="입력선택">#REF!</definedName>
    <definedName name="ㅈ" localSheetId="8">기초노임단가!미+11</definedName>
    <definedName name="ㅈ" localSheetId="2">내역서!미+11</definedName>
    <definedName name="ㅈ" localSheetId="3">산출서!미+11</definedName>
    <definedName name="ㅈ" localSheetId="1">예산서!미+11</definedName>
    <definedName name="ㅈ">미+11</definedName>
    <definedName name="ㅈㄷㅈㄷ">#REF!</definedName>
    <definedName name="ㅈㅈ" localSheetId="8" hidden="1">#REF!</definedName>
    <definedName name="ㅈㅈ" localSheetId="2" hidden="1">#REF!</definedName>
    <definedName name="ㅈㅈ" localSheetId="3" hidden="1">#REF!</definedName>
    <definedName name="ㅈㅈ" localSheetId="1" hidden="1">#REF!</definedName>
    <definedName name="ㅈㅈ" hidden="1">#REF!</definedName>
    <definedName name="ㅈㅈㅈ">#REF!</definedName>
    <definedName name="ㅈㅈㅈㅈ">#REF!</definedName>
    <definedName name="ㅈㅈㅈㅈㅈ">#REF!</definedName>
    <definedName name="자" localSheetId="8">#REF!</definedName>
    <definedName name="자" localSheetId="2">#REF!</definedName>
    <definedName name="자" localSheetId="3">#REF!</definedName>
    <definedName name="자" localSheetId="1">#REF!</definedName>
    <definedName name="자">#REF!</definedName>
    <definedName name="자동세륜기_경비">#REF!</definedName>
    <definedName name="자동세륜기_노무비">#REF!</definedName>
    <definedName name="자동세륜기_재료비">#REF!</definedName>
    <definedName name="자재">'[108]토공(우물통,기타) '!$V$2:$AG$22</definedName>
    <definedName name="자재단가">[109]일위대가!#REF!</definedName>
    <definedName name="자재대경비">#REF!</definedName>
    <definedName name="자재대노무비">#REF!</definedName>
    <definedName name="자재대재료비">#REF!</definedName>
    <definedName name="자재비1" localSheetId="8">#REF!</definedName>
    <definedName name="자재비1" localSheetId="2">#REF!</definedName>
    <definedName name="자재비1" localSheetId="3">#REF!</definedName>
    <definedName name="자재비1" localSheetId="1">#REF!</definedName>
    <definedName name="자재비1">#REF!</definedName>
    <definedName name="자재비2" localSheetId="8">#REF!</definedName>
    <definedName name="자재비2" localSheetId="2">#REF!</definedName>
    <definedName name="자재비2" localSheetId="3">#REF!</definedName>
    <definedName name="자재비2" localSheetId="1">#REF!</definedName>
    <definedName name="자재비2">#REF!</definedName>
    <definedName name="자재집계표">#REF!</definedName>
    <definedName name="자재집계표제목">#REF!</definedName>
    <definedName name="작업">#REF!</definedName>
    <definedName name="작업반장" localSheetId="8">#REF!</definedName>
    <definedName name="작업반장" localSheetId="2">#REF!</definedName>
    <definedName name="작업반장" localSheetId="3">#REF!</definedName>
    <definedName name="작업반장" localSheetId="1">#REF!</definedName>
    <definedName name="작업반장">#REF!</definedName>
    <definedName name="작업반장1">#REF!</definedName>
    <definedName name="작업반장단가" localSheetId="3">[57]관접합및부설!#REF!</definedName>
    <definedName name="작업반장단가">[57]관접합및부설!#REF!</definedName>
    <definedName name="잔여사업비" localSheetId="8">#REF!</definedName>
    <definedName name="잔여사업비" localSheetId="2">#REF!</definedName>
    <definedName name="잔여사업비" localSheetId="3">#REF!</definedName>
    <definedName name="잔여사업비" localSheetId="1">#REF!</definedName>
    <definedName name="잔여사업비">#REF!</definedName>
    <definedName name="잠수부" localSheetId="8">#REF!</definedName>
    <definedName name="잠수부" localSheetId="2">#REF!</definedName>
    <definedName name="잠수부" localSheetId="3">#REF!</definedName>
    <definedName name="잠수부" localSheetId="1">#REF!</definedName>
    <definedName name="잠수부">#REF!</definedName>
    <definedName name="장H13" localSheetId="8">#REF!</definedName>
    <definedName name="장H13" localSheetId="2">#REF!</definedName>
    <definedName name="장H13" localSheetId="3">#REF!</definedName>
    <definedName name="장H13" localSheetId="1">#REF!</definedName>
    <definedName name="장H13">#REF!</definedName>
    <definedName name="장H16" localSheetId="8">#REF!</definedName>
    <definedName name="장H16" localSheetId="2">#REF!</definedName>
    <definedName name="장H16" localSheetId="3">#REF!</definedName>
    <definedName name="장H16" localSheetId="1">#REF!</definedName>
    <definedName name="장H16">#REF!</definedName>
    <definedName name="장H19" localSheetId="8">#REF!</definedName>
    <definedName name="장H19" localSheetId="2">#REF!</definedName>
    <definedName name="장H19" localSheetId="3">#REF!</definedName>
    <definedName name="장H19" localSheetId="1">#REF!</definedName>
    <definedName name="장H19">#REF!</definedName>
    <definedName name="장H22" localSheetId="8">#REF!</definedName>
    <definedName name="장H22" localSheetId="2">#REF!</definedName>
    <definedName name="장H22" localSheetId="3">#REF!</definedName>
    <definedName name="장H22" localSheetId="1">#REF!</definedName>
    <definedName name="장H22">#REF!</definedName>
    <definedName name="장H25" localSheetId="8">#REF!</definedName>
    <definedName name="장H25" localSheetId="2">#REF!</definedName>
    <definedName name="장H25" localSheetId="3">#REF!</definedName>
    <definedName name="장H25" localSheetId="1">#REF!</definedName>
    <definedName name="장H25">#REF!</definedName>
    <definedName name="장H29" localSheetId="8">#REF!</definedName>
    <definedName name="장H29" localSheetId="2">#REF!</definedName>
    <definedName name="장H29" localSheetId="3">#REF!</definedName>
    <definedName name="장H29" localSheetId="1">#REF!</definedName>
    <definedName name="장H29">#REF!</definedName>
    <definedName name="장H32" localSheetId="8">#REF!</definedName>
    <definedName name="장H32" localSheetId="2">#REF!</definedName>
    <definedName name="장H32" localSheetId="3">#REF!</definedName>
    <definedName name="장H32" localSheetId="1">#REF!</definedName>
    <definedName name="장H32">#REF!</definedName>
    <definedName name="장기남면2">[50]총사업비현황!$P$48</definedName>
    <definedName name="장대">[27]안정검토!$M$182</definedName>
    <definedName name="장비가동시간" localSheetId="3">[57]관접합및부설!#REF!</definedName>
    <definedName name="장비가동시간">[57]관접합및부설!#REF!</definedName>
    <definedName name="장산교" localSheetId="8">#REF!</definedName>
    <definedName name="장산교" localSheetId="2">#REF!</definedName>
    <definedName name="장산교" localSheetId="3">#REF!</definedName>
    <definedName name="장산교" localSheetId="1">#REF!</definedName>
    <definedName name="장산교">#REF!</definedName>
    <definedName name="장성" localSheetId="8">#REF!</definedName>
    <definedName name="장성" localSheetId="2">#REF!</definedName>
    <definedName name="장성" localSheetId="3">#REF!</definedName>
    <definedName name="장성" localSheetId="1">#REF!</definedName>
    <definedName name="장성">#REF!</definedName>
    <definedName name="장성H32" localSheetId="8">#REF!</definedName>
    <definedName name="장성H32" localSheetId="2">#REF!</definedName>
    <definedName name="장성H32" localSheetId="3">#REF!</definedName>
    <definedName name="장성H32" localSheetId="1">#REF!</definedName>
    <definedName name="장성H32">#REF!</definedName>
    <definedName name="재경비">#REF!</definedName>
    <definedName name="재경비21">[110]원가계산서구조조정!$U$14</definedName>
    <definedName name="재경비22">[110]원가계산서구조조정!$U$15</definedName>
    <definedName name="재경비23">[110]원가계산서구조조정!$U$16</definedName>
    <definedName name="재경비24">[110]원가계산서구조조정!$U$17</definedName>
    <definedName name="재경비25">[110]원가계산서구조조정!$U$18</definedName>
    <definedName name="재경비26">[110]원가계산서구조조정!$U$19</definedName>
    <definedName name="재경비27">[110]원가계산서구조조정!$U$20</definedName>
    <definedName name="재경비28">[110]원가계산서구조조정!$U$21</definedName>
    <definedName name="재경비29">[110]원가계산서구조조정!$U$22</definedName>
    <definedName name="재경비30">[110]원가계산서구조조정!$U$23</definedName>
    <definedName name="재경비31">[110]원가계산서구조조정!$U$24</definedName>
    <definedName name="재경비32">[110]원가계산서구조조정!$U$25</definedName>
    <definedName name="재료">#REF!</definedName>
    <definedName name="재료123">#REF!</definedName>
    <definedName name="재료비" localSheetId="3">[109]건축내역!#REF!</definedName>
    <definedName name="재료비">[109]건축내역!#REF!</definedName>
    <definedName name="재료비금액">#REF!</definedName>
    <definedName name="재료비단가">#REF!</definedName>
    <definedName name="재료비선택" localSheetId="3">[54]설계총괄표!#REF!</definedName>
    <definedName name="재료비선택">[54]설계총괄표!#REF!</definedName>
    <definedName name="재하하중">#REF!</definedName>
    <definedName name="쟁료비" localSheetId="3">[79]건축내역!#REF!</definedName>
    <definedName name="쟁료비">[79]건축내역!#REF!</definedName>
    <definedName name="저감방안" localSheetId="3">[60]직접인건비!#REF!</definedName>
    <definedName name="저감방안">[60]직접인건비!#REF!</definedName>
    <definedName name="저압케이블전공" localSheetId="8">#REF!</definedName>
    <definedName name="저압케이블전공" localSheetId="2">#REF!</definedName>
    <definedName name="저압케이블전공" localSheetId="3">#REF!</definedName>
    <definedName name="저압케이블전공" localSheetId="1">#REF!</definedName>
    <definedName name="저압케이블전공">#REF!</definedName>
    <definedName name="저앞케이블전공">#REF!</definedName>
    <definedName name="저케">#REF!</definedName>
    <definedName name="저판" localSheetId="8">#REF!</definedName>
    <definedName name="저판" localSheetId="2">#REF!</definedName>
    <definedName name="저판" localSheetId="3">#REF!</definedName>
    <definedName name="저판" localSheetId="1">#REF!</definedName>
    <definedName name="저판">#REF!</definedName>
    <definedName name="저판폭" localSheetId="8">#REF!</definedName>
    <definedName name="저판폭" localSheetId="2">#REF!</definedName>
    <definedName name="저판폭" localSheetId="3">#REF!</definedName>
    <definedName name="저판폭" localSheetId="1">#REF!</definedName>
    <definedName name="저판폭">#REF!</definedName>
    <definedName name="전" localSheetId="8">#REF!</definedName>
    <definedName name="전" localSheetId="2">#REF!</definedName>
    <definedName name="전" localSheetId="3">#REF!</definedName>
    <definedName name="전" localSheetId="1">#REF!</definedName>
    <definedName name="전">#REF!</definedName>
    <definedName name="전기내역서">#REF!</definedName>
    <definedName name="전기료">#REF!</definedName>
    <definedName name="전기사" localSheetId="8">#REF!</definedName>
    <definedName name="전기사" localSheetId="2">#REF!</definedName>
    <definedName name="전기사" localSheetId="3">#REF!</definedName>
    <definedName name="전기사" localSheetId="1">#REF!</definedName>
    <definedName name="전기사">#REF!</definedName>
    <definedName name="전기요금">#REF!</definedName>
    <definedName name="전단강도감소계수">'[97]1~6 설계조건....'!#REF!</definedName>
    <definedName name="전단면적" localSheetId="8">#REF!</definedName>
    <definedName name="전단면적" localSheetId="2">#REF!</definedName>
    <definedName name="전단면적" localSheetId="3">#REF!</definedName>
    <definedName name="전단면적" localSheetId="1">#REF!</definedName>
    <definedName name="전단면적">#REF!</definedName>
    <definedName name="전단지간">#REF!</definedName>
    <definedName name="전단철근불필요시">'[97]1~6 설계조건....'!#REF!</definedName>
    <definedName name="전력" localSheetId="8">#REF!</definedName>
    <definedName name="전력" localSheetId="2">#REF!</definedName>
    <definedName name="전력" localSheetId="3">#REF!</definedName>
    <definedName name="전력" localSheetId="1">#REF!</definedName>
    <definedName name="전력">#REF!</definedName>
    <definedName name="전사모멘트" localSheetId="8">#REF!</definedName>
    <definedName name="전사모멘트" localSheetId="2">#REF!</definedName>
    <definedName name="전사모멘트" localSheetId="3">#REF!</definedName>
    <definedName name="전사모멘트" localSheetId="1">#REF!</definedName>
    <definedName name="전사모멘트">#REF!</definedName>
    <definedName name="전사전단력" localSheetId="8">#REF!</definedName>
    <definedName name="전사전단력" localSheetId="2">#REF!</definedName>
    <definedName name="전사전단력" localSheetId="3">#REF!</definedName>
    <definedName name="전사전단력" localSheetId="1">#REF!</definedName>
    <definedName name="전사전단력">#REF!</definedName>
    <definedName name="전선관">#REF!</definedName>
    <definedName name="전선관1" localSheetId="8">#REF!</definedName>
    <definedName name="전선관1" localSheetId="2">#REF!</definedName>
    <definedName name="전선관1" localSheetId="3">#REF!</definedName>
    <definedName name="전선관1" localSheetId="1">#REF!</definedName>
    <definedName name="전선관1">#REF!</definedName>
    <definedName name="전선관2" localSheetId="8">#REF!</definedName>
    <definedName name="전선관2" localSheetId="2">#REF!</definedName>
    <definedName name="전선관2" localSheetId="3">#REF!</definedName>
    <definedName name="전선관2" localSheetId="1">#REF!</definedName>
    <definedName name="전선관2">#REF!</definedName>
    <definedName name="전이" localSheetId="8">#REF!</definedName>
    <definedName name="전이" localSheetId="2">#REF!</definedName>
    <definedName name="전이" localSheetId="3">#REF!</definedName>
    <definedName name="전이" localSheetId="1">#REF!</definedName>
    <definedName name="전이">#REF!</definedName>
    <definedName name="전자내역">#REF!</definedName>
    <definedName name="절단공" localSheetId="8">#REF!</definedName>
    <definedName name="절단공" localSheetId="2">#REF!</definedName>
    <definedName name="절단공" localSheetId="3">#REF!</definedName>
    <definedName name="절단공" localSheetId="1">#REF!</definedName>
    <definedName name="절단공">#REF!</definedName>
    <definedName name="절삭">[111]Sheet2!$AO$27</definedName>
    <definedName name="절토부도수로_재료수량산출">#REF!</definedName>
    <definedName name="절토부도수로_토공수량산출">#REF!</definedName>
    <definedName name="절토부도수로재료수량산출">#REF!</definedName>
    <definedName name="절토부도수로토공수량산출">#REF!</definedName>
    <definedName name="점검통로">#REF!</definedName>
    <definedName name="접속" localSheetId="8">#REF!</definedName>
    <definedName name="접속" localSheetId="2">#REF!</definedName>
    <definedName name="접속" localSheetId="3">#REF!</definedName>
    <definedName name="접속" localSheetId="1">#REF!</definedName>
    <definedName name="접속">#REF!</definedName>
    <definedName name="접속도로">#REF!</definedName>
    <definedName name="접속슬라브길이1">#REF!</definedName>
    <definedName name="접속슬라브길이2">#REF!</definedName>
    <definedName name="접속슬라브폭1">#REF!</definedName>
    <definedName name="접속슬라브폭2">#REF!</definedName>
    <definedName name="접속슬라브폭3">#REF!</definedName>
    <definedName name="접속슬라브폭4">#REF!</definedName>
    <definedName name="접속슬래브" localSheetId="8">#REF!</definedName>
    <definedName name="접속슬래브" localSheetId="2">#REF!</definedName>
    <definedName name="접속슬래브" localSheetId="3">#REF!</definedName>
    <definedName name="접속슬래브" localSheetId="1">#REF!</definedName>
    <definedName name="접속슬래브">#REF!</definedName>
    <definedName name="접속슬래브접합공">#REF!</definedName>
    <definedName name="접속저판길이1">#REF!</definedName>
    <definedName name="접속저판길이2">#REF!</definedName>
    <definedName name="접속저판폭1">#REF!</definedName>
    <definedName name="접속저판폭2">#REF!</definedName>
    <definedName name="접속저판폭3">#REF!</definedName>
    <definedName name="접속저판폭4">#REF!</definedName>
    <definedName name="접착제">[49]자재!$C$21</definedName>
    <definedName name="정보처리1급">#REF!</definedName>
    <definedName name="정비공" localSheetId="8">#REF!</definedName>
    <definedName name="정비공" localSheetId="2">#REF!</definedName>
    <definedName name="정비공" localSheetId="3">#REF!</definedName>
    <definedName name="정비공" localSheetId="1">#REF!</definedName>
    <definedName name="정비공">#REF!</definedName>
    <definedName name="정비사">#REF!</definedName>
    <definedName name="정양하동">[50]총사업비현황!$P$32</definedName>
    <definedName name="정오">#REF!</definedName>
    <definedName name="정읍완주">[50]총사업비현황!$P$59</definedName>
    <definedName name="정정" localSheetId="3">'[45]2000년1차'!#REF!</definedName>
    <definedName name="정정">'[45]2000년1차'!#REF!</definedName>
    <definedName name="정지토압계수">'[97]1~6 설계조건....'!#REF!</definedName>
    <definedName name="정창순" hidden="1">{#N/A,#N/A,FALSE,"현장 NCR 분석";#N/A,#N/A,FALSE,"현장품질감사";#N/A,#N/A,FALSE,"현장품질감사"}</definedName>
    <definedName name="정천상전">[50]총사업비현황!$P$60</definedName>
    <definedName name="제경">#REF!</definedName>
    <definedName name="제경비">#REF!</definedName>
    <definedName name="제도사" localSheetId="8">#REF!</definedName>
    <definedName name="제도사" localSheetId="2">#REF!</definedName>
    <definedName name="제도사" localSheetId="3">#REF!</definedName>
    <definedName name="제도사" localSheetId="1">#REF!</definedName>
    <definedName name="제도사">#REF!</definedName>
    <definedName name="제동">[27]안정검토!$L$169</definedName>
    <definedName name="제잡비">#REF!</definedName>
    <definedName name="제재공" localSheetId="8">#REF!</definedName>
    <definedName name="제재공" localSheetId="2">#REF!</definedName>
    <definedName name="제재공" localSheetId="3">#REF!</definedName>
    <definedName name="제재공" localSheetId="1">#REF!</definedName>
    <definedName name="제재공">#REF!</definedName>
    <definedName name="제철축로공" localSheetId="8">#REF!</definedName>
    <definedName name="제철축로공" localSheetId="2">#REF!</definedName>
    <definedName name="제철축로공" localSheetId="3">#REF!</definedName>
    <definedName name="제철축로공" localSheetId="1">#REF!</definedName>
    <definedName name="제철축로공">#REF!</definedName>
    <definedName name="조" localSheetId="8" hidden="1">{"'총괄'!$A$2:$K$25","'융자원리금'!$V$2:$BJ$22","'융자원리금'!$L$2:$T$21","'기타세입'!$M$1:$T$33","'기타세입'!$A$1:$L$33","'융자원리금'!$A$3:$J$32","'융자원리금'!$L$23:$T$42","'융자원리금'!$V$25:$BJ$45","'기타세입'!$A$3:$L$34"}</definedName>
    <definedName name="조" localSheetId="2" hidden="1">{"'총괄'!$A$2:$K$25","'융자원리금'!$V$2:$BJ$22","'융자원리금'!$L$2:$T$21","'기타세입'!$M$1:$T$33","'기타세입'!$A$1:$L$33","'융자원리금'!$A$3:$J$32","'융자원리금'!$L$23:$T$42","'융자원리금'!$V$25:$BJ$45","'기타세입'!$A$3:$L$34"}</definedName>
    <definedName name="조" localSheetId="3" hidden="1">{"'총괄'!$A$2:$K$25","'융자원리금'!$V$2:$BJ$22","'융자원리금'!$L$2:$T$21","'기타세입'!$M$1:$T$33","'기타세입'!$A$1:$L$33","'융자원리금'!$A$3:$J$32","'융자원리금'!$L$23:$T$42","'융자원리금'!$V$25:$BJ$45","'기타세입'!$A$3:$L$34"}</definedName>
    <definedName name="조" localSheetId="1" hidden="1">{"'총괄'!$A$2:$K$25","'융자원리금'!$V$2:$BJ$22","'융자원리금'!$L$2:$T$21","'기타세입'!$M$1:$T$33","'기타세입'!$A$1:$L$33","'융자원리금'!$A$3:$J$32","'융자원리금'!$L$23:$T$42","'융자원리금'!$V$25:$BJ$45","'기타세입'!$A$3:$L$34"}</definedName>
    <definedName name="조" hidden="1">{"'총괄'!$A$2:$K$25","'융자원리금'!$V$2:$BJ$22","'융자원리금'!$L$2:$T$21","'기타세입'!$M$1:$T$33","'기타세입'!$A$1:$L$33","'융자원리금'!$A$3:$J$32","'융자원리금'!$L$23:$T$42","'융자원리금'!$V$25:$BJ$45","'기타세입'!$A$3:$L$34"}</definedName>
    <definedName name="조건1">IF([112]수량!XEV1048571&gt;=[112]수량!XEU27,([112]수량!XEV27+(([112]수량!XEV28-[112]수량!XEV27)/([112]수량!XEU28-[112]수량!XEU27))*([112]수량!XEV1048571-[112]수량!XEU27))*[112]수량!A1048571,IF([112]수량!XEV1048571&gt;[112]수량!XEU28,([112]수량!XEV28+(([112]수량!XEV29-[112]수량!XEV28)/([112]수량!XEU29-[112]수량!XEU28))*([112]수량!XEV1048571-[112]수량!XEU28))*[112]수량!A1048571,IF([112]수량!XEV1048571&gt;[112]수량!XEU29,([112]수량!XEV29+(([112]수량!XEV30-[112]수량!XEV29)/([112]수량!XEU30-[112]수량!XEU29))*([112]수량!XEV1048571-[112]수량!XEU29))*[112]수량!A1048571,IF([112]수량!XEV1048571&gt;[112]수량!XEU30,([112]수량!XEV30+(([112]수량!XEV31-[112]수량!XEV30)/([112]수량!XEU31-[112]수량!XEU30))*([112]수량!XEV1048571-[112]수량!XEU30))*[112]수량!A1048571))))</definedName>
    <definedName name="조경공" localSheetId="8">#REF!</definedName>
    <definedName name="조경공" localSheetId="2">#REF!</definedName>
    <definedName name="조경공" localSheetId="3">#REF!</definedName>
    <definedName name="조경공" localSheetId="1">#REF!</definedName>
    <definedName name="조경공">#REF!</definedName>
    <definedName name="조경공B10">[51]식재인부!$B$24</definedName>
    <definedName name="조경공B4이하">[51]식재인부!$B$18</definedName>
    <definedName name="조경공B5">[51]식재인부!$B$19</definedName>
    <definedName name="조경공B6">[51]식재인부!$B$20</definedName>
    <definedName name="조경공B8">[51]식재인부!$B$22</definedName>
    <definedName name="조경공R10">[51]식재인부!$B$54</definedName>
    <definedName name="조경공R12">[51]식재인부!$B$56</definedName>
    <definedName name="조경공R15">[51]식재인부!$B$59</definedName>
    <definedName name="조경공R4이하">[51]식재인부!$B$48</definedName>
    <definedName name="조경공R5">[51]식재인부!$B$49</definedName>
    <definedName name="조경공R6">[51]식재인부!$B$50</definedName>
    <definedName name="조경공R7">[51]식재인부!$B$51</definedName>
    <definedName name="조경공R8">[51]식재인부!$B$52</definedName>
    <definedName name="조달수수료">#REF!</definedName>
    <definedName name="조력공" localSheetId="8">#REF!</definedName>
    <definedName name="조력공" localSheetId="2">#REF!</definedName>
    <definedName name="조력공" localSheetId="3">#REF!</definedName>
    <definedName name="조력공" localSheetId="1">#REF!</definedName>
    <definedName name="조력공">#REF!</definedName>
    <definedName name="조리법원">[50]총사업비현황!$P$20</definedName>
    <definedName name="조림인부" localSheetId="8">#REF!</definedName>
    <definedName name="조림인부" localSheetId="2">#REF!</definedName>
    <definedName name="조림인부" localSheetId="3">#REF!</definedName>
    <definedName name="조림인부" localSheetId="1">#REF!</definedName>
    <definedName name="조림인부">#REF!</definedName>
    <definedName name="조사설계" localSheetId="8">#REF!</definedName>
    <definedName name="조사설계" localSheetId="2">#REF!</definedName>
    <definedName name="조사설계" localSheetId="3">#REF!</definedName>
    <definedName name="조사설계" localSheetId="1">#REF!</definedName>
    <definedName name="조사설계">#REF!</definedName>
    <definedName name="조영수">#REF!</definedName>
    <definedName name="조원공_1.1_1.5">[51]식재인부!$B$5</definedName>
    <definedName name="조장">#REF!</definedName>
    <definedName name="조적공" localSheetId="8">#REF!</definedName>
    <definedName name="조적공" localSheetId="2">#REF!</definedName>
    <definedName name="조적공" localSheetId="3">#REF!</definedName>
    <definedName name="조적공" localSheetId="1">#REF!</definedName>
    <definedName name="조적공">#REF!</definedName>
    <definedName name="조종사">#REF!</definedName>
    <definedName name="조합페인트">[49]자재!$C$15</definedName>
    <definedName name="조형가이즈까3010">[51]데이타!$E$11</definedName>
    <definedName name="조형가이즈까3012">[51]데이타!$E$12</definedName>
    <definedName name="조형가이즈까3014">[51]데이타!$E$13</definedName>
    <definedName name="조형가이즈까3516">[51]데이타!$E$14</definedName>
    <definedName name="족">#REF!</definedName>
    <definedName name="종_배_수_관__개_소_별_명_세">#REF!</definedName>
    <definedName name="종_배_수_관_수_량_집_계">#REF!</definedName>
    <definedName name="종방향병위">[34]형상!$F$7</definedName>
    <definedName name="종배수관개소별명세">#REF!</definedName>
    <definedName name="종배수관공집계표">#REF!</definedName>
    <definedName name="종배수관구체토공량명세">#REF!</definedName>
    <definedName name="종배수관수량집계">#REF!</definedName>
    <definedName name="좌측여분">'[97]1~6 설계조건....'!#REF!</definedName>
    <definedName name="좌표">#REF!</definedName>
    <definedName name="주거" localSheetId="3">[60]직접인건비!#REF!</definedName>
    <definedName name="주거">[60]직접인건비!#REF!</definedName>
    <definedName name="주민생활" localSheetId="3">[60]직접인건비!#REF!</definedName>
    <definedName name="주민생활">[60]직접인건비!#REF!</definedName>
    <definedName name="주민의견" localSheetId="3">[60]직접인건비!#REF!</definedName>
    <definedName name="주민의견">[60]직접인건비!#REF!</definedName>
    <definedName name="주차장토공">#REF!</definedName>
    <definedName name="준공계">#REF!</definedName>
    <definedName name="준설선기관사" localSheetId="8">#REF!</definedName>
    <definedName name="준설선기관사" localSheetId="2">#REF!</definedName>
    <definedName name="준설선기관사" localSheetId="3">#REF!</definedName>
    <definedName name="준설선기관사" localSheetId="1">#REF!</definedName>
    <definedName name="준설선기관사">#REF!</definedName>
    <definedName name="준설선기관장" localSheetId="8">#REF!</definedName>
    <definedName name="준설선기관장" localSheetId="2">#REF!</definedName>
    <definedName name="준설선기관장" localSheetId="3">#REF!</definedName>
    <definedName name="준설선기관장" localSheetId="1">#REF!</definedName>
    <definedName name="준설선기관장">#REF!</definedName>
    <definedName name="준설선선장" localSheetId="8">#REF!</definedName>
    <definedName name="준설선선장" localSheetId="2">#REF!</definedName>
    <definedName name="준설선선장" localSheetId="3">#REF!</definedName>
    <definedName name="준설선선장" localSheetId="1">#REF!</definedName>
    <definedName name="준설선선장">#REF!</definedName>
    <definedName name="준설선운전사" localSheetId="8">#REF!</definedName>
    <definedName name="준설선운전사" localSheetId="2">#REF!</definedName>
    <definedName name="준설선운전사" localSheetId="3">#REF!</definedName>
    <definedName name="준설선운전사" localSheetId="1">#REF!</definedName>
    <definedName name="준설선운전사">#REF!</definedName>
    <definedName name="준설선전기사" localSheetId="8">#REF!</definedName>
    <definedName name="준설선전기사" localSheetId="2">#REF!</definedName>
    <definedName name="준설선전기사" localSheetId="3">#REF!</definedName>
    <definedName name="준설선전기사" localSheetId="1">#REF!</definedName>
    <definedName name="준설선전기사">#REF!</definedName>
    <definedName name="줄눈공" localSheetId="8">#REF!</definedName>
    <definedName name="줄눈공" localSheetId="2">#REF!</definedName>
    <definedName name="줄눈공" localSheetId="3">#REF!</definedName>
    <definedName name="줄눈공" localSheetId="1">#REF!</definedName>
    <definedName name="줄눈공">#REF!</definedName>
    <definedName name="중" localSheetId="8">#REF!</definedName>
    <definedName name="중" localSheetId="2">#REF!</definedName>
    <definedName name="중" localSheetId="3">#REF!</definedName>
    <definedName name="중" localSheetId="1">#REF!</definedName>
    <definedName name="중">#REF!</definedName>
    <definedName name="중간근입깊이" localSheetId="8">#REF!</definedName>
    <definedName name="중간근입깊이" localSheetId="2">#REF!</definedName>
    <definedName name="중간근입깊이" localSheetId="3">#REF!</definedName>
    <definedName name="중간근입깊이" localSheetId="1">#REF!</definedName>
    <definedName name="중간근입깊이">#REF!</definedName>
    <definedName name="중간기초길이" localSheetId="8">#REF!</definedName>
    <definedName name="중간기초길이" localSheetId="2">#REF!</definedName>
    <definedName name="중간기초길이" localSheetId="3">#REF!</definedName>
    <definedName name="중간기초길이" localSheetId="1">#REF!</definedName>
    <definedName name="중간기초길이">#REF!</definedName>
    <definedName name="중간기초두께" localSheetId="8">#REF!</definedName>
    <definedName name="중간기초두께" localSheetId="2">#REF!</definedName>
    <definedName name="중간기초두께" localSheetId="3">#REF!</definedName>
    <definedName name="중간기초두께" localSheetId="1">#REF!</definedName>
    <definedName name="중간기초두께">#REF!</definedName>
    <definedName name="중간기초폭" localSheetId="8">#REF!</definedName>
    <definedName name="중간기초폭" localSheetId="2">#REF!</definedName>
    <definedName name="중간기초폭" localSheetId="3">#REF!</definedName>
    <definedName name="중간기초폭" localSheetId="1">#REF!</definedName>
    <definedName name="중간기초폭">#REF!</definedName>
    <definedName name="중간뒷굽" localSheetId="8">#REF!</definedName>
    <definedName name="중간뒷굽" localSheetId="2">#REF!</definedName>
    <definedName name="중간뒷굽" localSheetId="3">#REF!</definedName>
    <definedName name="중간뒷굽" localSheetId="1">#REF!</definedName>
    <definedName name="중간뒷굽">#REF!</definedName>
    <definedName name="중간벽체두께" localSheetId="8">#REF!</definedName>
    <definedName name="중간벽체두께" localSheetId="2">#REF!</definedName>
    <definedName name="중간벽체두께" localSheetId="3">#REF!</definedName>
    <definedName name="중간벽체두께" localSheetId="1">#REF!</definedName>
    <definedName name="중간벽체두께">#REF!</definedName>
    <definedName name="중간압굽" localSheetId="8">#REF!</definedName>
    <definedName name="중간압굽" localSheetId="2">#REF!</definedName>
    <definedName name="중간압굽" localSheetId="3">#REF!</definedName>
    <definedName name="중간압굽" localSheetId="1">#REF!</definedName>
    <definedName name="중간압굽">#REF!</definedName>
    <definedName name="중간앞굽" localSheetId="8">#REF!</definedName>
    <definedName name="중간앞굽" localSheetId="2">#REF!</definedName>
    <definedName name="중간앞굽" localSheetId="3">#REF!</definedName>
    <definedName name="중간앞굽" localSheetId="1">#REF!</definedName>
    <definedName name="중간앞굽">#REF!</definedName>
    <definedName name="중간저판폭" localSheetId="8">#REF!</definedName>
    <definedName name="중간저판폭" localSheetId="2">#REF!</definedName>
    <definedName name="중간저판폭" localSheetId="3">#REF!</definedName>
    <definedName name="중간저판폭" localSheetId="1">#REF!</definedName>
    <definedName name="중간저판폭">#REF!</definedName>
    <definedName name="중급" localSheetId="8">#REF!</definedName>
    <definedName name="중급" localSheetId="2">#REF!</definedName>
    <definedName name="중급" localSheetId="3">#REF!</definedName>
    <definedName name="중급" localSheetId="1">#REF!</definedName>
    <definedName name="중급">#REF!</definedName>
    <definedName name="중급기능">#REF!</definedName>
    <definedName name="중급기능사">#REF!</definedName>
    <definedName name="중급기능사_측량">#REF!</definedName>
    <definedName name="중급기술자">#REF!</definedName>
    <definedName name="중급기술자_측량">#REF!</definedName>
    <definedName name="중급전체" localSheetId="8">#REF!</definedName>
    <definedName name="중급전체" localSheetId="2">#REF!</definedName>
    <definedName name="중급전체" localSheetId="3">#REF!</definedName>
    <definedName name="중급전체" localSheetId="1">#REF!</definedName>
    <definedName name="중급전체">#REF!</definedName>
    <definedName name="중기">#REF!</definedName>
    <definedName name="중기운반경비">#REF!</definedName>
    <definedName name="중기운반노무비">#REF!</definedName>
    <definedName name="중기운반재료비">#REF!</definedName>
    <definedName name="중기운전기사" localSheetId="8">#REF!</definedName>
    <definedName name="중기운전기사" localSheetId="2">#REF!</definedName>
    <definedName name="중기운전기사" localSheetId="3">#REF!</definedName>
    <definedName name="중기운전기사" localSheetId="1">#REF!</definedName>
    <definedName name="중기운전기사">#REF!</definedName>
    <definedName name="중기운전사" localSheetId="8">#REF!</definedName>
    <definedName name="중기운전사" localSheetId="2">#REF!</definedName>
    <definedName name="중기운전사" localSheetId="3">#REF!</definedName>
    <definedName name="중기운전사" localSheetId="1">#REF!</definedName>
    <definedName name="중기운전사">#REF!</definedName>
    <definedName name="중기운전조수" localSheetId="8">#REF!</definedName>
    <definedName name="중기운전조수" localSheetId="2">#REF!</definedName>
    <definedName name="중기운전조수" localSheetId="3">#REF!</definedName>
    <definedName name="중기운전조수" localSheetId="1">#REF!</definedName>
    <definedName name="중기운전조수">#REF!</definedName>
    <definedName name="중기조수" localSheetId="8">#REF!</definedName>
    <definedName name="중기조수" localSheetId="2">#REF!</definedName>
    <definedName name="중기조수" localSheetId="3">#REF!</definedName>
    <definedName name="중기조수" localSheetId="1">#REF!</definedName>
    <definedName name="중기조수">#REF!</definedName>
    <definedName name="중기조장" localSheetId="8">#REF!</definedName>
    <definedName name="중기조장" localSheetId="2">#REF!</definedName>
    <definedName name="중기조장" localSheetId="3">#REF!</definedName>
    <definedName name="중기조장" localSheetId="1">#REF!</definedName>
    <definedName name="중기조장">#REF!</definedName>
    <definedName name="중능">#REF!</definedName>
    <definedName name="중력식옹벽_개소별명세">#REF!</definedName>
    <definedName name="중력식옹벽_수량집계">#REF!</definedName>
    <definedName name="중력식옹벽개소별명세">#REF!</definedName>
    <definedName name="중력식옹벽단위수량및치수표_성토구배1.5_1.8">#REF!</definedName>
    <definedName name="중력식옹벽단위수량산식_성토구배1.5_1.8">#REF!</definedName>
    <definedName name="중력식옹벽단위수량산식_수평">#REF!</definedName>
    <definedName name="중력식옹벽단위수량표_수평">#REF!</definedName>
    <definedName name="중력식옹벽수량집계">#REF!</definedName>
    <definedName name="중력식옹벽치수표_성토구배1.5_1.8">#REF!</definedName>
    <definedName name="중력식옹벽치수표_수평">#REF!</definedName>
    <definedName name="중분대1" localSheetId="8">#REF!</definedName>
    <definedName name="중분대1" localSheetId="2">#REF!</definedName>
    <definedName name="중분대1" localSheetId="3">#REF!</definedName>
    <definedName name="중분대1" localSheetId="1">#REF!</definedName>
    <definedName name="중분대1">#REF!</definedName>
    <definedName name="중분대2" localSheetId="8">#REF!</definedName>
    <definedName name="중분대2" localSheetId="2">#REF!</definedName>
    <definedName name="중분대2" localSheetId="3">#REF!</definedName>
    <definedName name="중분대2" localSheetId="1">#REF!</definedName>
    <definedName name="중분대2">#REF!</definedName>
    <definedName name="중술">#REF!</definedName>
    <definedName name="중유" localSheetId="8">#REF!</definedName>
    <definedName name="중유" localSheetId="2">#REF!</definedName>
    <definedName name="중유" localSheetId="3">#REF!</definedName>
    <definedName name="중유" localSheetId="1">#REF!</definedName>
    <definedName name="중유">#REF!</definedName>
    <definedName name="중유_저" localSheetId="8">#REF!</definedName>
    <definedName name="중유_저" localSheetId="2">#REF!</definedName>
    <definedName name="중유_저" localSheetId="3">#REF!</definedName>
    <definedName name="중유_저" localSheetId="1">#REF!</definedName>
    <definedName name="중유_저">#REF!</definedName>
    <definedName name="중합3회1" localSheetId="8">#REF!</definedName>
    <definedName name="중합3회1" localSheetId="2">#REF!</definedName>
    <definedName name="중합3회1" localSheetId="3">#REF!</definedName>
    <definedName name="중합3회1" localSheetId="1">#REF!</definedName>
    <definedName name="중합3회1">#REF!</definedName>
    <definedName name="중합3회2" localSheetId="8">#REF!</definedName>
    <definedName name="중합3회2" localSheetId="2">#REF!</definedName>
    <definedName name="중합3회2" localSheetId="3">#REF!</definedName>
    <definedName name="중합3회2" localSheetId="1">#REF!</definedName>
    <definedName name="중합3회2">#REF!</definedName>
    <definedName name="지간" localSheetId="3">'[55]하중조건(평상시)'!#REF!</definedName>
    <definedName name="지간">'[55]하중조건(평상시)'!#REF!</definedName>
    <definedName name="지간1" localSheetId="3">[113]철근량!#REF!</definedName>
    <definedName name="지간1">[113]철근량!#REF!</definedName>
    <definedName name="지간2" localSheetId="3">[113]철근량!#REF!</definedName>
    <definedName name="지간2">[113]철근량!#REF!</definedName>
    <definedName name="지간장1" localSheetId="8">#REF!</definedName>
    <definedName name="지간장1" localSheetId="2">#REF!</definedName>
    <definedName name="지간장1" localSheetId="3">#REF!</definedName>
    <definedName name="지간장1" localSheetId="1">#REF!</definedName>
    <definedName name="지간장1">#REF!</definedName>
    <definedName name="지간장10" localSheetId="8">#REF!</definedName>
    <definedName name="지간장10" localSheetId="2">#REF!</definedName>
    <definedName name="지간장10" localSheetId="3">#REF!</definedName>
    <definedName name="지간장10" localSheetId="1">#REF!</definedName>
    <definedName name="지간장10">#REF!</definedName>
    <definedName name="지간장2" localSheetId="8">#REF!</definedName>
    <definedName name="지간장2" localSheetId="2">#REF!</definedName>
    <definedName name="지간장2" localSheetId="3">#REF!</definedName>
    <definedName name="지간장2" localSheetId="1">#REF!</definedName>
    <definedName name="지간장2">#REF!</definedName>
    <definedName name="지간장3" localSheetId="8">#REF!</definedName>
    <definedName name="지간장3" localSheetId="2">#REF!</definedName>
    <definedName name="지간장3" localSheetId="3">#REF!</definedName>
    <definedName name="지간장3" localSheetId="1">#REF!</definedName>
    <definedName name="지간장3">#REF!</definedName>
    <definedName name="지간장4" localSheetId="8">#REF!</definedName>
    <definedName name="지간장4" localSheetId="2">#REF!</definedName>
    <definedName name="지간장4" localSheetId="3">#REF!</definedName>
    <definedName name="지간장4" localSheetId="1">#REF!</definedName>
    <definedName name="지간장4">#REF!</definedName>
    <definedName name="지간장5" localSheetId="8">#REF!</definedName>
    <definedName name="지간장5" localSheetId="2">#REF!</definedName>
    <definedName name="지간장5" localSheetId="3">#REF!</definedName>
    <definedName name="지간장5" localSheetId="1">#REF!</definedName>
    <definedName name="지간장5">#REF!</definedName>
    <definedName name="지간장6" localSheetId="8">#REF!</definedName>
    <definedName name="지간장6" localSheetId="2">#REF!</definedName>
    <definedName name="지간장6" localSheetId="3">#REF!</definedName>
    <definedName name="지간장6" localSheetId="1">#REF!</definedName>
    <definedName name="지간장6">#REF!</definedName>
    <definedName name="지간장7" localSheetId="8">#REF!</definedName>
    <definedName name="지간장7" localSheetId="2">#REF!</definedName>
    <definedName name="지간장7" localSheetId="3">#REF!</definedName>
    <definedName name="지간장7" localSheetId="1">#REF!</definedName>
    <definedName name="지간장7">#REF!</definedName>
    <definedName name="지간장8" localSheetId="8">#REF!</definedName>
    <definedName name="지간장8" localSheetId="2">#REF!</definedName>
    <definedName name="지간장8" localSheetId="3">#REF!</definedName>
    <definedName name="지간장8" localSheetId="1">#REF!</definedName>
    <definedName name="지간장8">#REF!</definedName>
    <definedName name="지간장9" localSheetId="8">#REF!</definedName>
    <definedName name="지간장9" localSheetId="2">#REF!</definedName>
    <definedName name="지간장9" localSheetId="3">#REF!</definedName>
    <definedName name="지간장9" localSheetId="1">#REF!</definedName>
    <definedName name="지간장9">#REF!</definedName>
    <definedName name="지급">#REF!,#REF!,#REF!</definedName>
    <definedName name="지도제작고급">#REF!</definedName>
    <definedName name="지도제작중급">#REF!</definedName>
    <definedName name="지도제작초급">#REF!</definedName>
    <definedName name="지도중급기능">#REF!</definedName>
    <definedName name="지붕잇기공" localSheetId="8">#REF!</definedName>
    <definedName name="지붕잇기공" localSheetId="2">#REF!</definedName>
    <definedName name="지붕잇기공" localSheetId="3">#REF!</definedName>
    <definedName name="지붕잇기공" localSheetId="1">#REF!</definedName>
    <definedName name="지붕잇기공">#REF!</definedName>
    <definedName name="지상돌출h">#REF!</definedName>
    <definedName name="지선계1">#REF!</definedName>
    <definedName name="지선계2">#REF!</definedName>
    <definedName name="지역">#N/A</definedName>
    <definedName name="지적기능사1급" localSheetId="8">#REF!</definedName>
    <definedName name="지적기능사1급" localSheetId="2">#REF!</definedName>
    <definedName name="지적기능사1급" localSheetId="3">#REF!</definedName>
    <definedName name="지적기능사1급" localSheetId="1">#REF!</definedName>
    <definedName name="지적기능사1급">#REF!</definedName>
    <definedName name="지적기능사2급" localSheetId="8">#REF!</definedName>
    <definedName name="지적기능사2급" localSheetId="2">#REF!</definedName>
    <definedName name="지적기능사2급" localSheetId="3">#REF!</definedName>
    <definedName name="지적기능사2급" localSheetId="1">#REF!</definedName>
    <definedName name="지적기능사2급">#REF!</definedName>
    <definedName name="지적기사1급" localSheetId="8">#REF!</definedName>
    <definedName name="지적기사1급" localSheetId="2">#REF!</definedName>
    <definedName name="지적기사1급" localSheetId="3">#REF!</definedName>
    <definedName name="지적기사1급" localSheetId="1">#REF!</definedName>
    <definedName name="지적기사1급">#REF!</definedName>
    <definedName name="지적기사2급" localSheetId="8">#REF!</definedName>
    <definedName name="지적기사2급" localSheetId="2">#REF!</definedName>
    <definedName name="지적기사2급" localSheetId="3">#REF!</definedName>
    <definedName name="지적기사2급" localSheetId="1">#REF!</definedName>
    <definedName name="지적기사2급">#REF!</definedName>
    <definedName name="지하수위">'[97]1~6 설계조건....'!#REF!</definedName>
    <definedName name="지하수위h">#REF!</definedName>
    <definedName name="지하시설물도작성">#REF!</definedName>
    <definedName name="직">#REF!</definedName>
    <definedName name="직N" localSheetId="8">#REF!</definedName>
    <definedName name="직N" localSheetId="2">#REF!</definedName>
    <definedName name="직N" localSheetId="3">#REF!</definedName>
    <definedName name="직N" localSheetId="1">#REF!</definedName>
    <definedName name="직N">#REF!</definedName>
    <definedName name="직노">#REF!</definedName>
    <definedName name="직영비">'[86]2공구산출내역'!#REF!</definedName>
    <definedName name="직인">#REF!</definedName>
    <definedName name="직접공사비" localSheetId="8">#REF!</definedName>
    <definedName name="직접공사비" localSheetId="2">#REF!</definedName>
    <definedName name="직접공사비" localSheetId="3">#REF!</definedName>
    <definedName name="직접공사비" localSheetId="1">#REF!</definedName>
    <definedName name="직접공사비">#REF!</definedName>
    <definedName name="직접노무비" localSheetId="8">#REF!</definedName>
    <definedName name="직접노무비" localSheetId="2">#REF!</definedName>
    <definedName name="직접노무비" localSheetId="3">#REF!</definedName>
    <definedName name="직접노무비" localSheetId="1">#REF!</definedName>
    <definedName name="직접노무비">#REF!</definedName>
    <definedName name="직폭">#REF!</definedName>
    <definedName name="진동로울러_3_경비">#REF!</definedName>
    <definedName name="진동로울러_4_경비" localSheetId="3">[114]중기솔뇨!#REF!</definedName>
    <definedName name="진동로울러_4_경비">[114]중기솔뇨!#REF!</definedName>
    <definedName name="진동로울러_견인식_1_경비">#REF!</definedName>
    <definedName name="진동로울러_견인식_1_노무비">#REF!</definedName>
    <definedName name="진동로울러_견인식_1_재료비">#REF!</definedName>
    <definedName name="진동로울러_견인식_10_경비">#REF!</definedName>
    <definedName name="진동로울러_견인식_10_노무비">#REF!</definedName>
    <definedName name="진동로울러_견인식_10_재료비">#REF!</definedName>
    <definedName name="진동로울러_견인식_11_경비">#REF!</definedName>
    <definedName name="진동로울러_견인식_11_노무비">#REF!</definedName>
    <definedName name="진동로울러_견인식_11_재료비">#REF!</definedName>
    <definedName name="진동로울러_견인식_2_경비">#REF!</definedName>
    <definedName name="진동로울러_견인식_2_노무비">#REF!</definedName>
    <definedName name="진동로울러_견인식_2_재료비">#REF!</definedName>
    <definedName name="진동로울러_견인식_3_경비">#REF!</definedName>
    <definedName name="진동로울러_견인식_3_노무비">#REF!</definedName>
    <definedName name="진동로울러_견인식_3_재료비">#REF!</definedName>
    <definedName name="진동로울러_견인식_4_경비">#REF!</definedName>
    <definedName name="진동로울러_견인식_4_노무비">#REF!</definedName>
    <definedName name="진동로울러_견인식_4_재료비">#REF!</definedName>
    <definedName name="진동로울러_견인식_5_경비">#REF!</definedName>
    <definedName name="진동로울러_견인식_5_노무비">#REF!</definedName>
    <definedName name="진동로울러_견인식_5_재료비">#REF!</definedName>
    <definedName name="진동로울러_견인식_6_경비">#REF!</definedName>
    <definedName name="진동로울러_견인식_6_노무비">#REF!</definedName>
    <definedName name="진동로울러_견인식_6_재료비">#REF!</definedName>
    <definedName name="진동로울러_견인식_8_경비">#REF!</definedName>
    <definedName name="진동로울러_견인식_8_노무비">#REF!</definedName>
    <definedName name="진동로울러_견인식_8_재료비">#REF!</definedName>
    <definedName name="진동로울러_견인식_9_경비">#REF!</definedName>
    <definedName name="진동로울러_견인식_9_노무비">#REF!</definedName>
    <definedName name="진동로울러_견인식_9_재료비">#REF!</definedName>
    <definedName name="진동로울러_자주식_10_경비">#REF!</definedName>
    <definedName name="진동로울러_자주식_10_노무비">#REF!</definedName>
    <definedName name="진동로울러_자주식_10_재료비">#REF!</definedName>
    <definedName name="진동로울러_자주식_2.5_경비">#REF!</definedName>
    <definedName name="진동로울러_자주식_2.5_노무비">#REF!</definedName>
    <definedName name="진동로울러_자주식_2.5_재료비">#REF!</definedName>
    <definedName name="진동로울러_자주식_4.4_경비">#REF!</definedName>
    <definedName name="진동로울러_자주식_4.4_노무비">#REF!</definedName>
    <definedName name="진동로울러_자주식_4.4_재료비">#REF!</definedName>
    <definedName name="진동로울러_핸드가이드식_경비">#REF!</definedName>
    <definedName name="진동로울러_핸드가이드식_노무비">#REF!</definedName>
    <definedName name="진동로울러_핸드가이드식_재료비">#REF!</definedName>
    <definedName name="진동로울러자주식4.4경비">[84]중기사용료산출근거!#REF!</definedName>
    <definedName name="진동로울러자주식4.4노무비">[84]중기사용료산출근거!#REF!</definedName>
    <definedName name="진동로울러자주식4.4재료비">[84]중기사용료산출근거!#REF!</definedName>
    <definedName name="진량읍">#REF!</definedName>
    <definedName name="진입도로경비">#REF!</definedName>
    <definedName name="진입도로노무비">#REF!</definedName>
    <definedName name="진입도로재료비">#REF!</definedName>
    <definedName name="진입로개소별명세">#REF!</definedName>
    <definedName name="집계">'[66]토공(우물통,기타) '!$M$8:$U$25</definedName>
    <definedName name="집계1">'[66]토공(우물통,기타) '!$M$8:$U$25</definedName>
    <definedName name="집수2">#REF!</definedName>
    <definedName name="집수정_수량산출">#REF!</definedName>
    <definedName name="집수정2">#REF!</definedName>
    <definedName name="집수정수량산출">#REF!</definedName>
    <definedName name="집수정연장산출">#REF!</definedName>
    <definedName name="집수정재료집계">#REF!</definedName>
    <definedName name="집수정토공집계">#REF!</definedName>
    <definedName name="ㅊ">#REF!</definedName>
    <definedName name="ㅊ24">#REF!</definedName>
    <definedName name="ㅊㅊㅊ">[0]!ㅊㅊㅊ</definedName>
    <definedName name="차">#REF!</definedName>
    <definedName name="차_선_도_색__집_계">#REF!</definedName>
    <definedName name="차선도색">#REF!</definedName>
    <definedName name="차선도색단위수량">#REF!</definedName>
    <definedName name="차선도색집계">#REF!</definedName>
    <definedName name="차수벽높이">#REF!</definedName>
    <definedName name="차수벽두께">#REF!</definedName>
    <definedName name="착공월">#REF!</definedName>
    <definedName name="착암공">[69]노임!$C$48</definedName>
    <definedName name="찰쌓기석축단위수량">#REF!</definedName>
    <definedName name="창호목공" localSheetId="8">#REF!</definedName>
    <definedName name="창호목공" localSheetId="2">#REF!</definedName>
    <definedName name="창호목공" localSheetId="3">#REF!</definedName>
    <definedName name="창호목공" localSheetId="1">#REF!</definedName>
    <definedName name="창호목공">#REF!</definedName>
    <definedName name="책임연">#REF!</definedName>
    <definedName name="책임연구원">#REF!</definedName>
    <definedName name="책임연구원공정">#REF!</definedName>
    <definedName name="처음비율" localSheetId="8">#REF!</definedName>
    <definedName name="처음비율" localSheetId="2">#REF!</definedName>
    <definedName name="처음비율" localSheetId="3">#REF!</definedName>
    <definedName name="처음비율" localSheetId="1">#REF!</definedName>
    <definedName name="처음비율">#REF!</definedName>
    <definedName name="천공">'[115]토공(우물통,기타) '!$M$8:$U$25</definedName>
    <definedName name="천안토공_토공_List">#REF!</definedName>
    <definedName name="철골공" localSheetId="8">#REF!</definedName>
    <definedName name="철골공" localSheetId="2">#REF!</definedName>
    <definedName name="철골공" localSheetId="3">#REF!</definedName>
    <definedName name="철골공" localSheetId="1">#REF!</definedName>
    <definedName name="철골공">#REF!</definedName>
    <definedName name="철공" localSheetId="8">#REF!</definedName>
    <definedName name="철공" localSheetId="2">#REF!</definedName>
    <definedName name="철공" localSheetId="3">#REF!</definedName>
    <definedName name="철공" localSheetId="1">#REF!</definedName>
    <definedName name="철공">#REF!</definedName>
    <definedName name="철근">#REF!</definedName>
    <definedName name="철근1" localSheetId="8">#REF!</definedName>
    <definedName name="철근1" localSheetId="2">#REF!</definedName>
    <definedName name="철근1" localSheetId="3">#REF!</definedName>
    <definedName name="철근1" localSheetId="1">#REF!</definedName>
    <definedName name="철근1">#REF!</definedName>
    <definedName name="철근가공조립">#REF!</definedName>
    <definedName name="철근공">[69]노임!$C$12</definedName>
    <definedName name="철근공1">#REF!</definedName>
    <definedName name="철근깨기수량" localSheetId="8">#REF!</definedName>
    <definedName name="철근깨기수량" localSheetId="2">#REF!</definedName>
    <definedName name="철근깨기수량" localSheetId="3">#REF!</definedName>
    <definedName name="철근깨기수량" localSheetId="1">#REF!</definedName>
    <definedName name="철근깨기수량">#REF!</definedName>
    <definedName name="철근단면적" localSheetId="8">#REF!</definedName>
    <definedName name="철근단면적" localSheetId="2">#REF!</definedName>
    <definedName name="철근단면적" localSheetId="3">#REF!</definedName>
    <definedName name="철근단면적" localSheetId="1">#REF!</definedName>
    <definedName name="철근단면적">#REF!</definedName>
    <definedName name="철근복잡1" localSheetId="8">#REF!</definedName>
    <definedName name="철근복잡1" localSheetId="2">#REF!</definedName>
    <definedName name="철근복잡1" localSheetId="3">#REF!</definedName>
    <definedName name="철근복잡1" localSheetId="1">#REF!</definedName>
    <definedName name="철근복잡1">#REF!</definedName>
    <definedName name="철근복잡2" localSheetId="8">#REF!</definedName>
    <definedName name="철근복잡2" localSheetId="2">#REF!</definedName>
    <definedName name="철근복잡2" localSheetId="3">#REF!</definedName>
    <definedName name="철근복잡2" localSheetId="1">#REF!</definedName>
    <definedName name="철근복잡2">#REF!</definedName>
    <definedName name="철근수량">#REF!</definedName>
    <definedName name="철근의탄성계수">'[97]1~6 설계조건....'!#REF!</definedName>
    <definedName name="철근직경D13" localSheetId="8">#REF!</definedName>
    <definedName name="철근직경D13" localSheetId="2">#REF!</definedName>
    <definedName name="철근직경D13" localSheetId="3">#REF!</definedName>
    <definedName name="철근직경D13" localSheetId="1">#REF!</definedName>
    <definedName name="철근직경D13">#REF!</definedName>
    <definedName name="철근직경D16_25" localSheetId="8">#REF!</definedName>
    <definedName name="철근직경D16_25" localSheetId="2">#REF!</definedName>
    <definedName name="철근직경D16_25" localSheetId="3">#REF!</definedName>
    <definedName name="철근직경D16_25" localSheetId="1">#REF!</definedName>
    <definedName name="철근직경D16_25">#REF!</definedName>
    <definedName name="철근직경D29_35" localSheetId="8">#REF!</definedName>
    <definedName name="철근직경D29_35" localSheetId="2">#REF!</definedName>
    <definedName name="철근직경D29_35" localSheetId="3">#REF!</definedName>
    <definedName name="철근직경D29_35" localSheetId="1">#REF!</definedName>
    <definedName name="철근직경D29_35">#REF!</definedName>
    <definedName name="철근항복강도">'[97]1~6 설계조건....'!#REF!</definedName>
    <definedName name="철도궤도공" localSheetId="8">#REF!</definedName>
    <definedName name="철도궤도공" localSheetId="2">#REF!</definedName>
    <definedName name="철도궤도공" localSheetId="3">#REF!</definedName>
    <definedName name="철도궤도공" localSheetId="1">#REF!</definedName>
    <definedName name="철도궤도공">#REF!</definedName>
    <definedName name="철도신호공" localSheetId="8">#REF!</definedName>
    <definedName name="철도신호공" localSheetId="2">#REF!</definedName>
    <definedName name="철도신호공" localSheetId="3">#REF!</definedName>
    <definedName name="철도신호공" localSheetId="1">#REF!</definedName>
    <definedName name="철도신호공">#REF!</definedName>
    <definedName name="철선">'[84]단가 및 재료비'!$S$172</definedName>
    <definedName name="철선8">[52]자재단가!$K$190</definedName>
    <definedName name="철판공">[69]노임!$C$13</definedName>
    <definedName name="청도경산">[50]총사업비현황!$P$84</definedName>
    <definedName name="청령현곡">[50]총사업비현황!$P$85</definedName>
    <definedName name="청마총괄">[116]실행내역!#REF!</definedName>
    <definedName name="청양거리">#REF!</definedName>
    <definedName name="청양요금">#REF!</definedName>
    <definedName name="청천200" localSheetId="3">'[117]200'!#REF!</definedName>
    <definedName name="청천200">'[117]200'!#REF!</definedName>
    <definedName name="청천문광">[50]총사업비현황!$P$39</definedName>
    <definedName name="청풍대교">[50]총사업비현황!$P$40</definedName>
    <definedName name="초" localSheetId="8">#REF!</definedName>
    <definedName name="초" localSheetId="2">#REF!</definedName>
    <definedName name="초" localSheetId="3">#REF!</definedName>
    <definedName name="초" localSheetId="1">#REF!</definedName>
    <definedName name="초">#REF!</definedName>
    <definedName name="초고압펌프">#REF!</definedName>
    <definedName name="초급" localSheetId="8">#REF!</definedName>
    <definedName name="초급" localSheetId="2">#REF!</definedName>
    <definedName name="초급" localSheetId="3">#REF!</definedName>
    <definedName name="초급" localSheetId="1">#REF!</definedName>
    <definedName name="초급">#REF!</definedName>
    <definedName name="초급기능" localSheetId="8">#REF!</definedName>
    <definedName name="초급기능" localSheetId="2">#REF!</definedName>
    <definedName name="초급기능" localSheetId="3">#REF!</definedName>
    <definedName name="초급기능" localSheetId="1">#REF!</definedName>
    <definedName name="초급기능">#REF!</definedName>
    <definedName name="초급기능사">#REF!</definedName>
    <definedName name="초급기능사_측량">#REF!</definedName>
    <definedName name="초급기술자_측량">#REF!</definedName>
    <definedName name="초기">#REF!</definedName>
    <definedName name="초능">#REF!</definedName>
    <definedName name="초사">#REF!</definedName>
    <definedName name="초술">#REF!</definedName>
    <definedName name="초지대교온수">[50]총사업비현황!$P$115</definedName>
    <definedName name="총">#REF!</definedName>
    <definedName name="총공사비">#REF!</definedName>
    <definedName name="총괄" localSheetId="8">#REF!</definedName>
    <definedName name="총괄" localSheetId="2">#REF!</definedName>
    <definedName name="총괄" localSheetId="3">#REF!</definedName>
    <definedName name="총괄" localSheetId="1">#REF!</definedName>
    <definedName name="총괄">#REF!</definedName>
    <definedName name="총괄표">[116]실행내역!#REF!</definedName>
    <definedName name="총높이">#REF!</definedName>
    <definedName name="총높이h">#REF!</definedName>
    <definedName name="총원가">#REF!</definedName>
    <definedName name="총원가2">#REF!</definedName>
    <definedName name="총폭">#REF!</definedName>
    <definedName name="촬영사">#REF!</definedName>
    <definedName name="최대값">#REF!</definedName>
    <definedName name="최소값">#REF!</definedName>
    <definedName name="최소배근량">'[97]1~6 설계조건....'!#REF!</definedName>
    <definedName name="추가자료">#REF!</definedName>
    <definedName name="춘천신남">[50]총사업비현황!$P$30</definedName>
    <definedName name="충주거">#REF!</definedName>
    <definedName name="충주요">#REF!</definedName>
    <definedName name="취부기_16_경비">#REF!</definedName>
    <definedName name="취부기_25_경비">#REF!</definedName>
    <definedName name="취수탑경비">#REF!</definedName>
    <definedName name="취수탑노무비">#REF!</definedName>
    <definedName name="취수탑재료비">#REF!</definedName>
    <definedName name="츠관노">#REF!</definedName>
    <definedName name="측_구_공_수_량_집_계">#REF!</definedName>
    <definedName name="측고능">#REF!</definedName>
    <definedName name="측고술">#REF!</definedName>
    <definedName name="측관노">#REF!</definedName>
    <definedName name="측구">#REF!</definedName>
    <definedName name="측구공_개소별명세_제목">#REF!</definedName>
    <definedName name="측구공개소별명세">#REF!</definedName>
    <definedName name="측구공개소별연장명세">#REF!</definedName>
    <definedName name="측구공집계표">#REF!</definedName>
    <definedName name="측구위치">#REF!</definedName>
    <definedName name="측량">#REF!</definedName>
    <definedName name="측량고급">#REF!</definedName>
    <definedName name="측량중급">#REF!</definedName>
    <definedName name="측량초급">#REF!</definedName>
    <definedName name="측량초급기능사">#REF!</definedName>
    <definedName name="측량특급">#REF!</definedName>
    <definedName name="측면성토폭" localSheetId="8">#REF!</definedName>
    <definedName name="측면성토폭" localSheetId="2">#REF!</definedName>
    <definedName name="측면성토폭" localSheetId="3">#REF!</definedName>
    <definedName name="측면성토폭" localSheetId="1">#REF!</definedName>
    <definedName name="측면성토폭">#REF!</definedName>
    <definedName name="측벽수압1">'[97]1~6 설계조건....'!#REF!</definedName>
    <definedName name="측벽수압2">'[97]1~6 설계조건....'!#REF!</definedName>
    <definedName name="측벽활하중">'[97]1~6 설계조건....'!#REF!</definedName>
    <definedName name="측부" localSheetId="8">#REF!</definedName>
    <definedName name="측부" localSheetId="2">#REF!</definedName>
    <definedName name="측부" localSheetId="3">#REF!</definedName>
    <definedName name="측부" localSheetId="1">#REF!</definedName>
    <definedName name="측부">#REF!</definedName>
    <definedName name="측점">#REF!</definedName>
    <definedName name="측정업무" localSheetId="3">[60]직접인건비!#REF!</definedName>
    <definedName name="측정업무">[60]직접인건비!#REF!</definedName>
    <definedName name="측중능">#REF!</definedName>
    <definedName name="측중술">#REF!</definedName>
    <definedName name="측초능">#REF!</definedName>
    <definedName name="측초술">#REF!</definedName>
    <definedName name="측특술">#REF!</definedName>
    <definedName name="치장벽돌공" localSheetId="8">#REF!</definedName>
    <definedName name="치장벽돌공" localSheetId="2">#REF!</definedName>
    <definedName name="치장벽돌공" localSheetId="3">#REF!</definedName>
    <definedName name="치장벽돌공" localSheetId="1">#REF!</definedName>
    <definedName name="치장벽돌공">#REF!</definedName>
    <definedName name="치즐">'[84]단가 및 재료비'!$U$39</definedName>
    <definedName name="치즐0.7">[52]자재단가!$K$230</definedName>
    <definedName name="친구" localSheetId="8">BlankMacro1</definedName>
    <definedName name="친구" localSheetId="2">BlankMacro1</definedName>
    <definedName name="친구" localSheetId="3">BlankMacro1</definedName>
    <definedName name="친구" localSheetId="1">BlankMacro1</definedName>
    <definedName name="친구">BlankMacro1</definedName>
    <definedName name="칠" localSheetId="3">[54]설계총괄표!#REF!</definedName>
    <definedName name="칠">[54]설계총괄표!#REF!</definedName>
    <definedName name="칠년" localSheetId="8">#REF!</definedName>
    <definedName name="칠년" localSheetId="2">#REF!</definedName>
    <definedName name="칠년" localSheetId="3">#REF!</definedName>
    <definedName name="칠년" localSheetId="1">#REF!</definedName>
    <definedName name="칠년">#REF!</definedName>
    <definedName name="칠칠" localSheetId="3">[54]설계총괄표!#REF!</definedName>
    <definedName name="칠칠">[54]설계총괄표!#REF!</definedName>
    <definedName name="칠칠칠" localSheetId="3">[54]설계총괄표!#REF!</definedName>
    <definedName name="칠칠칠">[54]설계총괄표!#REF!</definedName>
    <definedName name="칠칠칠칠" localSheetId="3">[54]설계총괄표!#REF!</definedName>
    <definedName name="칠칠칠칠">[54]설계총괄표!#REF!</definedName>
    <definedName name="칠호표">#REF!</definedName>
    <definedName name="ㅋ248" localSheetId="8">#REF!</definedName>
    <definedName name="ㅋ248" localSheetId="2">#REF!</definedName>
    <definedName name="ㅋ248" localSheetId="3">#REF!</definedName>
    <definedName name="ㅋ248" localSheetId="1">#REF!</definedName>
    <definedName name="ㅋ248">#REF!</definedName>
    <definedName name="ㅋㅋㅋ" hidden="1">{#N/A,#N/A,FALSE,"전력간선"}</definedName>
    <definedName name="카">[118]초기화면!$O$8</definedName>
    <definedName name="카프링">#REF!</definedName>
    <definedName name="컴퓨터S_W기사">#REF!</definedName>
    <definedName name="컷터_320_400_경비">[69]중기솔뇨!$E$549</definedName>
    <definedName name="컷터_320_400_노무비">[69]중기솔뇨!$J$549</definedName>
    <definedName name="컷터_320_400_재료비">[69]중기솔뇨!$N$549</definedName>
    <definedName name="컷터_경비">#REF!</definedName>
    <definedName name="컷터320경비">[52]장비경비!$G$266</definedName>
    <definedName name="컷터320노무비">[52]장비경비!$I$266</definedName>
    <definedName name="컷터320재료비">[52]장비경비!$H$266</definedName>
    <definedName name="케이싱">#REF!</definedName>
    <definedName name="코_아_튜_브">#REF!</definedName>
    <definedName name="코아리프터">#REF!</definedName>
    <definedName name="코아튜브">#REF!</definedName>
    <definedName name="코팅1" localSheetId="8">#REF!</definedName>
    <definedName name="코팅1" localSheetId="2">#REF!</definedName>
    <definedName name="코팅1" localSheetId="3">#REF!</definedName>
    <definedName name="코팅1" localSheetId="1">#REF!</definedName>
    <definedName name="코팅1">#REF!</definedName>
    <definedName name="코팅2" localSheetId="8">#REF!</definedName>
    <definedName name="코팅2" localSheetId="2">#REF!</definedName>
    <definedName name="코팅2" localSheetId="3">#REF!</definedName>
    <definedName name="코팅2" localSheetId="1">#REF!</definedName>
    <definedName name="코팅2">#REF!</definedName>
    <definedName name="콘" localSheetId="3">[113]철근량!#REF!</definedName>
    <definedName name="콘">[113]철근량!#REF!</definedName>
    <definedName name="콘1601" localSheetId="8">#REF!</definedName>
    <definedName name="콘1601" localSheetId="2">#REF!</definedName>
    <definedName name="콘1601" localSheetId="3">#REF!</definedName>
    <definedName name="콘1601" localSheetId="1">#REF!</definedName>
    <definedName name="콘1601">#REF!</definedName>
    <definedName name="콘1602" localSheetId="8">#REF!</definedName>
    <definedName name="콘1602" localSheetId="2">#REF!</definedName>
    <definedName name="콘1602" localSheetId="3">#REF!</definedName>
    <definedName name="콘1602" localSheetId="1">#REF!</definedName>
    <definedName name="콘1602">#REF!</definedName>
    <definedName name="콘2701" localSheetId="8">#REF!</definedName>
    <definedName name="콘2701" localSheetId="2">#REF!</definedName>
    <definedName name="콘2701" localSheetId="3">#REF!</definedName>
    <definedName name="콘2701" localSheetId="1">#REF!</definedName>
    <definedName name="콘2701">#REF!</definedName>
    <definedName name="콘2702" localSheetId="8">#REF!</definedName>
    <definedName name="콘2702" localSheetId="2">#REF!</definedName>
    <definedName name="콘2702" localSheetId="3">#REF!</definedName>
    <definedName name="콘2702" localSheetId="1">#REF!</definedName>
    <definedName name="콘2702">#REF!</definedName>
    <definedName name="콘270함" localSheetId="8">#REF!</definedName>
    <definedName name="콘270함" localSheetId="2">#REF!</definedName>
    <definedName name="콘270함" localSheetId="3">#REF!</definedName>
    <definedName name="콘270함" localSheetId="1">#REF!</definedName>
    <definedName name="콘270함">#REF!</definedName>
    <definedName name="콘단면적" localSheetId="8">#REF!</definedName>
    <definedName name="콘단면적" localSheetId="2">#REF!</definedName>
    <definedName name="콘단면적" localSheetId="3">#REF!</definedName>
    <definedName name="콘단면적" localSheetId="1">#REF!</definedName>
    <definedName name="콘단면적">#REF!</definedName>
    <definedName name="콘버림함" localSheetId="8">#REF!</definedName>
    <definedName name="콘버림함" localSheetId="2">#REF!</definedName>
    <definedName name="콘버림함" localSheetId="3">#REF!</definedName>
    <definedName name="콘버림함" localSheetId="1">#REF!</definedName>
    <definedName name="콘버림함">#REF!</definedName>
    <definedName name="콘크">#REF!</definedName>
    <definedName name="콘크리트" localSheetId="8">#REF!</definedName>
    <definedName name="콘크리트" localSheetId="2">#REF!</definedName>
    <definedName name="콘크리트" localSheetId="3">#REF!</definedName>
    <definedName name="콘크리트" localSheetId="1">#REF!</definedName>
    <definedName name="콘크리트">#REF!</definedName>
    <definedName name="콘크리트_구입" localSheetId="8">#REF!</definedName>
    <definedName name="콘크리트_구입" localSheetId="2">#REF!</definedName>
    <definedName name="콘크리트_구입" localSheetId="3">#REF!</definedName>
    <definedName name="콘크리트_구입" localSheetId="1">#REF!</definedName>
    <definedName name="콘크리트_구입">#REF!</definedName>
    <definedName name="콘크리트_생산" localSheetId="8">#REF!</definedName>
    <definedName name="콘크리트_생산" localSheetId="2">#REF!</definedName>
    <definedName name="콘크리트_생산" localSheetId="3">#REF!</definedName>
    <definedName name="콘크리트_생산" localSheetId="1">#REF!</definedName>
    <definedName name="콘크리트_생산">#REF!</definedName>
    <definedName name="콘크리트_재료량산출">#REF!</definedName>
    <definedName name="콘크리트_타설" localSheetId="8">#REF!</definedName>
    <definedName name="콘크리트_타설" localSheetId="2">#REF!</definedName>
    <definedName name="콘크리트_타설" localSheetId="3">#REF!</definedName>
    <definedName name="콘크리트_타설" localSheetId="1">#REF!</definedName>
    <definedName name="콘크리트_타설">#REF!</definedName>
    <definedName name="콘크리트공">[69]노임!$C$30</definedName>
    <definedName name="콘크리트공_광의" localSheetId="8">#REF!</definedName>
    <definedName name="콘크리트공_광의" localSheetId="2">#REF!</definedName>
    <definedName name="콘크리트공_광의" localSheetId="3">#REF!</definedName>
    <definedName name="콘크리트공_광의" localSheetId="1">#REF!</definedName>
    <definedName name="콘크리트공_광의">#REF!</definedName>
    <definedName name="콘크리트단위중량">'[97]1~6 설계조건....'!#REF!</definedName>
    <definedName name="콘크리트진동기_엔진식_경비">#REF!</definedName>
    <definedName name="콘크리트진동기_엔진식_노무비">#REF!</definedName>
    <definedName name="콘크리트진동기_엔진식_재료비">#REF!</definedName>
    <definedName name="콘크리트진동기_전기식_경비">#REF!</definedName>
    <definedName name="콘크리트진동기_전기식_노무비">#REF!</definedName>
    <definedName name="콘크리트진동기_전기식_재료비">#REF!</definedName>
    <definedName name="콘크리트측구연장">#REF!</definedName>
    <definedName name="콘크리트캇타320경비">[84]중기사용료산출근거!$G$245</definedName>
    <definedName name="콘크리트캇타320노무비">[84]중기사용료산출근거!$G$249</definedName>
    <definedName name="콘크리트캇타320재료비">[84]중기사용료산출근거!$G$253</definedName>
    <definedName name="콘크리트탄성계수">'[97]1~6 설계조건....'!#REF!</definedName>
    <definedName name="콘크리트함" localSheetId="8">#REF!</definedName>
    <definedName name="콘크리트함" localSheetId="2">#REF!</definedName>
    <definedName name="콘크리트함" localSheetId="3">#REF!</definedName>
    <definedName name="콘크리트함" localSheetId="1">#REF!</definedName>
    <definedName name="콘크리트함">#REF!</definedName>
    <definedName name="콘크측구재료집계">#REF!</definedName>
    <definedName name="콘탄성계수" localSheetId="8">#REF!</definedName>
    <definedName name="콘탄성계수" localSheetId="2">#REF!</definedName>
    <definedName name="콘탄성계수" localSheetId="3">#REF!</definedName>
    <definedName name="콘탄성계수" localSheetId="1">#REF!</definedName>
    <definedName name="콘탄성계수">#REF!</definedName>
    <definedName name="크레인_트럭_10_경비">#REF!</definedName>
    <definedName name="크레인_트럭_10_노무비">#REF!</definedName>
    <definedName name="크레인_트럭_10_재료비">#REF!</definedName>
    <definedName name="크레인_트럭_15_경비">#REF!</definedName>
    <definedName name="크레인_트럭_15_노무비">#REF!</definedName>
    <definedName name="크레인_트럭_15_재료비">#REF!</definedName>
    <definedName name="크레인_트럭_20_경비">#REF!</definedName>
    <definedName name="크레인_트럭_20_노무비">#REF!</definedName>
    <definedName name="크레인_트럭_20_재료비">#REF!</definedName>
    <definedName name="크레인_트럭_25_경비">#REF!</definedName>
    <definedName name="크레인_트럭_25_노무비">#REF!</definedName>
    <definedName name="크레인_트럭_25_재료비">#REF!</definedName>
    <definedName name="크레인_트럭_30_경비">#REF!</definedName>
    <definedName name="크레인_트럭_30_노무비">#REF!</definedName>
    <definedName name="크레인_트럭_30_재료비">#REF!</definedName>
    <definedName name="크레인_트럭_35_경비">#REF!</definedName>
    <definedName name="크레인_트럭_35_노무비">#REF!</definedName>
    <definedName name="크레인_트럭_35_재료비">#REF!</definedName>
    <definedName name="크레인_트럭_40_경비">#REF!</definedName>
    <definedName name="크레인_트럭_40_노무비">#REF!</definedName>
    <definedName name="크레인_트럭_40_재료비">#REF!</definedName>
    <definedName name="크레인_트럭_45_경비">#REF!</definedName>
    <definedName name="크레인_트럭_45_노무비">#REF!</definedName>
    <definedName name="크레인_트럭_45_재료비">#REF!</definedName>
    <definedName name="크레인_트럭_50_경비">#REF!</definedName>
    <definedName name="크레인_트럭_50_노무비">#REF!</definedName>
    <definedName name="크레인_트럭_50_재료비">#REF!</definedName>
    <definedName name="크레인_트럭_60_경비">#REF!</definedName>
    <definedName name="크레인_트럭_60_노무비">#REF!</definedName>
    <definedName name="크레인_트럭_60_재료비">#REF!</definedName>
    <definedName name="크레인_트럭_70_경비">#REF!</definedName>
    <definedName name="크레인_트럭_70_노무비">#REF!</definedName>
    <definedName name="크레인_트럭_70_재료비">#REF!</definedName>
    <definedName name="크레인_트럭_80_경비">#REF!</definedName>
    <definedName name="크레인_트럭_80_노무비">#REF!</definedName>
    <definedName name="크레인_트럭_80_재료비">#REF!</definedName>
    <definedName name="크레인10톤단가" localSheetId="3">[57]관접합및부설!#REF!</definedName>
    <definedName name="크레인10톤단가">[57]관접합및부설!#REF!</definedName>
    <definedName name="크레인15TON단가" localSheetId="3">[57]관접합및부설!#REF!</definedName>
    <definedName name="크레인15TON단가">[57]관접합및부설!#REF!</definedName>
    <definedName name="크레인15톤단가" localSheetId="3">[57]관접합및부설!#REF!</definedName>
    <definedName name="크레인15톤단가">[57]관접합및부설!#REF!</definedName>
    <definedName name="크레인20톤단가" localSheetId="3">[57]관접합및부설!#REF!</definedName>
    <definedName name="크레인20톤단가">[57]관접합및부설!#REF!</definedName>
    <definedName name="크리프계수" localSheetId="8">#REF!</definedName>
    <definedName name="크리프계수" localSheetId="2">#REF!</definedName>
    <definedName name="크리프계수" localSheetId="3">#REF!</definedName>
    <definedName name="크리프계수" localSheetId="1">#REF!</definedName>
    <definedName name="크리프계수">#REF!</definedName>
    <definedName name="큰구">'[97]1~6 설계조건....'!#REF!</definedName>
    <definedName name="큰사">'[97]1~6 설계조건....'!#REF!</definedName>
    <definedName name="큰삼">'[97]1~6 설계조건....'!#REF!</definedName>
    <definedName name="큰십">'[97]1~6 설계조건....'!#REF!</definedName>
    <definedName name="큰십이">'[97]1~6 설계조건....'!#REF!</definedName>
    <definedName name="큰십일">'[97]1~6 설계조건....'!#REF!</definedName>
    <definedName name="큰오">'[97]1~6 설계조건....'!#REF!</definedName>
    <definedName name="큰육">'[97]1~6 설계조건....'!#REF!</definedName>
    <definedName name="큰칠">'[97]1~6 설계조건....'!#REF!</definedName>
    <definedName name="큰팔">'[97]1~6 설계조건....'!#REF!</definedName>
    <definedName name="타">#REF!</definedName>
    <definedName name="타견적">'[119]단가 및 재료비'!$S$171</definedName>
    <definedName name="타견적서">'[119]단가 및 재료비'!$S$173</definedName>
    <definedName name="타내역">#REF!</definedName>
    <definedName name="타원형돌망태단위수량">#REF!</definedName>
    <definedName name="타이어_견인식_1_경비">#REF!</definedName>
    <definedName name="타이어_견인식_1_노무비">#REF!</definedName>
    <definedName name="타이어_견인식_1_재료비">#REF!</definedName>
    <definedName name="타이어_견인식_10_경비">#REF!</definedName>
    <definedName name="타이어_견인식_10_노무비">#REF!</definedName>
    <definedName name="타이어_견인식_10_재료비">#REF!</definedName>
    <definedName name="타이어_견인식_14_경비">#REF!</definedName>
    <definedName name="타이어_견인식_14_노무비">#REF!</definedName>
    <definedName name="타이어_견인식_14_재료비">#REF!</definedName>
    <definedName name="타이어_견인식_17_경비">#REF!</definedName>
    <definedName name="타이어_견인식_17_노무비">#REF!</definedName>
    <definedName name="타이어_견인식_17_재료비">#REF!</definedName>
    <definedName name="타이어_견인식_18_경비">#REF!</definedName>
    <definedName name="타이어_견인식_18_노무비">#REF!</definedName>
    <definedName name="타이어_견인식_18_재료비">#REF!</definedName>
    <definedName name="타이어_견인식_19_경비">#REF!</definedName>
    <definedName name="타이어_견인식_19_노무비">#REF!</definedName>
    <definedName name="타이어_견인식_19_재료비">#REF!</definedName>
    <definedName name="타이어_견인식_2_경비">#REF!</definedName>
    <definedName name="타이어_견인식_2_노무비">#REF!</definedName>
    <definedName name="타이어_견인식_2_재료비">#REF!</definedName>
    <definedName name="타이어_견인식_34_경비">#REF!</definedName>
    <definedName name="타이어_견인식_34_노무비">#REF!</definedName>
    <definedName name="타이어_견인식_34_재료비">#REF!</definedName>
    <definedName name="타이어_견인식_7_경비">#REF!</definedName>
    <definedName name="타이어_견인식_7_노무비">#REF!</definedName>
    <definedName name="타이어_견인식_7_재료비">#REF!</definedName>
    <definedName name="타이어_견인식_8_경비">#REF!</definedName>
    <definedName name="타이어_견인식_8_노무비">#REF!</definedName>
    <definedName name="타이어_견인식_8_재료비">#REF!</definedName>
    <definedName name="타이어_자주식_15_25_경비">#REF!</definedName>
    <definedName name="타이어_자주식_15_25_노무비">#REF!</definedName>
    <definedName name="타이어_자주식_15_25_재료비">#REF!</definedName>
    <definedName name="타이어_자주식_5_8_경비">#REF!</definedName>
    <definedName name="타이어_자주식_5_8_노무비">#REF!</definedName>
    <definedName name="타이어_자주식_5_8_재료비">#REF!</definedName>
    <definedName name="타이어_자주식_8_15_경비">[69]중기솔뇨!$E$249</definedName>
    <definedName name="타이어_자주식_8_15_노무비">[69]중기솔뇨!$J$249</definedName>
    <definedName name="타이어_자주식_8_15_재료비">[69]중기솔뇨!$N$249</definedName>
    <definedName name="타이어로라경" localSheetId="8">#REF!</definedName>
    <definedName name="타이어로라경" localSheetId="2">#REF!</definedName>
    <definedName name="타이어로라경" localSheetId="3">#REF!</definedName>
    <definedName name="타이어로라경" localSheetId="1">#REF!</definedName>
    <definedName name="타이어로라경">#REF!</definedName>
    <definedName name="타이어로라노" localSheetId="8">#REF!</definedName>
    <definedName name="타이어로라노" localSheetId="2">#REF!</definedName>
    <definedName name="타이어로라노" localSheetId="3">#REF!</definedName>
    <definedName name="타이어로라노" localSheetId="1">#REF!</definedName>
    <definedName name="타이어로라노">#REF!</definedName>
    <definedName name="타이어로라재" localSheetId="8">#REF!</definedName>
    <definedName name="타이어로라재" localSheetId="2">#REF!</definedName>
    <definedName name="타이어로라재" localSheetId="3">#REF!</definedName>
    <definedName name="타이어로라재" localSheetId="1">#REF!</definedName>
    <definedName name="타이어로라재">#REF!</definedName>
    <definedName name="타이어로울러자8경비">[78]장비경비!$G$114</definedName>
    <definedName name="타이어로울러자8노무비">[78]장비경비!$I$114</definedName>
    <definedName name="타이어로울러자8재료비">[78]장비경비!$H$114</definedName>
    <definedName name="타일공" localSheetId="8">#REF!</definedName>
    <definedName name="타일공" localSheetId="2">#REF!</definedName>
    <definedName name="타일공" localSheetId="3">#REF!</definedName>
    <definedName name="타일공" localSheetId="1">#REF!</definedName>
    <definedName name="타일공">#REF!</definedName>
    <definedName name="타입10">#REF!</definedName>
    <definedName name="탄뎀로라경" localSheetId="8">#REF!</definedName>
    <definedName name="탄뎀로라경" localSheetId="2">#REF!</definedName>
    <definedName name="탄뎀로라경" localSheetId="3">#REF!</definedName>
    <definedName name="탄뎀로라경" localSheetId="1">#REF!</definedName>
    <definedName name="탄뎀로라경">#REF!</definedName>
    <definedName name="탄뎀로라노" localSheetId="8">#REF!</definedName>
    <definedName name="탄뎀로라노" localSheetId="2">#REF!</definedName>
    <definedName name="탄뎀로라노" localSheetId="3">#REF!</definedName>
    <definedName name="탄뎀로라노" localSheetId="1">#REF!</definedName>
    <definedName name="탄뎀로라노">#REF!</definedName>
    <definedName name="탄뎀로라재" localSheetId="8">#REF!</definedName>
    <definedName name="탄뎀로라재" localSheetId="2">#REF!</definedName>
    <definedName name="탄뎀로라재" localSheetId="3">#REF!</definedName>
    <definedName name="탄뎀로라재" localSheetId="1">#REF!</definedName>
    <definedName name="탄뎀로라재">#REF!</definedName>
    <definedName name="탄성계수">#REF!</definedName>
    <definedName name="탄성계수비" localSheetId="8">#REF!</definedName>
    <definedName name="탄성계수비" localSheetId="2">#REF!</definedName>
    <definedName name="탄성계수비" localSheetId="3">#REF!</definedName>
    <definedName name="탄성계수비" localSheetId="1">#REF!</definedName>
    <definedName name="탄성계수비">#REF!</definedName>
    <definedName name="탄성고무받침" localSheetId="8">#REF!</definedName>
    <definedName name="탄성고무받침" localSheetId="2">#REF!</definedName>
    <definedName name="탄성고무받침" localSheetId="3">#REF!</definedName>
    <definedName name="탄성고무받침" localSheetId="1">#REF!</definedName>
    <definedName name="탄성고무받침">#REF!</definedName>
    <definedName name="택">[57]단가!$C$85</definedName>
    <definedName name="택코팅">[74]포장재료집계표!$C$9</definedName>
    <definedName name="택코팅1" localSheetId="8">#REF!</definedName>
    <definedName name="택코팅1" localSheetId="2">#REF!</definedName>
    <definedName name="택코팅1" localSheetId="3">#REF!</definedName>
    <definedName name="택코팅1" localSheetId="1">#REF!</definedName>
    <definedName name="택코팅1">#REF!</definedName>
    <definedName name="택코팅2" localSheetId="8">#REF!</definedName>
    <definedName name="택코팅2" localSheetId="2">#REF!</definedName>
    <definedName name="택코팅2" localSheetId="3">#REF!</definedName>
    <definedName name="택코팅2" localSheetId="1">#REF!</definedName>
    <definedName name="택코팅2">#REF!</definedName>
    <definedName name="택코팅량">[74]포장면적산출!$C$10</definedName>
    <definedName name="택코팅면적">[74]포장면적산출!$C$10</definedName>
    <definedName name="택코팅면적계">[74]포장수량집계!$F$9</definedName>
    <definedName name="택코팅면적수량">[120]포장수량집계!$G$9</definedName>
    <definedName name="터파기" localSheetId="8">#REF!</definedName>
    <definedName name="터파기" localSheetId="2">#REF!</definedName>
    <definedName name="터파기" localSheetId="3">#REF!</definedName>
    <definedName name="터파기" localSheetId="1">#REF!</definedName>
    <definedName name="터파기">#REF!</definedName>
    <definedName name="터파기기계0.4경비">#REF!</definedName>
    <definedName name="터파기기계0.4노무비">#REF!</definedName>
    <definedName name="터파기기계0.4재료비">#REF!</definedName>
    <definedName name="터파기리핑" localSheetId="8">#REF!</definedName>
    <definedName name="터파기리핑" localSheetId="2">#REF!</definedName>
    <definedName name="터파기리핑" localSheetId="3">#REF!</definedName>
    <definedName name="터파기리핑" localSheetId="1">#REF!</definedName>
    <definedName name="터파기리핑">#REF!</definedName>
    <definedName name="터파기발파암" localSheetId="8">#REF!</definedName>
    <definedName name="터파기발파암" localSheetId="2">#REF!</definedName>
    <definedName name="터파기발파암" localSheetId="3">#REF!</definedName>
    <definedName name="터파기발파암" localSheetId="1">#REF!</definedName>
    <definedName name="터파기발파암">#REF!</definedName>
    <definedName name="터파기토사" localSheetId="8">#REF!</definedName>
    <definedName name="터파기토사" localSheetId="2">#REF!</definedName>
    <definedName name="터파기토사" localSheetId="3">#REF!</definedName>
    <definedName name="터파기토사" localSheetId="1">#REF!</definedName>
    <definedName name="터파기토사">#REF!</definedName>
    <definedName name="텐덤_자주식_10_14_경비">[69]중기솔뇨!$E$201</definedName>
    <definedName name="텐덤_자주식_10_14_노무비">[69]중기솔뇨!$J$201</definedName>
    <definedName name="텐덤_자주식_10_14_재료비">[69]중기솔뇨!$N$201</definedName>
    <definedName name="텐덤_자주식_5_8_경비">#REF!</definedName>
    <definedName name="텐덤_자주식_5_8_노무비">#REF!</definedName>
    <definedName name="텐덤_자주식_5_8_재료비">#REF!</definedName>
    <definedName name="텐덤_자주식_8_10_경비">#REF!</definedName>
    <definedName name="텐덤_자주식_8_10_노무비">#REF!</definedName>
    <definedName name="텐덤_자주식_8_10_재료비">#REF!</definedName>
    <definedName name="텐덤_진동자주식_1_경비">#REF!</definedName>
    <definedName name="텐덤_진동자주식_1_노무비">#REF!</definedName>
    <definedName name="텐덤_진동자주식_1_재료비">#REF!</definedName>
    <definedName name="텐덤_진동자주식_13_경비">#REF!</definedName>
    <definedName name="텐덤_진동자주식_13_노무비">#REF!</definedName>
    <definedName name="텐덤_진동자주식_13_재료비">#REF!</definedName>
    <definedName name="텐덤_진동자주식_2_경비">#REF!</definedName>
    <definedName name="텐덤_진동자주식_2_노무비">#REF!</definedName>
    <definedName name="텐덤_진동자주식_2_재료비">#REF!</definedName>
    <definedName name="텐덤_진동자주식_4_경비">#REF!</definedName>
    <definedName name="텐덤_진동자주식_4_노무비">#REF!</definedName>
    <definedName name="텐덤_진동자주식_4_재료비">#REF!</definedName>
    <definedName name="텐덤_진동자주식_6_경비">#REF!</definedName>
    <definedName name="텐덤_진동자주식_6_노무비">#REF!</definedName>
    <definedName name="텐덤_진동자주식_6_재료비">#REF!</definedName>
    <definedName name="텐덤_진동자주식_7_경비">#REF!</definedName>
    <definedName name="텐덤_진동자주식_7_노무비">#REF!</definedName>
    <definedName name="텐덤_진동자주식_7_재료비">#REF!</definedName>
    <definedName name="텐덤_진동자주식_8_경비">#REF!</definedName>
    <definedName name="텐덤_진동자주식_8_노무비">#REF!</definedName>
    <definedName name="텐덤_진동자주식_8_재료비">#REF!</definedName>
    <definedName name="텐덤로울러자10경비">[78]장비경비!$G$90</definedName>
    <definedName name="텐덤로울러자10노무비">[78]장비경비!$I$90</definedName>
    <definedName name="텐덤로울러자10재료비">[78]장비경비!$H$90</definedName>
    <definedName name="템플리트모듈1" localSheetId="8">BlankMacro1</definedName>
    <definedName name="템플리트모듈1" localSheetId="2">BlankMacro1</definedName>
    <definedName name="템플리트모듈1" localSheetId="3">BlankMacro1</definedName>
    <definedName name="템플리트모듈1" localSheetId="1">BlankMacro1</definedName>
    <definedName name="템플리트모듈1">BlankMacro1</definedName>
    <definedName name="템플리트모듈2" localSheetId="8">BlankMacro1</definedName>
    <definedName name="템플리트모듈2" localSheetId="2">BlankMacro1</definedName>
    <definedName name="템플리트모듈2" localSheetId="3">BlankMacro1</definedName>
    <definedName name="템플리트모듈2" localSheetId="1">BlankMacro1</definedName>
    <definedName name="템플리트모듈2">BlankMacro1</definedName>
    <definedName name="템플리트모듈3" localSheetId="8">BlankMacro1</definedName>
    <definedName name="템플리트모듈3" localSheetId="2">BlankMacro1</definedName>
    <definedName name="템플리트모듈3" localSheetId="3">BlankMacro1</definedName>
    <definedName name="템플리트모듈3" localSheetId="1">BlankMacro1</definedName>
    <definedName name="템플리트모듈3">BlankMacro1</definedName>
    <definedName name="템플리트모듈4" localSheetId="8">BlankMacro1</definedName>
    <definedName name="템플리트모듈4" localSheetId="2">BlankMacro1</definedName>
    <definedName name="템플리트모듈4" localSheetId="3">BlankMacro1</definedName>
    <definedName name="템플리트모듈4" localSheetId="1">BlankMacro1</definedName>
    <definedName name="템플리트모듈4">BlankMacro1</definedName>
    <definedName name="템플리트모듈5" localSheetId="8">BlankMacro1</definedName>
    <definedName name="템플리트모듈5" localSheetId="2">BlankMacro1</definedName>
    <definedName name="템플리트모듈5" localSheetId="3">BlankMacro1</definedName>
    <definedName name="템플리트모듈5" localSheetId="1">BlankMacro1</definedName>
    <definedName name="템플리트모듈5">BlankMacro1</definedName>
    <definedName name="템플리트모듈6" localSheetId="8">BlankMacro1</definedName>
    <definedName name="템플리트모듈6" localSheetId="2">BlankMacro1</definedName>
    <definedName name="템플리트모듈6" localSheetId="3">BlankMacro1</definedName>
    <definedName name="템플리트모듈6" localSheetId="1">BlankMacro1</definedName>
    <definedName name="템플리트모듈6">BlankMacro1</definedName>
    <definedName name="토_공_수_량__산_출_근_거">#REF!</definedName>
    <definedName name="토_공_집_계_표">#REF!</definedName>
    <definedName name="토공구조물잔토및발파암유용량집계표">#REF!</definedName>
    <definedName name="토공기존구조물철거량개소별집계">#REF!</definedName>
    <definedName name="토공수량산출근거">#REF!</definedName>
    <definedName name="토공유동표">#REF!</definedName>
    <definedName name="토공집계표">#REF!</definedName>
    <definedName name="토사">'[97]1~6 설계조건....'!#REF!</definedName>
    <definedName name="토사자중">710.185</definedName>
    <definedName name="토사중량" localSheetId="8">#REF!</definedName>
    <definedName name="토사중량" localSheetId="2">#REF!</definedName>
    <definedName name="토사중량" localSheetId="3">#REF!</definedName>
    <definedName name="토사중량" localSheetId="1">#REF!</definedName>
    <definedName name="토사중량">#REF!</definedName>
    <definedName name="토사중량1" localSheetId="8">#REF!</definedName>
    <definedName name="토사중량1" localSheetId="2">#REF!</definedName>
    <definedName name="토사중량1" localSheetId="3">#REF!</definedName>
    <definedName name="토사중량1" localSheetId="1">#REF!</definedName>
    <definedName name="토사중량1">#REF!</definedName>
    <definedName name="토압S1">'[97]1~6 설계조건....'!#REF!</definedName>
    <definedName name="토압S2">'[97]1~6 설계조건....'!#REF!</definedName>
    <definedName name="토압W1">'[97]1~6 설계조건....'!#REF!</definedName>
    <definedName name="토압W2">'[97]1~6 설계조건....'!#REF!</definedName>
    <definedName name="토양" localSheetId="3">[60]직접인건비!#REF!</definedName>
    <definedName name="토양">[60]직접인건비!#REF!</definedName>
    <definedName name="토양질" localSheetId="3">[60]직접경비산출근거!#REF!</definedName>
    <definedName name="토양질">[60]직접경비산출근거!#REF!</definedName>
    <definedName name="토적">#REF!</definedName>
    <definedName name="토취장복구경비">#REF!</definedName>
    <definedName name="토취장복구노무비">#REF!</definedName>
    <definedName name="토취장복구재료비">#REF!</definedName>
    <definedName name="토피">'[97]1~6 설계조건....'!#REF!</definedName>
    <definedName name="통신TITLE">#REF!</definedName>
    <definedName name="통신TITLW">#REF!</definedName>
    <definedName name="통신금액">#REF!</definedName>
    <definedName name="통신내선공" localSheetId="8">#REF!</definedName>
    <definedName name="통신내선공" localSheetId="2">#REF!</definedName>
    <definedName name="통신내선공" localSheetId="3">#REF!</definedName>
    <definedName name="통신내선공" localSheetId="1">#REF!</definedName>
    <definedName name="통신내선공">#REF!</definedName>
    <definedName name="통신설비공" localSheetId="8">#REF!</definedName>
    <definedName name="통신설비공" localSheetId="2">#REF!</definedName>
    <definedName name="통신설비공" localSheetId="3">#REF!</definedName>
    <definedName name="통신설비공" localSheetId="1">#REF!</definedName>
    <definedName name="통신설비공">#REF!</definedName>
    <definedName name="통신외선공" localSheetId="8">#REF!</definedName>
    <definedName name="통신외선공" localSheetId="2">#REF!</definedName>
    <definedName name="통신외선공" localSheetId="3">#REF!</definedName>
    <definedName name="통신외선공" localSheetId="1">#REF!</definedName>
    <definedName name="통신외선공">#REF!</definedName>
    <definedName name="통신케이블공" localSheetId="8">#REF!</definedName>
    <definedName name="통신케이블공" localSheetId="2">#REF!</definedName>
    <definedName name="통신케이블공" localSheetId="3">#REF!</definedName>
    <definedName name="통신케이블공" localSheetId="1">#REF!</definedName>
    <definedName name="통신케이블공">#REF!</definedName>
    <definedName name="통장2" localSheetId="8">BlankMacro1</definedName>
    <definedName name="통장2" localSheetId="2">BlankMacro1</definedName>
    <definedName name="통장2" localSheetId="3">BlankMacro1</definedName>
    <definedName name="통장2" localSheetId="1">BlankMacro1</definedName>
    <definedName name="통장2">BlankMacro1</definedName>
    <definedName name="퇴직">#REF!</definedName>
    <definedName name="투간접노무비">#REF!</definedName>
    <definedName name="투경비">#REF!</definedName>
    <definedName name="투공급가액">#REF!</definedName>
    <definedName name="투공사원가">#REF!</definedName>
    <definedName name="투기타경비">#REF!</definedName>
    <definedName name="투노무비">#REF!</definedName>
    <definedName name="투도급액">#REF!</definedName>
    <definedName name="투부가가치세">#REF!</definedName>
    <definedName name="투산재보험료">#REF!</definedName>
    <definedName name="투순공사원가">#REF!</definedName>
    <definedName name="투안전관리비">#REF!</definedName>
    <definedName name="투이윤">#REF!</definedName>
    <definedName name="투일반관리비">#REF!</definedName>
    <definedName name="투재료비">#REF!</definedName>
    <definedName name="트랙터_타이어_1.5_경비">#REF!</definedName>
    <definedName name="트랙터_타이어_1.5_노무비">#REF!</definedName>
    <definedName name="트랙터_타이어_1.5_재료비">#REF!</definedName>
    <definedName name="트랙터_타이어_2.5_경비">[69]중기솔뇨!$E$469</definedName>
    <definedName name="트랙터_타이어_2.5_노무비">[69]중기솔뇨!$J$469</definedName>
    <definedName name="트랙터_타이어_2.5_재료비">[69]중기솔뇨!$N$469</definedName>
    <definedName name="트랙터_타이어_3.5_경비">#REF!</definedName>
    <definedName name="트랙터_타이어_3.5_노무비">#REF!</definedName>
    <definedName name="트랙터_타이어_3.5_재료비">#REF!</definedName>
    <definedName name="트랙터_타이어_4.5_경비">#REF!</definedName>
    <definedName name="트랙터_타이어_4.5_노무비">#REF!</definedName>
    <definedName name="트랙터_타이어_4.5_재료비">#REF!</definedName>
    <definedName name="트럭탑재형크레인_2_경비">#REF!</definedName>
    <definedName name="트럭탑재형크레인_2_노무비">#REF!</definedName>
    <definedName name="트럭탑재형크레인_2_재료비">#REF!</definedName>
    <definedName name="트럭탑재형크레인_3_경비">#REF!</definedName>
    <definedName name="트럭탑재형크레인_3_노무비">#REF!</definedName>
    <definedName name="트럭탑재형크레인_3_재료비">#REF!</definedName>
    <definedName name="트럭탑재형크레인_5_경비">[107]중기솔뇨!$E$369</definedName>
    <definedName name="트럭탑재형크레인_5_노무비">[107]중기솔뇨!$J$369</definedName>
    <definedName name="트럭탑재형크레인_5_재료비">[107]중기솔뇨!$N$369</definedName>
    <definedName name="트럭트렉터및트레일러20노무비">[85]장비경비!$I$228</definedName>
    <definedName name="트레일러_20_경비">[69]중기솔뇨!$E$475</definedName>
    <definedName name="트레일러_20_노무비">[69]중기솔뇨!$J$475</definedName>
    <definedName name="트레일러_20_재료비">[69]중기솔뇨!$N$475</definedName>
    <definedName name="트레일러_30_경비">#REF!</definedName>
    <definedName name="트레일러_30_노무비">#REF!</definedName>
    <definedName name="트레일러_30_재료비">#REF!</definedName>
    <definedName name="트레일러20경비">[85]장비경비!$G$228</definedName>
    <definedName name="트레일러경" localSheetId="8">#REF!</definedName>
    <definedName name="트레일러경" localSheetId="2">#REF!</definedName>
    <definedName name="트레일러경" localSheetId="3">#REF!</definedName>
    <definedName name="트레일러경" localSheetId="1">#REF!</definedName>
    <definedName name="트레일러경">#REF!</definedName>
    <definedName name="트레일러노" localSheetId="8">#REF!</definedName>
    <definedName name="트레일러노" localSheetId="2">#REF!</definedName>
    <definedName name="트레일러노" localSheetId="3">#REF!</definedName>
    <definedName name="트레일러노" localSheetId="1">#REF!</definedName>
    <definedName name="트레일러노">#REF!</definedName>
    <definedName name="트레일러재" localSheetId="8">#REF!</definedName>
    <definedName name="트레일러재" localSheetId="2">#REF!</definedName>
    <definedName name="트레일러재" localSheetId="3">#REF!</definedName>
    <definedName name="트레일러재" localSheetId="1">#REF!</definedName>
    <definedName name="트레일러재">#REF!</definedName>
    <definedName name="트렉터2.5톤경" localSheetId="8">#REF!</definedName>
    <definedName name="트렉터2.5톤경" localSheetId="2">#REF!</definedName>
    <definedName name="트렉터2.5톤경" localSheetId="3">#REF!</definedName>
    <definedName name="트렉터2.5톤경" localSheetId="1">#REF!</definedName>
    <definedName name="트렉터2.5톤경">#REF!</definedName>
    <definedName name="트렉터2.5톤노" localSheetId="8">#REF!</definedName>
    <definedName name="트렉터2.5톤노" localSheetId="2">#REF!</definedName>
    <definedName name="트렉터2.5톤노" localSheetId="3">#REF!</definedName>
    <definedName name="트렉터2.5톤노" localSheetId="1">#REF!</definedName>
    <definedName name="트렉터2.5톤노">#REF!</definedName>
    <definedName name="트렉터2.5톤재" localSheetId="8">#REF!</definedName>
    <definedName name="트렉터2.5톤재" localSheetId="2">#REF!</definedName>
    <definedName name="트렉터2.5톤재" localSheetId="3">#REF!</definedName>
    <definedName name="트렉터2.5톤재" localSheetId="1">#REF!</definedName>
    <definedName name="트렉터2.5톤재">#REF!</definedName>
    <definedName name="트렉트렉터및트레일러20재료비">[85]장비경비!$H$228</definedName>
    <definedName name="특" localSheetId="8">#REF!</definedName>
    <definedName name="특" localSheetId="2">#REF!</definedName>
    <definedName name="특" localSheetId="3">#REF!</definedName>
    <definedName name="특" localSheetId="1">#REF!</definedName>
    <definedName name="특">#REF!</definedName>
    <definedName name="특고">#REF!</definedName>
    <definedName name="특고압케이블전공" localSheetId="8">#REF!</definedName>
    <definedName name="특고압케이블전공" localSheetId="2">#REF!</definedName>
    <definedName name="특고압케이블전공" localSheetId="3">#REF!</definedName>
    <definedName name="특고압케이블전공" localSheetId="1">#REF!</definedName>
    <definedName name="특고압케이블전공">#REF!</definedName>
    <definedName name="특급">#REF!</definedName>
    <definedName name="특급기술자">#REF!</definedName>
    <definedName name="특급기술자_측량">#REF!</definedName>
    <definedName name="특급전체" localSheetId="8">#REF!</definedName>
    <definedName name="특급전체" localSheetId="2">#REF!</definedName>
    <definedName name="특급전체" localSheetId="3">#REF!</definedName>
    <definedName name="특급전체" localSheetId="1">#REF!</definedName>
    <definedName name="특급전체">#REF!</definedName>
    <definedName name="특별">#REF!</definedName>
    <definedName name="특별인부" localSheetId="8">#REF!</definedName>
    <definedName name="특별인부" localSheetId="2">#REF!</definedName>
    <definedName name="특별인부" localSheetId="3">#REF!</definedName>
    <definedName name="특별인부" localSheetId="1">#REF!</definedName>
    <definedName name="특별인부">#REF!</definedName>
    <definedName name="특수비계공" localSheetId="8">#REF!</definedName>
    <definedName name="특수비계공" localSheetId="2">#REF!</definedName>
    <definedName name="특수비계공" localSheetId="3">#REF!</definedName>
    <definedName name="특수비계공" localSheetId="1">#REF!</definedName>
    <definedName name="특수비계공">#REF!</definedName>
    <definedName name="특술">#REF!</definedName>
    <definedName name="특인">#REF!</definedName>
    <definedName name="티2" localSheetId="8">#REF!</definedName>
    <definedName name="티2" localSheetId="2">#REF!</definedName>
    <definedName name="티2" localSheetId="3">#REF!</definedName>
    <definedName name="티2" localSheetId="1">#REF!</definedName>
    <definedName name="티2">#REF!</definedName>
    <definedName name="팁">[78]자재단가!$K$218</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파">#REF!</definedName>
    <definedName name="파이프">#REF!</definedName>
    <definedName name="파이프50">#REF!</definedName>
    <definedName name="파일" localSheetId="8" hidden="1">#REF!</definedName>
    <definedName name="파일" localSheetId="2" hidden="1">#REF!</definedName>
    <definedName name="파일" localSheetId="3" hidden="1">#REF!</definedName>
    <definedName name="파일" localSheetId="1" hidden="1">#REF!</definedName>
    <definedName name="파일" hidden="1">#REF!</definedName>
    <definedName name="파일1간격">0.6</definedName>
    <definedName name="파일간격">1.3</definedName>
    <definedName name="파일길이" localSheetId="8">#REF!</definedName>
    <definedName name="파일길이" localSheetId="2">#REF!</definedName>
    <definedName name="파일길이" localSheetId="3">#REF!</definedName>
    <definedName name="파일길이" localSheetId="1">#REF!</definedName>
    <definedName name="파일길이">#REF!</definedName>
    <definedName name="파일종갯수" localSheetId="8">#REF!</definedName>
    <definedName name="파일종갯수" localSheetId="2">#REF!</definedName>
    <definedName name="파일종갯수" localSheetId="3">#REF!</definedName>
    <definedName name="파일종갯수" localSheetId="1">#REF!</definedName>
    <definedName name="파일종갯수">#REF!</definedName>
    <definedName name="파일횡갯수" localSheetId="8">#REF!</definedName>
    <definedName name="파일횡갯수" localSheetId="2">#REF!</definedName>
    <definedName name="파일횡갯수" localSheetId="3">#REF!</definedName>
    <definedName name="파일횡갯수" localSheetId="1">#REF!</definedName>
    <definedName name="파일횡갯수">#REF!</definedName>
    <definedName name="파카숀빗드">#REF!</definedName>
    <definedName name="파형강관">#REF!</definedName>
    <definedName name="판재">#REF!</definedName>
    <definedName name="팔" localSheetId="3">[54]설계총괄표!#REF!</definedName>
    <definedName name="팔">[54]설계총괄표!#REF!</definedName>
    <definedName name="팔팔" localSheetId="3">[54]설계총괄표!#REF!</definedName>
    <definedName name="팔팔">[54]설계총괄표!#REF!</definedName>
    <definedName name="팔팔팔" localSheetId="3">[54]설계총괄표!#REF!</definedName>
    <definedName name="팔팔팔">[54]설계총괄표!#REF!</definedName>
    <definedName name="팔팔팔팔" localSheetId="3">[54]설계총괄표!#REF!</definedName>
    <definedName name="팔팔팔팔">[54]설계총괄표!#REF!</definedName>
    <definedName name="팔호표">#REF!</definedName>
    <definedName name="퍼티">[49]자재!$C$16</definedName>
    <definedName name="펌프손료">#REF!</definedName>
    <definedName name="펌프카_경비">#REF!</definedName>
    <definedName name="펌프카_노무비">#REF!</definedName>
    <definedName name="펌프카_재료비">#REF!</definedName>
    <definedName name="페이브먼트브레이커_15_9_경비">#REF!</definedName>
    <definedName name="페이브먼트브레이커_15_9_노무비">#REF!</definedName>
    <definedName name="페이브먼트브레이커_15_9_재료비">#REF!</definedName>
    <definedName name="페이브먼트브레이커_25_경비">#REF!</definedName>
    <definedName name="페이브먼트브레이커_25_노무비">#REF!</definedName>
    <definedName name="페이브먼트브레이커_25_재료비">#REF!</definedName>
    <definedName name="페이브먼트브레이커_36_경비">#REF!</definedName>
    <definedName name="페이브먼트브레이커_36_노무비">#REF!</definedName>
    <definedName name="페이브먼트브레이커_36_재료비">#REF!</definedName>
    <definedName name="편구배구간수량산출">#REF!</definedName>
    <definedName name="편구배별연장명세및확폭면적산출서">#REF!</definedName>
    <definedName name="편구배별포장단위수량">#REF!</definedName>
    <definedName name="편입용지조서">#REF!</definedName>
    <definedName name="평가항목" localSheetId="3">[60]직접인건비!#REF!</definedName>
    <definedName name="평가항목">[60]직접인건비!#REF!</definedName>
    <definedName name="평균">#REF!</definedName>
    <definedName name="평면선형">#REF!</definedName>
    <definedName name="폐기물처리비" localSheetId="8">#REF!</definedName>
    <definedName name="폐기물처리비" localSheetId="2">#REF!</definedName>
    <definedName name="폐기물처리비" localSheetId="3">#REF!</definedName>
    <definedName name="폐기물처리비" localSheetId="1">#REF!</definedName>
    <definedName name="폐기물처리비">#REF!</definedName>
    <definedName name="포설공" localSheetId="8">#REF!</definedName>
    <definedName name="포설공" localSheetId="2">#REF!</definedName>
    <definedName name="포설공" localSheetId="3">#REF!</definedName>
    <definedName name="포설공" localSheetId="1">#REF!</definedName>
    <definedName name="포설공">#REF!</definedName>
    <definedName name="포장1">#REF!</definedName>
    <definedName name="포장2">#REF!</definedName>
    <definedName name="포장h">#REF!</definedName>
    <definedName name="포장공" localSheetId="8">#REF!</definedName>
    <definedName name="포장공" localSheetId="2">#REF!</definedName>
    <definedName name="포장공" localSheetId="3">#REF!</definedName>
    <definedName name="포장공" localSheetId="1">#REF!</definedName>
    <definedName name="포장공">#REF!</definedName>
    <definedName name="포장공집계표">#REF!</definedName>
    <definedName name="포장절단">[57]단가!$C$79</definedName>
    <definedName name="포장파취">[57]단가!$C$81</definedName>
    <definedName name="포장표준단면도">#REF!</definedName>
    <definedName name="폭" localSheetId="8">#REF!</definedName>
    <definedName name="폭" localSheetId="2">#REF!</definedName>
    <definedName name="폭" localSheetId="3">#REF!</definedName>
    <definedName name="폭" localSheetId="1">#REF!</definedName>
    <definedName name="폭">#REF!</definedName>
    <definedName name="폭원" localSheetId="8">#REF!</definedName>
    <definedName name="폭원" localSheetId="2">#REF!</definedName>
    <definedName name="폭원" localSheetId="3">#REF!</definedName>
    <definedName name="폭원" localSheetId="1">#REF!</definedName>
    <definedName name="폭원">#REF!</definedName>
    <definedName name="폭폭">'[97]1~6 설계조건....'!#REF!</definedName>
    <definedName name="표면처리">#REF!</definedName>
    <definedName name="표선성읍">[50]총사업비현황!$P$103</definedName>
    <definedName name="표준구간포장단위수량">#REF!</definedName>
    <definedName name="표준안전관리비" localSheetId="8">#REF!</definedName>
    <definedName name="표준안전관리비" localSheetId="2">#REF!</definedName>
    <definedName name="표준안전관리비" localSheetId="3">#REF!</definedName>
    <definedName name="표준안전관리비" localSheetId="1">#REF!</definedName>
    <definedName name="표준안전관리비">#REF!</definedName>
    <definedName name="표지" localSheetId="8">#REF!</definedName>
    <definedName name="표지" localSheetId="2">#REF!</definedName>
    <definedName name="표지" localSheetId="3">#REF!</definedName>
    <definedName name="표지" localSheetId="1">#REF!</definedName>
    <definedName name="표지">#REF!</definedName>
    <definedName name="표지2">#REF!</definedName>
    <definedName name="표지33">#REF!</definedName>
    <definedName name="표층">[74]포장재료집계표!$C$6</definedName>
    <definedName name="표층t">#REF!</definedName>
    <definedName name="표층량">[74]포장면적산출!$C$6</definedName>
    <definedName name="표층면적">[74]포장면적산출!$C$6</definedName>
    <definedName name="표층면적계">[74]포장수량집계!$F$8</definedName>
    <definedName name="표층포설">[57]단가!$C$82</definedName>
    <definedName name="풍덕천금곡">[50]총사업비현황!$P$19</definedName>
    <definedName name="프라이드">'[84]단가 및 재료비'!$S$144</definedName>
    <definedName name="프라이머융착식">[85]자재단가!$K$167</definedName>
    <definedName name="프라임">[57]단가!$C$84</definedName>
    <definedName name="프라임코팅">[74]포장재료집계표!$C$15</definedName>
    <definedName name="프라임코팅면적">[74]포장면적산출!$C$17</definedName>
    <definedName name="프라임코팅면적계">[74]포장수량집계!$F$11</definedName>
    <definedName name="플라타너스B8">[51]데이타!$E$552</definedName>
    <definedName name="플랜지돌출폭" localSheetId="8">#REF!</definedName>
    <definedName name="플랜지돌출폭" localSheetId="2">#REF!</definedName>
    <definedName name="플랜지돌출폭" localSheetId="3">#REF!</definedName>
    <definedName name="플랜지돌출폭" localSheetId="1">#REF!</definedName>
    <definedName name="플랜지돌출폭">#REF!</definedName>
    <definedName name="플랜지폭" localSheetId="8">#REF!</definedName>
    <definedName name="플랜지폭" localSheetId="2">#REF!</definedName>
    <definedName name="플랜지폭" localSheetId="3">#REF!</definedName>
    <definedName name="플랜지폭" localSheetId="1">#REF!</definedName>
    <definedName name="플랜지폭">#REF!</definedName>
    <definedName name="플랜트기계설치공" localSheetId="8">#REF!</definedName>
    <definedName name="플랜트기계설치공" localSheetId="2">#REF!</definedName>
    <definedName name="플랜트기계설치공" localSheetId="3">#REF!</definedName>
    <definedName name="플랜트기계설치공" localSheetId="1">#REF!</definedName>
    <definedName name="플랜트기계설치공">#REF!</definedName>
    <definedName name="플랜트배관공" localSheetId="8">#REF!</definedName>
    <definedName name="플랜트배관공" localSheetId="2">#REF!</definedName>
    <definedName name="플랜트배관공" localSheetId="3">#REF!</definedName>
    <definedName name="플랜트배관공" localSheetId="1">#REF!</definedName>
    <definedName name="플랜트배관공">#REF!</definedName>
    <definedName name="플랜트용접공" localSheetId="8">#REF!</definedName>
    <definedName name="플랜트용접공" localSheetId="2">#REF!</definedName>
    <definedName name="플랜트용접공" localSheetId="3">#REF!</definedName>
    <definedName name="플랜트용접공" localSheetId="1">#REF!</definedName>
    <definedName name="플랜트용접공">#REF!</definedName>
    <definedName name="플랜트전공" localSheetId="8">#REF!</definedName>
    <definedName name="플랜트전공" localSheetId="2">#REF!</definedName>
    <definedName name="플랜트전공" localSheetId="3">#REF!</definedName>
    <definedName name="플랜트전공" localSheetId="1">#REF!</definedName>
    <definedName name="플랜트전공">#REF!</definedName>
    <definedName name="플랜트제관공" localSheetId="8">#REF!</definedName>
    <definedName name="플랜트제관공" localSheetId="2">#REF!</definedName>
    <definedName name="플랜트제관공" localSheetId="3">#REF!</definedName>
    <definedName name="플랜트제관공" localSheetId="1">#REF!</definedName>
    <definedName name="플랜트제관공">#REF!</definedName>
    <definedName name="플랜트특수용접공" localSheetId="8">#REF!</definedName>
    <definedName name="플랜트특수용접공" localSheetId="2">#REF!</definedName>
    <definedName name="플랜트특수용접공" localSheetId="3">#REF!</definedName>
    <definedName name="플랜트특수용접공" localSheetId="1">#REF!</definedName>
    <definedName name="플랜트특수용접공">#REF!</definedName>
    <definedName name="피복">#REF!</definedName>
    <definedName name="피복두께" localSheetId="8">#REF!</definedName>
    <definedName name="피복두께" localSheetId="2">#REF!</definedName>
    <definedName name="피복두께" localSheetId="3">#REF!</definedName>
    <definedName name="피복두께" localSheetId="1">#REF!</definedName>
    <definedName name="피복두께">#REF!</definedName>
    <definedName name="필지수">#REF!</definedName>
    <definedName name="ㅎ" hidden="1">{#N/A,#N/A,FALSE,"운반시간"}</definedName>
    <definedName name="ㅎ14">#REF!</definedName>
    <definedName name="ㅎ314">#REF!</definedName>
    <definedName name="ㅎ4ㅅ고46" hidden="1">[103]지수적용공사비내역서!#REF!</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ㅎㅇㅎㅇ">#REF!</definedName>
    <definedName name="ㅎㅎㅎ">#REF!</definedName>
    <definedName name="하">#REF!</definedName>
    <definedName name="하부">[101]코드!$D$2:$F$19</definedName>
    <definedName name="하부높이" localSheetId="8">#REF!</definedName>
    <definedName name="하부높이" localSheetId="2">#REF!</definedName>
    <definedName name="하부높이" localSheetId="3">#REF!</definedName>
    <definedName name="하부높이" localSheetId="1">#REF!</definedName>
    <definedName name="하부높이">#REF!</definedName>
    <definedName name="하부두께" localSheetId="8">#REF!</definedName>
    <definedName name="하부두께" localSheetId="2">#REF!</definedName>
    <definedName name="하부두께" localSheetId="3">#REF!</definedName>
    <definedName name="하부두께" localSheetId="1">#REF!</definedName>
    <definedName name="하부두께">#REF!</definedName>
    <definedName name="하부슬라브">#REF!</definedName>
    <definedName name="하부슬래브">'[97]1~6 설계조건....'!#REF!</definedName>
    <definedName name="하부슬래브h">#REF!</definedName>
    <definedName name="하부우각부M">'[97]1~6 설계조건....'!#REF!</definedName>
    <definedName name="하부자중">'[97]1~6 설계조건....'!#REF!</definedName>
    <definedName name="하부전단간격">'[97]1~6 설계조건....'!#REF!</definedName>
    <definedName name="하부전단갯수">'[97]1~6 설계조건....'!#REF!</definedName>
    <definedName name="하부전단철근">'[97]1~6 설계조건....'!#REF!</definedName>
    <definedName name="하부중앙1단간격">'[97]1~6 설계조건....'!#REF!</definedName>
    <definedName name="하부중앙2단간격">'[97]1~6 설계조건....'!#REF!</definedName>
    <definedName name="하부중앙d">'[97]1~6 설계조건....'!#REF!</definedName>
    <definedName name="하부중앙h">'[97]1~6 설계조건....'!#REF!</definedName>
    <definedName name="하부중앙M">'[97]1~6 설계조건....'!#REF!</definedName>
    <definedName name="하부중앙S">'[97]1~6 설계조건....'!#REF!</definedName>
    <definedName name="하부중앙부1단">'[97]1~6 설계조건....'!#REF!</definedName>
    <definedName name="하부중앙부2단">'[97]1~6 설계조건....'!#REF!</definedName>
    <definedName name="하부중앙피복">'[97]1~6 설계조건....'!#REF!</definedName>
    <definedName name="하부지점1단간격">'[97]1~6 설계조건....'!#REF!</definedName>
    <definedName name="하부지점2단간격">'[97]1~6 설계조건....'!#REF!</definedName>
    <definedName name="하부지점d">'[97]1~6 설계조건....'!#REF!</definedName>
    <definedName name="하부지점h">'[97]1~6 설계조건....'!#REF!</definedName>
    <definedName name="하부지점M">'[97]1~6 설계조건....'!#REF!</definedName>
    <definedName name="하부지점S">'[97]1~6 설계조건....'!#REF!</definedName>
    <definedName name="하부지점부1단">'[97]1~6 설계조건....'!#REF!</definedName>
    <definedName name="하부지점부2단">'[97]1~6 설계조건....'!#REF!</definedName>
    <definedName name="하부지점피복">'[97]1~6 설계조건....'!#REF!</definedName>
    <definedName name="하부플랜지두께" localSheetId="8">#REF!</definedName>
    <definedName name="하부플랜지두께" localSheetId="2">#REF!</definedName>
    <definedName name="하부플랜지두께" localSheetId="3">#REF!</definedName>
    <definedName name="하부플랜지두께" localSheetId="1">#REF!</definedName>
    <definedName name="하부플랜지두께">#REF!</definedName>
    <definedName name="하부하중">'[97]1~6 설계조건....'!#REF!</definedName>
    <definedName name="하부헌치높이">'[97]1~6 설계조건....'!#REF!</definedName>
    <definedName name="하부헌치폭">'[97]1~6 설계조건....'!#REF!</definedName>
    <definedName name="하양읍">#REF!</definedName>
    <definedName name="하중">[101]코드!$G$2:$H$11</definedName>
    <definedName name="하천관리" localSheetId="8">#REF!</definedName>
    <definedName name="하천관리" localSheetId="2">#REF!</definedName>
    <definedName name="하천관리" localSheetId="3">#REF!</definedName>
    <definedName name="하천관리" localSheetId="1">#REF!</definedName>
    <definedName name="하천관리">#REF!</definedName>
    <definedName name="한림생림">[50]총사업비현황!$P$95</definedName>
    <definedName name="할석공">[69]노임!$C$124</definedName>
    <definedName name="할증" localSheetId="8">#REF!</definedName>
    <definedName name="할증" localSheetId="2">#REF!</definedName>
    <definedName name="할증" localSheetId="3">#REF!</definedName>
    <definedName name="할증" localSheetId="1">#REF!</definedName>
    <definedName name="할증">#REF!</definedName>
    <definedName name="함1" localSheetId="8">#REF!</definedName>
    <definedName name="함1" localSheetId="2">#REF!</definedName>
    <definedName name="함1" localSheetId="3">#REF!</definedName>
    <definedName name="함1" localSheetId="1">#REF!</definedName>
    <definedName name="함1">#REF!</definedName>
    <definedName name="함2" localSheetId="8">#REF!</definedName>
    <definedName name="함2" localSheetId="2">#REF!</definedName>
    <definedName name="함2" localSheetId="3">#REF!</definedName>
    <definedName name="함2" localSheetId="1">#REF!</definedName>
    <definedName name="함2">#REF!</definedName>
    <definedName name="함석공" localSheetId="8">#REF!</definedName>
    <definedName name="함석공" localSheetId="2">#REF!</definedName>
    <definedName name="함석공" localSheetId="3">#REF!</definedName>
    <definedName name="함석공" localSheetId="1">#REF!</definedName>
    <definedName name="함석공">#REF!</definedName>
    <definedName name="함안가야">[50]총사업비현황!$P$96</definedName>
    <definedName name="합37">'[96]대창(함평)-창열'!#REF!</definedName>
    <definedName name="합372">'[96]대창(장성)'!#REF!</definedName>
    <definedName name="합37a" localSheetId="8">#REF!</definedName>
    <definedName name="합37a" localSheetId="2">#REF!</definedName>
    <definedName name="합37a" localSheetId="3">#REF!</definedName>
    <definedName name="합37a" localSheetId="1">#REF!</definedName>
    <definedName name="합37a">#REF!</definedName>
    <definedName name="합37함" localSheetId="8">#REF!</definedName>
    <definedName name="합37함" localSheetId="2">#REF!</definedName>
    <definedName name="합37함" localSheetId="3">#REF!</definedName>
    <definedName name="합37함" localSheetId="1">#REF!</definedName>
    <definedName name="합37함">#REF!</definedName>
    <definedName name="합3함7" localSheetId="8">#REF!</definedName>
    <definedName name="합3함7" localSheetId="2">#REF!</definedName>
    <definedName name="합3함7" localSheetId="3">#REF!</definedName>
    <definedName name="합3함7" localSheetId="1">#REF!</definedName>
    <definedName name="합3함7">#REF!</definedName>
    <definedName name="합계">#REF!</definedName>
    <definedName name="합덕우강">[50]총사업비현황!$P$49</definedName>
    <definedName name="합판">'[84]단가 및 재료비'!$S$170</definedName>
    <definedName name="합판12">[52]자재단가!$K$185</definedName>
    <definedName name="합판1회1" localSheetId="8">#REF!</definedName>
    <definedName name="합판1회1" localSheetId="2">#REF!</definedName>
    <definedName name="합판1회1" localSheetId="3">#REF!</definedName>
    <definedName name="합판1회1" localSheetId="1">#REF!</definedName>
    <definedName name="합판1회1">#REF!</definedName>
    <definedName name="합판1회2" localSheetId="8">#REF!</definedName>
    <definedName name="합판1회2" localSheetId="2">#REF!</definedName>
    <definedName name="합판1회2" localSheetId="3">#REF!</definedName>
    <definedName name="합판1회2" localSheetId="1">#REF!</definedName>
    <definedName name="합판1회2">#REF!</definedName>
    <definedName name="합판3.6">#REF!</definedName>
    <definedName name="합판31" localSheetId="8">#REF!</definedName>
    <definedName name="합판31" localSheetId="2">#REF!</definedName>
    <definedName name="합판31" localSheetId="3">#REF!</definedName>
    <definedName name="합판31" localSheetId="1">#REF!</definedName>
    <definedName name="합판31">#REF!</definedName>
    <definedName name="합판317" localSheetId="8">#REF!</definedName>
    <definedName name="합판317" localSheetId="2">#REF!</definedName>
    <definedName name="합판317" localSheetId="3">#REF!</definedName>
    <definedName name="합판317" localSheetId="1">#REF!</definedName>
    <definedName name="합판317">#REF!</definedName>
    <definedName name="합판371" localSheetId="8">#REF!</definedName>
    <definedName name="합판371" localSheetId="2">#REF!</definedName>
    <definedName name="합판371" localSheetId="3">#REF!</definedName>
    <definedName name="합판371" localSheetId="1">#REF!</definedName>
    <definedName name="합판371">#REF!</definedName>
    <definedName name="합판3함" localSheetId="8">#REF!</definedName>
    <definedName name="합판3함" localSheetId="2">#REF!</definedName>
    <definedName name="합판3함" localSheetId="3">#REF!</definedName>
    <definedName name="합판3함" localSheetId="1">#REF!</definedName>
    <definedName name="합판3함">#REF!</definedName>
    <definedName name="합판3회">#REF!</definedName>
    <definedName name="합판3회1" localSheetId="8">#REF!</definedName>
    <definedName name="합판3회1" localSheetId="2">#REF!</definedName>
    <definedName name="합판3회1" localSheetId="3">#REF!</definedName>
    <definedName name="합판3회1" localSheetId="1">#REF!</definedName>
    <definedName name="합판3회1">#REF!</definedName>
    <definedName name="합판3회2" localSheetId="8">#REF!</definedName>
    <definedName name="합판3회2" localSheetId="2">#REF!</definedName>
    <definedName name="합판3회2" localSheetId="3">#REF!</definedName>
    <definedName name="합판3회2" localSheetId="1">#REF!</definedName>
    <definedName name="합판3회2">#REF!</definedName>
    <definedName name="합판4회">#REF!</definedName>
    <definedName name="합판4회1" localSheetId="8">#REF!</definedName>
    <definedName name="합판4회1" localSheetId="2">#REF!</definedName>
    <definedName name="합판4회1" localSheetId="3">#REF!</definedName>
    <definedName name="합판4회1" localSheetId="1">#REF!</definedName>
    <definedName name="합판4회1">#REF!</definedName>
    <definedName name="합판4회2" localSheetId="8">#REF!</definedName>
    <definedName name="합판4회2" localSheetId="2">#REF!</definedName>
    <definedName name="합판4회2" localSheetId="3">#REF!</definedName>
    <definedName name="합판4회2" localSheetId="1">#REF!</definedName>
    <definedName name="합판4회2">#REF!</definedName>
    <definedName name="합판6회1" localSheetId="8">#REF!</definedName>
    <definedName name="합판6회1" localSheetId="2">#REF!</definedName>
    <definedName name="합판6회1" localSheetId="3">#REF!</definedName>
    <definedName name="합판6회1" localSheetId="1">#REF!</definedName>
    <definedName name="합판6회1">#REF!</definedName>
    <definedName name="합판6회2" localSheetId="8">#REF!</definedName>
    <definedName name="합판6회2" localSheetId="2">#REF!</definedName>
    <definedName name="합판6회2" localSheetId="3">#REF!</definedName>
    <definedName name="합판6회2" localSheetId="1">#REF!</definedName>
    <definedName name="합판6회2">#REF!</definedName>
    <definedName name="합판731" localSheetId="8">#REF!</definedName>
    <definedName name="합판731" localSheetId="2">#REF!</definedName>
    <definedName name="합판731" localSheetId="3">#REF!</definedName>
    <definedName name="합판731" localSheetId="1">#REF!</definedName>
    <definedName name="합판731">#REF!</definedName>
    <definedName name="항" localSheetId="8">#REF!</definedName>
    <definedName name="항" localSheetId="2">#REF!</definedName>
    <definedName name="항" localSheetId="3">#REF!</definedName>
    <definedName name="항" localSheetId="1">#REF!</definedName>
    <definedName name="항">#REF!</definedName>
    <definedName name="항공사진고급">#REF!</definedName>
    <definedName name="항공사진중급">#REF!</definedName>
    <definedName name="항공사진초급">#REF!</definedName>
    <definedName name="항목1">#REF!</definedName>
    <definedName name="항목10">#REF!</definedName>
    <definedName name="항목11">#REF!</definedName>
    <definedName name="항목12">#REF!</definedName>
    <definedName name="항목13">#REF!</definedName>
    <definedName name="항목14">#REF!</definedName>
    <definedName name="항목15">#REF!</definedName>
    <definedName name="항목16">#REF!</definedName>
    <definedName name="항목17">#REF!</definedName>
    <definedName name="항목18">#REF!</definedName>
    <definedName name="항목19">#REF!</definedName>
    <definedName name="항목2" localSheetId="8">#REF!</definedName>
    <definedName name="항목2" localSheetId="2">#REF!</definedName>
    <definedName name="항목2" localSheetId="3">#REF!</definedName>
    <definedName name="항목2" localSheetId="1">#REF!</definedName>
    <definedName name="항목2">#REF!</definedName>
    <definedName name="항목20">#REF!</definedName>
    <definedName name="항목3">#REF!</definedName>
    <definedName name="항목4">#REF!</definedName>
    <definedName name="항목5">#REF!</definedName>
    <definedName name="항목7">#REF!</definedName>
    <definedName name="항목8">#REF!</definedName>
    <definedName name="항목9">#REF!</definedName>
    <definedName name="항목a">#REF!</definedName>
    <definedName name="항법사">#REF!</definedName>
    <definedName name="항타길이_경사" localSheetId="8">#REF!</definedName>
    <definedName name="항타길이_경사" localSheetId="2">#REF!</definedName>
    <definedName name="항타길이_경사" localSheetId="3">#REF!</definedName>
    <definedName name="항타길이_경사" localSheetId="1">#REF!</definedName>
    <definedName name="항타길이_경사">#REF!</definedName>
    <definedName name="항타길이_수직" localSheetId="8">#REF!</definedName>
    <definedName name="항타길이_수직" localSheetId="2">#REF!</definedName>
    <definedName name="항타길이_수직" localSheetId="3">#REF!</definedName>
    <definedName name="항타길이_수직" localSheetId="1">#REF!</definedName>
    <definedName name="항타길이_수직">#REF!</definedName>
    <definedName name="항타비1" localSheetId="8">#REF!</definedName>
    <definedName name="항타비1" localSheetId="2">#REF!</definedName>
    <definedName name="항타비1" localSheetId="3">#REF!</definedName>
    <definedName name="항타비1" localSheetId="1">#REF!</definedName>
    <definedName name="항타비1">#REF!</definedName>
    <definedName name="항타비2" localSheetId="8">#REF!</definedName>
    <definedName name="항타비2" localSheetId="2">#REF!</definedName>
    <definedName name="항타비2" localSheetId="3">#REF!</definedName>
    <definedName name="항타비2" localSheetId="1">#REF!</definedName>
    <definedName name="항타비2">#REF!</definedName>
    <definedName name="허균">#REF!</definedName>
    <definedName name="허미">[0]!허미</definedName>
    <definedName name="허용지반반력">70</definedName>
    <definedName name="헌치" localSheetId="8">#REF!</definedName>
    <definedName name="헌치" localSheetId="2">#REF!</definedName>
    <definedName name="헌치" localSheetId="3">#REF!</definedName>
    <definedName name="헌치" localSheetId="1">#REF!</definedName>
    <definedName name="헌치">#REF!</definedName>
    <definedName name="헌치b">#REF!</definedName>
    <definedName name="헌치H">#REF!</definedName>
    <definedName name="헌치V">#REF!</definedName>
    <definedName name="헌치X" localSheetId="3">'[55]하중조건(평상시)'!#REF!</definedName>
    <definedName name="헌치X">'[55]하중조건(평상시)'!#REF!</definedName>
    <definedName name="헌치Y" localSheetId="3">'[55]하중조건(평상시)'!#REF!</definedName>
    <definedName name="헌치Y">'[55]하중조건(평상시)'!#REF!</definedName>
    <definedName name="현도사" localSheetId="8">#REF!</definedName>
    <definedName name="현도사" localSheetId="2">#REF!</definedName>
    <definedName name="현도사" localSheetId="3">#REF!</definedName>
    <definedName name="현도사" localSheetId="1">#REF!</definedName>
    <definedName name="현도사">#REF!</definedName>
    <definedName name="현장경비">#REF!</definedName>
    <definedName name="현장명">#REF!</definedName>
    <definedName name="형늘">#REF!</definedName>
    <definedName name="형상">[37]DATE!$D$24:$D$85</definedName>
    <definedName name="형틀">#REF!</definedName>
    <definedName name="형틀목">#REF!</definedName>
    <definedName name="형틀목공" localSheetId="8">#REF!</definedName>
    <definedName name="형틀목공" localSheetId="2">#REF!</definedName>
    <definedName name="형틀목공" localSheetId="3">#REF!</definedName>
    <definedName name="형틀목공" localSheetId="1">#REF!</definedName>
    <definedName name="형틀목공">#REF!</definedName>
    <definedName name="혜숙">#REF!</definedName>
    <definedName name="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홍콩달러">#REF!</definedName>
    <definedName name="화서화북">[50]총사업비현황!$P$87</definedName>
    <definedName name="화약취급공" localSheetId="8">#REF!</definedName>
    <definedName name="화약취급공" localSheetId="2">#REF!</definedName>
    <definedName name="화약취급공" localSheetId="3">#REF!</definedName>
    <definedName name="화약취급공" localSheetId="1">#REF!</definedName>
    <definedName name="화약취급공">#REF!</definedName>
    <definedName name="화원삼포">[50]총사업비현황!$P$72</definedName>
    <definedName name="확폭구간">#REF!</definedName>
    <definedName name="환1">'[97]1~6 설계조건....'!#REF!</definedName>
    <definedName name="환2">'[97]1~6 설계조건....'!#REF!</definedName>
    <definedName name="환3">'[97]1~6 설계조건....'!#REF!</definedName>
    <definedName name="환4">'[97]1~6 설계조건....'!#REF!</definedName>
    <definedName name="환경개요">#REF!</definedName>
    <definedName name="환경규모">#REF!</definedName>
    <definedName name="환경보전비" localSheetId="8">#REF!</definedName>
    <definedName name="환경보전비" localSheetId="2">#REF!</definedName>
    <definedName name="환경보전비" localSheetId="3">#REF!</definedName>
    <definedName name="환경보전비" localSheetId="1">#REF!</definedName>
    <definedName name="환경보전비">#REF!</definedName>
    <definedName name="환경조건">'[97]1~6 설계조건....'!#REF!</definedName>
    <definedName name="환율" localSheetId="8">#REF!</definedName>
    <definedName name="환율" localSheetId="2">#REF!</definedName>
    <definedName name="환율" localSheetId="3">#REF!</definedName>
    <definedName name="환율" localSheetId="1">#REF!</definedName>
    <definedName name="환율">#REF!</definedName>
    <definedName name="활" localSheetId="8">#REF!</definedName>
    <definedName name="활" localSheetId="2">#REF!</definedName>
    <definedName name="활" localSheetId="3">#REF!</definedName>
    <definedName name="활" localSheetId="1">#REF!</definedName>
    <definedName name="활">#REF!</definedName>
    <definedName name="활사" localSheetId="8">#REF!</definedName>
    <definedName name="활사" localSheetId="2">#REF!</definedName>
    <definedName name="활사" localSheetId="3">#REF!</definedName>
    <definedName name="활사" localSheetId="1">#REF!</definedName>
    <definedName name="활사">#REF!</definedName>
    <definedName name="활삼" localSheetId="8">#REF!</definedName>
    <definedName name="활삼" localSheetId="2">#REF!</definedName>
    <definedName name="활삼" localSheetId="3">#REF!</definedName>
    <definedName name="활삼" localSheetId="1">#REF!</definedName>
    <definedName name="활삼">#REF!</definedName>
    <definedName name="활이" localSheetId="8">#REF!</definedName>
    <definedName name="활이" localSheetId="2">#REF!</definedName>
    <definedName name="활이" localSheetId="3">#REF!</definedName>
    <definedName name="활이" localSheetId="1">#REF!</definedName>
    <definedName name="활이">#REF!</definedName>
    <definedName name="활하중">'[97]1~6 설계조건....'!#REF!</definedName>
    <definedName name="횟수" localSheetId="8">#REF!</definedName>
    <definedName name="횟수" localSheetId="2">#REF!</definedName>
    <definedName name="횟수" localSheetId="3">#REF!</definedName>
    <definedName name="횟수" localSheetId="1">#REF!</definedName>
    <definedName name="횟수">#REF!</definedName>
    <definedName name="횡배수관공_개소별명세">#REF!</definedName>
    <definedName name="횡배수관공개소별명세">#REF!</definedName>
    <definedName name="횡배수관공집계표">#REF!</definedName>
    <definedName name="횡배수관구체_수량산출">#REF!</definedName>
    <definedName name="횡배수관구체단위수량산출">#REF!</definedName>
    <definedName name="횡배수관구체수량산출">#REF!</definedName>
    <definedName name="횡배수관날개벽_수량산출">#REF!</definedName>
    <definedName name="횡배수관날개벽수량산출">#REF!</definedName>
    <definedName name="횡배수관연장산출">#REF!</definedName>
    <definedName name="횡배수관재료집계">#REF!</definedName>
    <definedName name="횡배수관차수벽_수량산출">#REF!</definedName>
    <definedName name="횡배수관차수벽수량산출">#REF!</definedName>
    <definedName name="후라싱헷드">#REF!</definedName>
    <definedName name="후사모멘트" localSheetId="8">#REF!</definedName>
    <definedName name="후사모멘트" localSheetId="2">#REF!</definedName>
    <definedName name="후사모멘트" localSheetId="3">#REF!</definedName>
    <definedName name="후사모멘트" localSheetId="1">#REF!</definedName>
    <definedName name="후사모멘트">#REF!</definedName>
    <definedName name="후활모멘트" localSheetId="8">#REF!</definedName>
    <definedName name="후활모멘트" localSheetId="2">#REF!</definedName>
    <definedName name="후활모멘트" localSheetId="3">#REF!</definedName>
    <definedName name="후활모멘트" localSheetId="1">#REF!</definedName>
    <definedName name="후활모멘트">#REF!</definedName>
    <definedName name="후활전단력" localSheetId="8">#REF!</definedName>
    <definedName name="후활전단력" localSheetId="2">#REF!</definedName>
    <definedName name="후활전단력" localSheetId="3">#REF!</definedName>
    <definedName name="후활전단력" localSheetId="1">#REF!</definedName>
    <definedName name="후활전단력">#REF!</definedName>
    <definedName name="휘니셔_3_경비">[69]중기솔뇨!$E$493</definedName>
    <definedName name="휘니셔_3_노무비">[69]중기솔뇨!$J$493</definedName>
    <definedName name="휘니셔_3_재료비">[69]중기솔뇨!$N$493</definedName>
    <definedName name="휘니셔_경비">#REF!</definedName>
    <definedName name="휘발유" localSheetId="8">#REF!</definedName>
    <definedName name="휘발유" localSheetId="2">#REF!</definedName>
    <definedName name="휘발유" localSheetId="3">#REF!</definedName>
    <definedName name="휘발유" localSheetId="1">#REF!</definedName>
    <definedName name="휘발유">#REF!</definedName>
    <definedName name="휨강도감소계수">'[97]1~6 설계조건....'!#REF!</definedName>
    <definedName name="ㅏㅏ" localSheetId="8">#REF!</definedName>
    <definedName name="ㅏㅏ" localSheetId="2">#REF!</definedName>
    <definedName name="ㅏㅏ" localSheetId="3">#REF!</definedName>
    <definedName name="ㅏㅏ" localSheetId="1">#REF!</definedName>
    <definedName name="ㅏㅏ">#REF!</definedName>
    <definedName name="ㅏㅏㅏ" hidden="1">{#N/A,#N/A,FALSE,"현장 NCR 분석";#N/A,#N/A,FALSE,"현장품질감사";#N/A,#N/A,FALSE,"현장품질감사"}</definedName>
    <definedName name="ㅏㅏㅏㅏㅏ">'[15]토공(우물통,기타) '!$V$52:$AG$67</definedName>
    <definedName name="ㅏㅏㅏㅏㅏㅏ">#REF!</definedName>
    <definedName name="ㅐㅐㅐ">'[29]ABUT수량-A1'!$T$25</definedName>
    <definedName name="ㅐㅐㅐㅐㅐ">#REF!</definedName>
    <definedName name="ㅑ">[2]INPUT!$E$52</definedName>
    <definedName name="ㅓ">#REF!</definedName>
    <definedName name="ㅓ102" localSheetId="8">#REF!</definedName>
    <definedName name="ㅓ102" localSheetId="2">#REF!</definedName>
    <definedName name="ㅓ102" localSheetId="3">#REF!</definedName>
    <definedName name="ㅓ102" localSheetId="1">#REF!</definedName>
    <definedName name="ㅓ102">#REF!</definedName>
    <definedName name="ㅓ39" localSheetId="8">#REF!</definedName>
    <definedName name="ㅓ39" localSheetId="2">#REF!</definedName>
    <definedName name="ㅓ39" localSheetId="3">#REF!</definedName>
    <definedName name="ㅓ39" localSheetId="1">#REF!</definedName>
    <definedName name="ㅓ39">#REF!</definedName>
    <definedName name="ㅓ8">#REF!</definedName>
    <definedName name="ㅓ89">#REF!</definedName>
    <definedName name="ㅓㅓ">#REF!</definedName>
    <definedName name="ㅓㅓㅓㅓ">#REF!</definedName>
    <definedName name="ㅓㅓㅓㅓㅓㅓㅓ">#REF!</definedName>
    <definedName name="ㅓㅓㅓㅓㅓㅓㅓㅓ">#REF!</definedName>
    <definedName name="ㅓㅓㅓㅓㅓㅓㅓㅓㅓㅓ">#REF!</definedName>
    <definedName name="ㅔ125" localSheetId="3">'[121]4.내진설계'!#REF!</definedName>
    <definedName name="ㅔ125">'[121]4.내진설계'!#REF!</definedName>
    <definedName name="ㅔ갸ㅜㅅ">#REF!</definedName>
    <definedName name="ㅕ">#REF!</definedName>
    <definedName name="ㅕㅕ">#REF!</definedName>
    <definedName name="ㅕㅕㅕ">#REF!</definedName>
    <definedName name="ㅕㅕㅕㅕㅕㅕ">#REF!</definedName>
    <definedName name="ㅗ">#REF!</definedName>
    <definedName name="ㅗ1">#REF!</definedName>
    <definedName name="ㅗ129">#REF!</definedName>
    <definedName name="ㅗ32">#REF!</definedName>
    <definedName name="ㅗ4ㅛㅗ6" hidden="1">[103]지수적용공사비내역서!#REF!</definedName>
    <definedName name="ㅗ5">#REF!</definedName>
    <definedName name="ㅗㅎㄹ튷ㅌ" localSheetId="8">#REF!</definedName>
    <definedName name="ㅗㅎㄹ튷ㅌ" localSheetId="2">#REF!</definedName>
    <definedName name="ㅗㅎㄹ튷ㅌ" localSheetId="3">#REF!</definedName>
    <definedName name="ㅗㅎㄹ튷ㅌ" localSheetId="1">#REF!</definedName>
    <definedName name="ㅗㅎㄹ튷ㅌ">#REF!</definedName>
    <definedName name="ㅗㅓ롤">#REF!</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ㅗㅗㅗ">'[15]토공(우물통,기타) '!$A$52:$K$66</definedName>
    <definedName name="ㅘㅗ허ㅎ" hidden="1">#REF!</definedName>
    <definedName name="ㅛㅛㅛ">#REF!</definedName>
    <definedName name="ㅜ1">#REF!</definedName>
    <definedName name="ㅜ116">#REF!</definedName>
    <definedName name="ㅠ뮤ㅐ" hidden="1">#REF!</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ㅡ107">#REF!</definedName>
    <definedName name="ㅡ22">#REF!</definedName>
    <definedName name="ㅣ" localSheetId="8">#REF!</definedName>
    <definedName name="ㅣ" localSheetId="2">#REF!</definedName>
    <definedName name="ㅣ" localSheetId="3">#REF!</definedName>
    <definedName name="ㅣ" localSheetId="1">#REF!</definedName>
    <definedName name="ㅣ">#REF!</definedName>
    <definedName name="ㅣ189">#REF!</definedName>
    <definedName name="ㅣ206">#REF!</definedName>
    <definedName name="ㅣ311" localSheetId="8">#REF!</definedName>
    <definedName name="ㅣ311" localSheetId="2">#REF!</definedName>
    <definedName name="ㅣ311" localSheetId="3">#REF!</definedName>
    <definedName name="ㅣ311" localSheetId="1">#REF!</definedName>
    <definedName name="ㅣ311">#REF!</definedName>
    <definedName name="ㅣ58" localSheetId="8">#REF!</definedName>
    <definedName name="ㅣ58" localSheetId="2">#REF!</definedName>
    <definedName name="ㅣ58" localSheetId="3">#REF!</definedName>
    <definedName name="ㅣ58" localSheetId="1">#REF!</definedName>
    <definedName name="ㅣ58">#REF!</definedName>
    <definedName name="ㅣㅣㅣ">#REF!</definedName>
    <definedName name="ㅣㅣㅣㅣㅣㅣ">'[15]토공(우물통,기타) '!$M$8:$U$25</definedName>
  </definedNames>
  <calcPr calcId="191029" iterateDelta="0"/>
  <customWorkbookViews>
    <customWorkbookView name="Park, No-Young - 기본 보기" guid="{B395B1C5-03BD-11D2-9DED-444553540000}" mergeInterval="0" personalView="1" xWindow="46" yWindow="28" windowWidth="398" windowHeight="572" tabRatio="684" activeSheetId="7"/>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14" i="79" l="1"/>
  <c r="C13" i="64" s="1"/>
  <c r="L6" i="79"/>
  <c r="C12" i="64" s="1"/>
  <c r="C18" i="64"/>
  <c r="G51" i="91" l="1"/>
  <c r="G41" i="91"/>
  <c r="E19" i="93"/>
  <c r="I5" i="92"/>
  <c r="I4" i="92"/>
  <c r="I3" i="92"/>
  <c r="I2" i="92"/>
  <c r="C6" i="64"/>
  <c r="G19" i="93"/>
  <c r="C86" i="64" s="1"/>
  <c r="G86" i="64"/>
  <c r="B19" i="93"/>
  <c r="J24" i="91"/>
  <c r="I41" i="91" s="1"/>
  <c r="I51" i="91" s="1"/>
  <c r="H86" i="64" l="1"/>
  <c r="L86" i="64" s="1"/>
  <c r="H85" i="64" l="1"/>
  <c r="H84" i="64" s="1"/>
  <c r="L85" i="64" l="1"/>
  <c r="I87" i="64"/>
  <c r="J87" i="64" s="1"/>
  <c r="I88" i="64" s="1"/>
  <c r="J88" i="64" s="1"/>
  <c r="L88" i="64" s="1"/>
  <c r="E90" i="91"/>
  <c r="J84" i="64" l="1"/>
  <c r="L84" i="64" s="1"/>
  <c r="I30" i="87" s="1"/>
  <c r="K30" i="87" s="1"/>
  <c r="L87" i="64"/>
  <c r="I67" i="91"/>
  <c r="G67" i="91"/>
  <c r="J30" i="87" l="1"/>
  <c r="L30" i="87" s="1"/>
  <c r="D2" i="92"/>
  <c r="D5" i="92"/>
  <c r="D4" i="92"/>
  <c r="D3" i="92"/>
  <c r="J13" i="91" l="1"/>
  <c r="A1" i="91"/>
  <c r="L73" i="64" l="1"/>
  <c r="L74" i="64"/>
  <c r="L75" i="64"/>
  <c r="L76" i="64"/>
  <c r="L77" i="64"/>
  <c r="L78" i="64"/>
  <c r="L79" i="64"/>
  <c r="L80" i="64"/>
  <c r="L81" i="64"/>
  <c r="L72" i="64"/>
  <c r="J50" i="64"/>
  <c r="J52" i="64"/>
  <c r="J53" i="64"/>
  <c r="J54" i="64"/>
  <c r="I69" i="64"/>
  <c r="J69" i="64" s="1"/>
  <c r="I68" i="64"/>
  <c r="J68" i="64" s="1"/>
  <c r="I67" i="64"/>
  <c r="J67" i="64" s="1"/>
  <c r="I65" i="64"/>
  <c r="J65" i="64" s="1"/>
  <c r="I64" i="64"/>
  <c r="J64" i="64" s="1"/>
  <c r="I62" i="64"/>
  <c r="J62" i="64" s="1"/>
  <c r="J61" i="64" s="1"/>
  <c r="I60" i="64"/>
  <c r="J60" i="64" s="1"/>
  <c r="I59" i="64"/>
  <c r="J59" i="64" s="1"/>
  <c r="I58" i="64"/>
  <c r="J58" i="64" s="1"/>
  <c r="I57" i="64"/>
  <c r="J57" i="64" s="1"/>
  <c r="I55" i="64"/>
  <c r="J55" i="64" s="1"/>
  <c r="I49" i="64"/>
  <c r="J49" i="64" s="1"/>
  <c r="I48" i="64"/>
  <c r="J48" i="64" s="1"/>
  <c r="I46" i="64"/>
  <c r="J46" i="64" s="1"/>
  <c r="I45" i="64"/>
  <c r="J45" i="64" s="1"/>
  <c r="J51" i="64" l="1"/>
  <c r="J63" i="64"/>
  <c r="J56" i="64"/>
  <c r="J66" i="64"/>
  <c r="J42" i="64" s="1"/>
  <c r="J47" i="64"/>
  <c r="J37" i="64" s="1"/>
  <c r="L71" i="64"/>
  <c r="H71" i="64" s="1"/>
  <c r="L33" i="64" s="1"/>
  <c r="J38" i="64"/>
  <c r="H44" i="64"/>
  <c r="J41" i="64"/>
  <c r="H33" i="64" l="1"/>
  <c r="J36" i="64"/>
  <c r="J39" i="64"/>
  <c r="J40" i="64"/>
  <c r="J35" i="64" l="1"/>
  <c r="J30" i="64" s="1"/>
  <c r="J29" i="64" s="1"/>
  <c r="L31" i="64" s="1"/>
  <c r="L32" i="64" s="1"/>
  <c r="H31" i="64" l="1"/>
  <c r="H32" i="64" s="1"/>
  <c r="L29" i="64"/>
  <c r="H30" i="64"/>
  <c r="H29" i="64" l="1"/>
  <c r="H28" i="64" s="1"/>
  <c r="I28" i="87" s="1"/>
  <c r="J28" i="87" l="1"/>
  <c r="L28" i="87" s="1"/>
  <c r="K28" i="87"/>
  <c r="F45" i="91"/>
  <c r="J26" i="64"/>
  <c r="L26" i="64" s="1"/>
  <c r="J27" i="64"/>
  <c r="L27" i="64" s="1"/>
  <c r="J25" i="64"/>
  <c r="L25" i="64" s="1"/>
  <c r="D29" i="92"/>
  <c r="E29" i="92" s="1"/>
  <c r="D28" i="92"/>
  <c r="E28" i="92" s="1"/>
  <c r="D27" i="92"/>
  <c r="E27" i="92" s="1"/>
  <c r="A27" i="92"/>
  <c r="D26" i="92"/>
  <c r="E26" i="92" s="1"/>
  <c r="F26" i="92" s="1"/>
  <c r="G26" i="92" s="1"/>
  <c r="D25" i="92"/>
  <c r="E25" i="92" s="1"/>
  <c r="K18" i="92"/>
  <c r="L18" i="92" s="1"/>
  <c r="L29" i="92" s="1"/>
  <c r="K17" i="92"/>
  <c r="L17" i="92" s="1"/>
  <c r="L28" i="92" s="1"/>
  <c r="K16" i="92"/>
  <c r="L16" i="92" s="1"/>
  <c r="L27" i="92" s="1"/>
  <c r="K15" i="92"/>
  <c r="L15" i="92" s="1"/>
  <c r="L26" i="92" s="1"/>
  <c r="K14" i="92"/>
  <c r="L14" i="92" s="1"/>
  <c r="L25" i="92" s="1"/>
  <c r="I27" i="92"/>
  <c r="H26" i="92"/>
  <c r="J27" i="92"/>
  <c r="H29" i="92"/>
  <c r="F19" i="64"/>
  <c r="L19" i="64" s="1"/>
  <c r="F20" i="64"/>
  <c r="L20" i="64" s="1"/>
  <c r="F21" i="64"/>
  <c r="L21" i="64" s="1"/>
  <c r="F18" i="64"/>
  <c r="L18" i="64" s="1"/>
  <c r="J19" i="87"/>
  <c r="L19" i="87" s="1"/>
  <c r="K19" i="87"/>
  <c r="F17" i="64" l="1"/>
  <c r="H27" i="92"/>
  <c r="J26" i="92"/>
  <c r="I26" i="92"/>
  <c r="K26" i="92" s="1"/>
  <c r="M26" i="92" s="1"/>
  <c r="F25" i="92"/>
  <c r="G25" i="92" s="1"/>
  <c r="F27" i="92"/>
  <c r="G27" i="92" s="1"/>
  <c r="F28" i="92"/>
  <c r="G28" i="92" s="1"/>
  <c r="H28" i="92"/>
  <c r="H25" i="92"/>
  <c r="I25" i="92"/>
  <c r="J25" i="92"/>
  <c r="F29" i="92"/>
  <c r="G29" i="92" s="1"/>
  <c r="K29" i="92" s="1"/>
  <c r="M29" i="92" s="1"/>
  <c r="B24" i="91"/>
  <c r="D17" i="91"/>
  <c r="L17" i="64" l="1"/>
  <c r="F23" i="64"/>
  <c r="L23" i="64" s="1"/>
  <c r="K27" i="92"/>
  <c r="M27" i="92" s="1"/>
  <c r="K28" i="92"/>
  <c r="M28" i="92" s="1"/>
  <c r="K25" i="92"/>
  <c r="M25" i="92" s="1"/>
  <c r="D51" i="91"/>
  <c r="F51" i="91"/>
  <c r="B41" i="91"/>
  <c r="B51" i="91" s="1"/>
  <c r="B58" i="91" s="1"/>
  <c r="C24" i="91"/>
  <c r="F119" i="91"/>
  <c r="F118" i="91"/>
  <c r="F117" i="91"/>
  <c r="E108" i="91"/>
  <c r="D104" i="91"/>
  <c r="L90" i="91"/>
  <c r="L91" i="91" s="1"/>
  <c r="E91" i="91"/>
  <c r="E87" i="91"/>
  <c r="C41" i="91" l="1"/>
  <c r="C43" i="91" s="1"/>
  <c r="E85" i="91"/>
  <c r="F85" i="91" s="1"/>
  <c r="L86" i="91" s="1"/>
  <c r="B98" i="91"/>
  <c r="B65" i="91"/>
  <c r="E126" i="91"/>
  <c r="F126" i="91" s="1"/>
  <c r="I29" i="87" s="1"/>
  <c r="F120" i="91"/>
  <c r="G9" i="87"/>
  <c r="K9" i="87" s="1"/>
  <c r="G8" i="87"/>
  <c r="K8" i="87" s="1"/>
  <c r="H41" i="91"/>
  <c r="J41" i="91" s="1"/>
  <c r="D58" i="91" s="1"/>
  <c r="C51" i="91"/>
  <c r="K18" i="87"/>
  <c r="I20" i="87"/>
  <c r="K20" i="87" s="1"/>
  <c r="G13" i="64"/>
  <c r="G12" i="64"/>
  <c r="G6" i="64"/>
  <c r="J23" i="87"/>
  <c r="L23" i="87" s="1"/>
  <c r="K17" i="87"/>
  <c r="B14" i="87"/>
  <c r="D65" i="91" l="1"/>
  <c r="D68" i="91" s="1"/>
  <c r="M67" i="91" s="1"/>
  <c r="D60" i="91"/>
  <c r="L87" i="91"/>
  <c r="F92" i="91" s="1"/>
  <c r="K29" i="87"/>
  <c r="J29" i="87"/>
  <c r="L29" i="87" s="1"/>
  <c r="C53" i="91"/>
  <c r="C58" i="91"/>
  <c r="H51" i="91"/>
  <c r="J43" i="91"/>
  <c r="H43" i="91"/>
  <c r="K23" i="87"/>
  <c r="D108" i="91" l="1"/>
  <c r="G108" i="91" s="1"/>
  <c r="C60" i="91"/>
  <c r="C65" i="91"/>
  <c r="C68" i="91" s="1"/>
  <c r="J51" i="91"/>
  <c r="H53" i="91"/>
  <c r="L107" i="91" l="1"/>
  <c r="J53" i="91"/>
  <c r="G58" i="91"/>
  <c r="G60" i="91" s="1"/>
  <c r="G65" i="91" l="1"/>
  <c r="G68" i="91" s="1"/>
  <c r="I58" i="91"/>
  <c r="I60" i="91" s="1"/>
  <c r="C8" i="87" l="1"/>
  <c r="C18" i="87" s="1"/>
  <c r="J18" i="87" s="1"/>
  <c r="L18" i="87" s="1"/>
  <c r="C74" i="91"/>
  <c r="C98" i="91"/>
  <c r="C104" i="91" s="1"/>
  <c r="F104" i="91" s="1"/>
  <c r="M60" i="91"/>
  <c r="I65" i="91"/>
  <c r="I68" i="91" s="1"/>
  <c r="L103" i="91"/>
  <c r="C17" i="87" l="1"/>
  <c r="J17" i="87" s="1"/>
  <c r="M68" i="91"/>
  <c r="C9" i="87"/>
  <c r="H9" i="87" s="1"/>
  <c r="L9" i="87" s="1"/>
  <c r="E97" i="91"/>
  <c r="E98" i="91" s="1"/>
  <c r="C20" i="87" s="1"/>
  <c r="J20" i="87" s="1"/>
  <c r="L20" i="87" s="1"/>
  <c r="H8" i="87"/>
  <c r="L8" i="87" s="1"/>
  <c r="H13" i="64"/>
  <c r="H12" i="64"/>
  <c r="H6" i="64"/>
  <c r="L10" i="87" l="1"/>
  <c r="L12" i="64"/>
  <c r="H10" i="64"/>
  <c r="G31" i="87" s="1"/>
  <c r="H31" i="87" s="1"/>
  <c r="F22" i="64"/>
  <c r="F10" i="64" s="1"/>
  <c r="E31" i="87" s="1"/>
  <c r="I14" i="64"/>
  <c r="L17" i="87"/>
  <c r="I21" i="87"/>
  <c r="I11" i="87"/>
  <c r="L6" i="64"/>
  <c r="H5" i="64"/>
  <c r="L13" i="64"/>
  <c r="F31" i="87" l="1"/>
  <c r="N25" i="87"/>
  <c r="I22" i="87"/>
  <c r="K21" i="87"/>
  <c r="J21" i="87"/>
  <c r="L21" i="87" s="1"/>
  <c r="J14" i="64"/>
  <c r="I7" i="64"/>
  <c r="J7" i="64" s="1"/>
  <c r="H4" i="64"/>
  <c r="L5" i="64"/>
  <c r="L22" i="64" l="1"/>
  <c r="K11" i="87"/>
  <c r="J11" i="87"/>
  <c r="L11" i="87" s="1"/>
  <c r="J22" i="87"/>
  <c r="K22" i="87"/>
  <c r="L14" i="64"/>
  <c r="I15" i="64" s="1"/>
  <c r="J15" i="64" s="1"/>
  <c r="J10" i="64" s="1"/>
  <c r="I31" i="87" s="1"/>
  <c r="L7" i="64"/>
  <c r="I8" i="64"/>
  <c r="J8" i="64" s="1"/>
  <c r="L8" i="64" s="1"/>
  <c r="J31" i="87" l="1"/>
  <c r="L31" i="87" s="1"/>
  <c r="K31" i="87"/>
  <c r="L22" i="87"/>
  <c r="L24" i="87" s="1"/>
  <c r="L12" i="87"/>
  <c r="L15" i="64"/>
  <c r="J4" i="64"/>
  <c r="I14" i="87" l="1"/>
  <c r="J14" i="87" s="1"/>
  <c r="L4" i="64"/>
  <c r="I26" i="87" s="1"/>
  <c r="I27" i="87"/>
  <c r="L14" i="87" l="1"/>
  <c r="K14" i="87"/>
  <c r="K27" i="87"/>
  <c r="J27" i="87"/>
  <c r="L27" i="87" s="1"/>
  <c r="K26" i="87"/>
  <c r="J26" i="87"/>
  <c r="L26" i="87" s="1"/>
  <c r="L32" i="87" s="1"/>
  <c r="L15" i="87" l="1"/>
  <c r="D8" i="85" l="1"/>
  <c r="D9" i="85" s="1"/>
  <c r="D10" i="85" l="1"/>
  <c r="D11" i="85" l="1"/>
  <c r="G11" i="85" s="1"/>
  <c r="L33" i="87" s="1"/>
  <c r="L6" i="87" s="1"/>
  <c r="L35" i="87" s="1"/>
  <c r="L36" i="87" l="1"/>
  <c r="M14" i="89" s="1"/>
  <c r="F14" i="8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C32" authorId="0" shapeId="0" xr:uid="{00000000-0006-0000-0300-000001000000}">
      <text>
        <r>
          <rPr>
            <sz val="10"/>
            <color indexed="81"/>
            <rFont val="08서울남산체 M"/>
            <family val="1"/>
            <charset val="129"/>
          </rPr>
          <t xml:space="preserve"> 보간법에 의거 산정
  y = 0.75+[(1.0-0.75)/(4-2)x(1-2)]</t>
        </r>
      </text>
    </comment>
  </commentList>
</comments>
</file>

<file path=xl/sharedStrings.xml><?xml version="1.0" encoding="utf-8"?>
<sst xmlns="http://schemas.openxmlformats.org/spreadsheetml/2006/main" count="731" uniqueCount="532">
  <si>
    <t>단위</t>
  </si>
  <si>
    <t>수량</t>
  </si>
  <si>
    <t>고급기술자</t>
  </si>
  <si>
    <t>규격</t>
  </si>
  <si>
    <t>단가</t>
  </si>
  <si>
    <t>금액</t>
  </si>
  <si>
    <t>식</t>
    <phoneticPr fontId="25" type="noConversion"/>
  </si>
  <si>
    <t>합계</t>
  </si>
  <si>
    <t>일  위  대  가  표</t>
    <phoneticPr fontId="25" type="noConversion"/>
  </si>
  <si>
    <t>공 종 명</t>
  </si>
  <si>
    <t>재료비</t>
  </si>
  <si>
    <t>노무비</t>
  </si>
  <si>
    <t>경비</t>
  </si>
  <si>
    <t>비고</t>
  </si>
  <si>
    <t>식</t>
  </si>
  <si>
    <t>인</t>
    <phoneticPr fontId="25" type="noConversion"/>
  </si>
  <si>
    <t>※ 교량</t>
    <phoneticPr fontId="25" type="noConversion"/>
  </si>
  <si>
    <t>구 분</t>
  </si>
  <si>
    <t>기준인원수</t>
  </si>
  <si>
    <t>비 고</t>
    <phoneticPr fontId="25" type="noConversion"/>
  </si>
  <si>
    <t>(고급기술자)</t>
    <phoneticPr fontId="25" type="noConversion"/>
  </si>
  <si>
    <t>1. RC, 단순교</t>
  </si>
  <si>
    <t>개소</t>
  </si>
  <si>
    <t>2. RC, 단순교, 재하시험 구조해석 포함</t>
  </si>
  <si>
    <t>3. RC, 연속교</t>
  </si>
  <si>
    <t>4. RC, 연속교, 재하시험 구조해석 포함</t>
  </si>
  <si>
    <t>5. PSC-I, 단순교</t>
  </si>
  <si>
    <t>6. PSC-I, 단순교, 재하시험 구조해석 포함</t>
  </si>
  <si>
    <t>7. PSC-I, 연속교</t>
  </si>
  <si>
    <t>8. PSC-I, 연속교, 재하시험 구조해석 포함</t>
    <phoneticPr fontId="25" type="noConversion"/>
  </si>
  <si>
    <t>9. SPG, 단순교</t>
  </si>
  <si>
    <t>10. SPG, 단순교, 재하시험 구조해석 포함</t>
  </si>
  <si>
    <t>11. SPG, 연속교</t>
  </si>
  <si>
    <t>13. PSC-Box, 단순교</t>
  </si>
  <si>
    <t>15. PSC-Box, 연속교</t>
  </si>
  <si>
    <t>17. 특수교, 단순교</t>
  </si>
  <si>
    <t>18. 특수교, 단순교, 재하시험 구조해석 포함</t>
  </si>
  <si>
    <t>19. 특수교, 연속교</t>
  </si>
  <si>
    <t>20. 특수교, 연속교, 재하시험 구조해석 포함</t>
  </si>
  <si>
    <t>21. 하부구조</t>
  </si>
  <si>
    <t>22. 하부구조, 재하시험 구조해석 포함</t>
  </si>
  <si>
    <t>1.직접인건비</t>
    <phoneticPr fontId="25" type="noConversion"/>
  </si>
  <si>
    <t>고급기술자</t>
    <phoneticPr fontId="25" type="noConversion"/>
  </si>
  <si>
    <t>2.제경비</t>
    <phoneticPr fontId="25" type="noConversion"/>
  </si>
  <si>
    <t>1 항의</t>
    <phoneticPr fontId="25" type="noConversion"/>
  </si>
  <si>
    <t>%</t>
    <phoneticPr fontId="25" type="noConversion"/>
  </si>
  <si>
    <t>3.기술료</t>
    <phoneticPr fontId="25" type="noConversion"/>
  </si>
  <si>
    <t>(1+2) 항의</t>
    <phoneticPr fontId="25" type="noConversion"/>
  </si>
  <si>
    <t>※ 기준시설물(2차선, 단순교) 재하시험 기준인원수 산정표</t>
    <phoneticPr fontId="25" type="noConversion"/>
  </si>
  <si>
    <t>과업 수행 항목</t>
  </si>
  <si>
    <t>구분</t>
  </si>
  <si>
    <t>기술자</t>
  </si>
  <si>
    <t>환산</t>
  </si>
  <si>
    <t>대분류</t>
  </si>
  <si>
    <t>세부내용</t>
  </si>
  <si>
    <t>특급</t>
  </si>
  <si>
    <t>고급</t>
  </si>
  <si>
    <t>중급</t>
  </si>
  <si>
    <t>초급</t>
  </si>
  <si>
    <t>외업</t>
  </si>
  <si>
    <t>1.현장이동</t>
  </si>
  <si>
    <t>인원</t>
  </si>
  <si>
    <t>일수</t>
  </si>
  <si>
    <t>2.게이지부착 및 점검</t>
  </si>
  <si>
    <t>3.측정</t>
  </si>
  <si>
    <t>4.해체</t>
  </si>
  <si>
    <t>내업</t>
  </si>
  <si>
    <t>1.재하시험
계획수립</t>
    <phoneticPr fontId="25" type="noConversion"/>
  </si>
  <si>
    <t xml:space="preserve">자료 분석 및 
계획수립 등 </t>
    <phoneticPr fontId="25" type="noConversion"/>
  </si>
  <si>
    <t>2.장비준비</t>
  </si>
  <si>
    <t>계측장비 준비 및 
소모품 구입</t>
    <phoneticPr fontId="25" type="noConversion"/>
  </si>
  <si>
    <t>3.재하시험 결과정리</t>
  </si>
  <si>
    <t xml:space="preserve"> ※ 재하시험 조정비, 소요인원수, 게이지수</t>
    <phoneticPr fontId="25" type="noConversion"/>
  </si>
  <si>
    <t>연속여부</t>
  </si>
  <si>
    <t>차선수</t>
  </si>
  <si>
    <t>전체조정비</t>
  </si>
  <si>
    <t>소요인원수</t>
  </si>
  <si>
    <t>게이지수</t>
    <phoneticPr fontId="25" type="noConversion"/>
  </si>
  <si>
    <t>비 고</t>
    <phoneticPr fontId="25" type="noConversion"/>
  </si>
  <si>
    <t>전체</t>
  </si>
  <si>
    <t>단순</t>
  </si>
  <si>
    <t>2차선</t>
  </si>
  <si>
    <t>6차선</t>
  </si>
  <si>
    <t>8차선</t>
  </si>
  <si>
    <t>연속</t>
  </si>
  <si>
    <t xml:space="preserve"> 1. 직접인건비</t>
    <phoneticPr fontId="25" type="noConversion"/>
  </si>
  <si>
    <t xml:space="preserve">   가. 외업</t>
    <phoneticPr fontId="25" type="noConversion"/>
  </si>
  <si>
    <t>고급기술자</t>
    <phoneticPr fontId="25" type="noConversion"/>
  </si>
  <si>
    <t>인</t>
    <phoneticPr fontId="25" type="noConversion"/>
  </si>
  <si>
    <t xml:space="preserve">   나. 내업</t>
    <phoneticPr fontId="25" type="noConversion"/>
  </si>
  <si>
    <t xml:space="preserve"> 2. 제경비</t>
    <phoneticPr fontId="25" type="noConversion"/>
  </si>
  <si>
    <t>1 항의</t>
    <phoneticPr fontId="25" type="noConversion"/>
  </si>
  <si>
    <t>%</t>
    <phoneticPr fontId="25" type="noConversion"/>
  </si>
  <si>
    <t xml:space="preserve"> 3. 기술료</t>
    <phoneticPr fontId="25" type="noConversion"/>
  </si>
  <si>
    <t>(1+2) 항의</t>
    <phoneticPr fontId="25" type="noConversion"/>
  </si>
  <si>
    <t>콘크리트교
강교</t>
    <phoneticPr fontId="25" type="noConversion"/>
  </si>
  <si>
    <t>(고급기술자)</t>
    <phoneticPr fontId="8" type="noConversion"/>
  </si>
  <si>
    <t>규 격</t>
  </si>
  <si>
    <t>정밀안전진단</t>
  </si>
  <si>
    <t>정밀점검</t>
  </si>
  <si>
    <t>정기점검</t>
  </si>
  <si>
    <t xml:space="preserve">전체 </t>
  </si>
  <si>
    <t>교량</t>
  </si>
  <si>
    <r>
      <t>도로교</t>
    </r>
    <r>
      <rPr>
        <sz val="10"/>
        <color indexed="8"/>
        <rFont val="바탕"/>
        <family val="1"/>
        <charset val="129"/>
      </rPr>
      <t xml:space="preserve">, </t>
    </r>
    <r>
      <rPr>
        <sz val="10"/>
        <color indexed="8"/>
        <rFont val="돋움"/>
        <family val="3"/>
        <charset val="129"/>
      </rPr>
      <t>콘크리트</t>
    </r>
    <r>
      <rPr>
        <sz val="10"/>
        <color indexed="8"/>
        <rFont val="바탕"/>
        <family val="1"/>
        <charset val="129"/>
      </rPr>
      <t>, 4</t>
    </r>
    <r>
      <rPr>
        <sz val="10"/>
        <color indexed="8"/>
        <rFont val="돋움"/>
        <family val="3"/>
        <charset val="129"/>
      </rPr>
      <t>차로</t>
    </r>
  </si>
  <si>
    <t>50 m</t>
  </si>
  <si>
    <t>100 m</t>
  </si>
  <si>
    <t>300 m</t>
  </si>
  <si>
    <t>500 m</t>
  </si>
  <si>
    <t>1,000 m</t>
  </si>
  <si>
    <t>2,000 m</t>
  </si>
  <si>
    <t>4.000 m</t>
  </si>
  <si>
    <t>8.000 m</t>
  </si>
  <si>
    <t>16.000 m</t>
  </si>
  <si>
    <t>□ 손해배상공제 공제료 산출</t>
    <phoneticPr fontId="25" type="noConversion"/>
  </si>
  <si>
    <t xml:space="preserve">         1. 총공재료 = 1) 1단계 공재료 + 2) 2단계 공재료</t>
    <phoneticPr fontId="25" type="noConversion"/>
  </si>
  <si>
    <t xml:space="preserve">  ※  단, 특별약관 적용에 할증요율은 별도( 3)총공재료 * 특별약관별 할증요율)</t>
    <phoneticPr fontId="25" type="noConversion"/>
  </si>
  <si>
    <r>
      <t>1) 1단계 공재료 = 순계약금액*[기본요율</t>
    </r>
    <r>
      <rPr>
        <sz val="12"/>
        <color rgb="FFFF0000"/>
        <rFont val="굴림"/>
        <family val="3"/>
        <charset val="129"/>
      </rPr>
      <t>*{가산요율*(표준담보기간초과일수/365)}</t>
    </r>
    <r>
      <rPr>
        <sz val="12"/>
        <rFont val="굴림"/>
        <family val="3"/>
        <charset val="129"/>
      </rPr>
      <t>]</t>
    </r>
    <phoneticPr fontId="25" type="noConversion"/>
  </si>
  <si>
    <t xml:space="preserve">   ※ 1단계기간이 기술분야별 표준담보기간을 초과하지 않는 경우에는 기본요율만 적용됨.</t>
    <phoneticPr fontId="25" type="noConversion"/>
  </si>
  <si>
    <t xml:space="preserve"> 2) 2단계 공재료 = 순계약금액 * 0.16%</t>
    <phoneticPr fontId="25" type="noConversion"/>
  </si>
  <si>
    <t xml:space="preserve">          2. 산출내역</t>
    <phoneticPr fontId="25" type="noConversion"/>
  </si>
  <si>
    <t xml:space="preserve">    ※ 순계약금액(교량)</t>
    <phoneticPr fontId="25" type="noConversion"/>
  </si>
  <si>
    <t xml:space="preserve"> =</t>
    <phoneticPr fontId="25" type="noConversion"/>
  </si>
  <si>
    <t xml:space="preserve">1) 1단계 공재료 </t>
    <phoneticPr fontId="25" type="noConversion"/>
  </si>
  <si>
    <t xml:space="preserve">2) 2단계 공재료 </t>
    <phoneticPr fontId="25" type="noConversion"/>
  </si>
  <si>
    <t>3) 총공재료</t>
    <phoneticPr fontId="25" type="noConversion"/>
  </si>
  <si>
    <t>(적용)</t>
    <phoneticPr fontId="25" type="noConversion"/>
  </si>
  <si>
    <t>산업별</t>
    <phoneticPr fontId="25" type="noConversion"/>
  </si>
  <si>
    <t>공제가입금액(보상한도액)</t>
    <phoneticPr fontId="25" type="noConversion"/>
  </si>
  <si>
    <t>표준담보기간(년)</t>
    <phoneticPr fontId="25" type="noConversion"/>
  </si>
  <si>
    <t>5억원이하</t>
  </si>
  <si>
    <t>5억원초과</t>
  </si>
  <si>
    <t>10억원초과</t>
  </si>
  <si>
    <t>20억원초과</t>
  </si>
  <si>
    <t>30억원초과</t>
  </si>
  <si>
    <t>10억이하</t>
  </si>
  <si>
    <t>20억원이하</t>
  </si>
  <si>
    <t>30억원이하</t>
  </si>
  <si>
    <t>50억원이하</t>
  </si>
  <si>
    <t>기본요율</t>
  </si>
  <si>
    <t>가산요율</t>
  </si>
  <si>
    <t>규  격</t>
  </si>
  <si>
    <t xml:space="preserve">공     종 </t>
  </si>
  <si>
    <t>수량</t>
    <phoneticPr fontId="4" type="noConversion"/>
  </si>
  <si>
    <t>단위</t>
    <phoneticPr fontId="4" type="noConversion"/>
  </si>
  <si>
    <t xml:space="preserve">재  료  비  </t>
    <phoneticPr fontId="25" type="noConversion"/>
  </si>
  <si>
    <t xml:space="preserve">노  무  비  </t>
  </si>
  <si>
    <t>경       비</t>
  </si>
  <si>
    <t>총       계</t>
    <phoneticPr fontId="4" type="noConversion"/>
  </si>
  <si>
    <t>비 고</t>
  </si>
  <si>
    <t xml:space="preserve">단  가 </t>
  </si>
  <si>
    <t>금  액</t>
  </si>
  <si>
    <t>단  가</t>
  </si>
  <si>
    <t>1. 기본대가</t>
    <phoneticPr fontId="25" type="noConversion"/>
  </si>
  <si>
    <t xml:space="preserve">  1) 직접인건비  </t>
    <phoneticPr fontId="25" type="noConversion"/>
  </si>
  <si>
    <t xml:space="preserve">   외  업</t>
    <phoneticPr fontId="25" type="noConversion"/>
  </si>
  <si>
    <t>고급기술자</t>
    <phoneticPr fontId="25" type="noConversion"/>
  </si>
  <si>
    <t>인</t>
  </si>
  <si>
    <t xml:space="preserve">   내  업</t>
    <phoneticPr fontId="25" type="noConversion"/>
  </si>
  <si>
    <t>소   계</t>
    <phoneticPr fontId="25" type="noConversion"/>
  </si>
  <si>
    <t xml:space="preserve">  2) 제 경 비</t>
    <phoneticPr fontId="25" type="noConversion"/>
  </si>
  <si>
    <t>소   계</t>
    <phoneticPr fontId="25" type="noConversion"/>
  </si>
  <si>
    <t xml:space="preserve">  3) 기 술 료</t>
    <phoneticPr fontId="25" type="noConversion"/>
  </si>
  <si>
    <t xml:space="preserve">  4). 직 접 경 비 </t>
    <phoneticPr fontId="25" type="noConversion"/>
  </si>
  <si>
    <t>인</t>
    <phoneticPr fontId="4" type="noConversion"/>
  </si>
  <si>
    <t xml:space="preserve">   차량운행비</t>
    <phoneticPr fontId="4" type="noConversion"/>
  </si>
  <si>
    <t>일</t>
    <phoneticPr fontId="4" type="noConversion"/>
  </si>
  <si>
    <t xml:space="preserve">   현지보조인부</t>
    <phoneticPr fontId="4" type="noConversion"/>
  </si>
  <si>
    <t xml:space="preserve"> </t>
    <phoneticPr fontId="4" type="noConversion"/>
  </si>
  <si>
    <t>인</t>
    <phoneticPr fontId="4" type="noConversion"/>
  </si>
  <si>
    <t xml:space="preserve">   위험수당</t>
    <phoneticPr fontId="4" type="noConversion"/>
  </si>
  <si>
    <t>현지 직접인건비의 10%</t>
    <phoneticPr fontId="25" type="noConversion"/>
  </si>
  <si>
    <t xml:space="preserve">   기계기구손료</t>
    <phoneticPr fontId="4" type="noConversion"/>
  </si>
  <si>
    <t xml:space="preserve">   보고서등 인쇄비</t>
    <phoneticPr fontId="4" type="noConversion"/>
  </si>
  <si>
    <t>식</t>
    <phoneticPr fontId="4" type="noConversion"/>
  </si>
  <si>
    <t xml:space="preserve">   교량점검차</t>
    <phoneticPr fontId="4" type="noConversion"/>
  </si>
  <si>
    <t>소   계</t>
    <phoneticPr fontId="25" type="noConversion"/>
  </si>
  <si>
    <t>1. 대가산출 근거</t>
    <phoneticPr fontId="25" type="noConversion"/>
  </si>
  <si>
    <t xml:space="preserve">   - 용도별 조정 : 도로교 1.0</t>
  </si>
  <si>
    <t xml:space="preserve">      ■ 위험 수당 :</t>
  </si>
  <si>
    <t xml:space="preserve">      ■ 기계 및 기구손료:</t>
  </si>
  <si>
    <t>원</t>
  </si>
  <si>
    <t>○ 용역개요</t>
    <phoneticPr fontId="4" type="noConversion"/>
  </si>
  <si>
    <t>-</t>
    <phoneticPr fontId="8" type="noConversion"/>
  </si>
  <si>
    <t>(￦</t>
    <phoneticPr fontId="4" type="noConversion"/>
  </si>
  <si>
    <t>)</t>
    <phoneticPr fontId="4" type="noConversion"/>
  </si>
  <si>
    <t xml:space="preserve">  5). 선택과업비용 </t>
    <phoneticPr fontId="25" type="noConversion"/>
  </si>
  <si>
    <t xml:space="preserve">   구조해석</t>
    <phoneticPr fontId="4" type="noConversion"/>
  </si>
  <si>
    <t xml:space="preserve">   재하시험</t>
    <phoneticPr fontId="4" type="noConversion"/>
  </si>
  <si>
    <t>적용</t>
    <phoneticPr fontId="8" type="noConversion"/>
  </si>
  <si>
    <t>기초노임단가</t>
  </si>
  <si>
    <t>직종명</t>
    <phoneticPr fontId="145" type="noConversion"/>
  </si>
  <si>
    <t>보통인부</t>
    <phoneticPr fontId="145" type="noConversion"/>
  </si>
  <si>
    <t>특별인부</t>
    <phoneticPr fontId="145" type="noConversion"/>
  </si>
  <si>
    <t>건설기계조장</t>
    <phoneticPr fontId="145" type="noConversion"/>
  </si>
  <si>
    <t>건설기계운전사</t>
    <phoneticPr fontId="145" type="noConversion"/>
  </si>
  <si>
    <t>화물차운전사</t>
    <phoneticPr fontId="145" type="noConversion"/>
  </si>
  <si>
    <t>일반기계운전사</t>
    <phoneticPr fontId="145" type="noConversion"/>
  </si>
  <si>
    <t>기술사</t>
    <phoneticPr fontId="145" type="noConversion"/>
  </si>
  <si>
    <t>특급기술자</t>
    <phoneticPr fontId="145" type="noConversion"/>
  </si>
  <si>
    <t>고급기술자</t>
    <phoneticPr fontId="145" type="noConversion"/>
  </si>
  <si>
    <t>중급기술자</t>
    <phoneticPr fontId="145" type="noConversion"/>
  </si>
  <si>
    <t>초급기술자</t>
    <phoneticPr fontId="145" type="noConversion"/>
  </si>
  <si>
    <t>고급숙련기술자</t>
    <phoneticPr fontId="145" type="noConversion"/>
  </si>
  <si>
    <t>중급숙련기술자</t>
    <phoneticPr fontId="145" type="noConversion"/>
  </si>
  <si>
    <t>초급숙련기술자</t>
    <phoneticPr fontId="145" type="noConversion"/>
  </si>
  <si>
    <t>≒</t>
    <phoneticPr fontId="25" type="noConversion"/>
  </si>
  <si>
    <t>2. 산출기준</t>
    <phoneticPr fontId="25" type="noConversion"/>
  </si>
  <si>
    <t>가. 인원수 산정시 고시 별표에 기재되지 않은 중간값의 시설물은 직선보간법 및 직선비례식을 적용한다.</t>
    <phoneticPr fontId="25" type="noConversion"/>
  </si>
  <si>
    <t>3. 기본제원</t>
    <phoneticPr fontId="25" type="noConversion"/>
  </si>
  <si>
    <t>구분</t>
    <phoneticPr fontId="25" type="noConversion"/>
  </si>
  <si>
    <t>연장(m)</t>
    <phoneticPr fontId="25" type="noConversion"/>
  </si>
  <si>
    <t>차로수</t>
    <phoneticPr fontId="25" type="noConversion"/>
  </si>
  <si>
    <t>용도별</t>
    <phoneticPr fontId="25" type="noConversion"/>
  </si>
  <si>
    <t>구조형식별</t>
    <phoneticPr fontId="25" type="noConversion"/>
  </si>
  <si>
    <t>구조적 구성</t>
    <phoneticPr fontId="25" type="noConversion"/>
  </si>
  <si>
    <t>준공년도</t>
    <phoneticPr fontId="25" type="noConversion"/>
  </si>
  <si>
    <t>경과년수</t>
    <phoneticPr fontId="25" type="noConversion"/>
  </si>
  <si>
    <t>교량(도로교)</t>
    <phoneticPr fontId="25" type="noConversion"/>
  </si>
  <si>
    <t>연장</t>
    <phoneticPr fontId="25" type="noConversion"/>
  </si>
  <si>
    <t>m</t>
    <phoneticPr fontId="25" type="noConversion"/>
  </si>
  <si>
    <t>4. 조정비 산정</t>
    <phoneticPr fontId="25" type="noConversion"/>
  </si>
  <si>
    <t>차로별 
조정</t>
    <phoneticPr fontId="25" type="noConversion"/>
  </si>
  <si>
    <t>용도별
 조정</t>
    <phoneticPr fontId="25" type="noConversion"/>
  </si>
  <si>
    <t>구조형식별
 조정</t>
    <phoneticPr fontId="25" type="noConversion"/>
  </si>
  <si>
    <t>구조적
 구성</t>
    <phoneticPr fontId="25" type="noConversion"/>
  </si>
  <si>
    <t>경과년수
 조정</t>
    <phoneticPr fontId="25" type="noConversion"/>
  </si>
  <si>
    <t>전차보고서제공여부 조정</t>
    <phoneticPr fontId="25" type="noConversion"/>
  </si>
  <si>
    <t>조정 비율</t>
    <phoneticPr fontId="25" type="noConversion"/>
  </si>
  <si>
    <t>※ 안전점검 등 비용의 산정기준 제62조 대가의 보정</t>
    <phoneticPr fontId="25" type="noConversion"/>
  </si>
  <si>
    <t xml:space="preserve">   - 시설물의 구조적인 구성에 따른 보정 : 매우복잡 1.15 / 보통 1.0 / 단순 0.85</t>
    <phoneticPr fontId="25" type="noConversion"/>
  </si>
  <si>
    <t xml:space="preserve">   - 시설물의 경과년수에 따른 보정 :  15년이내 1.00 / 15년 초과 25년 이내 1.05 / 25년 초과 35년 이내 1.10 / 35년 초과 55년 이내 1.15</t>
    <phoneticPr fontId="25" type="noConversion"/>
  </si>
  <si>
    <t xml:space="preserve">   - 전차보고서 제공여부에 따라 조정 :  전차용역보고서 제공시 0.95 / 전차용역보고서 또는 야장 CAD파일 1개만 제공시 0.97 / 미제공시 1.0</t>
    <phoneticPr fontId="25" type="noConversion"/>
  </si>
  <si>
    <t>※ 안전점검 등 비용의 산정기준 별표23 시설물별 조정비(제56조 제1항 관련)</t>
    <phoneticPr fontId="25" type="noConversion"/>
  </si>
  <si>
    <t xml:space="preserve">   - 차로별 조정 : 2차로 0.75 / 4차로 1.00 / 6차로 1.15</t>
    <phoneticPr fontId="25" type="noConversion"/>
  </si>
  <si>
    <t xml:space="preserve"> </t>
    <phoneticPr fontId="25" type="noConversion"/>
  </si>
  <si>
    <t>5. 인원수 산정</t>
    <phoneticPr fontId="25" type="noConversion"/>
  </si>
  <si>
    <t>가. 전체 인원수 (제56조1항 관련 별표22에 따름)</t>
    <phoneticPr fontId="25" type="noConversion"/>
  </si>
  <si>
    <t>구 분</t>
    <phoneticPr fontId="25" type="noConversion"/>
  </si>
  <si>
    <t>연 장(m)</t>
    <phoneticPr fontId="25" type="noConversion"/>
  </si>
  <si>
    <t>직선비례식 및 직선보간법</t>
    <phoneticPr fontId="25" type="noConversion"/>
  </si>
  <si>
    <t>기준인원(Y)</t>
    <phoneticPr fontId="25" type="noConversion"/>
  </si>
  <si>
    <t>조정비</t>
    <phoneticPr fontId="25" type="noConversion"/>
  </si>
  <si>
    <t>조정인원</t>
    <phoneticPr fontId="25" type="noConversion"/>
  </si>
  <si>
    <t>계</t>
    <phoneticPr fontId="25" type="noConversion"/>
  </si>
  <si>
    <t xml:space="preserve">※ 안전점검 등 비용의 산정기준 별표 24 기준인원수(또는 조정비) 보간(제56조제4 및 제5항 관련) </t>
    <phoneticPr fontId="25" type="noConversion"/>
  </si>
  <si>
    <t>원</t>
    <phoneticPr fontId="25" type="noConversion"/>
  </si>
  <si>
    <t>나. 외업 인원수</t>
    <phoneticPr fontId="25" type="noConversion"/>
  </si>
  <si>
    <t>연장(m)</t>
    <phoneticPr fontId="25" type="noConversion"/>
  </si>
  <si>
    <t>기준인원</t>
    <phoneticPr fontId="25" type="noConversion"/>
  </si>
  <si>
    <t>조정비</t>
    <phoneticPr fontId="25" type="noConversion"/>
  </si>
  <si>
    <t>(조정)
외업인원</t>
    <phoneticPr fontId="25" type="noConversion"/>
  </si>
  <si>
    <t>다. 내업 인원수 (전체인원수 - 외업인원수)</t>
    <phoneticPr fontId="25" type="noConversion"/>
  </si>
  <si>
    <t>길이(m)</t>
    <phoneticPr fontId="25" type="noConversion"/>
  </si>
  <si>
    <t>전체인원수</t>
    <phoneticPr fontId="25" type="noConversion"/>
  </si>
  <si>
    <t>외   업</t>
    <phoneticPr fontId="25" type="noConversion"/>
  </si>
  <si>
    <t>내   업</t>
    <phoneticPr fontId="25" type="noConversion"/>
  </si>
  <si>
    <t>계</t>
    <phoneticPr fontId="25" type="noConversion"/>
  </si>
  <si>
    <t>6. 직접 경비 산출</t>
    <phoneticPr fontId="25" type="noConversion"/>
  </si>
  <si>
    <t xml:space="preserve">※ 안전점검 등 비용의 산정기준 별표 25 참조 </t>
    <phoneticPr fontId="25" type="noConversion"/>
  </si>
  <si>
    <t xml:space="preserve">    ① 여비 및 현장 체재비</t>
    <phoneticPr fontId="25" type="noConversion"/>
  </si>
  <si>
    <t xml:space="preserve">      -  체재비 : 40,000원</t>
    <phoneticPr fontId="25" type="noConversion"/>
  </si>
  <si>
    <t xml:space="preserve">      -  외업 인원</t>
    <phoneticPr fontId="25" type="noConversion"/>
  </si>
  <si>
    <t>인</t>
    <phoneticPr fontId="25" type="noConversion"/>
  </si>
  <si>
    <t xml:space="preserve">    ② 차량 운행비</t>
    <phoneticPr fontId="25" type="noConversion"/>
  </si>
  <si>
    <t xml:space="preserve">      - 차량대수 : 외업 인원수(고급기술자 기준) 4인 이내 1대이며, 4인 초과시 4인당 1대 추가</t>
    <phoneticPr fontId="25" type="noConversion"/>
  </si>
  <si>
    <t xml:space="preserve">      - 대가 산출방법</t>
    <phoneticPr fontId="25" type="noConversion"/>
  </si>
  <si>
    <t xml:space="preserve">        · 차량비는 손료와 재료비로 계산한다.</t>
    <phoneticPr fontId="25" type="noConversion"/>
  </si>
  <si>
    <t xml:space="preserve">        · 잡품 : 주연료비의 10%</t>
    <phoneticPr fontId="25" type="noConversion"/>
  </si>
  <si>
    <t xml:space="preserve">           1) 손  료 : </t>
    <phoneticPr fontId="25" type="noConversion"/>
  </si>
  <si>
    <t>품명</t>
    <phoneticPr fontId="25" type="noConversion"/>
  </si>
  <si>
    <t>규격</t>
    <phoneticPr fontId="25" type="noConversion"/>
  </si>
  <si>
    <t>단가</t>
    <phoneticPr fontId="25" type="noConversion"/>
  </si>
  <si>
    <t>부가세 제외</t>
    <phoneticPr fontId="25" type="noConversion"/>
  </si>
  <si>
    <t>비고</t>
    <phoneticPr fontId="25" type="noConversion"/>
  </si>
  <si>
    <t>2000cc 이하</t>
    <phoneticPr fontId="25" type="noConversion"/>
  </si>
  <si>
    <t xml:space="preserve">           2) 재료비 </t>
    <phoneticPr fontId="25" type="noConversion"/>
  </si>
  <si>
    <t xml:space="preserve">    ③ 현지보조인부의 노임</t>
    <phoneticPr fontId="32" type="noConversion"/>
  </si>
  <si>
    <t xml:space="preserve">      - 적용인수 : 외업인원수의 40% 적용 (정밀점검 및 정밀안전진단 동일)</t>
    <phoneticPr fontId="25" type="noConversion"/>
  </si>
  <si>
    <t xml:space="preserve">         · 현지보조인부 수 : </t>
    <phoneticPr fontId="25" type="noConversion"/>
  </si>
  <si>
    <t xml:space="preserve">    ④ 위험수당</t>
    <phoneticPr fontId="32" type="noConversion"/>
  </si>
  <si>
    <t xml:space="preserve">       - 현지 직접인건비의 10~20%</t>
    <phoneticPr fontId="25" type="noConversion"/>
  </si>
  <si>
    <t xml:space="preserve">    ⑤ 기계 및 기구 손료</t>
    <phoneticPr fontId="32" type="noConversion"/>
  </si>
  <si>
    <t xml:space="preserve">    ⑥ 보고서 등 인쇄비</t>
    <phoneticPr fontId="32" type="noConversion"/>
  </si>
  <si>
    <t>품  명</t>
    <phoneticPr fontId="25" type="noConversion"/>
  </si>
  <si>
    <t>매수</t>
    <phoneticPr fontId="25" type="noConversion"/>
  </si>
  <si>
    <t>부수</t>
    <phoneticPr fontId="25" type="noConversion"/>
  </si>
  <si>
    <t>CD 보고서</t>
    <phoneticPr fontId="32" type="noConversion"/>
  </si>
  <si>
    <t xml:space="preserve">       - 인쇄 사양</t>
    <phoneticPr fontId="32" type="noConversion"/>
  </si>
  <si>
    <t xml:space="preserve">         · 인쇄 규격 : A4</t>
    <phoneticPr fontId="25" type="noConversion"/>
  </si>
  <si>
    <t xml:space="preserve">       ■ 인쇄비</t>
    <phoneticPr fontId="25" type="noConversion"/>
  </si>
  <si>
    <t>(300쪽 페이지 기준)</t>
    <phoneticPr fontId="25" type="noConversion"/>
  </si>
  <si>
    <t>A4흑백복사비(단면)</t>
    <phoneticPr fontId="25" type="noConversion"/>
  </si>
  <si>
    <t>A4칼라복사비(단면)</t>
    <phoneticPr fontId="25" type="noConversion"/>
  </si>
  <si>
    <t xml:space="preserve">          · 표  지               </t>
    <phoneticPr fontId="25" type="noConversion"/>
  </si>
  <si>
    <t xml:space="preserve">    ⑦ 교량점검차</t>
    <phoneticPr fontId="25" type="noConversion"/>
  </si>
  <si>
    <t xml:space="preserve">   ■ 차량운행비 : </t>
    <phoneticPr fontId="25" type="noConversion"/>
  </si>
  <si>
    <r>
      <t>y = y</t>
    </r>
    <r>
      <rPr>
        <vertAlign val="subscript"/>
        <sz val="9"/>
        <rFont val="08서울남산체 B"/>
        <family val="1"/>
        <charset val="129"/>
      </rPr>
      <t>1</t>
    </r>
    <r>
      <rPr>
        <sz val="9"/>
        <rFont val="08서울남산체 B"/>
        <family val="1"/>
        <charset val="129"/>
      </rPr>
      <t xml:space="preserve"> + [ {(y</t>
    </r>
    <r>
      <rPr>
        <vertAlign val="subscript"/>
        <sz val="9"/>
        <rFont val="08서울남산체 B"/>
        <family val="1"/>
        <charset val="129"/>
      </rPr>
      <t xml:space="preserve">2 </t>
    </r>
    <r>
      <rPr>
        <sz val="9"/>
        <rFont val="08서울남산체 B"/>
        <family val="1"/>
        <charset val="129"/>
      </rPr>
      <t>- y</t>
    </r>
    <r>
      <rPr>
        <vertAlign val="subscript"/>
        <sz val="9"/>
        <rFont val="08서울남산체 B"/>
        <family val="1"/>
        <charset val="129"/>
      </rPr>
      <t>1</t>
    </r>
    <r>
      <rPr>
        <sz val="9"/>
        <rFont val="08서울남산체 B"/>
        <family val="1"/>
        <charset val="129"/>
      </rPr>
      <t>) / (x</t>
    </r>
    <r>
      <rPr>
        <vertAlign val="subscript"/>
        <sz val="9"/>
        <rFont val="08서울남산체 B"/>
        <family val="1"/>
        <charset val="129"/>
      </rPr>
      <t>2</t>
    </r>
    <r>
      <rPr>
        <sz val="9"/>
        <rFont val="08서울남산체 B"/>
        <family val="1"/>
        <charset val="129"/>
      </rPr>
      <t xml:space="preserve"> - x</t>
    </r>
    <r>
      <rPr>
        <vertAlign val="subscript"/>
        <sz val="9"/>
        <rFont val="08서울남산체 B"/>
        <family val="1"/>
        <charset val="129"/>
      </rPr>
      <t>1</t>
    </r>
    <r>
      <rPr>
        <sz val="9"/>
        <rFont val="08서울남산체 B"/>
        <family val="1"/>
        <charset val="129"/>
      </rPr>
      <t>)} × (x - x</t>
    </r>
    <r>
      <rPr>
        <vertAlign val="subscript"/>
        <sz val="9"/>
        <rFont val="08서울남산체 B"/>
        <family val="1"/>
        <charset val="129"/>
      </rPr>
      <t>1</t>
    </r>
    <r>
      <rPr>
        <sz val="9"/>
        <rFont val="08서울남산체 B"/>
        <family val="1"/>
        <charset val="129"/>
      </rPr>
      <t>) ]</t>
    </r>
    <phoneticPr fontId="25" type="noConversion"/>
  </si>
  <si>
    <r>
      <t>길이(x</t>
    </r>
    <r>
      <rPr>
        <vertAlign val="subscript"/>
        <sz val="9"/>
        <rFont val="08서울남산체 B"/>
        <family val="1"/>
        <charset val="129"/>
      </rPr>
      <t>1</t>
    </r>
    <r>
      <rPr>
        <sz val="9"/>
        <rFont val="08서울남산체 B"/>
        <family val="1"/>
        <charset val="129"/>
      </rPr>
      <t>)</t>
    </r>
    <phoneticPr fontId="25" type="noConversion"/>
  </si>
  <si>
    <r>
      <t>인원(y</t>
    </r>
    <r>
      <rPr>
        <vertAlign val="subscript"/>
        <sz val="9"/>
        <rFont val="08서울남산체 B"/>
        <family val="1"/>
        <charset val="129"/>
      </rPr>
      <t>1</t>
    </r>
    <r>
      <rPr>
        <sz val="9"/>
        <rFont val="08서울남산체 B"/>
        <family val="1"/>
        <charset val="129"/>
      </rPr>
      <t>)</t>
    </r>
    <phoneticPr fontId="25" type="noConversion"/>
  </si>
  <si>
    <r>
      <t>길이(x</t>
    </r>
    <r>
      <rPr>
        <vertAlign val="subscript"/>
        <sz val="9"/>
        <rFont val="08서울남산체 B"/>
        <family val="1"/>
        <charset val="129"/>
      </rPr>
      <t>2</t>
    </r>
    <r>
      <rPr>
        <sz val="9"/>
        <rFont val="08서울남산체 B"/>
        <family val="1"/>
        <charset val="129"/>
      </rPr>
      <t>)</t>
    </r>
    <phoneticPr fontId="25" type="noConversion"/>
  </si>
  <si>
    <r>
      <t>인원(y</t>
    </r>
    <r>
      <rPr>
        <vertAlign val="subscript"/>
        <sz val="9"/>
        <rFont val="08서울남산체 B"/>
        <family val="1"/>
        <charset val="129"/>
      </rPr>
      <t>2</t>
    </r>
    <r>
      <rPr>
        <sz val="9"/>
        <rFont val="08서울남산체 B"/>
        <family val="1"/>
        <charset val="129"/>
      </rPr>
      <t>)</t>
    </r>
    <phoneticPr fontId="25" type="noConversion"/>
  </si>
  <si>
    <t xml:space="preserve">  6) 손해배상보험료 </t>
    <phoneticPr fontId="25" type="noConversion"/>
  </si>
  <si>
    <t xml:space="preserve">  7) 단위조정</t>
    <phoneticPr fontId="25" type="noConversion"/>
  </si>
  <si>
    <t>인</t>
    <phoneticPr fontId="8" type="noConversion"/>
  </si>
  <si>
    <t>직접인건비의 10%</t>
    <phoneticPr fontId="4" type="noConversion"/>
  </si>
  <si>
    <t xml:space="preserve">   - 구조형식별 조정 : 콘크리트교 1.0 강교 1.1</t>
    <phoneticPr fontId="25" type="noConversion"/>
  </si>
  <si>
    <t xml:space="preserve">       - 정밀안전진단 : 직접인건비의 10%</t>
    <phoneticPr fontId="32" type="noConversion"/>
  </si>
  <si>
    <t>정밀안전진단 보고서</t>
    <phoneticPr fontId="8" type="noConversion"/>
  </si>
  <si>
    <t xml:space="preserve">   현장체재비</t>
    <phoneticPr fontId="4" type="noConversion"/>
  </si>
  <si>
    <t>인</t>
    <phoneticPr fontId="8" type="noConversion"/>
  </si>
  <si>
    <t xml:space="preserve">   여비</t>
    <phoneticPr fontId="4" type="noConversion"/>
  </si>
  <si>
    <t xml:space="preserve">      -  여비 인원</t>
    <phoneticPr fontId="25" type="noConversion"/>
  </si>
  <si>
    <t xml:space="preserve">      - 차량의 종류 : 굴절차 (22.0m)</t>
    <phoneticPr fontId="25" type="noConversion"/>
  </si>
  <si>
    <t xml:space="preserve">  (1) 교량점검차(굴절차 22m)</t>
  </si>
  <si>
    <t>원</t>
    <phoneticPr fontId="8" type="noConversion"/>
  </si>
  <si>
    <t>(정밀안전진단 용역당 1회왕복 교통비 : 32,000원)</t>
    <phoneticPr fontId="8" type="noConversion"/>
  </si>
  <si>
    <t>적용요율</t>
    <phoneticPr fontId="8" type="noConversion"/>
  </si>
  <si>
    <t>굴절차(22m)</t>
    <phoneticPr fontId="8" type="noConversion"/>
  </si>
  <si>
    <t>4차선</t>
    <phoneticPr fontId="8" type="noConversion"/>
  </si>
  <si>
    <t xml:space="preserve"> 4. 직접경비</t>
    <phoneticPr fontId="25" type="noConversion"/>
  </si>
  <si>
    <t xml:space="preserve">  가. 재  료  비</t>
    <phoneticPr fontId="25" type="noConversion"/>
  </si>
  <si>
    <t xml:space="preserve">  나. 공 구 손 료</t>
    <phoneticPr fontId="25" type="noConversion"/>
  </si>
  <si>
    <t xml:space="preserve">  다. 잡재료 및 소모재료</t>
    <phoneticPr fontId="25" type="noConversion"/>
  </si>
  <si>
    <t xml:space="preserve">  라. 기    타</t>
    <phoneticPr fontId="25" type="noConversion"/>
  </si>
  <si>
    <t>(방수형)</t>
    <phoneticPr fontId="25" type="noConversion"/>
  </si>
  <si>
    <t xml:space="preserve">     스트레인 게이지</t>
    <phoneticPr fontId="25" type="noConversion"/>
  </si>
  <si>
    <t xml:space="preserve">     게이지 접착제</t>
    <phoneticPr fontId="25" type="noConversion"/>
  </si>
  <si>
    <t xml:space="preserve">     VM-테이프</t>
    <phoneticPr fontId="25" type="noConversion"/>
  </si>
  <si>
    <t xml:space="preserve">     쉴드 와이어</t>
    <phoneticPr fontId="25" type="noConversion"/>
  </si>
  <si>
    <t xml:space="preserve">     시험차량(덤프)</t>
    <phoneticPr fontId="25" type="noConversion"/>
  </si>
  <si>
    <t xml:space="preserve">     정적변형측정기</t>
    <phoneticPr fontId="25" type="noConversion"/>
  </si>
  <si>
    <t xml:space="preserve">     동적변형측정기</t>
    <phoneticPr fontId="25" type="noConversion"/>
  </si>
  <si>
    <t>개</t>
    <phoneticPr fontId="25" type="noConversion"/>
  </si>
  <si>
    <t>Box</t>
    <phoneticPr fontId="25" type="noConversion"/>
  </si>
  <si>
    <t>ｍ</t>
    <phoneticPr fontId="25" type="noConversion"/>
  </si>
  <si>
    <t>대</t>
    <phoneticPr fontId="25" type="noConversion"/>
  </si>
  <si>
    <t>1일 노임단가</t>
    <phoneticPr fontId="25" type="noConversion"/>
  </si>
  <si>
    <t>운전사 :</t>
    <phoneticPr fontId="25" type="noConversion"/>
  </si>
  <si>
    <t>원/일</t>
    <phoneticPr fontId="25" type="noConversion"/>
  </si>
  <si>
    <t>원/hr</t>
    <phoneticPr fontId="25" type="noConversion"/>
  </si>
  <si>
    <t>건설기계조장 :</t>
    <phoneticPr fontId="25" type="noConversion"/>
  </si>
  <si>
    <t>조장 :</t>
    <phoneticPr fontId="25" type="noConversion"/>
  </si>
  <si>
    <t>건설기계운전사 :</t>
    <phoneticPr fontId="25" type="noConversion"/>
  </si>
  <si>
    <t>일반기계운전사 :</t>
    <phoneticPr fontId="25" type="noConversion"/>
  </si>
  <si>
    <t>경유/L :</t>
    <phoneticPr fontId="25" type="noConversion"/>
  </si>
  <si>
    <t>1. 손료내역</t>
    <phoneticPr fontId="25" type="noConversion"/>
  </si>
  <si>
    <t>장비명</t>
    <phoneticPr fontId="25" type="noConversion"/>
  </si>
  <si>
    <t>가격
(천원)</t>
    <phoneticPr fontId="25" type="noConversion"/>
  </si>
  <si>
    <t>내용
시간</t>
    <phoneticPr fontId="25" type="noConversion"/>
  </si>
  <si>
    <t>연간표준
가동시간</t>
    <phoneticPr fontId="25" type="noConversion"/>
  </si>
  <si>
    <t>상각
비율</t>
    <phoneticPr fontId="25" type="noConversion"/>
  </si>
  <si>
    <t>정비
비율</t>
    <phoneticPr fontId="25" type="noConversion"/>
  </si>
  <si>
    <t>관리
비율</t>
    <phoneticPr fontId="25" type="noConversion"/>
  </si>
  <si>
    <t>시 간 당</t>
    <phoneticPr fontId="25" type="noConversion"/>
  </si>
  <si>
    <t>시간당
손료
(원)</t>
    <phoneticPr fontId="25" type="noConversion"/>
  </si>
  <si>
    <t>삼각비
계수</t>
    <phoneticPr fontId="25" type="noConversion"/>
  </si>
  <si>
    <t>정비비
계수</t>
    <phoneticPr fontId="25" type="noConversion"/>
  </si>
  <si>
    <t>관리비
계수</t>
    <phoneticPr fontId="25" type="noConversion"/>
  </si>
  <si>
    <t>교량점검차
(굴절차 22m)</t>
    <phoneticPr fontId="25" type="noConversion"/>
  </si>
  <si>
    <t>트럭크레인
(22m)</t>
    <phoneticPr fontId="25" type="noConversion"/>
  </si>
  <si>
    <t>교량점검차
(굴절차 15m)</t>
    <phoneticPr fontId="25" type="noConversion"/>
  </si>
  <si>
    <t>트럭크레인
(15m)</t>
    <phoneticPr fontId="25" type="noConversion"/>
  </si>
  <si>
    <t>교량점검차
(다굴절차)</t>
    <phoneticPr fontId="25" type="noConversion"/>
  </si>
  <si>
    <t>트럭크레인
(Basket형)</t>
    <phoneticPr fontId="25" type="noConversion"/>
  </si>
  <si>
    <t>교량점검차
(고소차5톤)</t>
    <phoneticPr fontId="25" type="noConversion"/>
  </si>
  <si>
    <t>5톤</t>
    <phoneticPr fontId="25" type="noConversion"/>
  </si>
  <si>
    <t>교량점검차
(고소차2.5톤)</t>
    <phoneticPr fontId="25" type="noConversion"/>
  </si>
  <si>
    <t>리프트트럭
(2.5톤)</t>
    <phoneticPr fontId="25" type="noConversion"/>
  </si>
  <si>
    <t>2. 운전경비내역</t>
    <phoneticPr fontId="25" type="noConversion"/>
  </si>
  <si>
    <t>운 전 경 비</t>
    <phoneticPr fontId="25" type="noConversion"/>
  </si>
  <si>
    <t>인 건 비(시간당)</t>
    <phoneticPr fontId="25" type="noConversion"/>
  </si>
  <si>
    <t>소계</t>
    <phoneticPr fontId="25" type="noConversion"/>
  </si>
  <si>
    <t>시간당
손료</t>
    <phoneticPr fontId="25" type="noConversion"/>
  </si>
  <si>
    <t>합계
(시간당)</t>
    <phoneticPr fontId="25" type="noConversion"/>
  </si>
  <si>
    <t>주 연 료 (경유)</t>
    <phoneticPr fontId="25" type="noConversion"/>
  </si>
  <si>
    <t>잡품
(주연료%)</t>
    <phoneticPr fontId="25" type="noConversion"/>
  </si>
  <si>
    <t>조종원(기사)</t>
    <phoneticPr fontId="25" type="noConversion"/>
  </si>
  <si>
    <t>수량</t>
    <phoneticPr fontId="25" type="noConversion"/>
  </si>
  <si>
    <t>금액</t>
    <phoneticPr fontId="25" type="noConversion"/>
  </si>
  <si>
    <t>조종원
(기사)</t>
    <phoneticPr fontId="25" type="noConversion"/>
  </si>
  <si>
    <t>조수</t>
    <phoneticPr fontId="25" type="noConversion"/>
  </si>
  <si>
    <t>조장</t>
    <phoneticPr fontId="25" type="noConversion"/>
  </si>
  <si>
    <t>교량점검차
(굴절차)</t>
    <phoneticPr fontId="25" type="noConversion"/>
  </si>
  <si>
    <t>22m</t>
    <phoneticPr fontId="25" type="noConversion"/>
  </si>
  <si>
    <t>15m</t>
    <phoneticPr fontId="25" type="noConversion"/>
  </si>
  <si>
    <t>Basket형</t>
    <phoneticPr fontId="25" type="noConversion"/>
  </si>
  <si>
    <t>교량점검차
(고소작업차)</t>
    <phoneticPr fontId="25" type="noConversion"/>
  </si>
  <si>
    <t>2.5톤</t>
    <phoneticPr fontId="25" type="noConversion"/>
  </si>
  <si>
    <t>건설부문_교량</t>
    <phoneticPr fontId="25" type="noConversion"/>
  </si>
  <si>
    <t>건설부문_터널</t>
    <phoneticPr fontId="25" type="noConversion"/>
  </si>
  <si>
    <t>교량공사</t>
  </si>
  <si>
    <t>공항건설공사</t>
  </si>
  <si>
    <t>댐축조공사</t>
  </si>
  <si>
    <t>도로공사</t>
  </si>
  <si>
    <t>에너지저장시설공사</t>
  </si>
  <si>
    <t>간척공사</t>
  </si>
  <si>
    <t>항만공사</t>
  </si>
  <si>
    <t>철도공사</t>
  </si>
  <si>
    <t>지하철공사</t>
  </si>
  <si>
    <t>터널공사</t>
  </si>
  <si>
    <t>발전소건설공사</t>
  </si>
  <si>
    <t>쓰레기소각로건설공사</t>
  </si>
  <si>
    <t>폐수처리장건설공사</t>
  </si>
  <si>
    <t>하수종말처리장건설공사</t>
  </si>
  <si>
    <t>상수도(정수장포함)건설공사</t>
  </si>
  <si>
    <t>하수도건설공사</t>
  </si>
  <si>
    <t>관람집회시설공사</t>
  </si>
  <si>
    <t>전시시설공사</t>
  </si>
  <si>
    <t>공용청사건설공사</t>
  </si>
  <si>
    <t>송전공사</t>
  </si>
  <si>
    <t>변전공사</t>
  </si>
  <si>
    <t>공동주택건설공사</t>
  </si>
  <si>
    <t xml:space="preserve">※ 엔지니어링기술자 노임단가 : 고급기술자 </t>
    <phoneticPr fontId="25" type="noConversion"/>
  </si>
  <si>
    <t xml:space="preserve">      - 적용 임금 : 특별인부의 시중 노임단가 적용</t>
    <phoneticPr fontId="32" type="noConversion"/>
  </si>
  <si>
    <t xml:space="preserve">      - 차량대수 : 1대 8시간 사용</t>
    <phoneticPr fontId="25" type="noConversion"/>
  </si>
  <si>
    <t>1. 직접인건비</t>
    <phoneticPr fontId="25" type="noConversion"/>
  </si>
  <si>
    <t>4. 직접경비</t>
    <phoneticPr fontId="25" type="noConversion"/>
  </si>
  <si>
    <t xml:space="preserve">   자료분석</t>
    <phoneticPr fontId="25" type="noConversion"/>
  </si>
  <si>
    <t xml:space="preserve">   장비셋팅</t>
    <phoneticPr fontId="25" type="noConversion"/>
  </si>
  <si>
    <t xml:space="preserve">   육안조사</t>
    <phoneticPr fontId="25" type="noConversion"/>
  </si>
  <si>
    <t xml:space="preserve">   수중 비디오 촬영</t>
    <phoneticPr fontId="25" type="noConversion"/>
  </si>
  <si>
    <t xml:space="preserve">   비디오 가편집</t>
    <phoneticPr fontId="25" type="noConversion"/>
  </si>
  <si>
    <t xml:space="preserve">   비디오 편집</t>
    <phoneticPr fontId="25" type="noConversion"/>
  </si>
  <si>
    <t xml:space="preserve">   보고서 작성</t>
    <phoneticPr fontId="25" type="noConversion"/>
  </si>
  <si>
    <t xml:space="preserve">  특급기술자</t>
    <phoneticPr fontId="25" type="noConversion"/>
  </si>
  <si>
    <t xml:space="preserve">  고급기술자</t>
    <phoneticPr fontId="25" type="noConversion"/>
  </si>
  <si>
    <t xml:space="preserve">  잠수조장 (고급기술자)</t>
    <phoneticPr fontId="25" type="noConversion"/>
  </si>
  <si>
    <t xml:space="preserve">  잠수부</t>
    <phoneticPr fontId="25" type="noConversion"/>
  </si>
  <si>
    <t xml:space="preserve">  선부</t>
    <phoneticPr fontId="25" type="noConversion"/>
  </si>
  <si>
    <t xml:space="preserve">  잠수조장(고급기술자)</t>
    <phoneticPr fontId="25" type="noConversion"/>
  </si>
  <si>
    <t xml:space="preserve">  중급기술자</t>
    <phoneticPr fontId="25" type="noConversion"/>
  </si>
  <si>
    <t xml:space="preserve">  고급기능사</t>
    <phoneticPr fontId="25" type="noConversion"/>
  </si>
  <si>
    <t xml:space="preserve">  고무보트 및 엔진</t>
    <phoneticPr fontId="25" type="noConversion"/>
  </si>
  <si>
    <t xml:space="preserve">  잠수장비</t>
    <phoneticPr fontId="25" type="noConversion"/>
  </si>
  <si>
    <t xml:space="preserve">  콤푸레샤</t>
    <phoneticPr fontId="25" type="noConversion"/>
  </si>
  <si>
    <t xml:space="preserve">  비디오 촬영 장비</t>
    <phoneticPr fontId="25" type="noConversion"/>
  </si>
  <si>
    <t xml:space="preserve">  스틸 카메라 장비</t>
    <phoneticPr fontId="25" type="noConversion"/>
  </si>
  <si>
    <t xml:space="preserve">  유선 수중 라이트</t>
    <phoneticPr fontId="25" type="noConversion"/>
  </si>
  <si>
    <t xml:space="preserve">  발전기</t>
    <phoneticPr fontId="25" type="noConversion"/>
  </si>
  <si>
    <t xml:space="preserve">  유류대</t>
    <phoneticPr fontId="25" type="noConversion"/>
  </si>
  <si>
    <t xml:space="preserve">  편집장비 사용료</t>
    <phoneticPr fontId="25" type="noConversion"/>
  </si>
  <si>
    <t xml:space="preserve">  기타 액세서리 및 장비운반</t>
    <phoneticPr fontId="25" type="noConversion"/>
  </si>
  <si>
    <t>조</t>
    <phoneticPr fontId="25" type="noConversion"/>
  </si>
  <si>
    <t>ℓ</t>
    <phoneticPr fontId="25" type="noConversion"/>
  </si>
  <si>
    <t>2. 제경비 (직접인건비의 110%)</t>
    <phoneticPr fontId="25" type="noConversion"/>
  </si>
  <si>
    <t>3. 기술료 (직접인건비＋제경비)×20%</t>
    <phoneticPr fontId="25" type="noConversion"/>
  </si>
  <si>
    <t>잠수부</t>
    <phoneticPr fontId="145" type="noConversion"/>
  </si>
  <si>
    <t>선원</t>
    <phoneticPr fontId="145" type="noConversion"/>
  </si>
  <si>
    <t xml:space="preserve">   수종조사</t>
    <phoneticPr fontId="4" type="noConversion"/>
  </si>
  <si>
    <t>기</t>
    <phoneticPr fontId="8" type="noConversion"/>
  </si>
  <si>
    <t>(조정계수 0.94)</t>
    <phoneticPr fontId="8" type="noConversion"/>
  </si>
  <si>
    <t>제 3 호표  수중조사</t>
    <phoneticPr fontId="25" type="noConversion"/>
  </si>
  <si>
    <t>제 3 호표  교각 수중 조사 (1기당, 수심 10m 이내)(작업조건:보통)</t>
    <phoneticPr fontId="25" type="noConversion"/>
  </si>
  <si>
    <t>제 3-1 호표  직 접 인 건 비</t>
    <phoneticPr fontId="25" type="noConversion"/>
  </si>
  <si>
    <t>제 3-1-1 호표  자 료 분 석</t>
    <phoneticPr fontId="25" type="noConversion"/>
  </si>
  <si>
    <t>제 3-1-2 호표  장 비 셋 팅</t>
    <phoneticPr fontId="25" type="noConversion"/>
  </si>
  <si>
    <t>제 3-1-3 호표  육 안 조 사</t>
    <phoneticPr fontId="25" type="noConversion"/>
  </si>
  <si>
    <t>제 3-1-4 호표  수중 비디오 촬영 및 스틸사진</t>
    <phoneticPr fontId="25" type="noConversion"/>
  </si>
  <si>
    <t>제 3-1-5 호표  비디오테이프 자료 가편집</t>
    <phoneticPr fontId="25" type="noConversion"/>
  </si>
  <si>
    <t>제 3-1-6 호표  비디오 편집</t>
    <phoneticPr fontId="25" type="noConversion"/>
  </si>
  <si>
    <t>제 3-1-7 호표  보고서작성</t>
    <phoneticPr fontId="25" type="noConversion"/>
  </si>
  <si>
    <t>제 3-2 호표  직  접  경  비 (1기당)</t>
    <phoneticPr fontId="25" type="noConversion"/>
  </si>
  <si>
    <t>16. PSC-Box, 연속교, 재하시험 구조해석 포함</t>
    <phoneticPr fontId="8" type="noConversion"/>
  </si>
  <si>
    <t>14. PSC-Box, 단순교, 재하시험 구조해석 포함</t>
    <phoneticPr fontId="8" type="noConversion"/>
  </si>
  <si>
    <t>엔지니어링 손해배상보험 공제의무가입제도 안내서 -엔지니어링공제조합</t>
  </si>
  <si>
    <t>분석(타당성조사, 평가, 시험) 공제요율</t>
    <phoneticPr fontId="8" type="noConversion"/>
  </si>
  <si>
    <t>가. 시설물의 안전 및 유지관리 실시 등에 관한 지침 제6장 안전점검 등 비용의 산정기준 [국토교통부고시 제2020-458호, 2020.06.07 개정]</t>
    <phoneticPr fontId="25" type="noConversion"/>
  </si>
  <si>
    <t>시장</t>
    <phoneticPr fontId="8" type="noConversion"/>
  </si>
  <si>
    <t>부시장</t>
    <phoneticPr fontId="8" type="noConversion"/>
  </si>
  <si>
    <t>국장</t>
    <phoneticPr fontId="4" type="noConversion"/>
  </si>
  <si>
    <t>과장</t>
    <phoneticPr fontId="8" type="noConversion"/>
  </si>
  <si>
    <t>검토자</t>
    <phoneticPr fontId="8" type="noConversion"/>
  </si>
  <si>
    <t>팀장</t>
    <phoneticPr fontId="8" type="noConversion"/>
  </si>
  <si>
    <t>담당자</t>
    <phoneticPr fontId="8" type="noConversion"/>
  </si>
  <si>
    <t>전결</t>
    <phoneticPr fontId="8" type="noConversion"/>
  </si>
  <si>
    <t xml:space="preserve">      - 차량의 종류 : 승용차 (배기량 1600㏄ 이하)</t>
    <phoneticPr fontId="25" type="noConversion"/>
  </si>
  <si>
    <t>12. SPG, 연속교, 재하시험 구조해석 포함</t>
    <phoneticPr fontId="8" type="noConversion"/>
  </si>
  <si>
    <t>2026 점검차량 운전경비 산출내역</t>
    <phoneticPr fontId="25" type="noConversion"/>
  </si>
  <si>
    <t>라. 인원수 산정 (교량 안전등급 고려, 기존자료 제공등에 따른 인원수 조정)</t>
    <phoneticPr fontId="25" type="noConversion"/>
  </si>
  <si>
    <t>2. 부가가치세</t>
    <phoneticPr fontId="25" type="noConversion"/>
  </si>
  <si>
    <t>3. 총용역비</t>
    <phoneticPr fontId="25" type="noConversion"/>
  </si>
  <si>
    <r>
      <t xml:space="preserve">        · 시간당 손료(상각비, 정비비, 관리비)계수 : 1473 × 10</t>
    </r>
    <r>
      <rPr>
        <vertAlign val="superscript"/>
        <sz val="10"/>
        <rFont val="08서울남산체 M"/>
        <family val="1"/>
        <charset val="129"/>
      </rPr>
      <t>-7</t>
    </r>
    <phoneticPr fontId="25" type="noConversion"/>
  </si>
  <si>
    <r>
      <t>12,581,818 × 1,473 × 10</t>
    </r>
    <r>
      <rPr>
        <vertAlign val="superscript"/>
        <sz val="10"/>
        <rFont val="08서울남산체 M"/>
        <family val="1"/>
        <charset val="129"/>
      </rPr>
      <t>-7</t>
    </r>
    <r>
      <rPr>
        <sz val="10"/>
        <rFont val="08서울남산체 M"/>
        <family val="1"/>
        <charset val="129"/>
      </rPr>
      <t>=</t>
    </r>
    <phoneticPr fontId="25" type="noConversion"/>
  </si>
  <si>
    <t xml:space="preserve">              잡  품 : 14,730원/일 × 10%   =</t>
    <phoneticPr fontId="25" type="noConversion"/>
  </si>
  <si>
    <t xml:space="preserve">        · 주연료 (휘발유) : 10ℓ/일 (2026년 공사원가통합관리시스템  1,473원/ℓ)</t>
    <phoneticPr fontId="25" type="noConversion"/>
  </si>
  <si>
    <t xml:space="preserve">              휘발유 : 1,473원x10ℓ/일  =</t>
    <phoneticPr fontId="25" type="noConversion"/>
  </si>
  <si>
    <t xml:space="preserve">   ■ 차량운행비 : (1,473원x8hr + 14,730원 + 1,473원) × 2 = </t>
    <phoneticPr fontId="25" type="noConversion"/>
  </si>
  <si>
    <t>RC슬래브교</t>
    <phoneticPr fontId="8" type="noConversion"/>
  </si>
  <si>
    <t>단순</t>
    <phoneticPr fontId="25" type="noConversion"/>
  </si>
  <si>
    <t>직접인건비의 110%</t>
    <phoneticPr fontId="8" type="noConversion"/>
  </si>
  <si>
    <r>
      <rPr>
        <sz val="20"/>
        <rFont val="굴림체"/>
        <family val="1"/>
        <charset val="129"/>
      </rPr>
      <t xml:space="preserve">□ </t>
    </r>
    <r>
      <rPr>
        <u/>
        <sz val="20"/>
        <rFont val="굴림체"/>
        <family val="1"/>
        <charset val="129"/>
      </rPr>
      <t>내 진 성 능 평 가</t>
    </r>
    <r>
      <rPr>
        <u/>
        <sz val="20"/>
        <rFont val="굴림체"/>
        <family val="3"/>
        <charset val="129"/>
      </rPr>
      <t xml:space="preserve">
</t>
    </r>
    <r>
      <rPr>
        <u/>
        <sz val="11"/>
        <rFont val="굴림체"/>
        <family val="3"/>
        <charset val="129"/>
      </rPr>
      <t>('시설물의 안전 및 유지관리 실시 등에 관한 지침' - 국토교통부고시 제2025-470호(2025.09.01 개정))</t>
    </r>
    <phoneticPr fontId="25" type="noConversion"/>
  </si>
  <si>
    <t>※ 내진성 평가 및 내진보강 방안제시를 위한 필요비용</t>
    <phoneticPr fontId="25" type="noConversion"/>
  </si>
  <si>
    <t xml:space="preserve">   - 각 시설물별로 간략한 내진해석을 실시하는 경우 소요인원수는 해당시설물의 안전성 평가 소요인원수의 2배로 산정한다.</t>
    <phoneticPr fontId="25" type="noConversion"/>
  </si>
  <si>
    <t xml:space="preserve">   - 각 시설물별로 정밀한 내진해석을 실시하는 경우 소요인원수는 해당 시설물의 안전성 평가 소요 인원수의 2.5~3.0배로 산정한다.</t>
    <phoneticPr fontId="25" type="noConversion"/>
  </si>
  <si>
    <t>간략 내진해석을
실시하는 경우</t>
    <phoneticPr fontId="25" type="noConversion"/>
  </si>
  <si>
    <t>정밀 내진해석을 
실시하는 경우</t>
    <phoneticPr fontId="25" type="noConversion"/>
  </si>
  <si>
    <t>해석의
종류</t>
    <phoneticPr fontId="25" type="noConversion"/>
  </si>
  <si>
    <t>- 등가정적해성법
- 모드 스펙트럼해석법</t>
    <phoneticPr fontId="25" type="noConversion"/>
  </si>
  <si>
    <t>- 시간이력해석법
- 비선형해석법
- P-∂ 효과를 고려한 해석법</t>
    <phoneticPr fontId="25" type="noConversion"/>
  </si>
  <si>
    <t>해석범위</t>
  </si>
  <si>
    <t>해당구조.지반. 수리해석 +
간략내진해석</t>
    <phoneticPr fontId="25" type="noConversion"/>
  </si>
  <si>
    <t>해당구조.지반. 수리해석 +
간략내진해석 + 정밀내진해석</t>
    <phoneticPr fontId="25" type="noConversion"/>
  </si>
  <si>
    <t>소요인원수
산정방법</t>
  </si>
  <si>
    <t>구조. 지반. 수리해석 소요인원수
× 2.0</t>
    <phoneticPr fontId="25" type="noConversion"/>
  </si>
  <si>
    <t>구조. 지반. 수리해석 소요인원수
× (2.5 ~3.0)</t>
    <phoneticPr fontId="25" type="noConversion"/>
  </si>
  <si>
    <t>구조형식</t>
    <phoneticPr fontId="25" type="noConversion"/>
  </si>
  <si>
    <t>내진해석방법</t>
    <phoneticPr fontId="25" type="noConversion"/>
  </si>
  <si>
    <t>내진해석
요율</t>
    <phoneticPr fontId="25" type="noConversion"/>
  </si>
  <si>
    <t>내진성평가
기준인원</t>
  </si>
  <si>
    <t>상부</t>
    <phoneticPr fontId="25" type="noConversion"/>
  </si>
  <si>
    <t>연속교</t>
    <phoneticPr fontId="25" type="noConversion"/>
  </si>
  <si>
    <t>간략 내진해석</t>
    <phoneticPr fontId="25" type="noConversion"/>
  </si>
  <si>
    <t xml:space="preserve">   내진성능평가(간략)</t>
    <phoneticPr fontId="8" type="noConversion"/>
  </si>
  <si>
    <t>정밀안전진단 및 내진성능평가 용역 1식</t>
    <phoneticPr fontId="8" type="noConversion"/>
  </si>
  <si>
    <t>용역비:</t>
    <phoneticPr fontId="4" type="noConversion"/>
  </si>
  <si>
    <t>청룡교</t>
    <phoneticPr fontId="25" type="noConversion"/>
  </si>
  <si>
    <t>2026년 하반기노임 및 엔지니어링
 임금실태조사결과</t>
    <phoneticPr fontId="145" type="noConversion"/>
  </si>
  <si>
    <t>(2026년 시설공사 환율 및 유류단가)</t>
    <phoneticPr fontId="25" type="noConversion"/>
  </si>
  <si>
    <r>
      <rPr>
        <sz val="20"/>
        <rFont val="굴림체"/>
        <family val="1"/>
        <charset val="129"/>
      </rPr>
      <t xml:space="preserve">□ </t>
    </r>
    <r>
      <rPr>
        <u/>
        <sz val="20"/>
        <rFont val="굴림체"/>
        <family val="1"/>
        <charset val="129"/>
      </rPr>
      <t>구 조 해 석</t>
    </r>
    <r>
      <rPr>
        <u/>
        <sz val="20"/>
        <rFont val="굴림체"/>
        <family val="3"/>
        <charset val="129"/>
      </rPr>
      <t xml:space="preserve">
</t>
    </r>
    <r>
      <rPr>
        <u/>
        <sz val="11"/>
        <rFont val="굴림체"/>
        <family val="3"/>
        <charset val="129"/>
      </rPr>
      <t>('시설물의 안전 및 유지관리 실시 등에 관한 지침' - 국토교통부고시 제2025-470호(2025.09.01 개정))</t>
    </r>
    <phoneticPr fontId="25" type="noConversion"/>
  </si>
  <si>
    <t>제1호표 구조해석(RC, 연속교, 재하시험 구조해석 포함)</t>
    <phoneticPr fontId="25" type="noConversion"/>
  </si>
  <si>
    <r>
      <t>□ 재 하 시 험</t>
    </r>
    <r>
      <rPr>
        <u/>
        <sz val="20"/>
        <rFont val="굴림체"/>
        <family val="3"/>
        <charset val="129"/>
      </rPr>
      <t xml:space="preserve">
</t>
    </r>
    <r>
      <rPr>
        <u/>
        <sz val="11"/>
        <rFont val="굴림체"/>
        <family val="3"/>
        <charset val="129"/>
      </rPr>
      <t>('시설물의 안전 및 유지관리 실시 등에 관한 지침' - 국토교통부고시 제2025-470호(2025.09.01 개정))</t>
    </r>
    <phoneticPr fontId="25" type="noConversion"/>
  </si>
  <si>
    <t>제3호표 내진성능평가(간략해석)</t>
    <phoneticPr fontId="25" type="noConversion"/>
  </si>
  <si>
    <t xml:space="preserve">   재하시험</t>
    <phoneticPr fontId="8" type="noConversion"/>
  </si>
  <si>
    <t>(1일)</t>
    <phoneticPr fontId="8" type="noConversion"/>
  </si>
  <si>
    <t>제2호표 비파괴재하시험</t>
    <phoneticPr fontId="25" type="noConversion"/>
  </si>
  <si>
    <t>2026. 09.</t>
    <phoneticPr fontId="8" type="noConversion"/>
  </si>
  <si>
    <t>교량명 : 신기2교 (L=40m B=5.7m)</t>
    <phoneticPr fontId="8" type="noConversion"/>
  </si>
  <si>
    <t>위   치 : 충청남도 공주시 계룡면 화은리 456-3번지 일원</t>
    <phoneticPr fontId="4" type="noConversion"/>
  </si>
  <si>
    <t>2026년 신기2교 정밀안전진단 및 내진성능평가용역 내역서</t>
    <phoneticPr fontId="8" type="noConversion"/>
  </si>
  <si>
    <t>▣ 2026년 신기2교 정밀안전진단 및 내진성능평가용역</t>
    <phoneticPr fontId="8" type="noConversion"/>
  </si>
  <si>
    <t>신기2교</t>
    <phoneticPr fontId="8" type="noConversion"/>
  </si>
  <si>
    <t>80%적용</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</si>
</sst>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8">
    <numFmt numFmtId="42" formatCode="_-&quot;₩&quot;* #,##0_-;\-&quot;₩&quot;* #,##0_-;_-&quot;₩&quot;* &quot;-&quot;_-;_-@_-"/>
    <numFmt numFmtId="41" formatCode="_-* #,##0_-;\-* #,##0_-;_-* &quot;-&quot;_-;_-@_-"/>
    <numFmt numFmtId="43" formatCode="_-* #,##0.00_-;\-* #,##0.00_-;_-* &quot;-&quot;??_-;_-@_-"/>
    <numFmt numFmtId="24" formatCode="\$#,##0_);[Red]\(\$#,##0\)"/>
    <numFmt numFmtId="176" formatCode="0.000"/>
    <numFmt numFmtId="177" formatCode="_ * #,##0_ ;_ * \-#,##0_ ;_ * &quot;-&quot;_ ;_ @_ "/>
    <numFmt numFmtId="178" formatCode="0.0"/>
    <numFmt numFmtId="179" formatCode="_ * #,##0.00_ ;_ * \-#,##0.00_ ;_ * &quot;-&quot;??_ ;_ @_ "/>
    <numFmt numFmtId="180" formatCode="#,##0_);[Red]\(#,##0\)"/>
    <numFmt numFmtId="181" formatCode="#,##0.000_);[Red]\(#,##0.000\)"/>
    <numFmt numFmtId="182" formatCode="0.0_ "/>
    <numFmt numFmtId="183" formatCode="0_ "/>
    <numFmt numFmtId="184" formatCode="_-* #,##0.0_-;\-* #,##0.0_-;_-* &quot;-&quot;_-;_-@_-"/>
    <numFmt numFmtId="185" formatCode="#,##0.0_ "/>
    <numFmt numFmtId="186" formatCode="_-* #,##0_-;\-* #,##0_-;_-* &quot;-&quot;??_-;_-@_-"/>
    <numFmt numFmtId="187" formatCode="General&quot;일&quot;"/>
    <numFmt numFmtId="188" formatCode="&quot;₩&quot;#,##0.00;&quot;₩&quot;\-#,##0.00"/>
    <numFmt numFmtId="189" formatCode="0.00_ "/>
    <numFmt numFmtId="190" formatCode="&quot;₩&quot;&quot;₩&quot;\$#,##0_);&quot;₩&quot;&quot;₩&quot;\(&quot;₩&quot;&quot;₩&quot;\$#,##0&quot;₩&quot;&quot;₩&quot;\)"/>
    <numFmt numFmtId="191" formatCode="0.000E+00"/>
    <numFmt numFmtId="192" formatCode="#."/>
    <numFmt numFmtId="193" formatCode="#,##0.0000;\(#,##0.0000\);\ &quot;-&quot;\ "/>
    <numFmt numFmtId="194" formatCode="&quot;$&quot;#,##0_);[Red]\(&quot;$&quot;#,##0\)"/>
    <numFmt numFmtId="195" formatCode="#,##0.0000\ ;\(#,##0.0000\)"/>
    <numFmt numFmtId="196" formatCode="#,##0.0;\(#,##0.0\);\ &quot;-&quot;\ "/>
    <numFmt numFmtId="197" formatCode="0\ &quot;EA&quot;"/>
    <numFmt numFmtId="198" formatCode="#,##0.000000;[Red]&quot;▲&quot;#,##0.000000"/>
    <numFmt numFmtId="199" formatCode="0\ &quot;t&quot;"/>
    <numFmt numFmtId="200" formatCode="&quot;₩&quot;#,##0;&quot;₩&quot;&quot;₩&quot;&quot;₩&quot;&quot;₩&quot;\-#,##0"/>
    <numFmt numFmtId="201" formatCode="0.000_ "/>
    <numFmt numFmtId="202" formatCode=";\ ;\ ;"/>
    <numFmt numFmtId="203" formatCode="#,##0;[Red]&quot;-&quot;#,##0"/>
    <numFmt numFmtId="204" formatCode="0.000\ "/>
    <numFmt numFmtId="205" formatCode="0.00\ &quot;)&quot;"/>
    <numFmt numFmtId="206" formatCode="0.00\ &quot;)]&quot;"/>
    <numFmt numFmtId="207" formatCode="0.0000_);[Red]\(0.0000\)"/>
    <numFmt numFmtId="208" formatCode="&quot;₩&quot;#,##0;[Red]&quot;₩&quot;&quot;₩&quot;&quot;₩&quot;&quot;₩&quot;\-#,##0"/>
    <numFmt numFmtId="209" formatCode="0.000\ &quot;²&quot;"/>
    <numFmt numFmtId="210" formatCode="&quot;(&quot;\ 0.00"/>
    <numFmt numFmtId="211" formatCode="&quot;[(&quot;\ 0.00"/>
    <numFmt numFmtId="212" formatCode="#,##0_-;\-#,##0_-;0_-"/>
    <numFmt numFmtId="213" formatCode="_ * #,##0_ ;_ * &quot;₩&quot;&quot;₩&quot;&quot;₩&quot;&quot;₩&quot;\-#,##0_ ;_ * &quot;-&quot;_ ;_ @_ "/>
    <numFmt numFmtId="214" formatCode="#,##0.0"/>
    <numFmt numFmtId="215" formatCode="\+#,##0_-;\-#,##0_-;0_-"/>
    <numFmt numFmtId="216" formatCode="_-* #,##0.00_-;&quot;₩&quot;&quot;₩&quot;\-* #,##0.00_-;_-* &quot;-&quot;??_-;_-@_-"/>
    <numFmt numFmtId="217" formatCode="&quot;₩&quot;#,##0.00;&quot;₩&quot;&quot;₩&quot;&quot;₩&quot;&quot;₩&quot;\-#,##0.00"/>
    <numFmt numFmtId="218" formatCode="#,##0.0;\-#,##0.0"/>
    <numFmt numFmtId="219" formatCode="#,##0_ "/>
    <numFmt numFmtId="220" formatCode="#,##0.00_);[Red]\(#,##0.00\)"/>
    <numFmt numFmtId="221" formatCode="0.00_);[Red]\(0.00\)"/>
    <numFmt numFmtId="222" formatCode="0.0000_ "/>
    <numFmt numFmtId="223" formatCode="_-* #,##0.00_-;\-* #,##0.0_-;_-* &quot;-&quot;_-;_-@_-"/>
    <numFmt numFmtId="224" formatCode="_-* #,##0.00_-;\-* #,##0.00_-;_-* &quot;-&quot;_-;_-@_-"/>
    <numFmt numFmtId="225" formatCode="_-* #,##0.000_-;\-* #,##0.0000_-;_-* &quot;-&quot;_-;_-@_-"/>
    <numFmt numFmtId="226" formatCode="#,##0.00000_ "/>
    <numFmt numFmtId="227" formatCode="_-* #,##0.0_-;\-* #,##0.000_-;_-* &quot;-&quot;_-;_-@_-"/>
    <numFmt numFmtId="228" formatCode="_-* #,##0.000_-;\-* #,##0.000_-;_-* &quot;-&quot;_-;_-@_-"/>
    <numFmt numFmtId="229" formatCode="_-* #,##0.0_-;\-* #,##0.0000_-;_-* &quot;-&quot;_-;_-@_-"/>
    <numFmt numFmtId="230" formatCode="#,##0.00000000_);[Red]\(#,##0.00000000\)"/>
    <numFmt numFmtId="231" formatCode="#,##0_ &quot;원/hr&quot;"/>
    <numFmt numFmtId="232" formatCode="#,##0_ &quot;원/일&quot;"/>
    <numFmt numFmtId="233" formatCode="0.0%"/>
    <numFmt numFmtId="234" formatCode="#,###&quot;원&quot;"/>
    <numFmt numFmtId="235" formatCode="#,##0_ &quot;원&quot;"/>
    <numFmt numFmtId="236" formatCode="0_);[Red]\(0\)"/>
    <numFmt numFmtId="237" formatCode="#,##0.000_ "/>
    <numFmt numFmtId="238" formatCode="0.0_);[Red]\(0.0\)"/>
    <numFmt numFmtId="239" formatCode="\$#,##0.00;\(\$#,##0.00\)"/>
    <numFmt numFmtId="240" formatCode="\$#,##0;\(\$#,##0\)"/>
    <numFmt numFmtId="241" formatCode="#,##0;\(#,##0\)"/>
    <numFmt numFmtId="242" formatCode="&quot;A$&quot;\ #,##0.0;&quot;$&quot;\-#,##0.0"/>
    <numFmt numFmtId="243" formatCode="\ "/>
    <numFmt numFmtId="244" formatCode="0,###,###"/>
    <numFmt numFmtId="245" formatCode="0.##"/>
    <numFmt numFmtId="246" formatCode="mm&quot;월&quot;\ dd&quot;일&quot;"/>
    <numFmt numFmtId="247" formatCode="&quot;₩&quot;#,##0"/>
    <numFmt numFmtId="248" formatCode="&quot;₩&quot;#,##0;[Red]&quot;₩&quot;\-#,##0"/>
    <numFmt numFmtId="249" formatCode="0.00%;[Red]\-0.00%"/>
    <numFmt numFmtId="250" formatCode="0.0%;[Red]\-0.0%"/>
    <numFmt numFmtId="251" formatCode="#,##0\ ;[Red]\-#,##0\ "/>
    <numFmt numFmtId="252" formatCode="#,##0.#####\ ;[Red]\-#,##0.#####\ "/>
    <numFmt numFmtId="253" formatCode="0.00%;[Red]&quot;△&quot;0.00%"/>
    <numFmt numFmtId="254" formatCode="0.0000000"/>
    <numFmt numFmtId="255" formatCode="#,##0_ ;[Red]&quot;△&quot;#,##0\ "/>
    <numFmt numFmtId="256" formatCode="#,##0;[Red]&quot;△&quot;#,##0"/>
    <numFmt numFmtId="257" formatCode="0.0%;[Red]&quot;△&quot;0.0%"/>
    <numFmt numFmtId="258" formatCode="#,##0.0#####\ ;[Red]\-#,##0.0#####\ "/>
    <numFmt numFmtId="259" formatCode="\(#,##0.000\)"/>
    <numFmt numFmtId="260" formatCode="#,##0\ ;[Red]&quot;-&quot;#,##0\ "/>
    <numFmt numFmtId="261" formatCode="#,##0.0###\ ;[Red]&quot;-&quot;#,##0.0###\ "/>
    <numFmt numFmtId="262" formatCode="#,##0.####;[Red]&quot;-&quot;#,##0.####"/>
    <numFmt numFmtId="263" formatCode="* #,##0\ ;[Red]* &quot;-&quot;#,##0\ "/>
    <numFmt numFmtId="264" formatCode="[Red]&quot;@ &quot;#,##0_ ;[Red]&quot;@ &quot;\-#,##0\ "/>
    <numFmt numFmtId="265" formatCode="\(##,#00"/>
    <numFmt numFmtId="266" formatCode="&quot;₩&quot;#,##0;[Red]&quot;₩&quot;&quot;₩&quot;&quot;₩&quot;\-#,##0"/>
    <numFmt numFmtId="267" formatCode="[Red]#,##0\ &quot;M3&quot;;[Red]\-#,##0\ &quot;M3&quot;\ "/>
    <numFmt numFmtId="268" formatCode="[Red]#,##0\ &quot;TON&quot;;[Red]\-#,##0\ &quot;TON&quot;\ "/>
    <numFmt numFmtId="269" formatCode="#,##0.00000"/>
    <numFmt numFmtId="270" formatCode="General_)"/>
    <numFmt numFmtId="271" formatCode="0.0_)"/>
    <numFmt numFmtId="272" formatCode="&quot;Fr.&quot;\ #,##0;[Red]&quot;Fr.&quot;\ \-#,##0"/>
    <numFmt numFmtId="273" formatCode="&quot;Fr.&quot;\ #,##0.00;[Red]&quot;Fr.&quot;\ \-#,##0.00"/>
    <numFmt numFmtId="274" formatCode="0.00000000"/>
    <numFmt numFmtId="275" formatCode="&quot;D&quot;###&quot; X &quot;##&quot;m&quot;"/>
    <numFmt numFmtId="276" formatCode="#,##0&quot;칸&quot;"/>
    <numFmt numFmtId="277" formatCode="#,##0.0000"/>
    <numFmt numFmtId="278" formatCode="#,##0.0###&quot;Ton/set&quot;;\-#,##0.0#####&quot;Ton/대&quot;"/>
    <numFmt numFmtId="279" formatCode="#,##0.0#&quot;CMH/대&quot;;\-#,##0.0#&quot;CMH/대&quot;"/>
    <numFmt numFmtId="280" formatCode="#,##0.0#&quot;kW/대&quot;;\-#,##0.0#&quot;kW/대&quot;"/>
    <numFmt numFmtId="281" formatCode="#,##0.0###&quot;Ton/대&quot;;\-#,##0.0#####&quot;Ton/대&quot;"/>
    <numFmt numFmtId="282" formatCode="#,##0.0###&quot;TPH/대&quot;;\-#,##0.0#####&quot;TPH/대&quot;"/>
    <numFmt numFmtId="283" formatCode="#,##0.0###&quot;㎥/대&quot;;\-#,##0.0#####&quot;㎥/대&quot;"/>
    <numFmt numFmtId="284" formatCode="#,##0.0###&quot;Ton&quot;;\-#,##0.0#####&quot;Ton&quot;"/>
    <numFmt numFmtId="285" formatCode="#,##0.0#&quot;CMM/대&quot;;\-#,##0.0#&quot;CMM/대&quot;"/>
    <numFmt numFmtId="286" formatCode="\(#,##0.0000\)"/>
    <numFmt numFmtId="287" formatCode="#,##0&quot;kcal/h&quot;;\-#,##0&quot;kcal/h&quot;"/>
    <numFmt numFmtId="288" formatCode="#,##0.0###&quot;kg/h/대&quot;;\-#,##0.0#####&quot;kg/h/대&quot;"/>
    <numFmt numFmtId="289" formatCode="#,##0.0###&quot;A㎥/h/대&quot;;\-#,##0.0#####&quot;A㎥/h/대&quot;"/>
    <numFmt numFmtId="290" formatCode="General&quot;m&quot;"/>
    <numFmt numFmtId="291" formatCode="General&quot;ton/㎥&quot;"/>
    <numFmt numFmtId="292" formatCode="#,##0.0###&quot;kg/h&quot;;\-#,##0.0#####&quot;kg/h&quot;"/>
    <numFmt numFmtId="293" formatCode="#,##0.0###&quot;kg/대&quot;;\-#,##0.0#####&quot;kg/대&quot;"/>
    <numFmt numFmtId="294" formatCode="#,##0.0##&quot;m&quot;;\-#,##0.0##&quot;m&quot;"/>
    <numFmt numFmtId="295" formatCode="_ &quot;₩&quot;* #,##0_ ;_ &quot;₩&quot;* \-#,##0_ ;_ &quot;₩&quot;* &quot;-&quot;_ ;_ @_ "/>
    <numFmt numFmtId="296" formatCode="_ &quot;₩&quot;* #,##0.00_ ;_ &quot;₩&quot;* \-#,##0.00_ ;_ &quot;₩&quot;* &quot;-&quot;??_ ;_ @_ "/>
    <numFmt numFmtId="297" formatCode="_-* #,##0.0_-;\-* #,##0.0_-;_-* &quot;-&quot;??_-;_-@_-"/>
    <numFmt numFmtId="298" formatCode="\=\ \ \ \ #,##0"/>
    <numFmt numFmtId="299" formatCode="0.00000_ "/>
    <numFmt numFmtId="300" formatCode="0\ \ \="/>
    <numFmt numFmtId="301" formatCode="\=\ \ \ \ 0"/>
    <numFmt numFmtId="302" formatCode="0.000000"/>
    <numFmt numFmtId="303" formatCode="_(&quot;$&quot;* #,##0.0_);_(&quot;$&quot;* &quot;₩&quot;&quot;₩&quot;&quot;₩&quot;&quot;₩&quot;&quot;₩&quot;&quot;₩&quot;&quot;₩&quot;&quot;₩&quot;&quot;₩&quot;&quot;₩&quot;&quot;₩&quot;&quot;₩&quot;&quot;₩&quot;\(#,##0.0&quot;₩&quot;&quot;₩&quot;&quot;₩&quot;&quot;₩&quot;&quot;₩&quot;&quot;₩&quot;&quot;₩&quot;&quot;₩&quot;&quot;₩&quot;&quot;₩&quot;&quot;₩&quot;&quot;₩&quot;&quot;₩&quot;\);_(&quot;$&quot;* &quot;-&quot;??_);_(@_)"/>
    <numFmt numFmtId="304" formatCode="_ * #,##0_ ;_ * &quot;₩&quot;&quot;₩&quot;\-#,##0_ ;_ * &quot;-&quot;_ ;_ @_ "/>
    <numFmt numFmtId="305" formatCode="&quot;$&quot;#,##0"/>
    <numFmt numFmtId="306" formatCode="0.0000"/>
    <numFmt numFmtId="307" formatCode="#,##0\ \x"/>
    <numFmt numFmtId="308" formatCode="&quot;US$&quot;#,##0_);&quot;₩&quot;\!\(&quot;US$&quot;#,##0&quot;₩&quot;\!\)"/>
    <numFmt numFmtId="309" formatCode="&quot;$&quot;#,##0;&quot;₩&quot;\!\-&quot;$&quot;#,##0"/>
    <numFmt numFmtId="310" formatCode="&quot;(&quot;###.00&quot;)&quot;"/>
    <numFmt numFmtId="311" formatCode="#,##0;&quot;-&quot;#,##0"/>
    <numFmt numFmtId="312" formatCode="#,##0.0;[Red]#,##0.0;&quot; &quot;"/>
    <numFmt numFmtId="313" formatCode="0.0000%"/>
    <numFmt numFmtId="314" formatCode="#,##0.00;[Red]#,##0.00;&quot; &quot;"/>
    <numFmt numFmtId="315" formatCode="&quot;R$&quot;#,##0.00;&quot;R$&quot;\-#,##0.00"/>
    <numFmt numFmtId="316" formatCode="@&quot; LINE&quot;"/>
    <numFmt numFmtId="317" formatCode="_(&quot;RM&quot;* #,##0.00_);_(&quot;RM&quot;* \(#,##0.00\);_(&quot;RM&quot;* &quot;-&quot;??_);_(@_)"/>
    <numFmt numFmtId="318" formatCode="&quot;US$&quot;#,##0_);\(&quot;US$&quot;#,##0\)"/>
    <numFmt numFmtId="319" formatCode="0_);\(0\)"/>
    <numFmt numFmtId="320" formatCode="#,##0.000000000000000"/>
    <numFmt numFmtId="321" formatCode="?/?#"/>
    <numFmt numFmtId="322" formatCode="[Red]#,##0"/>
    <numFmt numFmtId="323" formatCode="_-* #,##0;\-* #,##0;_-* &quot;-&quot;;_-@"/>
    <numFmt numFmtId="324" formatCode="&quot;  &quot;@"/>
    <numFmt numFmtId="325" formatCode="\!\$#,##0.00_);\!\(\!\$#,##0.00\!\)"/>
    <numFmt numFmtId="326" formatCode="&quot;US$&quot;#,##0_);[Red]\(&quot;US$&quot;#,##0\)"/>
    <numFmt numFmtId="327" formatCode="#,##0.0000000000000000"/>
    <numFmt numFmtId="328" formatCode="#,###.000"/>
    <numFmt numFmtId="329" formatCode="&quot;₩&quot;\!\(0.00%&quot;₩&quot;\!\)"/>
    <numFmt numFmtId="330" formatCode="_ &quot;₩&quot;* #,##0_ ;_ &quot;₩&quot;* &quot;₩&quot;\!\-#,##0_ ;_ &quot;₩&quot;* &quot;-&quot;_ ;_ @_ "/>
    <numFmt numFmtId="331" formatCode="_-&quot;W&quot;* #,##0_-;&quot;₩&quot;\!\-&quot;W&quot;* #,##0_-;_-&quot;W&quot;* &quot;-&quot;_-;_-@_-"/>
    <numFmt numFmtId="332" formatCode="#,##0&quot;₩&quot;\!\ &quot;₩&quot;\!\ &quot;₩&quot;\!\ &quot;₩&quot;\!\ &quot;₩&quot;\!\ &quot;₩&quot;\!\ &quot;₩&quot;\!\ &quot;₩&quot;\!\ &quot;₩&quot;\!\ &quot;₩&quot;\!\ &quot;₩&quot;\!\ &quot;₩&quot;\!\ &quot;₩&quot;\!\ "/>
    <numFmt numFmtId="333" formatCode="_-&quot;W&quot;* #,##0.00_-;&quot;₩&quot;\!\-&quot;W&quot;* #,##0.00_-;_-&quot;W&quot;* &quot;-&quot;??_-;_-@_-"/>
    <numFmt numFmtId="334" formatCode="_ &quot;₩&quot;* #,##0.00_ ;_ &quot;₩&quot;* &quot;₩&quot;\!\-#,##0.00_ ;_ &quot;₩&quot;* &quot;-&quot;??_ ;_ @_ "/>
    <numFmt numFmtId="335" formatCode="_-* #,##0.000000_-;&quot;₩&quot;\!\-* #,##0.000000_-;_-* &quot;-&quot;_-;_-@_-"/>
    <numFmt numFmtId="336" formatCode="_ * #,##0_ ;_ * &quot;₩&quot;\!\-#,##0_ ;_ * &quot;-&quot;_ ;_ @_ "/>
    <numFmt numFmtId="337" formatCode="_ * #,##0.000000000_ ;_ * &quot;₩&quot;\!\-#,##0.000000000_ ;_ * &quot;-&quot;_ ;_ @_ "/>
    <numFmt numFmtId="338" formatCode="_ * #,##0.00_ ;_ * &quot;₩&quot;\!\-#,##0.00_ ;_ * &quot;-&quot;??_ ;_ @_ "/>
    <numFmt numFmtId="339" formatCode="&quot;Rp&quot;#,##0.00;&quot;Rp&quot;&quot;₩&quot;\!\-#,##0.00"/>
    <numFmt numFmtId="340" formatCode="_ &quot;₩&quot;* #,##0.00_ ;_ &quot;₩&quot;* &quot;₩&quot;&quot;₩&quot;&quot;₩&quot;&quot;₩&quot;\-#,##0.00_ ;_ &quot;₩&quot;* &quot;-&quot;??_ ;_ @_ "/>
    <numFmt numFmtId="341" formatCode="_ &quot;₩&quot;\ * #,##0.00_ ;_ &quot;₩&quot;\ * \-#,##0.00_ ;_ &quot;₩&quot;\ * &quot;-&quot;??_ ;_ @_ "/>
    <numFmt numFmtId="342" formatCode="#,##0.000\ &quot;EA &quot;"/>
    <numFmt numFmtId="343" formatCode="&quot;₩&quot;#,##0.00\ ;\(&quot;₩&quot;#,##0.00\)"/>
    <numFmt numFmtId="344" formatCode="&quot;₩&quot;#,##0;&quot;₩&quot;\-#,##0"/>
    <numFmt numFmtId="345" formatCode="_-[$€-2]* #,##0.00_-;\-[$€-2]* #,##0.00_-;_-[$€-2]* &quot;-&quot;??_-"/>
    <numFmt numFmtId="346" formatCode="#,##0.000\ &quot;㎏ &quot;"/>
    <numFmt numFmtId="347" formatCode="#,##0.000\ &quot;m  &quot;"/>
    <numFmt numFmtId="348" formatCode="#,##0.000\ &quot;㎥ &quot;"/>
    <numFmt numFmtId="349" formatCode="#,###&quot;인&quot;"/>
  </numFmts>
  <fonts count="244">
    <font>
      <sz val="12"/>
      <name val="바탕체"/>
      <family val="1"/>
      <charset val="129"/>
    </font>
    <font>
      <sz val="12"/>
      <name val="바탕체"/>
      <family val="1"/>
      <charset val="129"/>
    </font>
    <font>
      <sz val="10"/>
      <name val="바탕체"/>
      <family val="1"/>
      <charset val="129"/>
    </font>
    <font>
      <sz val="11"/>
      <name val="굴림체"/>
      <family val="3"/>
      <charset val="129"/>
    </font>
    <font>
      <sz val="8"/>
      <name val="바탕"/>
      <family val="1"/>
      <charset val="129"/>
    </font>
    <font>
      <sz val="11"/>
      <name val="돋움"/>
      <family val="3"/>
      <charset val="129"/>
    </font>
    <font>
      <sz val="12"/>
      <name val="뼻뮝"/>
      <family val="1"/>
      <charset val="129"/>
    </font>
    <font>
      <sz val="10"/>
      <name val="Arial"/>
      <family val="2"/>
    </font>
    <font>
      <sz val="8"/>
      <name val="바탕체"/>
      <family val="1"/>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10"/>
      <name val="맑은 고딕"/>
      <family val="3"/>
      <charset val="129"/>
    </font>
    <font>
      <sz val="11"/>
      <color indexed="20"/>
      <name val="맑은 고딕"/>
      <family val="3"/>
      <charset val="129"/>
    </font>
    <font>
      <sz val="11"/>
      <color indexed="19"/>
      <name val="맑은 고딕"/>
      <family val="3"/>
      <charset val="129"/>
    </font>
    <font>
      <i/>
      <sz val="11"/>
      <color indexed="23"/>
      <name val="맑은 고딕"/>
      <family val="3"/>
      <charset val="129"/>
    </font>
    <font>
      <b/>
      <sz val="11"/>
      <color indexed="9"/>
      <name val="맑은 고딕"/>
      <family val="3"/>
      <charset val="129"/>
    </font>
    <font>
      <b/>
      <sz val="11"/>
      <color indexed="8"/>
      <name val="맑은 고딕"/>
      <family val="3"/>
      <charset val="129"/>
    </font>
    <font>
      <sz val="11"/>
      <color indexed="62"/>
      <name val="맑은 고딕"/>
      <family val="3"/>
      <charset val="129"/>
    </font>
    <font>
      <b/>
      <sz val="18"/>
      <color indexed="62"/>
      <name val="맑은 고딕"/>
      <family val="3"/>
      <charset val="129"/>
    </font>
    <font>
      <b/>
      <sz val="15"/>
      <color indexed="62"/>
      <name val="맑은 고딕"/>
      <family val="3"/>
      <charset val="129"/>
    </font>
    <font>
      <b/>
      <sz val="13"/>
      <color indexed="62"/>
      <name val="맑은 고딕"/>
      <family val="3"/>
      <charset val="129"/>
    </font>
    <font>
      <b/>
      <sz val="11"/>
      <color indexed="62"/>
      <name val="맑은 고딕"/>
      <family val="3"/>
      <charset val="129"/>
    </font>
    <font>
      <sz val="11"/>
      <color indexed="17"/>
      <name val="맑은 고딕"/>
      <family val="3"/>
      <charset val="129"/>
    </font>
    <font>
      <b/>
      <sz val="11"/>
      <color indexed="63"/>
      <name val="맑은 고딕"/>
      <family val="3"/>
      <charset val="129"/>
    </font>
    <font>
      <sz val="8"/>
      <name val="돋움"/>
      <family val="3"/>
      <charset val="129"/>
    </font>
    <font>
      <sz val="10"/>
      <name val="돋움"/>
      <family val="3"/>
      <charset val="129"/>
    </font>
    <font>
      <sz val="9"/>
      <name val="돋움"/>
      <family val="3"/>
      <charset val="129"/>
    </font>
    <font>
      <sz val="8"/>
      <name val="굴림체"/>
      <family val="3"/>
      <charset val="129"/>
    </font>
    <font>
      <b/>
      <sz val="8"/>
      <name val="굴림체"/>
      <family val="3"/>
      <charset val="129"/>
    </font>
    <font>
      <sz val="10"/>
      <name val="굴림"/>
      <family val="3"/>
      <charset val="129"/>
    </font>
    <font>
      <sz val="10"/>
      <name val="굴림체"/>
      <family val="3"/>
      <charset val="129"/>
    </font>
    <font>
      <b/>
      <sz val="11"/>
      <name val="바탕체"/>
      <family val="1"/>
      <charset val="129"/>
    </font>
    <font>
      <u/>
      <sz val="20"/>
      <name val="굴림체"/>
      <family val="3"/>
      <charset val="129"/>
    </font>
    <font>
      <u/>
      <sz val="11"/>
      <name val="굴림체"/>
      <family val="3"/>
      <charset val="129"/>
    </font>
    <font>
      <sz val="12"/>
      <name val="굴림체"/>
      <family val="3"/>
      <charset val="129"/>
    </font>
    <font>
      <sz val="14"/>
      <name val="굴림체"/>
      <family val="3"/>
      <charset val="129"/>
    </font>
    <font>
      <sz val="10"/>
      <color indexed="8"/>
      <name val="굴림체"/>
      <family val="3"/>
      <charset val="129"/>
    </font>
    <font>
      <sz val="11"/>
      <color indexed="8"/>
      <name val="굴림체"/>
      <family val="3"/>
      <charset val="129"/>
    </font>
    <font>
      <sz val="12"/>
      <color indexed="8"/>
      <name val="굴림체"/>
      <family val="3"/>
      <charset val="129"/>
    </font>
    <font>
      <sz val="13"/>
      <name val="굴림체"/>
      <family val="3"/>
      <charset val="129"/>
    </font>
    <font>
      <sz val="9"/>
      <color indexed="8"/>
      <name val="굴림체"/>
      <family val="3"/>
      <charset val="129"/>
    </font>
    <font>
      <sz val="11"/>
      <name val="굴림"/>
      <family val="3"/>
      <charset val="129"/>
    </font>
    <font>
      <b/>
      <sz val="12"/>
      <color indexed="8"/>
      <name val="굴림체"/>
      <family val="3"/>
      <charset val="129"/>
    </font>
    <font>
      <sz val="11"/>
      <color indexed="10"/>
      <name val="돋움"/>
      <family val="3"/>
      <charset val="129"/>
    </font>
    <font>
      <sz val="11"/>
      <color indexed="8"/>
      <name val="돋움"/>
      <family val="3"/>
      <charset val="129"/>
    </font>
    <font>
      <b/>
      <sz val="11"/>
      <color indexed="8"/>
      <name val="돋움"/>
      <family val="3"/>
      <charset val="129"/>
    </font>
    <font>
      <sz val="11"/>
      <color indexed="9"/>
      <name val="돋움"/>
      <family val="3"/>
      <charset val="129"/>
    </font>
    <font>
      <b/>
      <sz val="11"/>
      <color indexed="10"/>
      <name val="돋움"/>
      <family val="3"/>
      <charset val="129"/>
    </font>
    <font>
      <sz val="11"/>
      <color indexed="20"/>
      <name val="돋움"/>
      <family val="3"/>
      <charset val="129"/>
    </font>
    <font>
      <sz val="11"/>
      <color indexed="19"/>
      <name val="돋움"/>
      <family val="3"/>
      <charset val="129"/>
    </font>
    <font>
      <i/>
      <sz val="11"/>
      <color indexed="23"/>
      <name val="돋움"/>
      <family val="3"/>
      <charset val="129"/>
    </font>
    <font>
      <b/>
      <sz val="11"/>
      <color indexed="9"/>
      <name val="돋움"/>
      <family val="3"/>
      <charset val="129"/>
    </font>
    <font>
      <sz val="10"/>
      <name val="명조"/>
      <family val="3"/>
      <charset val="129"/>
    </font>
    <font>
      <sz val="11"/>
      <color indexed="62"/>
      <name val="돋움"/>
      <family val="3"/>
      <charset val="129"/>
    </font>
    <font>
      <b/>
      <sz val="15"/>
      <color indexed="62"/>
      <name val="돋움"/>
      <family val="3"/>
      <charset val="129"/>
    </font>
    <font>
      <b/>
      <sz val="13"/>
      <color indexed="62"/>
      <name val="돋움"/>
      <family val="3"/>
      <charset val="129"/>
    </font>
    <font>
      <b/>
      <sz val="11"/>
      <color indexed="62"/>
      <name val="돋움"/>
      <family val="3"/>
      <charset val="129"/>
    </font>
    <font>
      <sz val="11"/>
      <color indexed="17"/>
      <name val="돋움"/>
      <family val="3"/>
      <charset val="129"/>
    </font>
    <font>
      <b/>
      <sz val="11"/>
      <color indexed="63"/>
      <name val="돋움"/>
      <family val="3"/>
      <charset val="129"/>
    </font>
    <font>
      <sz val="12"/>
      <name val="ⓒoUAAA¨u"/>
      <family val="1"/>
      <charset val="129"/>
    </font>
    <font>
      <sz val="11"/>
      <name val="￥i￠￢￠?o"/>
      <family val="3"/>
      <charset val="129"/>
    </font>
    <font>
      <sz val="12"/>
      <name val="¹UAAA¼"/>
      <family val="3"/>
      <charset val="129"/>
    </font>
    <font>
      <sz val="12"/>
      <name val="System"/>
      <family val="2"/>
      <charset val="129"/>
    </font>
    <font>
      <b/>
      <sz val="12"/>
      <name val="Arial"/>
      <family val="2"/>
    </font>
    <font>
      <b/>
      <sz val="18"/>
      <name val="Arial"/>
      <family val="2"/>
    </font>
    <font>
      <b/>
      <sz val="11"/>
      <name val="Helv"/>
      <family val="2"/>
    </font>
    <font>
      <sz val="10"/>
      <color rgb="FF000000"/>
      <name val="돋움"/>
      <family val="3"/>
      <charset val="129"/>
    </font>
    <font>
      <sz val="10"/>
      <color indexed="8"/>
      <name val="바탕"/>
      <family val="1"/>
      <charset val="129"/>
    </font>
    <font>
      <sz val="10"/>
      <color indexed="8"/>
      <name val="돋움"/>
      <family val="3"/>
      <charset val="129"/>
    </font>
    <font>
      <sz val="10"/>
      <color rgb="FF000000"/>
      <name val="바탕"/>
      <family val="1"/>
      <charset val="129"/>
    </font>
    <font>
      <sz val="8"/>
      <color theme="1"/>
      <name val="굴림체"/>
      <family val="3"/>
      <charset val="129"/>
    </font>
    <font>
      <sz val="11"/>
      <color theme="1"/>
      <name val="굴림체"/>
      <family val="3"/>
      <charset val="129"/>
    </font>
    <font>
      <sz val="12"/>
      <name val="돋움체"/>
      <family val="3"/>
      <charset val="129"/>
    </font>
    <font>
      <sz val="10"/>
      <name val="MS Sans Serif"/>
      <family val="2"/>
    </font>
    <font>
      <sz val="10"/>
      <name val="Times New Roman"/>
      <family val="1"/>
    </font>
    <font>
      <sz val="10"/>
      <name val="Arial Narrow"/>
      <family val="2"/>
    </font>
    <font>
      <sz val="10"/>
      <name val="Courier New"/>
      <family val="3"/>
    </font>
    <font>
      <sz val="1"/>
      <color indexed="0"/>
      <name val="Courier"/>
      <family val="3"/>
    </font>
    <font>
      <sz val="10"/>
      <name val="돋움체"/>
      <family val="3"/>
      <charset val="129"/>
    </font>
    <font>
      <sz val="1"/>
      <color indexed="8"/>
      <name val="Courier"/>
      <family val="3"/>
    </font>
    <font>
      <b/>
      <sz val="10"/>
      <name val="Helv"/>
      <family val="2"/>
    </font>
    <font>
      <sz val="11"/>
      <name val="가는각진제목체"/>
      <family val="1"/>
      <charset val="129"/>
    </font>
    <font>
      <sz val="9"/>
      <name val="Arial"/>
      <family val="2"/>
    </font>
    <font>
      <sz val="8"/>
      <name val="Arial"/>
      <family val="2"/>
    </font>
    <font>
      <b/>
      <sz val="12"/>
      <name val="Helv"/>
      <family val="2"/>
    </font>
    <font>
      <sz val="7"/>
      <name val="Small Fonts"/>
      <family val="2"/>
    </font>
    <font>
      <b/>
      <u/>
      <sz val="13"/>
      <name val="굴림체"/>
      <family val="3"/>
      <charset val="129"/>
    </font>
    <font>
      <sz val="12"/>
      <name val="명조"/>
      <family val="3"/>
      <charset val="129"/>
    </font>
    <font>
      <b/>
      <sz val="11"/>
      <color indexed="52"/>
      <name val="맑은 고딕"/>
      <family val="3"/>
      <charset val="129"/>
    </font>
    <font>
      <b/>
      <sz val="1"/>
      <color indexed="8"/>
      <name val="Courier"/>
      <family val="3"/>
    </font>
    <font>
      <sz val="12"/>
      <name val="궁서체"/>
      <family val="1"/>
      <charset val="129"/>
    </font>
    <font>
      <u/>
      <sz val="10"/>
      <color indexed="36"/>
      <name val="굴림체"/>
      <family val="3"/>
      <charset val="129"/>
    </font>
    <font>
      <sz val="11"/>
      <color indexed="60"/>
      <name val="맑은 고딕"/>
      <family val="3"/>
      <charset val="129"/>
    </font>
    <font>
      <sz val="9"/>
      <name val="바탕체"/>
      <family val="1"/>
      <charset val="129"/>
    </font>
    <font>
      <sz val="9"/>
      <name val="굴림체"/>
      <family val="3"/>
      <charset val="129"/>
    </font>
    <font>
      <b/>
      <sz val="12"/>
      <color indexed="16"/>
      <name val="굴림체"/>
      <family val="3"/>
      <charset val="129"/>
    </font>
    <font>
      <sz val="10"/>
      <color indexed="8"/>
      <name val="Arial"/>
      <family val="2"/>
    </font>
    <font>
      <sz val="11"/>
      <color indexed="52"/>
      <name val="맑은 고딕"/>
      <family val="3"/>
      <charset val="129"/>
    </font>
    <font>
      <b/>
      <sz val="15"/>
      <color indexed="56"/>
      <name val="맑은 고딕"/>
      <family val="3"/>
      <charset val="129"/>
    </font>
    <font>
      <b/>
      <sz val="18"/>
      <color indexed="56"/>
      <name val="맑은 고딕"/>
      <family val="3"/>
      <charset val="129"/>
    </font>
    <font>
      <b/>
      <sz val="13"/>
      <color indexed="56"/>
      <name val="맑은 고딕"/>
      <family val="3"/>
      <charset val="129"/>
    </font>
    <font>
      <b/>
      <sz val="11"/>
      <color indexed="56"/>
      <name val="맑은 고딕"/>
      <family val="3"/>
      <charset val="129"/>
    </font>
    <font>
      <sz val="11"/>
      <color theme="1"/>
      <name val="맑은 고딕"/>
      <family val="3"/>
      <charset val="129"/>
      <scheme val="minor"/>
    </font>
    <font>
      <b/>
      <sz val="20"/>
      <name val="HY헤드라인M"/>
      <family val="1"/>
      <charset val="129"/>
    </font>
    <font>
      <b/>
      <sz val="14"/>
      <name val="굴림"/>
      <family val="3"/>
      <charset val="129"/>
    </font>
    <font>
      <sz val="12"/>
      <name val="굴림"/>
      <family val="3"/>
      <charset val="129"/>
    </font>
    <font>
      <sz val="12"/>
      <color rgb="FFFF0000"/>
      <name val="굴림"/>
      <family val="3"/>
      <charset val="129"/>
    </font>
    <font>
      <b/>
      <sz val="10"/>
      <color indexed="63"/>
      <name val="굴림"/>
      <family val="3"/>
      <charset val="129"/>
    </font>
    <font>
      <b/>
      <sz val="20"/>
      <name val="굴림체"/>
      <family val="3"/>
      <charset val="129"/>
    </font>
    <font>
      <sz val="10"/>
      <name val="08서울남산체 EB"/>
      <family val="1"/>
      <charset val="129"/>
    </font>
    <font>
      <b/>
      <u/>
      <sz val="10"/>
      <name val="08서울남산체 EB"/>
      <family val="1"/>
      <charset val="129"/>
    </font>
    <font>
      <b/>
      <sz val="10"/>
      <name val="08서울남산체 EB"/>
      <family val="1"/>
      <charset val="129"/>
    </font>
    <font>
      <sz val="16"/>
      <name val="08서울남산체 B"/>
      <family val="1"/>
      <charset val="129"/>
    </font>
    <font>
      <sz val="12"/>
      <name val="08서울남산체 B"/>
      <family val="1"/>
      <charset val="129"/>
    </font>
    <font>
      <sz val="11"/>
      <name val="08서울남산체 M"/>
      <family val="1"/>
      <charset val="129"/>
    </font>
    <font>
      <sz val="10"/>
      <name val="08서울남산체 M"/>
      <family val="1"/>
      <charset val="129"/>
    </font>
    <font>
      <sz val="10"/>
      <color rgb="FFFF0000"/>
      <name val="08서울남산체 EB"/>
      <family val="1"/>
      <charset val="129"/>
    </font>
    <font>
      <sz val="20"/>
      <name val="08서울남산체 EB"/>
      <family val="1"/>
      <charset val="129"/>
    </font>
    <font>
      <sz val="11"/>
      <name val="08서울남산체 EB"/>
      <family val="1"/>
      <charset val="129"/>
    </font>
    <font>
      <sz val="9"/>
      <name val="08서울남산체 B"/>
      <family val="1"/>
      <charset val="129"/>
    </font>
    <font>
      <sz val="10"/>
      <name val="08서울남산체 B"/>
      <family val="1"/>
      <charset val="129"/>
    </font>
    <font>
      <sz val="9"/>
      <name val="08서울남산체 EB"/>
      <family val="1"/>
      <charset val="129"/>
    </font>
    <font>
      <sz val="9"/>
      <color indexed="48"/>
      <name val="08서울남산체 M"/>
      <family val="1"/>
      <charset val="129"/>
    </font>
    <font>
      <sz val="9"/>
      <name val="08서울남산체 M"/>
      <family val="1"/>
      <charset val="129"/>
    </font>
    <font>
      <sz val="9"/>
      <color indexed="48"/>
      <name val="08서울남산체 EB"/>
      <family val="1"/>
      <charset val="129"/>
    </font>
    <font>
      <b/>
      <sz val="9"/>
      <name val="08서울남산체 B"/>
      <family val="1"/>
      <charset val="129"/>
    </font>
    <font>
      <vertAlign val="subscript"/>
      <sz val="9"/>
      <name val="08서울남산체 B"/>
      <family val="1"/>
      <charset val="129"/>
    </font>
    <font>
      <b/>
      <sz val="9"/>
      <name val="08서울남산체 EB"/>
      <family val="1"/>
      <charset val="129"/>
    </font>
    <font>
      <vertAlign val="superscript"/>
      <sz val="10"/>
      <name val="08서울남산체 M"/>
      <family val="1"/>
      <charset val="129"/>
    </font>
    <font>
      <sz val="11"/>
      <color rgb="FFFF0000"/>
      <name val="08서울남산체 EB"/>
      <family val="1"/>
      <charset val="129"/>
    </font>
    <font>
      <sz val="8"/>
      <name val="08서울남산체 EB"/>
      <family val="1"/>
      <charset val="129"/>
    </font>
    <font>
      <sz val="10"/>
      <color indexed="81"/>
      <name val="08서울남산체 M"/>
      <family val="1"/>
      <charset val="129"/>
    </font>
    <font>
      <b/>
      <sz val="16"/>
      <name val="돋움"/>
      <family val="3"/>
      <charset val="129"/>
    </font>
    <font>
      <b/>
      <sz val="12"/>
      <name val="돋움"/>
      <family val="3"/>
      <charset val="129"/>
    </font>
    <font>
      <sz val="12"/>
      <name val="돋움"/>
      <family val="3"/>
      <charset val="129"/>
    </font>
    <font>
      <b/>
      <sz val="20"/>
      <name val="돋움"/>
      <family val="3"/>
      <charset val="129"/>
    </font>
    <font>
      <sz val="14"/>
      <name val="돋움"/>
      <family val="3"/>
      <charset val="129"/>
    </font>
    <font>
      <b/>
      <sz val="14"/>
      <name val="돋움"/>
      <family val="3"/>
      <charset val="129"/>
    </font>
    <font>
      <b/>
      <sz val="35"/>
      <name val="돋움"/>
      <family val="3"/>
      <charset val="129"/>
    </font>
    <font>
      <b/>
      <sz val="18"/>
      <name val="돋움"/>
      <family val="3"/>
      <charset val="129"/>
    </font>
    <font>
      <b/>
      <sz val="12"/>
      <color rgb="FFFF0000"/>
      <name val="굴림체"/>
      <family val="3"/>
      <charset val="129"/>
    </font>
    <font>
      <b/>
      <sz val="20"/>
      <color indexed="8"/>
      <name val="HY신명조"/>
      <family val="1"/>
      <charset val="129"/>
    </font>
    <font>
      <sz val="11"/>
      <color indexed="8"/>
      <name val="HY신명조"/>
      <family val="1"/>
      <charset val="129"/>
    </font>
    <font>
      <b/>
      <sz val="14"/>
      <color indexed="8"/>
      <name val="HY신명조"/>
      <family val="1"/>
      <charset val="129"/>
    </font>
    <font>
      <sz val="8"/>
      <name val="맑은 고딕"/>
      <family val="3"/>
      <charset val="129"/>
    </font>
    <font>
      <sz val="14"/>
      <color indexed="8"/>
      <name val="HY신명조"/>
      <family val="1"/>
      <charset val="129"/>
    </font>
    <font>
      <sz val="11"/>
      <color theme="1"/>
      <name val="08서울남산체 M"/>
      <family val="1"/>
      <charset val="129"/>
    </font>
    <font>
      <b/>
      <sz val="11"/>
      <color theme="1"/>
      <name val="08서울남산체 M"/>
      <family val="1"/>
      <charset val="129"/>
    </font>
    <font>
      <sz val="14"/>
      <name val="HY신명조"/>
      <family val="1"/>
      <charset val="129"/>
    </font>
    <font>
      <sz val="10"/>
      <color rgb="FF000000"/>
      <name val="굴림"/>
      <family val="3"/>
      <charset val="129"/>
    </font>
    <font>
      <sz val="10"/>
      <name val="HY그래픽"/>
      <family val="1"/>
      <charset val="129"/>
    </font>
    <font>
      <b/>
      <u/>
      <sz val="14"/>
      <name val="HY그래픽"/>
      <family val="1"/>
      <charset val="129"/>
    </font>
    <font>
      <sz val="9"/>
      <name val="ü"/>
      <family val="3"/>
      <charset val="129"/>
    </font>
    <font>
      <sz val="20"/>
      <name val="굴림체"/>
      <family val="1"/>
      <charset val="129"/>
    </font>
    <font>
      <u/>
      <sz val="20"/>
      <name val="굴림체"/>
      <family val="1"/>
      <charset val="129"/>
    </font>
    <font>
      <sz val="12"/>
      <name val="Arial"/>
      <family val="2"/>
    </font>
    <font>
      <sz val="12"/>
      <name val="Times New Roman"/>
      <family val="1"/>
    </font>
    <font>
      <sz val="11"/>
      <name val="바탕체"/>
      <family val="1"/>
      <charset val="129"/>
    </font>
    <font>
      <sz val="10"/>
      <name val="MS Serif"/>
      <family val="1"/>
    </font>
    <font>
      <sz val="10"/>
      <color indexed="16"/>
      <name val="MS Serif"/>
      <family val="1"/>
    </font>
    <font>
      <i/>
      <sz val="1"/>
      <color indexed="8"/>
      <name val="Courier"/>
      <family val="3"/>
    </font>
    <font>
      <sz val="8"/>
      <name val="Helv"/>
      <family val="2"/>
    </font>
    <font>
      <b/>
      <sz val="8"/>
      <color indexed="8"/>
      <name val="Helv"/>
      <family val="2"/>
    </font>
    <font>
      <i/>
      <sz val="12"/>
      <name val="굴림체"/>
      <family val="3"/>
      <charset val="129"/>
    </font>
    <font>
      <sz val="10"/>
      <color indexed="19"/>
      <name val="돋움체"/>
      <family val="3"/>
      <charset val="129"/>
    </font>
    <font>
      <sz val="1"/>
      <color indexed="16"/>
      <name val="Courier"/>
      <family val="3"/>
    </font>
    <font>
      <b/>
      <sz val="10"/>
      <name val="굴림체"/>
      <family val="3"/>
      <charset val="129"/>
    </font>
    <font>
      <vertAlign val="superscript"/>
      <sz val="12"/>
      <color indexed="8"/>
      <name val="굴림체"/>
      <family val="3"/>
      <charset val="129"/>
    </font>
    <font>
      <sz val="10"/>
      <color indexed="12"/>
      <name val="굴림체"/>
      <family val="3"/>
      <charset val="129"/>
    </font>
    <font>
      <b/>
      <sz val="10"/>
      <name val="Flange-Light"/>
      <family val="1"/>
    </font>
    <font>
      <b/>
      <sz val="12"/>
      <color indexed="8"/>
      <name val="돋움체"/>
      <family val="3"/>
      <charset val="129"/>
    </font>
    <font>
      <i/>
      <outline/>
      <shadow/>
      <u/>
      <sz val="1"/>
      <color indexed="24"/>
      <name val="Courier"/>
      <family val="3"/>
    </font>
    <font>
      <sz val="12"/>
      <name val="¹ÙÅÁÃ¼"/>
      <family val="1"/>
      <charset val="129"/>
    </font>
    <font>
      <sz val="8"/>
      <name val="¹UAAA¼"/>
      <family val="3"/>
      <charset val="129"/>
    </font>
    <font>
      <sz val="10"/>
      <name val="±¼¸²Ã¼"/>
      <family val="3"/>
      <charset val="129"/>
    </font>
    <font>
      <sz val="10"/>
      <name val="¹UAAA¼"/>
      <family val="3"/>
      <charset val="129"/>
    </font>
    <font>
      <sz val="10"/>
      <name val="¹ÙÅÁÃ¼"/>
      <family val="1"/>
      <charset val="129"/>
    </font>
    <font>
      <sz val="11"/>
      <name val="μ¸¿o"/>
      <family val="3"/>
      <charset val="129"/>
    </font>
    <font>
      <sz val="11"/>
      <name val="¹UAAA¼"/>
      <family val="3"/>
      <charset val="129"/>
    </font>
    <font>
      <u/>
      <sz val="10"/>
      <color indexed="12"/>
      <name val="Arial"/>
      <family val="2"/>
    </font>
    <font>
      <sz val="12"/>
      <color indexed="8"/>
      <name val="바탕체"/>
      <family val="1"/>
      <charset val="129"/>
    </font>
    <font>
      <sz val="12"/>
      <name val="새굴림"/>
      <family val="1"/>
      <charset val="129"/>
    </font>
    <font>
      <b/>
      <i/>
      <sz val="12"/>
      <name val="Times New Roman"/>
      <family val="1"/>
    </font>
    <font>
      <b/>
      <i/>
      <sz val="9"/>
      <name val="Times New Roman"/>
      <family val="1"/>
    </font>
    <font>
      <b/>
      <i/>
      <sz val="18"/>
      <color indexed="39"/>
      <name val="돋움체"/>
      <family val="3"/>
      <charset val="129"/>
    </font>
    <font>
      <u/>
      <sz val="10"/>
      <color indexed="36"/>
      <name val="Arial"/>
      <family val="2"/>
    </font>
    <font>
      <b/>
      <sz val="10"/>
      <name val="굴림"/>
      <family val="3"/>
      <charset val="129"/>
    </font>
    <font>
      <sz val="11"/>
      <name val="돋움체"/>
      <family val="3"/>
      <charset val="129"/>
    </font>
    <font>
      <b/>
      <sz val="18"/>
      <name val="굴림체"/>
      <family val="3"/>
      <charset val="129"/>
    </font>
    <font>
      <sz val="11"/>
      <color indexed="12"/>
      <name val="바탕체"/>
      <family val="1"/>
      <charset val="129"/>
    </font>
    <font>
      <b/>
      <sz val="11"/>
      <name val="돋움"/>
      <family val="3"/>
      <charset val="129"/>
    </font>
    <font>
      <sz val="10"/>
      <name val="μ¸¿oA¼"/>
      <family val="3"/>
      <charset val="129"/>
    </font>
    <font>
      <sz val="12"/>
      <name val="Helv"/>
      <family val="2"/>
    </font>
    <font>
      <u/>
      <sz val="11"/>
      <color indexed="20"/>
      <name val="돋움"/>
      <family val="3"/>
      <charset val="129"/>
    </font>
    <font>
      <sz val="14"/>
      <name val="뼥?ⓒ"/>
      <family val="3"/>
      <charset val="129"/>
    </font>
    <font>
      <b/>
      <sz val="12"/>
      <name val="돋움체"/>
      <family val="3"/>
      <charset val="129"/>
    </font>
    <font>
      <sz val="8"/>
      <name val="Times New Roman"/>
      <family val="1"/>
    </font>
    <font>
      <b/>
      <sz val="12"/>
      <name val="Arial MT"/>
      <family val="2"/>
    </font>
    <font>
      <sz val="9"/>
      <name val="Times New Roman"/>
      <family val="1"/>
    </font>
    <font>
      <sz val="12"/>
      <name val="Arial MT"/>
      <family val="2"/>
    </font>
    <font>
      <u/>
      <sz val="8"/>
      <color indexed="12"/>
      <name val="Times New Roman"/>
      <family val="1"/>
    </font>
    <font>
      <b/>
      <sz val="12"/>
      <name val="바탕체"/>
      <family val="1"/>
      <charset val="129"/>
    </font>
    <font>
      <sz val="9"/>
      <name val="돋움체"/>
      <family val="3"/>
      <charset val="129"/>
    </font>
    <font>
      <sz val="9"/>
      <name val="굴림"/>
      <family val="3"/>
      <charset val="129"/>
    </font>
    <font>
      <sz val="12"/>
      <color indexed="24"/>
      <name val="바탕체"/>
      <family val="1"/>
      <charset val="129"/>
    </font>
    <font>
      <sz val="10"/>
      <color indexed="24"/>
      <name val="MS Sans Serif"/>
      <family val="2"/>
    </font>
    <font>
      <sz val="12"/>
      <name val="¹ÙÅÁÃ¼"/>
      <family val="3"/>
      <charset val="129"/>
    </font>
    <font>
      <sz val="11"/>
      <name val="µ¸¿ò"/>
      <family val="3"/>
      <charset val="129"/>
    </font>
    <font>
      <sz val="11"/>
      <name val="바탕"/>
      <family val="1"/>
      <charset val="129"/>
    </font>
    <font>
      <sz val="11"/>
      <name val="Arial Narrow"/>
      <family val="2"/>
    </font>
    <font>
      <sz val="12"/>
      <color indexed="24"/>
      <name val="¹UAAA¼"/>
      <family val="3"/>
      <charset val="129"/>
    </font>
    <font>
      <b/>
      <sz val="18"/>
      <color indexed="24"/>
      <name val="¹UAAA¼"/>
      <family val="3"/>
      <charset val="129"/>
    </font>
    <font>
      <b/>
      <sz val="15"/>
      <color indexed="24"/>
      <name val="¹UAAA¼"/>
      <family val="3"/>
      <charset val="129"/>
    </font>
    <font>
      <u/>
      <sz val="12"/>
      <color indexed="36"/>
      <name val="바탕체"/>
      <family val="1"/>
      <charset val="129"/>
    </font>
    <font>
      <sz val="10"/>
      <color indexed="12"/>
      <name val="돋움"/>
      <family val="3"/>
      <charset val="129"/>
    </font>
    <font>
      <sz val="9"/>
      <name val="MS Sans Serif"/>
      <family val="2"/>
    </font>
    <font>
      <sz val="10"/>
      <color indexed="10"/>
      <name val="돋움체"/>
      <family val="3"/>
      <charset val="129"/>
    </font>
    <font>
      <sz val="7"/>
      <name val="돋움"/>
      <family val="3"/>
      <charset val="129"/>
    </font>
    <font>
      <sz val="8"/>
      <name val="돋움체"/>
      <family val="3"/>
      <charset val="129"/>
    </font>
    <font>
      <sz val="10"/>
      <name val="µ¸¿òÃ¼"/>
      <family val="3"/>
      <charset val="129"/>
    </font>
    <font>
      <sz val="12"/>
      <name val="µ¸¿òÃ¼"/>
      <family val="3"/>
      <charset val="129"/>
    </font>
    <font>
      <sz val="11"/>
      <name val="µ¸¿òÃ¼"/>
      <family val="3"/>
      <charset val="129"/>
    </font>
    <font>
      <sz val="12"/>
      <name val="μ¸¿oA¼"/>
      <family val="3"/>
      <charset val="129"/>
    </font>
    <font>
      <sz val="12"/>
      <name val="µ¸¿ò"/>
      <family val="3"/>
      <charset val="129"/>
    </font>
    <font>
      <sz val="12"/>
      <name val="±¼¸²A¼"/>
      <family val="3"/>
      <charset val="129"/>
    </font>
    <font>
      <sz val="16"/>
      <name val="µ¸¿òÃ¼"/>
      <family val="3"/>
      <charset val="129"/>
    </font>
    <font>
      <sz val="10"/>
      <name val="¹UAAA¼"/>
      <family val="1"/>
      <charset val="129"/>
    </font>
    <font>
      <sz val="10"/>
      <name val="±¼¸²A¼"/>
      <family val="3"/>
      <charset val="129"/>
    </font>
    <font>
      <u/>
      <sz val="8.5"/>
      <color indexed="36"/>
      <name val="바탕체"/>
      <family val="1"/>
      <charset val="129"/>
    </font>
    <font>
      <sz val="12"/>
      <name val="뼻뮝"/>
      <family val="3"/>
      <charset val="129"/>
    </font>
    <font>
      <b/>
      <sz val="12"/>
      <name val="굴림"/>
      <family val="3"/>
      <charset val="129"/>
    </font>
    <font>
      <sz val="9"/>
      <color theme="1"/>
      <name val="08서울남산체 M"/>
      <family val="1"/>
      <charset val="129"/>
    </font>
    <font>
      <b/>
      <sz val="11"/>
      <color rgb="FF000000"/>
      <name val="바탕"/>
      <family val="1"/>
      <charset val="129"/>
    </font>
    <font>
      <sz val="11"/>
      <color rgb="FF000000"/>
      <name val="바탕"/>
      <family val="1"/>
      <charset val="129"/>
    </font>
    <font>
      <b/>
      <sz val="12"/>
      <color rgb="FFFF0000"/>
      <name val="돋움"/>
      <family val="3"/>
      <charset val="129"/>
    </font>
    <font>
      <sz val="10"/>
      <color theme="1"/>
      <name val="08서울남산체 M"/>
      <family val="1"/>
      <charset val="129"/>
    </font>
    <font>
      <b/>
      <sz val="12"/>
      <color theme="1"/>
      <name val="08서울남산체 B"/>
      <family val="1"/>
      <charset val="129"/>
    </font>
    <font>
      <sz val="10"/>
      <color theme="1"/>
      <name val="08서울남산체 EB"/>
      <family val="1"/>
      <charset val="129"/>
    </font>
    <font>
      <b/>
      <sz val="10"/>
      <color theme="1"/>
      <name val="08서울남산체 EB"/>
      <family val="1"/>
      <charset val="129"/>
    </font>
    <font>
      <b/>
      <sz val="12"/>
      <color theme="1"/>
      <name val="08서울남산체 M"/>
      <family val="1"/>
      <charset val="129"/>
    </font>
    <font>
      <b/>
      <sz val="16"/>
      <color theme="1"/>
      <name val="돋움"/>
      <family val="3"/>
      <charset val="129"/>
    </font>
    <font>
      <b/>
      <sz val="12"/>
      <color theme="1"/>
      <name val="돋움"/>
      <family val="3"/>
      <charset val="129"/>
    </font>
    <font>
      <b/>
      <sz val="8"/>
      <color theme="1"/>
      <name val="굴림체"/>
      <family val="3"/>
      <charset val="129"/>
    </font>
  </fonts>
  <fills count="43">
    <fill>
      <patternFill patternType="none"/>
    </fill>
    <fill>
      <patternFill patternType="gray125"/>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9"/>
      </patternFill>
    </fill>
    <fill>
      <patternFill patternType="solid">
        <fgColor indexed="46"/>
      </patternFill>
    </fill>
    <fill>
      <patternFill patternType="solid">
        <fgColor indexed="55"/>
      </patternFill>
    </fill>
    <fill>
      <patternFill patternType="solid">
        <fgColor indexed="9"/>
        <bgColor indexed="64"/>
      </patternFill>
    </fill>
    <fill>
      <patternFill patternType="solid">
        <fgColor indexed="42"/>
        <bgColor indexed="64"/>
      </patternFill>
    </fill>
    <fill>
      <patternFill patternType="solid">
        <fgColor indexed="31"/>
      </patternFill>
    </fill>
    <fill>
      <patternFill patternType="solid">
        <fgColor indexed="42"/>
      </patternFill>
    </fill>
    <fill>
      <patternFill patternType="solid">
        <fgColor indexed="11"/>
      </patternFill>
    </fill>
    <fill>
      <patternFill patternType="solid">
        <fgColor indexed="30"/>
      </patternFill>
    </fill>
    <fill>
      <patternFill patternType="solid">
        <fgColor indexed="36"/>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58"/>
        <bgColor indexed="64"/>
      </patternFill>
    </fill>
    <fill>
      <patternFill patternType="solid">
        <fgColor indexed="62"/>
      </patternFill>
    </fill>
    <fill>
      <patternFill patternType="solid">
        <fgColor indexed="57"/>
      </patternFill>
    </fill>
    <fill>
      <patternFill patternType="solid">
        <fgColor indexed="22"/>
      </patternFill>
    </fill>
    <fill>
      <patternFill patternType="solid">
        <fgColor theme="0"/>
        <bgColor indexed="64"/>
      </patternFill>
    </fill>
    <fill>
      <patternFill patternType="solid">
        <fgColor indexed="47"/>
        <bgColor indexed="64"/>
      </patternFill>
    </fill>
    <fill>
      <patternFill patternType="solid">
        <fgColor rgb="FFFFFF00"/>
        <bgColor indexed="64"/>
      </patternFill>
    </fill>
    <fill>
      <patternFill patternType="solid">
        <fgColor indexed="55"/>
        <bgColor indexed="64"/>
      </patternFill>
    </fill>
    <fill>
      <patternFill patternType="solid">
        <fgColor indexed="9"/>
        <bgColor indexed="9"/>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indexed="41"/>
        <bgColor indexed="64"/>
      </patternFill>
    </fill>
    <fill>
      <patternFill patternType="solid">
        <fgColor indexed="40"/>
        <bgColor indexed="64"/>
      </patternFill>
    </fill>
    <fill>
      <patternFill patternType="solid">
        <fgColor indexed="31"/>
        <bgColor indexed="64"/>
      </patternFill>
    </fill>
  </fills>
  <borders count="167">
    <border>
      <left/>
      <right/>
      <top/>
      <bottom/>
      <diagonal/>
    </border>
    <border>
      <left/>
      <right/>
      <top style="medium">
        <color indexed="64"/>
      </top>
      <bottom style="medium">
        <color indexed="64"/>
      </bottom>
      <diagonal/>
    </border>
    <border>
      <left/>
      <right/>
      <top style="thin">
        <color indexed="64"/>
      </top>
      <bottom style="thin">
        <color indexed="64"/>
      </bottom>
      <diagonal/>
    </border>
    <border>
      <left/>
      <right/>
      <top style="double">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hair">
        <color indexed="64"/>
      </bottom>
      <diagonal/>
    </border>
    <border>
      <left/>
      <right/>
      <top/>
      <bottom style="double">
        <color indexed="10"/>
      </bottom>
      <diagonal/>
    </border>
    <border>
      <left/>
      <right/>
      <top style="thin">
        <color indexed="56"/>
      </top>
      <bottom style="double">
        <color indexed="56"/>
      </bottom>
      <diagonal/>
    </border>
    <border>
      <left/>
      <right/>
      <top/>
      <bottom style="thick">
        <color indexed="56"/>
      </bottom>
      <diagonal/>
    </border>
    <border>
      <left/>
      <right/>
      <top/>
      <bottom style="thick">
        <color indexed="27"/>
      </bottom>
      <diagonal/>
    </border>
    <border>
      <left/>
      <right/>
      <top/>
      <bottom style="medium">
        <color indexed="27"/>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right/>
      <top style="thin">
        <color indexed="64"/>
      </top>
      <bottom/>
      <diagonal/>
    </border>
    <border>
      <left style="thin">
        <color indexed="8"/>
      </left>
      <right/>
      <top style="thin">
        <color indexed="8"/>
      </top>
      <bottom/>
      <diagonal/>
    </border>
    <border>
      <left style="thin">
        <color indexed="8"/>
      </left>
      <right/>
      <top/>
      <bottom style="double">
        <color indexed="8"/>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bottom style="double">
        <color indexed="8"/>
      </bottom>
      <diagonal/>
    </border>
    <border>
      <left style="thin">
        <color indexed="8"/>
      </left>
      <right style="thin">
        <color indexed="8"/>
      </right>
      <top style="thin">
        <color indexed="64"/>
      </top>
      <bottom/>
      <diagonal/>
    </border>
    <border>
      <left style="thin">
        <color indexed="8"/>
      </left>
      <right style="thin">
        <color indexed="64"/>
      </right>
      <top style="thin">
        <color indexed="64"/>
      </top>
      <bottom/>
      <diagonal/>
    </border>
    <border>
      <left style="thin">
        <color indexed="8"/>
      </left>
      <right style="thin">
        <color indexed="8"/>
      </right>
      <top style="thin">
        <color indexed="8"/>
      </top>
      <bottom style="double">
        <color indexed="8"/>
      </bottom>
      <diagonal/>
    </border>
    <border>
      <left style="thin">
        <color indexed="8"/>
      </left>
      <right style="thin">
        <color indexed="8"/>
      </right>
      <top style="thin">
        <color indexed="8"/>
      </top>
      <bottom style="thin">
        <color indexed="64"/>
      </bottom>
      <diagonal/>
    </border>
    <border>
      <left style="thin">
        <color indexed="64"/>
      </left>
      <right style="thin">
        <color indexed="64"/>
      </right>
      <top style="thin">
        <color indexed="64"/>
      </top>
      <bottom style="double">
        <color indexed="64"/>
      </bottom>
      <diagonal/>
    </border>
    <border>
      <left style="thin">
        <color indexed="8"/>
      </left>
      <right style="thin">
        <color indexed="64"/>
      </right>
      <top style="thin">
        <color indexed="8"/>
      </top>
      <bottom style="thin">
        <color indexed="8"/>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thin">
        <color indexed="8"/>
      </left>
      <right style="thin">
        <color indexed="64"/>
      </right>
      <top/>
      <bottom style="double">
        <color indexed="8"/>
      </bottom>
      <diagonal/>
    </border>
    <border>
      <left/>
      <right/>
      <top/>
      <bottom style="medium">
        <color indexed="64"/>
      </bottom>
      <diagonal/>
    </border>
    <border>
      <left/>
      <right style="hair">
        <color indexed="64"/>
      </right>
      <top style="hair">
        <color indexed="64"/>
      </top>
      <bottom style="hair">
        <color indexed="64"/>
      </bottom>
      <diagonal/>
    </border>
    <border>
      <left/>
      <right/>
      <top/>
      <bottom style="thin">
        <color indexed="64"/>
      </bottom>
      <diagonal/>
    </border>
    <border>
      <left style="thin">
        <color indexed="64"/>
      </left>
      <right/>
      <top style="thin">
        <color indexed="64"/>
      </top>
      <bottom/>
      <diagonal/>
    </border>
    <border>
      <left style="thin">
        <color indexed="8"/>
      </left>
      <right style="thin">
        <color indexed="8"/>
      </right>
      <top style="thin">
        <color indexed="8"/>
      </top>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style="thin">
        <color indexed="64"/>
      </left>
      <right/>
      <top style="thin">
        <color indexed="8"/>
      </top>
      <bottom style="double">
        <color indexed="8"/>
      </bottom>
      <diagonal/>
    </border>
    <border>
      <left/>
      <right style="thin">
        <color indexed="8"/>
      </right>
      <top style="thin">
        <color indexed="8"/>
      </top>
      <bottom style="double">
        <color indexed="8"/>
      </bottom>
      <diagonal/>
    </border>
    <border>
      <left style="thin">
        <color indexed="8"/>
      </left>
      <right style="thin">
        <color indexed="64"/>
      </right>
      <top style="double">
        <color indexed="8"/>
      </top>
      <bottom/>
      <diagonal/>
    </border>
    <border>
      <left style="thin">
        <color indexed="8"/>
      </left>
      <right style="thin">
        <color indexed="64"/>
      </right>
      <top/>
      <bottom/>
      <diagonal/>
    </border>
    <border>
      <left style="thin">
        <color indexed="8"/>
      </left>
      <right style="thin">
        <color indexed="64"/>
      </right>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double">
        <color indexed="8"/>
      </top>
      <bottom/>
      <diagonal/>
    </border>
    <border>
      <left style="thin">
        <color indexed="64"/>
      </left>
      <right/>
      <top style="thin">
        <color indexed="64"/>
      </top>
      <bottom style="thin">
        <color indexed="8"/>
      </bottom>
      <diagonal/>
    </border>
    <border>
      <left style="thin">
        <color indexed="64"/>
      </left>
      <right style="thin">
        <color indexed="8"/>
      </right>
      <top style="double">
        <color indexed="8"/>
      </top>
      <bottom/>
      <diagonal/>
    </border>
    <border>
      <left style="thin">
        <color indexed="64"/>
      </left>
      <right style="thin">
        <color indexed="8"/>
      </right>
      <top/>
      <bottom/>
      <diagonal/>
    </border>
    <border>
      <left style="thin">
        <color indexed="64"/>
      </left>
      <right style="thin">
        <color indexed="8"/>
      </right>
      <top/>
      <bottom style="thin">
        <color indexed="8"/>
      </bottom>
      <diagonal/>
    </border>
    <border>
      <left style="thin">
        <color indexed="8"/>
      </left>
      <right style="thin">
        <color indexed="8"/>
      </right>
      <top/>
      <bottom style="thin">
        <color indexed="64"/>
      </bottom>
      <diagonal/>
    </border>
    <border>
      <left/>
      <right style="thin">
        <color indexed="8"/>
      </right>
      <top style="thin">
        <color indexed="64"/>
      </top>
      <bottom/>
      <diagonal/>
    </border>
    <border>
      <left style="thin">
        <color indexed="64"/>
      </left>
      <right/>
      <top/>
      <bottom style="double">
        <color indexed="8"/>
      </bottom>
      <diagonal/>
    </border>
    <border>
      <left/>
      <right/>
      <top/>
      <bottom style="double">
        <color indexed="8"/>
      </bottom>
      <diagonal/>
    </border>
    <border>
      <left/>
      <right style="thin">
        <color indexed="8"/>
      </right>
      <top/>
      <bottom style="double">
        <color indexed="8"/>
      </bottom>
      <diagonal/>
    </border>
    <border>
      <left style="thin">
        <color indexed="8"/>
      </left>
      <right style="thin">
        <color indexed="64"/>
      </right>
      <top style="thin">
        <color indexed="8"/>
      </top>
      <bottom/>
      <diagonal/>
    </border>
    <border>
      <left style="thin">
        <color indexed="8"/>
      </left>
      <right style="thin">
        <color indexed="64"/>
      </right>
      <top/>
      <bottom style="thin">
        <color indexed="64"/>
      </bottom>
      <diagonal/>
    </border>
    <border>
      <left style="thin">
        <color indexed="8"/>
      </left>
      <right style="thin">
        <color indexed="8"/>
      </right>
      <top/>
      <bottom/>
      <diagonal/>
    </border>
    <border>
      <left style="thin">
        <color indexed="64"/>
      </left>
      <right style="thin">
        <color indexed="8"/>
      </right>
      <top style="thin">
        <color indexed="8"/>
      </top>
      <bottom/>
      <diagonal/>
    </border>
    <border>
      <left style="thin">
        <color indexed="64"/>
      </left>
      <right style="thin">
        <color indexed="8"/>
      </right>
      <top/>
      <bottom style="thin">
        <color indexed="64"/>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4"/>
      </left>
      <right style="thin">
        <color indexed="64"/>
      </right>
      <top style="hair">
        <color indexed="64"/>
      </top>
      <bottom style="hair">
        <color indexed="64"/>
      </bottom>
      <diagonal/>
    </border>
    <border>
      <left/>
      <right style="thin">
        <color indexed="8"/>
      </right>
      <top style="thin">
        <color indexed="8"/>
      </top>
      <bottom/>
      <diagonal/>
    </border>
    <border>
      <left style="thin">
        <color indexed="8"/>
      </left>
      <right/>
      <top/>
      <bottom style="thin">
        <color indexed="8"/>
      </bottom>
      <diagonal/>
    </border>
    <border>
      <left/>
      <right style="thin">
        <color indexed="8"/>
      </right>
      <top/>
      <bottom style="thin">
        <color indexed="8"/>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thin">
        <color indexed="64"/>
      </top>
      <bottom/>
      <diagonal/>
    </border>
    <border>
      <left style="hair">
        <color indexed="64"/>
      </left>
      <right/>
      <top/>
      <bottom style="hair">
        <color indexed="64"/>
      </bottom>
      <diagonal/>
    </border>
    <border>
      <left style="hair">
        <color indexed="64"/>
      </left>
      <right/>
      <top style="hair">
        <color indexed="64"/>
      </top>
      <bottom style="thin">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rgb="FF000000"/>
      </left>
      <right/>
      <top style="thin">
        <color rgb="FF000000"/>
      </top>
      <bottom/>
      <diagonal/>
    </border>
    <border>
      <left/>
      <right style="hair">
        <color indexed="64"/>
      </right>
      <top/>
      <bottom/>
      <diagonal/>
    </border>
    <border>
      <left style="hair">
        <color indexed="64"/>
      </left>
      <right style="thin">
        <color indexed="64"/>
      </right>
      <top/>
      <bottom/>
      <diagonal/>
    </border>
    <border>
      <left style="hair">
        <color indexed="64"/>
      </left>
      <right style="hair">
        <color indexed="64"/>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hair">
        <color indexed="64"/>
      </top>
      <bottom style="hair">
        <color indexed="64"/>
      </bottom>
      <diagonal/>
    </border>
    <border>
      <left style="medium">
        <color rgb="FFFF0000"/>
      </left>
      <right style="hair">
        <color indexed="64"/>
      </right>
      <top style="medium">
        <color rgb="FFFF0000"/>
      </top>
      <bottom style="medium">
        <color rgb="FFFF0000"/>
      </bottom>
      <diagonal/>
    </border>
    <border>
      <left style="hair">
        <color indexed="64"/>
      </left>
      <right style="hair">
        <color indexed="64"/>
      </right>
      <top style="medium">
        <color rgb="FFFF0000"/>
      </top>
      <bottom style="medium">
        <color rgb="FFFF0000"/>
      </bottom>
      <diagonal/>
    </border>
    <border>
      <left style="hair">
        <color indexed="64"/>
      </left>
      <right style="medium">
        <color rgb="FFFF0000"/>
      </right>
      <top style="medium">
        <color rgb="FFFF0000"/>
      </top>
      <bottom style="medium">
        <color rgb="FFFF0000"/>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top/>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8"/>
      </left>
      <right style="thin">
        <color indexed="64"/>
      </right>
      <top style="thin">
        <color indexed="8"/>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8"/>
      </left>
      <right style="medium">
        <color indexed="64"/>
      </right>
      <top/>
      <bottom/>
      <diagonal/>
    </border>
    <border>
      <left style="thin">
        <color indexed="8"/>
      </left>
      <right style="medium">
        <color indexed="64"/>
      </right>
      <top/>
      <bottom style="thin">
        <color indexed="8"/>
      </bottom>
      <diagonal/>
    </border>
    <border>
      <left style="medium">
        <color indexed="64"/>
      </left>
      <right style="thin">
        <color indexed="8"/>
      </right>
      <top style="medium">
        <color indexed="64"/>
      </top>
      <bottom/>
      <diagonal/>
    </border>
    <border>
      <left style="thin">
        <color indexed="8"/>
      </left>
      <right/>
      <top style="medium">
        <color indexed="64"/>
      </top>
      <bottom style="thin">
        <color indexed="8"/>
      </bottom>
      <diagonal/>
    </border>
    <border>
      <left/>
      <right/>
      <top style="medium">
        <color indexed="64"/>
      </top>
      <bottom style="thin">
        <color indexed="8"/>
      </bottom>
      <diagonal/>
    </border>
    <border>
      <left/>
      <right style="thin">
        <color indexed="8"/>
      </right>
      <top style="medium">
        <color indexed="64"/>
      </top>
      <bottom style="thin">
        <color indexed="8"/>
      </bottom>
      <diagonal/>
    </border>
    <border>
      <left style="thin">
        <color indexed="8"/>
      </left>
      <right style="medium">
        <color indexed="64"/>
      </right>
      <top style="medium">
        <color indexed="64"/>
      </top>
      <bottom/>
      <diagonal/>
    </border>
    <border>
      <left style="medium">
        <color indexed="64"/>
      </left>
      <right style="thin">
        <color indexed="8"/>
      </right>
      <top/>
      <bottom/>
      <diagonal/>
    </border>
    <border>
      <left style="medium">
        <color indexed="64"/>
      </left>
      <right style="thin">
        <color indexed="8"/>
      </right>
      <top/>
      <bottom style="thin">
        <color indexed="8"/>
      </bottom>
      <diagonal/>
    </border>
    <border>
      <left style="thin">
        <color indexed="8"/>
      </left>
      <right style="medium">
        <color indexed="64"/>
      </right>
      <top style="thin">
        <color indexed="8"/>
      </top>
      <bottom style="thin">
        <color indexed="8"/>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right/>
      <top style="thin">
        <color indexed="64"/>
      </top>
      <bottom style="double">
        <color indexed="64"/>
      </bottom>
      <diagonal/>
    </border>
    <border>
      <left/>
      <right style="thin">
        <color indexed="64"/>
      </right>
      <top/>
      <bottom style="thin">
        <color indexed="64"/>
      </bottom>
      <diagonal/>
    </border>
    <border>
      <left style="thin">
        <color indexed="64"/>
      </left>
      <right style="hair">
        <color indexed="64"/>
      </right>
      <top/>
      <bottom/>
      <diagonal/>
    </border>
    <border>
      <left/>
      <right/>
      <top/>
      <bottom style="medium">
        <color indexed="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diagonalDown="1">
      <left style="medium">
        <color indexed="64"/>
      </left>
      <right style="medium">
        <color indexed="64"/>
      </right>
      <top style="medium">
        <color indexed="64"/>
      </top>
      <bottom style="medium">
        <color indexed="64"/>
      </bottom>
      <diagonal style="medium">
        <color indexed="64"/>
      </diagonal>
    </border>
    <border>
      <left/>
      <right style="thin">
        <color indexed="64"/>
      </right>
      <top style="thin">
        <color indexed="64"/>
      </top>
      <bottom style="thin">
        <color indexed="64"/>
      </bottom>
      <diagonal/>
    </border>
    <border>
      <left style="hair">
        <color theme="1"/>
      </left>
      <right style="hair">
        <color indexed="64"/>
      </right>
      <top style="hair">
        <color theme="1"/>
      </top>
      <bottom style="thin">
        <color theme="1"/>
      </bottom>
      <diagonal/>
    </border>
    <border>
      <left style="hair">
        <color indexed="64"/>
      </left>
      <right style="hair">
        <color indexed="64"/>
      </right>
      <top style="hair">
        <color theme="1"/>
      </top>
      <bottom style="thin">
        <color theme="1"/>
      </bottom>
      <diagonal/>
    </border>
    <border>
      <left style="hair">
        <color indexed="64"/>
      </left>
      <right style="thin">
        <color theme="1"/>
      </right>
      <top style="hair">
        <color theme="1"/>
      </top>
      <bottom style="thin">
        <color theme="1"/>
      </bottom>
      <diagonal/>
    </border>
    <border>
      <left style="thin">
        <color rgb="FF000000"/>
      </left>
      <right style="hair">
        <color rgb="FF000000"/>
      </right>
      <top style="thin">
        <color rgb="FF000000"/>
      </top>
      <bottom style="hair">
        <color rgb="FF000000"/>
      </bottom>
      <diagonal/>
    </border>
    <border>
      <left style="hair">
        <color rgb="FF000000"/>
      </left>
      <right style="hair">
        <color rgb="FF000000"/>
      </right>
      <top style="thin">
        <color rgb="FF000000"/>
      </top>
      <bottom style="hair">
        <color rgb="FF000000"/>
      </bottom>
      <diagonal/>
    </border>
    <border>
      <left style="hair">
        <color rgb="FF000000"/>
      </left>
      <right style="thin">
        <color rgb="FF000000"/>
      </right>
      <top style="thin">
        <color rgb="FF000000"/>
      </top>
      <bottom style="hair">
        <color rgb="FF000000"/>
      </bottom>
      <diagonal/>
    </border>
    <border>
      <left style="thin">
        <color rgb="FF000000"/>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rgb="FF000000"/>
      </right>
      <top style="hair">
        <color rgb="FF000000"/>
      </top>
      <bottom style="hair">
        <color rgb="FF000000"/>
      </bottom>
      <diagonal/>
    </border>
    <border>
      <left style="thin">
        <color rgb="FF000000"/>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rgb="FF000000"/>
      </right>
      <top style="hair">
        <color rgb="FF000000"/>
      </top>
      <bottom style="thin">
        <color rgb="FF000000"/>
      </bottom>
      <diagonal/>
    </border>
    <border>
      <left style="medium">
        <color indexed="64"/>
      </left>
      <right/>
      <top/>
      <bottom style="medium">
        <color indexed="64"/>
      </bottom>
      <diagonal/>
    </border>
    <border>
      <left/>
      <right style="medium">
        <color indexed="64"/>
      </right>
      <top/>
      <bottom style="medium">
        <color indexed="64"/>
      </bottom>
      <diagonal/>
    </border>
  </borders>
  <cellStyleXfs count="9718">
    <xf numFmtId="0" fontId="0" fillId="0" borderId="0"/>
    <xf numFmtId="0" fontId="9" fillId="2" borderId="0" applyNumberFormat="0" applyBorder="0" applyAlignment="0" applyProtection="0">
      <alignment vertical="center"/>
    </xf>
    <xf numFmtId="0" fontId="45" fillId="2" borderId="0" applyNumberFormat="0" applyBorder="0" applyAlignment="0" applyProtection="0">
      <alignment vertical="center"/>
    </xf>
    <xf numFmtId="0" fontId="9" fillId="3" borderId="0" applyNumberFormat="0" applyBorder="0" applyAlignment="0" applyProtection="0">
      <alignment vertical="center"/>
    </xf>
    <xf numFmtId="0" fontId="45" fillId="3" borderId="0" applyNumberFormat="0" applyBorder="0" applyAlignment="0" applyProtection="0">
      <alignment vertical="center"/>
    </xf>
    <xf numFmtId="0" fontId="9" fillId="4" borderId="0" applyNumberFormat="0" applyBorder="0" applyAlignment="0" applyProtection="0">
      <alignment vertical="center"/>
    </xf>
    <xf numFmtId="0" fontId="45" fillId="4" borderId="0" applyNumberFormat="0" applyBorder="0" applyAlignment="0" applyProtection="0">
      <alignment vertical="center"/>
    </xf>
    <xf numFmtId="0" fontId="9" fillId="5" borderId="0" applyNumberFormat="0" applyBorder="0" applyAlignment="0" applyProtection="0">
      <alignment vertical="center"/>
    </xf>
    <xf numFmtId="0" fontId="45" fillId="5" borderId="0" applyNumberFormat="0" applyBorder="0" applyAlignment="0" applyProtection="0">
      <alignment vertical="center"/>
    </xf>
    <xf numFmtId="0" fontId="9" fillId="6" borderId="0" applyNumberFormat="0" applyBorder="0" applyAlignment="0" applyProtection="0">
      <alignment vertical="center"/>
    </xf>
    <xf numFmtId="0" fontId="45" fillId="6" borderId="0" applyNumberFormat="0" applyBorder="0" applyAlignment="0" applyProtection="0">
      <alignment vertical="center"/>
    </xf>
    <xf numFmtId="0" fontId="9" fillId="4" borderId="0" applyNumberFormat="0" applyBorder="0" applyAlignment="0" applyProtection="0">
      <alignment vertical="center"/>
    </xf>
    <xf numFmtId="0" fontId="45" fillId="4" borderId="0" applyNumberFormat="0" applyBorder="0" applyAlignment="0" applyProtection="0">
      <alignment vertical="center"/>
    </xf>
    <xf numFmtId="0" fontId="9" fillId="6" borderId="0" applyNumberFormat="0" applyBorder="0" applyAlignment="0" applyProtection="0">
      <alignment vertical="center"/>
    </xf>
    <xf numFmtId="0" fontId="45" fillId="6" borderId="0" applyNumberFormat="0" applyBorder="0" applyAlignment="0" applyProtection="0">
      <alignment vertical="center"/>
    </xf>
    <xf numFmtId="0" fontId="9" fillId="3" borderId="0" applyNumberFormat="0" applyBorder="0" applyAlignment="0" applyProtection="0">
      <alignment vertical="center"/>
    </xf>
    <xf numFmtId="0" fontId="45" fillId="3" borderId="0" applyNumberFormat="0" applyBorder="0" applyAlignment="0" applyProtection="0">
      <alignment vertical="center"/>
    </xf>
    <xf numFmtId="0" fontId="9" fillId="7" borderId="0" applyNumberFormat="0" applyBorder="0" applyAlignment="0" applyProtection="0">
      <alignment vertical="center"/>
    </xf>
    <xf numFmtId="0" fontId="45" fillId="7" borderId="0" applyNumberFormat="0" applyBorder="0" applyAlignment="0" applyProtection="0">
      <alignment vertical="center"/>
    </xf>
    <xf numFmtId="0" fontId="9" fillId="8" borderId="0" applyNumberFormat="0" applyBorder="0" applyAlignment="0" applyProtection="0">
      <alignment vertical="center"/>
    </xf>
    <xf numFmtId="0" fontId="45" fillId="8" borderId="0" applyNumberFormat="0" applyBorder="0" applyAlignment="0" applyProtection="0">
      <alignment vertical="center"/>
    </xf>
    <xf numFmtId="0" fontId="9" fillId="6" borderId="0" applyNumberFormat="0" applyBorder="0" applyAlignment="0" applyProtection="0">
      <alignment vertical="center"/>
    </xf>
    <xf numFmtId="0" fontId="45" fillId="6" borderId="0" applyNumberFormat="0" applyBorder="0" applyAlignment="0" applyProtection="0">
      <alignment vertical="center"/>
    </xf>
    <xf numFmtId="0" fontId="9" fillId="4" borderId="0" applyNumberFormat="0" applyBorder="0" applyAlignment="0" applyProtection="0">
      <alignment vertical="center"/>
    </xf>
    <xf numFmtId="0" fontId="45" fillId="4" borderId="0" applyNumberFormat="0" applyBorder="0" applyAlignment="0" applyProtection="0">
      <alignment vertical="center"/>
    </xf>
    <xf numFmtId="0" fontId="10" fillId="6" borderId="0" applyNumberFormat="0" applyBorder="0" applyAlignment="0" applyProtection="0">
      <alignment vertical="center"/>
    </xf>
    <xf numFmtId="0" fontId="47" fillId="6" borderId="0" applyNumberFormat="0" applyBorder="0" applyAlignment="0" applyProtection="0">
      <alignment vertical="center"/>
    </xf>
    <xf numFmtId="0" fontId="10" fillId="9" borderId="0" applyNumberFormat="0" applyBorder="0" applyAlignment="0" applyProtection="0">
      <alignment vertical="center"/>
    </xf>
    <xf numFmtId="0" fontId="47" fillId="9" borderId="0" applyNumberFormat="0" applyBorder="0" applyAlignment="0" applyProtection="0">
      <alignment vertical="center"/>
    </xf>
    <xf numFmtId="0" fontId="10" fillId="10" borderId="0" applyNumberFormat="0" applyBorder="0" applyAlignment="0" applyProtection="0">
      <alignment vertical="center"/>
    </xf>
    <xf numFmtId="0" fontId="47" fillId="10" borderId="0" applyNumberFormat="0" applyBorder="0" applyAlignment="0" applyProtection="0">
      <alignment vertical="center"/>
    </xf>
    <xf numFmtId="0" fontId="10" fillId="8" borderId="0" applyNumberFormat="0" applyBorder="0" applyAlignment="0" applyProtection="0">
      <alignment vertical="center"/>
    </xf>
    <xf numFmtId="0" fontId="47" fillId="8" borderId="0" applyNumberFormat="0" applyBorder="0" applyAlignment="0" applyProtection="0">
      <alignment vertical="center"/>
    </xf>
    <xf numFmtId="0" fontId="10" fillId="6" borderId="0" applyNumberFormat="0" applyBorder="0" applyAlignment="0" applyProtection="0">
      <alignment vertical="center"/>
    </xf>
    <xf numFmtId="0" fontId="47" fillId="6" borderId="0" applyNumberFormat="0" applyBorder="0" applyAlignment="0" applyProtection="0">
      <alignment vertical="center"/>
    </xf>
    <xf numFmtId="0" fontId="10" fillId="3" borderId="0" applyNumberFormat="0" applyBorder="0" applyAlignment="0" applyProtection="0">
      <alignment vertical="center"/>
    </xf>
    <xf numFmtId="0" fontId="47" fillId="3" borderId="0" applyNumberFormat="0" applyBorder="0" applyAlignment="0" applyProtection="0">
      <alignment vertical="center"/>
    </xf>
    <xf numFmtId="0" fontId="60" fillId="0" borderId="0" applyFont="0" applyFill="0" applyBorder="0" applyAlignment="0" applyProtection="0"/>
    <xf numFmtId="0" fontId="61"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63" fillId="0" borderId="0"/>
    <xf numFmtId="0" fontId="5" fillId="0" borderId="0" applyFill="0" applyBorder="0" applyAlignment="0"/>
    <xf numFmtId="3" fontId="7" fillId="0" borderId="0" applyFont="0" applyFill="0" applyBorder="0" applyAlignment="0" applyProtection="0"/>
    <xf numFmtId="0" fontId="31" fillId="0" borderId="0" applyFont="0" applyFill="0" applyBorder="0" applyAlignment="0" applyProtection="0"/>
    <xf numFmtId="188" fontId="5" fillId="0" borderId="0" applyFont="0" applyFill="0" applyBorder="0" applyAlignment="0" applyProtection="0"/>
    <xf numFmtId="0" fontId="7" fillId="0" borderId="0" applyFont="0" applyFill="0" applyBorder="0" applyAlignment="0" applyProtection="0"/>
    <xf numFmtId="2" fontId="7" fillId="0" borderId="0" applyFont="0" applyFill="0" applyBorder="0" applyAlignment="0" applyProtection="0"/>
    <xf numFmtId="0" fontId="64" fillId="0" borderId="1" applyNumberFormat="0" applyAlignment="0" applyProtection="0">
      <alignment horizontal="left" vertical="center"/>
    </xf>
    <xf numFmtId="0" fontId="64" fillId="0" borderId="2">
      <alignment horizontal="left" vertical="center"/>
    </xf>
    <xf numFmtId="0" fontId="65" fillId="0" borderId="0" applyNumberFormat="0" applyFill="0" applyBorder="0" applyAlignment="0" applyProtection="0"/>
    <xf numFmtId="0" fontId="64" fillId="0" borderId="0" applyNumberFormat="0" applyFill="0" applyBorder="0" applyAlignment="0" applyProtection="0"/>
    <xf numFmtId="10" fontId="7" fillId="0" borderId="0" applyFont="0" applyFill="0" applyBorder="0" applyAlignment="0" applyProtection="0"/>
    <xf numFmtId="0" fontId="66" fillId="0" borderId="0"/>
    <xf numFmtId="0" fontId="7" fillId="0" borderId="3" applyNumberFormat="0" applyFont="0" applyFill="0" applyAlignment="0" applyProtection="0"/>
    <xf numFmtId="0" fontId="10" fillId="11" borderId="0" applyNumberFormat="0" applyBorder="0" applyAlignment="0" applyProtection="0">
      <alignment vertical="center"/>
    </xf>
    <xf numFmtId="0" fontId="47" fillId="11" borderId="0" applyNumberFormat="0" applyBorder="0" applyAlignment="0" applyProtection="0">
      <alignment vertical="center"/>
    </xf>
    <xf numFmtId="0" fontId="10" fillId="9" borderId="0" applyNumberFormat="0" applyBorder="0" applyAlignment="0" applyProtection="0">
      <alignment vertical="center"/>
    </xf>
    <xf numFmtId="0" fontId="47" fillId="9" borderId="0" applyNumberFormat="0" applyBorder="0" applyAlignment="0" applyProtection="0">
      <alignment vertical="center"/>
    </xf>
    <xf numFmtId="0" fontId="10" fillId="10" borderId="0" applyNumberFormat="0" applyBorder="0" applyAlignment="0" applyProtection="0">
      <alignment vertical="center"/>
    </xf>
    <xf numFmtId="0" fontId="47" fillId="10" borderId="0" applyNumberFormat="0" applyBorder="0" applyAlignment="0" applyProtection="0">
      <alignment vertical="center"/>
    </xf>
    <xf numFmtId="0" fontId="10" fillId="12" borderId="0" applyNumberFormat="0" applyBorder="0" applyAlignment="0" applyProtection="0">
      <alignment vertical="center"/>
    </xf>
    <xf numFmtId="0" fontId="47" fillId="12" borderId="0" applyNumberFormat="0" applyBorder="0" applyAlignment="0" applyProtection="0">
      <alignment vertical="center"/>
    </xf>
    <xf numFmtId="0" fontId="10" fillId="13" borderId="0" applyNumberFormat="0" applyBorder="0" applyAlignment="0" applyProtection="0">
      <alignment vertical="center"/>
    </xf>
    <xf numFmtId="0" fontId="47" fillId="13" borderId="0" applyNumberFormat="0" applyBorder="0" applyAlignment="0" applyProtection="0">
      <alignment vertical="center"/>
    </xf>
    <xf numFmtId="0" fontId="10" fillId="14" borderId="0" applyNumberFormat="0" applyBorder="0" applyAlignment="0" applyProtection="0">
      <alignment vertical="center"/>
    </xf>
    <xf numFmtId="0" fontId="47" fillId="14" borderId="0" applyNumberFormat="0" applyBorder="0" applyAlignment="0" applyProtection="0">
      <alignment vertical="center"/>
    </xf>
    <xf numFmtId="0" fontId="11"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12" fillId="15" borderId="4" applyNumberFormat="0" applyAlignment="0" applyProtection="0">
      <alignment vertical="center"/>
    </xf>
    <xf numFmtId="0" fontId="48" fillId="15" borderId="4" applyNumberFormat="0" applyAlignment="0" applyProtection="0">
      <alignment vertical="center"/>
    </xf>
    <xf numFmtId="0" fontId="13" fillId="16" borderId="0" applyNumberFormat="0" applyBorder="0" applyAlignment="0" applyProtection="0">
      <alignment vertical="center"/>
    </xf>
    <xf numFmtId="0" fontId="49" fillId="16" borderId="0" applyNumberFormat="0" applyBorder="0" applyAlignment="0" applyProtection="0">
      <alignment vertical="center"/>
    </xf>
    <xf numFmtId="0" fontId="5" fillId="4" borderId="5" applyNumberFormat="0" applyFont="0" applyAlignment="0" applyProtection="0">
      <alignment vertical="center"/>
    </xf>
    <xf numFmtId="0" fontId="1" fillId="4" borderId="5" applyNumberFormat="0" applyFont="0" applyAlignment="0" applyProtection="0">
      <alignment vertical="center"/>
    </xf>
    <xf numFmtId="0" fontId="14" fillId="7" borderId="0" applyNumberFormat="0" applyBorder="0" applyAlignment="0" applyProtection="0">
      <alignment vertical="center"/>
    </xf>
    <xf numFmtId="0" fontId="50" fillId="7" borderId="0" applyNumberFormat="0" applyBorder="0" applyAlignment="0" applyProtection="0">
      <alignment vertical="center"/>
    </xf>
    <xf numFmtId="0" fontId="6" fillId="0" borderId="0"/>
    <xf numFmtId="0" fontId="15" fillId="0" borderId="0" applyNumberFormat="0" applyFill="0" applyBorder="0" applyAlignment="0" applyProtection="0">
      <alignment vertical="center"/>
    </xf>
    <xf numFmtId="0" fontId="51" fillId="0" borderId="0" applyNumberFormat="0" applyFill="0" applyBorder="0" applyAlignment="0" applyProtection="0">
      <alignment vertical="center"/>
    </xf>
    <xf numFmtId="0" fontId="16" fillId="17" borderId="6" applyNumberFormat="0" applyAlignment="0" applyProtection="0">
      <alignment vertical="center"/>
    </xf>
    <xf numFmtId="0" fontId="52" fillId="17" borderId="6" applyNumberFormat="0" applyAlignment="0" applyProtection="0">
      <alignment vertical="center"/>
    </xf>
    <xf numFmtId="0" fontId="1" fillId="0" borderId="0" applyFont="0" applyFill="0" applyBorder="0" applyAlignment="0" applyProtection="0"/>
    <xf numFmtId="177" fontId="5" fillId="0" borderId="0" applyFont="0" applyFill="0" applyBorder="0" applyAlignment="0" applyProtection="0"/>
    <xf numFmtId="0" fontId="31" fillId="0" borderId="0" applyFont="0" applyFill="0" applyBorder="0" applyAlignment="0" applyProtection="0"/>
    <xf numFmtId="0" fontId="53" fillId="0" borderId="7"/>
    <xf numFmtId="0" fontId="11" fillId="0" borderId="8" applyNumberFormat="0" applyFill="0" applyAlignment="0" applyProtection="0">
      <alignment vertical="center"/>
    </xf>
    <xf numFmtId="0" fontId="44" fillId="0" borderId="8" applyNumberFormat="0" applyFill="0" applyAlignment="0" applyProtection="0">
      <alignment vertical="center"/>
    </xf>
    <xf numFmtId="0" fontId="17" fillId="0" borderId="9" applyNumberFormat="0" applyFill="0" applyAlignment="0" applyProtection="0">
      <alignment vertical="center"/>
    </xf>
    <xf numFmtId="0" fontId="46" fillId="0" borderId="9" applyNumberFormat="0" applyFill="0" applyAlignment="0" applyProtection="0">
      <alignment vertical="center"/>
    </xf>
    <xf numFmtId="0" fontId="18" fillId="7" borderId="4" applyNumberFormat="0" applyAlignment="0" applyProtection="0">
      <alignment vertical="center"/>
    </xf>
    <xf numFmtId="0" fontId="54" fillId="7" borderId="4" applyNumberFormat="0" applyAlignment="0" applyProtection="0">
      <alignment vertical="center"/>
    </xf>
    <xf numFmtId="0" fontId="19" fillId="0" borderId="0" applyNumberFormat="0" applyFill="0" applyBorder="0" applyAlignment="0" applyProtection="0">
      <alignment vertical="center"/>
    </xf>
    <xf numFmtId="0" fontId="20" fillId="0" borderId="10" applyNumberFormat="0" applyFill="0" applyAlignment="0" applyProtection="0">
      <alignment vertical="center"/>
    </xf>
    <xf numFmtId="0" fontId="55" fillId="0" borderId="10" applyNumberFormat="0" applyFill="0" applyAlignment="0" applyProtection="0">
      <alignment vertical="center"/>
    </xf>
    <xf numFmtId="0" fontId="21" fillId="0" borderId="11" applyNumberFormat="0" applyFill="0" applyAlignment="0" applyProtection="0">
      <alignment vertical="center"/>
    </xf>
    <xf numFmtId="0" fontId="56" fillId="0" borderId="11" applyNumberFormat="0" applyFill="0" applyAlignment="0" applyProtection="0">
      <alignment vertical="center"/>
    </xf>
    <xf numFmtId="0" fontId="22" fillId="0" borderId="12" applyNumberFormat="0" applyFill="0" applyAlignment="0" applyProtection="0">
      <alignment vertical="center"/>
    </xf>
    <xf numFmtId="0" fontId="57" fillId="0" borderId="12" applyNumberFormat="0" applyFill="0" applyAlignment="0" applyProtection="0">
      <alignment vertical="center"/>
    </xf>
    <xf numFmtId="0" fontId="22"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23" fillId="6" borderId="0" applyNumberFormat="0" applyBorder="0" applyAlignment="0" applyProtection="0">
      <alignment vertical="center"/>
    </xf>
    <xf numFmtId="0" fontId="58" fillId="6" borderId="0" applyNumberFormat="0" applyBorder="0" applyAlignment="0" applyProtection="0">
      <alignment vertical="center"/>
    </xf>
    <xf numFmtId="0" fontId="24" fillId="15" borderId="13" applyNumberFormat="0" applyAlignment="0" applyProtection="0">
      <alignment vertical="center"/>
    </xf>
    <xf numFmtId="0" fontId="59" fillId="15" borderId="13" applyNumberFormat="0" applyAlignment="0" applyProtection="0">
      <alignment vertical="center"/>
    </xf>
    <xf numFmtId="0" fontId="5" fillId="0" borderId="0">
      <alignment vertical="center"/>
    </xf>
    <xf numFmtId="0" fontId="5" fillId="0" borderId="0">
      <alignment vertical="center"/>
    </xf>
    <xf numFmtId="0" fontId="5" fillId="0" borderId="0"/>
    <xf numFmtId="0" fontId="5" fillId="0" borderId="0"/>
    <xf numFmtId="0" fontId="5" fillId="0" borderId="0"/>
    <xf numFmtId="177" fontId="1" fillId="0" borderId="0" applyFont="0" applyFill="0" applyBorder="0" applyAlignment="0" applyProtection="0"/>
    <xf numFmtId="0" fontId="1" fillId="0" borderId="0"/>
    <xf numFmtId="3" fontId="73" fillId="0" borderId="17"/>
    <xf numFmtId="24" fontId="74" fillId="0" borderId="0" applyFont="0" applyFill="0" applyBorder="0" applyAlignment="0" applyProtection="0"/>
    <xf numFmtId="190" fontId="26" fillId="0" borderId="0" applyNumberFormat="0" applyFont="0" applyFill="0" applyBorder="0" applyAlignment="0" applyProtection="0"/>
    <xf numFmtId="190" fontId="26" fillId="0" borderId="0" applyNumberFormat="0" applyFont="0" applyFill="0" applyBorder="0" applyAlignment="0" applyProtection="0"/>
    <xf numFmtId="191" fontId="5" fillId="0" borderId="0" applyNumberFormat="0" applyFont="0" applyFill="0" applyBorder="0" applyAlignment="0" applyProtection="0"/>
    <xf numFmtId="0" fontId="1" fillId="0" borderId="0"/>
    <xf numFmtId="0" fontId="1" fillId="0" borderId="0"/>
    <xf numFmtId="0" fontId="7" fillId="0" borderId="0"/>
    <xf numFmtId="0" fontId="75" fillId="0" borderId="0"/>
    <xf numFmtId="0" fontId="7" fillId="0" borderId="0"/>
    <xf numFmtId="0" fontId="74" fillId="0" borderId="0"/>
    <xf numFmtId="0" fontId="74" fillId="0" borderId="0"/>
    <xf numFmtId="0" fontId="75" fillId="0" borderId="0"/>
    <xf numFmtId="0" fontId="7" fillId="0" borderId="0"/>
    <xf numFmtId="0" fontId="75" fillId="0" borderId="0"/>
    <xf numFmtId="0" fontId="7" fillId="0" borderId="0"/>
    <xf numFmtId="0" fontId="74" fillId="0" borderId="0"/>
    <xf numFmtId="0" fontId="74" fillId="0" borderId="0"/>
    <xf numFmtId="0" fontId="7" fillId="0" borderId="0"/>
    <xf numFmtId="9" fontId="76" fillId="0" borderId="0" applyFont="0" applyFill="0" applyBorder="0" applyAlignment="0" applyProtection="0"/>
    <xf numFmtId="0" fontId="7" fillId="0" borderId="0"/>
    <xf numFmtId="0" fontId="75" fillId="0" borderId="0"/>
    <xf numFmtId="9" fontId="76" fillId="0" borderId="0" applyFont="0" applyFill="0" applyBorder="0" applyAlignment="0" applyProtection="0"/>
    <xf numFmtId="0" fontId="74"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75" fillId="0" borderId="0"/>
    <xf numFmtId="0" fontId="5" fillId="0" borderId="0"/>
    <xf numFmtId="0" fontId="5" fillId="0" borderId="0"/>
    <xf numFmtId="0" fontId="5" fillId="0" borderId="0"/>
    <xf numFmtId="0" fontId="5" fillId="0" borderId="0"/>
    <xf numFmtId="43" fontId="76" fillId="0" borderId="0" applyFont="0" applyFill="0" applyBorder="0" applyAlignment="0" applyProtection="0"/>
    <xf numFmtId="0" fontId="1" fillId="0" borderId="0" applyFont="0" applyFill="0" applyBorder="0" applyAlignment="0" applyProtection="0"/>
    <xf numFmtId="41" fontId="76" fillId="0" borderId="0" applyFont="0" applyFill="0" applyBorder="0" applyAlignment="0" applyProtection="0"/>
    <xf numFmtId="0" fontId="7" fillId="0" borderId="0"/>
    <xf numFmtId="0" fontId="74" fillId="0" borderId="0"/>
    <xf numFmtId="0" fontId="75" fillId="0" borderId="0"/>
    <xf numFmtId="0" fontId="5" fillId="0" borderId="0"/>
    <xf numFmtId="0" fontId="7" fillId="0" borderId="0"/>
    <xf numFmtId="0" fontId="7" fillId="0" borderId="0"/>
    <xf numFmtId="0" fontId="74"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74" fillId="0" borderId="0"/>
    <xf numFmtId="0" fontId="75" fillId="0" borderId="0"/>
    <xf numFmtId="0" fontId="74" fillId="0" borderId="0"/>
    <xf numFmtId="0" fontId="7" fillId="0" borderId="0"/>
    <xf numFmtId="0" fontId="7" fillId="0" borderId="0"/>
    <xf numFmtId="0" fontId="7" fillId="0" borderId="0"/>
    <xf numFmtId="0" fontId="74" fillId="0" borderId="0"/>
    <xf numFmtId="0" fontId="74" fillId="0" borderId="0"/>
    <xf numFmtId="0" fontId="7" fillId="0" borderId="0"/>
    <xf numFmtId="0" fontId="74" fillId="0" borderId="0"/>
    <xf numFmtId="0" fontId="7" fillId="0" borderId="0"/>
    <xf numFmtId="0" fontId="74" fillId="0" borderId="0"/>
    <xf numFmtId="0" fontId="7" fillId="0" borderId="0"/>
    <xf numFmtId="0" fontId="74" fillId="0" borderId="0"/>
    <xf numFmtId="0" fontId="75" fillId="0" borderId="0"/>
    <xf numFmtId="0" fontId="7" fillId="0" borderId="0"/>
    <xf numFmtId="0" fontId="7" fillId="0" borderId="0"/>
    <xf numFmtId="0" fontId="74" fillId="0" borderId="0"/>
    <xf numFmtId="0" fontId="7" fillId="0" borderId="0"/>
    <xf numFmtId="0" fontId="7" fillId="0" borderId="0"/>
    <xf numFmtId="0" fontId="7" fillId="0" borderId="0" applyFont="0" applyFill="0" applyBorder="0" applyAlignment="0" applyProtection="0"/>
    <xf numFmtId="0" fontId="7" fillId="0" borderId="0" applyFont="0" applyFill="0" applyBorder="0" applyAlignment="0" applyProtection="0"/>
    <xf numFmtId="1" fontId="2" fillId="0" borderId="26">
      <alignment horizontal="center" vertical="center"/>
    </xf>
    <xf numFmtId="3" fontId="73" fillId="0" borderId="17"/>
    <xf numFmtId="3" fontId="73" fillId="0" borderId="17"/>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192" fontId="78" fillId="0" borderId="0">
      <protection locked="0"/>
    </xf>
    <xf numFmtId="2" fontId="77" fillId="0" borderId="77">
      <alignment horizontal="right" vertical="center"/>
    </xf>
    <xf numFmtId="0" fontId="1" fillId="0" borderId="78">
      <alignment horizont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9" fillId="8"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6" borderId="0" applyNumberFormat="0" applyBorder="0" applyAlignment="0" applyProtection="0">
      <alignment vertical="center"/>
    </xf>
    <xf numFmtId="0" fontId="9" fillId="6" borderId="0" applyNumberFormat="0" applyBorder="0" applyAlignment="0" applyProtection="0">
      <alignment vertical="center"/>
    </xf>
    <xf numFmtId="0" fontId="9" fillId="6" borderId="0" applyNumberFormat="0" applyBorder="0" applyAlignment="0" applyProtection="0">
      <alignment vertical="center"/>
    </xf>
    <xf numFmtId="0" fontId="9" fillId="6" borderId="0" applyNumberFormat="0" applyBorder="0" applyAlignment="0" applyProtection="0">
      <alignment vertical="center"/>
    </xf>
    <xf numFmtId="0" fontId="9" fillId="6" borderId="0" applyNumberFormat="0" applyBorder="0" applyAlignment="0" applyProtection="0">
      <alignment vertical="center"/>
    </xf>
    <xf numFmtId="0" fontId="9" fillId="6" borderId="0" applyNumberFormat="0" applyBorder="0" applyAlignment="0" applyProtection="0">
      <alignment vertical="center"/>
    </xf>
    <xf numFmtId="0" fontId="9" fillId="6" borderId="0" applyNumberFormat="0" applyBorder="0" applyAlignment="0" applyProtection="0">
      <alignment vertical="center"/>
    </xf>
    <xf numFmtId="0" fontId="9" fillId="6" borderId="0" applyNumberFormat="0" applyBorder="0" applyAlignment="0" applyProtection="0">
      <alignment vertical="center"/>
    </xf>
    <xf numFmtId="0" fontId="9" fillId="6" borderId="0" applyNumberFormat="0" applyBorder="0" applyAlignment="0" applyProtection="0">
      <alignment vertical="center"/>
    </xf>
    <xf numFmtId="0" fontId="9" fillId="6" borderId="0" applyNumberFormat="0" applyBorder="0" applyAlignment="0" applyProtection="0">
      <alignment vertical="center"/>
    </xf>
    <xf numFmtId="0" fontId="9" fillId="6" borderId="0" applyNumberFormat="0" applyBorder="0" applyAlignment="0" applyProtection="0">
      <alignment vertical="center"/>
    </xf>
    <xf numFmtId="0" fontId="9" fillId="6" borderId="0" applyNumberFormat="0" applyBorder="0" applyAlignment="0" applyProtection="0">
      <alignment vertical="center"/>
    </xf>
    <xf numFmtId="0" fontId="9" fillId="6" borderId="0" applyNumberFormat="0" applyBorder="0" applyAlignment="0" applyProtection="0">
      <alignment vertical="center"/>
    </xf>
    <xf numFmtId="0" fontId="9" fillId="6" borderId="0" applyNumberFormat="0" applyBorder="0" applyAlignment="0" applyProtection="0">
      <alignment vertical="center"/>
    </xf>
    <xf numFmtId="0" fontId="9" fillId="6" borderId="0" applyNumberFormat="0" applyBorder="0" applyAlignment="0" applyProtection="0">
      <alignment vertical="center"/>
    </xf>
    <xf numFmtId="0" fontId="9" fillId="6" borderId="0" applyNumberFormat="0" applyBorder="0" applyAlignment="0" applyProtection="0">
      <alignment vertical="center"/>
    </xf>
    <xf numFmtId="0" fontId="9" fillId="6" borderId="0" applyNumberFormat="0" applyBorder="0" applyAlignment="0" applyProtection="0">
      <alignment vertical="center"/>
    </xf>
    <xf numFmtId="0" fontId="9" fillId="6"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5"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22"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2" borderId="0" applyNumberFormat="0" applyBorder="0" applyAlignment="0" applyProtection="0">
      <alignment vertical="center"/>
    </xf>
    <xf numFmtId="0" fontId="9" fillId="10" borderId="0" applyNumberFormat="0" applyBorder="0" applyAlignment="0" applyProtection="0">
      <alignment vertical="center"/>
    </xf>
    <xf numFmtId="0" fontId="9" fillId="10" borderId="0" applyNumberFormat="0" applyBorder="0" applyAlignment="0" applyProtection="0">
      <alignment vertical="center"/>
    </xf>
    <xf numFmtId="0" fontId="9" fillId="10" borderId="0" applyNumberFormat="0" applyBorder="0" applyAlignment="0" applyProtection="0">
      <alignment vertical="center"/>
    </xf>
    <xf numFmtId="0" fontId="9" fillId="10" borderId="0" applyNumberFormat="0" applyBorder="0" applyAlignment="0" applyProtection="0">
      <alignment vertical="center"/>
    </xf>
    <xf numFmtId="0" fontId="9" fillId="10" borderId="0" applyNumberFormat="0" applyBorder="0" applyAlignment="0" applyProtection="0">
      <alignment vertical="center"/>
    </xf>
    <xf numFmtId="0" fontId="9" fillId="10" borderId="0" applyNumberFormat="0" applyBorder="0" applyAlignment="0" applyProtection="0">
      <alignment vertical="center"/>
    </xf>
    <xf numFmtId="0" fontId="9" fillId="10" borderId="0" applyNumberFormat="0" applyBorder="0" applyAlignment="0" applyProtection="0">
      <alignment vertical="center"/>
    </xf>
    <xf numFmtId="0" fontId="9" fillId="10" borderId="0" applyNumberFormat="0" applyBorder="0" applyAlignment="0" applyProtection="0">
      <alignment vertical="center"/>
    </xf>
    <xf numFmtId="0" fontId="9" fillId="10" borderId="0" applyNumberFormat="0" applyBorder="0" applyAlignment="0" applyProtection="0">
      <alignment vertical="center"/>
    </xf>
    <xf numFmtId="0" fontId="9" fillId="10" borderId="0" applyNumberFormat="0" applyBorder="0" applyAlignment="0" applyProtection="0">
      <alignment vertical="center"/>
    </xf>
    <xf numFmtId="0" fontId="9" fillId="10" borderId="0" applyNumberFormat="0" applyBorder="0" applyAlignment="0" applyProtection="0">
      <alignment vertical="center"/>
    </xf>
    <xf numFmtId="0" fontId="9" fillId="10" borderId="0" applyNumberFormat="0" applyBorder="0" applyAlignment="0" applyProtection="0">
      <alignment vertical="center"/>
    </xf>
    <xf numFmtId="0" fontId="9" fillId="10" borderId="0" applyNumberFormat="0" applyBorder="0" applyAlignment="0" applyProtection="0">
      <alignment vertical="center"/>
    </xf>
    <xf numFmtId="0" fontId="9" fillId="10" borderId="0" applyNumberFormat="0" applyBorder="0" applyAlignment="0" applyProtection="0">
      <alignment vertical="center"/>
    </xf>
    <xf numFmtId="0" fontId="9" fillId="10" borderId="0" applyNumberFormat="0" applyBorder="0" applyAlignment="0" applyProtection="0">
      <alignment vertical="center"/>
    </xf>
    <xf numFmtId="0" fontId="9" fillId="10" borderId="0" applyNumberFormat="0" applyBorder="0" applyAlignment="0" applyProtection="0">
      <alignment vertical="center"/>
    </xf>
    <xf numFmtId="0" fontId="9" fillId="10" borderId="0" applyNumberFormat="0" applyBorder="0" applyAlignment="0" applyProtection="0">
      <alignment vertical="center"/>
    </xf>
    <xf numFmtId="0" fontId="9" fillId="10" borderId="0" applyNumberFormat="0" applyBorder="0" applyAlignment="0" applyProtection="0">
      <alignment vertical="center"/>
    </xf>
    <xf numFmtId="0" fontId="10" fillId="23" borderId="0" applyNumberFormat="0" applyBorder="0" applyAlignment="0" applyProtection="0">
      <alignment vertical="center"/>
    </xf>
    <xf numFmtId="0" fontId="10" fillId="23" borderId="0" applyNumberFormat="0" applyBorder="0" applyAlignment="0" applyProtection="0">
      <alignment vertical="center"/>
    </xf>
    <xf numFmtId="0" fontId="10" fillId="23" borderId="0" applyNumberFormat="0" applyBorder="0" applyAlignment="0" applyProtection="0">
      <alignment vertical="center"/>
    </xf>
    <xf numFmtId="0" fontId="10" fillId="23" borderId="0" applyNumberFormat="0" applyBorder="0" applyAlignment="0" applyProtection="0">
      <alignment vertical="center"/>
    </xf>
    <xf numFmtId="0" fontId="10" fillId="23" borderId="0" applyNumberFormat="0" applyBorder="0" applyAlignment="0" applyProtection="0">
      <alignment vertical="center"/>
    </xf>
    <xf numFmtId="0" fontId="10" fillId="23" borderId="0" applyNumberFormat="0" applyBorder="0" applyAlignment="0" applyProtection="0">
      <alignment vertical="center"/>
    </xf>
    <xf numFmtId="0" fontId="10" fillId="23" borderId="0" applyNumberFormat="0" applyBorder="0" applyAlignment="0" applyProtection="0">
      <alignment vertical="center"/>
    </xf>
    <xf numFmtId="0" fontId="10" fillId="23" borderId="0" applyNumberFormat="0" applyBorder="0" applyAlignment="0" applyProtection="0">
      <alignment vertical="center"/>
    </xf>
    <xf numFmtId="0" fontId="10" fillId="23" borderId="0" applyNumberFormat="0" applyBorder="0" applyAlignment="0" applyProtection="0">
      <alignment vertical="center"/>
    </xf>
    <xf numFmtId="0" fontId="10" fillId="23" borderId="0" applyNumberFormat="0" applyBorder="0" applyAlignment="0" applyProtection="0">
      <alignment vertical="center"/>
    </xf>
    <xf numFmtId="0" fontId="10" fillId="23" borderId="0" applyNumberFormat="0" applyBorder="0" applyAlignment="0" applyProtection="0">
      <alignment vertical="center"/>
    </xf>
    <xf numFmtId="0" fontId="10" fillId="23" borderId="0" applyNumberFormat="0" applyBorder="0" applyAlignment="0" applyProtection="0">
      <alignment vertical="center"/>
    </xf>
    <xf numFmtId="0" fontId="10" fillId="23" borderId="0" applyNumberFormat="0" applyBorder="0" applyAlignment="0" applyProtection="0">
      <alignment vertical="center"/>
    </xf>
    <xf numFmtId="0" fontId="10" fillId="23" borderId="0" applyNumberFormat="0" applyBorder="0" applyAlignment="0" applyProtection="0">
      <alignment vertical="center"/>
    </xf>
    <xf numFmtId="0" fontId="10" fillId="23" borderId="0" applyNumberFormat="0" applyBorder="0" applyAlignment="0" applyProtection="0">
      <alignment vertical="center"/>
    </xf>
    <xf numFmtId="0" fontId="10" fillId="23" borderId="0" applyNumberFormat="0" applyBorder="0" applyAlignment="0" applyProtection="0">
      <alignment vertical="center"/>
    </xf>
    <xf numFmtId="0" fontId="10" fillId="23" borderId="0" applyNumberFormat="0" applyBorder="0" applyAlignment="0" applyProtection="0">
      <alignment vertical="center"/>
    </xf>
    <xf numFmtId="0" fontId="10" fillId="23" borderId="0" applyNumberFormat="0" applyBorder="0" applyAlignment="0" applyProtection="0">
      <alignment vertical="center"/>
    </xf>
    <xf numFmtId="0" fontId="10" fillId="3" borderId="0" applyNumberFormat="0" applyBorder="0" applyAlignment="0" applyProtection="0">
      <alignment vertical="center"/>
    </xf>
    <xf numFmtId="0" fontId="10" fillId="3" borderId="0" applyNumberFormat="0" applyBorder="0" applyAlignment="0" applyProtection="0">
      <alignment vertical="center"/>
    </xf>
    <xf numFmtId="0" fontId="10" fillId="3" borderId="0" applyNumberFormat="0" applyBorder="0" applyAlignment="0" applyProtection="0">
      <alignment vertical="center"/>
    </xf>
    <xf numFmtId="0" fontId="10" fillId="3" borderId="0" applyNumberFormat="0" applyBorder="0" applyAlignment="0" applyProtection="0">
      <alignment vertical="center"/>
    </xf>
    <xf numFmtId="0" fontId="10" fillId="3" borderId="0" applyNumberFormat="0" applyBorder="0" applyAlignment="0" applyProtection="0">
      <alignment vertical="center"/>
    </xf>
    <xf numFmtId="0" fontId="10" fillId="3" borderId="0" applyNumberFormat="0" applyBorder="0" applyAlignment="0" applyProtection="0">
      <alignment vertical="center"/>
    </xf>
    <xf numFmtId="0" fontId="10" fillId="3" borderId="0" applyNumberFormat="0" applyBorder="0" applyAlignment="0" applyProtection="0">
      <alignment vertical="center"/>
    </xf>
    <xf numFmtId="0" fontId="10" fillId="3" borderId="0" applyNumberFormat="0" applyBorder="0" applyAlignment="0" applyProtection="0">
      <alignment vertical="center"/>
    </xf>
    <xf numFmtId="0" fontId="10" fillId="3" borderId="0" applyNumberFormat="0" applyBorder="0" applyAlignment="0" applyProtection="0">
      <alignment vertical="center"/>
    </xf>
    <xf numFmtId="0" fontId="10" fillId="3" borderId="0" applyNumberFormat="0" applyBorder="0" applyAlignment="0" applyProtection="0">
      <alignment vertical="center"/>
    </xf>
    <xf numFmtId="0" fontId="10" fillId="3" borderId="0" applyNumberFormat="0" applyBorder="0" applyAlignment="0" applyProtection="0">
      <alignment vertical="center"/>
    </xf>
    <xf numFmtId="0" fontId="10" fillId="3" borderId="0" applyNumberFormat="0" applyBorder="0" applyAlignment="0" applyProtection="0">
      <alignment vertical="center"/>
    </xf>
    <xf numFmtId="0" fontId="10" fillId="3" borderId="0" applyNumberFormat="0" applyBorder="0" applyAlignment="0" applyProtection="0">
      <alignment vertical="center"/>
    </xf>
    <xf numFmtId="0" fontId="10" fillId="3" borderId="0" applyNumberFormat="0" applyBorder="0" applyAlignment="0" applyProtection="0">
      <alignment vertical="center"/>
    </xf>
    <xf numFmtId="0" fontId="10" fillId="3" borderId="0" applyNumberFormat="0" applyBorder="0" applyAlignment="0" applyProtection="0">
      <alignment vertical="center"/>
    </xf>
    <xf numFmtId="0" fontId="10" fillId="3" borderId="0" applyNumberFormat="0" applyBorder="0" applyAlignment="0" applyProtection="0">
      <alignment vertical="center"/>
    </xf>
    <xf numFmtId="0" fontId="10" fillId="3" borderId="0" applyNumberFormat="0" applyBorder="0" applyAlignment="0" applyProtection="0">
      <alignment vertical="center"/>
    </xf>
    <xf numFmtId="0" fontId="10" fillId="3" borderId="0" applyNumberFormat="0" applyBorder="0" applyAlignment="0" applyProtection="0">
      <alignment vertical="center"/>
    </xf>
    <xf numFmtId="0" fontId="10" fillId="22" borderId="0" applyNumberFormat="0" applyBorder="0" applyAlignment="0" applyProtection="0">
      <alignment vertical="center"/>
    </xf>
    <xf numFmtId="0" fontId="10" fillId="22" borderId="0" applyNumberFormat="0" applyBorder="0" applyAlignment="0" applyProtection="0">
      <alignment vertical="center"/>
    </xf>
    <xf numFmtId="0" fontId="10" fillId="22" borderId="0" applyNumberFormat="0" applyBorder="0" applyAlignment="0" applyProtection="0">
      <alignment vertical="center"/>
    </xf>
    <xf numFmtId="0" fontId="10" fillId="22" borderId="0" applyNumberFormat="0" applyBorder="0" applyAlignment="0" applyProtection="0">
      <alignment vertical="center"/>
    </xf>
    <xf numFmtId="0" fontId="10" fillId="22" borderId="0" applyNumberFormat="0" applyBorder="0" applyAlignment="0" applyProtection="0">
      <alignment vertical="center"/>
    </xf>
    <xf numFmtId="0" fontId="10" fillId="22" borderId="0" applyNumberFormat="0" applyBorder="0" applyAlignment="0" applyProtection="0">
      <alignment vertical="center"/>
    </xf>
    <xf numFmtId="0" fontId="10" fillId="22" borderId="0" applyNumberFormat="0" applyBorder="0" applyAlignment="0" applyProtection="0">
      <alignment vertical="center"/>
    </xf>
    <xf numFmtId="0" fontId="10" fillId="22" borderId="0" applyNumberFormat="0" applyBorder="0" applyAlignment="0" applyProtection="0">
      <alignment vertical="center"/>
    </xf>
    <xf numFmtId="0" fontId="10" fillId="22" borderId="0" applyNumberFormat="0" applyBorder="0" applyAlignment="0" applyProtection="0">
      <alignment vertical="center"/>
    </xf>
    <xf numFmtId="0" fontId="10" fillId="22" borderId="0" applyNumberFormat="0" applyBorder="0" applyAlignment="0" applyProtection="0">
      <alignment vertical="center"/>
    </xf>
    <xf numFmtId="0" fontId="10" fillId="22" borderId="0" applyNumberFormat="0" applyBorder="0" applyAlignment="0" applyProtection="0">
      <alignment vertical="center"/>
    </xf>
    <xf numFmtId="0" fontId="10" fillId="22" borderId="0" applyNumberFormat="0" applyBorder="0" applyAlignment="0" applyProtection="0">
      <alignment vertical="center"/>
    </xf>
    <xf numFmtId="0" fontId="10" fillId="22" borderId="0" applyNumberFormat="0" applyBorder="0" applyAlignment="0" applyProtection="0">
      <alignment vertical="center"/>
    </xf>
    <xf numFmtId="0" fontId="10" fillId="22" borderId="0" applyNumberFormat="0" applyBorder="0" applyAlignment="0" applyProtection="0">
      <alignment vertical="center"/>
    </xf>
    <xf numFmtId="0" fontId="10" fillId="22" borderId="0" applyNumberFormat="0" applyBorder="0" applyAlignment="0" applyProtection="0">
      <alignment vertical="center"/>
    </xf>
    <xf numFmtId="0" fontId="10" fillId="22" borderId="0" applyNumberFormat="0" applyBorder="0" applyAlignment="0" applyProtection="0">
      <alignment vertical="center"/>
    </xf>
    <xf numFmtId="0" fontId="10" fillId="22" borderId="0" applyNumberFormat="0" applyBorder="0" applyAlignment="0" applyProtection="0">
      <alignment vertical="center"/>
    </xf>
    <xf numFmtId="0" fontId="10" fillId="22"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25" borderId="0" applyNumberFormat="0" applyBorder="0" applyAlignment="0" applyProtection="0">
      <alignment vertical="center"/>
    </xf>
    <xf numFmtId="0" fontId="10" fillId="25" borderId="0" applyNumberFormat="0" applyBorder="0" applyAlignment="0" applyProtection="0">
      <alignment vertical="center"/>
    </xf>
    <xf numFmtId="0" fontId="10" fillId="25" borderId="0" applyNumberFormat="0" applyBorder="0" applyAlignment="0" applyProtection="0">
      <alignment vertical="center"/>
    </xf>
    <xf numFmtId="0" fontId="10" fillId="25" borderId="0" applyNumberFormat="0" applyBorder="0" applyAlignment="0" applyProtection="0">
      <alignment vertical="center"/>
    </xf>
    <xf numFmtId="0" fontId="10" fillId="25" borderId="0" applyNumberFormat="0" applyBorder="0" applyAlignment="0" applyProtection="0">
      <alignment vertical="center"/>
    </xf>
    <xf numFmtId="0" fontId="10" fillId="25" borderId="0" applyNumberFormat="0" applyBorder="0" applyAlignment="0" applyProtection="0">
      <alignment vertical="center"/>
    </xf>
    <xf numFmtId="0" fontId="10" fillId="25" borderId="0" applyNumberFormat="0" applyBorder="0" applyAlignment="0" applyProtection="0">
      <alignment vertical="center"/>
    </xf>
    <xf numFmtId="0" fontId="10" fillId="25" borderId="0" applyNumberFormat="0" applyBorder="0" applyAlignment="0" applyProtection="0">
      <alignment vertical="center"/>
    </xf>
    <xf numFmtId="0" fontId="10" fillId="25" borderId="0" applyNumberFormat="0" applyBorder="0" applyAlignment="0" applyProtection="0">
      <alignment vertical="center"/>
    </xf>
    <xf numFmtId="0" fontId="10" fillId="25" borderId="0" applyNumberFormat="0" applyBorder="0" applyAlignment="0" applyProtection="0">
      <alignment vertical="center"/>
    </xf>
    <xf numFmtId="0" fontId="10" fillId="25" borderId="0" applyNumberFormat="0" applyBorder="0" applyAlignment="0" applyProtection="0">
      <alignment vertical="center"/>
    </xf>
    <xf numFmtId="0" fontId="10" fillId="25" borderId="0" applyNumberFormat="0" applyBorder="0" applyAlignment="0" applyProtection="0">
      <alignment vertical="center"/>
    </xf>
    <xf numFmtId="0" fontId="10" fillId="25" borderId="0" applyNumberFormat="0" applyBorder="0" applyAlignment="0" applyProtection="0">
      <alignment vertical="center"/>
    </xf>
    <xf numFmtId="0" fontId="10" fillId="25" borderId="0" applyNumberFormat="0" applyBorder="0" applyAlignment="0" applyProtection="0">
      <alignment vertical="center"/>
    </xf>
    <xf numFmtId="0" fontId="10" fillId="25" borderId="0" applyNumberFormat="0" applyBorder="0" applyAlignment="0" applyProtection="0">
      <alignment vertical="center"/>
    </xf>
    <xf numFmtId="0" fontId="10" fillId="25" borderId="0" applyNumberFormat="0" applyBorder="0" applyAlignment="0" applyProtection="0">
      <alignment vertical="center"/>
    </xf>
    <xf numFmtId="0" fontId="10" fillId="25" borderId="0" applyNumberFormat="0" applyBorder="0" applyAlignment="0" applyProtection="0">
      <alignment vertical="center"/>
    </xf>
    <xf numFmtId="0" fontId="10" fillId="25" borderId="0" applyNumberFormat="0" applyBorder="0" applyAlignment="0" applyProtection="0">
      <alignment vertical="center"/>
    </xf>
    <xf numFmtId="0" fontId="79" fillId="0" borderId="0" applyNumberFormat="0" applyFont="0" applyBorder="0" applyAlignment="0">
      <alignment vertical="center"/>
    </xf>
    <xf numFmtId="192" fontId="80" fillId="0" borderId="0">
      <protection locked="0"/>
    </xf>
    <xf numFmtId="192" fontId="80" fillId="0" borderId="0">
      <protection locked="0"/>
    </xf>
    <xf numFmtId="192" fontId="80" fillId="0" borderId="0">
      <protection locked="0"/>
    </xf>
    <xf numFmtId="192" fontId="78" fillId="0" borderId="0">
      <protection locked="0"/>
    </xf>
    <xf numFmtId="192" fontId="80" fillId="0" borderId="0">
      <protection locked="0"/>
    </xf>
    <xf numFmtId="0" fontId="74" fillId="0" borderId="0"/>
    <xf numFmtId="192" fontId="78" fillId="0" borderId="0">
      <protection locked="0"/>
    </xf>
    <xf numFmtId="192" fontId="78" fillId="0" borderId="0">
      <protection locked="0"/>
    </xf>
    <xf numFmtId="192" fontId="80" fillId="0" borderId="0">
      <protection locked="0"/>
    </xf>
    <xf numFmtId="192" fontId="78" fillId="0" borderId="0">
      <protection locked="0"/>
    </xf>
    <xf numFmtId="0" fontId="5" fillId="0" borderId="0" applyFill="0" applyBorder="0" applyAlignment="0"/>
    <xf numFmtId="0" fontId="5" fillId="0" borderId="0" applyFill="0" applyBorder="0" applyAlignment="0"/>
    <xf numFmtId="0" fontId="5" fillId="0" borderId="0" applyFill="0" applyBorder="0" applyAlignment="0"/>
    <xf numFmtId="0" fontId="5" fillId="0" borderId="0" applyFill="0" applyBorder="0" applyAlignment="0"/>
    <xf numFmtId="0" fontId="5" fillId="0" borderId="0" applyFill="0" applyBorder="0" applyAlignment="0"/>
    <xf numFmtId="0" fontId="5" fillId="0" borderId="0" applyFill="0" applyBorder="0" applyAlignment="0"/>
    <xf numFmtId="0" fontId="5" fillId="0" borderId="0" applyFill="0" applyBorder="0" applyAlignment="0"/>
    <xf numFmtId="0" fontId="5" fillId="0" borderId="0" applyFill="0" applyBorder="0" applyAlignment="0"/>
    <xf numFmtId="0" fontId="5" fillId="0" borderId="0" applyFill="0" applyBorder="0" applyAlignment="0"/>
    <xf numFmtId="0" fontId="5" fillId="0" borderId="0" applyFill="0" applyBorder="0" applyAlignment="0"/>
    <xf numFmtId="0" fontId="5" fillId="0" borderId="0" applyFill="0" applyBorder="0" applyAlignment="0"/>
    <xf numFmtId="0" fontId="5" fillId="0" borderId="0" applyFill="0" applyBorder="0" applyAlignment="0"/>
    <xf numFmtId="0" fontId="5" fillId="0" borderId="0" applyFill="0" applyBorder="0" applyAlignment="0"/>
    <xf numFmtId="0" fontId="5" fillId="0" borderId="0" applyFill="0" applyBorder="0" applyAlignment="0"/>
    <xf numFmtId="0" fontId="5" fillId="0" borderId="0" applyFill="0" applyBorder="0" applyAlignment="0"/>
    <xf numFmtId="0" fontId="5" fillId="0" borderId="0" applyFill="0" applyBorder="0" applyAlignment="0"/>
    <xf numFmtId="0" fontId="5" fillId="0" borderId="0" applyFill="0" applyBorder="0" applyAlignment="0"/>
    <xf numFmtId="0" fontId="5" fillId="0" borderId="0" applyFill="0" applyBorder="0" applyAlignment="0"/>
    <xf numFmtId="0" fontId="5" fillId="0" borderId="0" applyFill="0" applyBorder="0" applyAlignment="0"/>
    <xf numFmtId="0" fontId="81" fillId="0" borderId="0"/>
    <xf numFmtId="192" fontId="80" fillId="0" borderId="0">
      <protection locked="0"/>
    </xf>
    <xf numFmtId="4" fontId="80" fillId="0" borderId="0">
      <protection locked="0"/>
    </xf>
    <xf numFmtId="38" fontId="7" fillId="0" borderId="0" applyFont="0" applyFill="0" applyBorder="0" applyAlignment="0" applyProtection="0"/>
    <xf numFmtId="193" fontId="5" fillId="0" borderId="0"/>
    <xf numFmtId="0" fontId="82" fillId="0" borderId="0">
      <protection locked="0"/>
    </xf>
    <xf numFmtId="194" fontId="7" fillId="0" borderId="0" applyFont="0" applyFill="0" applyBorder="0" applyAlignment="0" applyProtection="0"/>
    <xf numFmtId="195" fontId="5" fillId="0" borderId="0"/>
    <xf numFmtId="41" fontId="7" fillId="0" borderId="0" applyFont="0" applyFill="0" applyBorder="0" applyAlignment="0" applyProtection="0"/>
    <xf numFmtId="43" fontId="7" fillId="0" borderId="0" applyFont="0" applyFill="0" applyBorder="0" applyAlignment="0" applyProtection="0"/>
    <xf numFmtId="196" fontId="5" fillId="0" borderId="0"/>
    <xf numFmtId="197" fontId="83" fillId="0" borderId="0" applyFill="0" applyBorder="0">
      <alignment horizontal="centerContinuous"/>
    </xf>
    <xf numFmtId="0" fontId="5" fillId="0" borderId="0" applyFont="0" applyFill="0" applyBorder="0" applyAlignment="0" applyProtection="0"/>
    <xf numFmtId="38" fontId="84" fillId="26" borderId="0" applyNumberFormat="0" applyBorder="0" applyAlignment="0" applyProtection="0"/>
    <xf numFmtId="3" fontId="2" fillId="0" borderId="79">
      <alignment horizontal="right" vertical="center"/>
    </xf>
    <xf numFmtId="4" fontId="2" fillId="0" borderId="79">
      <alignment horizontal="right" vertical="center"/>
    </xf>
    <xf numFmtId="0" fontId="85" fillId="0" borderId="0">
      <alignment horizontal="left"/>
    </xf>
    <xf numFmtId="0" fontId="82" fillId="0" borderId="0">
      <protection locked="0"/>
    </xf>
    <xf numFmtId="0" fontId="82" fillId="0" borderId="0">
      <protection locked="0"/>
    </xf>
    <xf numFmtId="10" fontId="84" fillId="27" borderId="17" applyNumberFormat="0" applyBorder="0" applyAlignment="0" applyProtection="0"/>
    <xf numFmtId="0" fontId="66" fillId="0" borderId="39"/>
    <xf numFmtId="37" fontId="86" fillId="0" borderId="0"/>
    <xf numFmtId="198" fontId="5" fillId="0" borderId="0"/>
    <xf numFmtId="198" fontId="5" fillId="0" borderId="0"/>
    <xf numFmtId="198" fontId="5" fillId="0" borderId="0"/>
    <xf numFmtId="198" fontId="5" fillId="0" borderId="0"/>
    <xf numFmtId="198" fontId="5" fillId="0" borderId="0"/>
    <xf numFmtId="198" fontId="5" fillId="0" borderId="0"/>
    <xf numFmtId="198" fontId="5" fillId="0" borderId="0"/>
    <xf numFmtId="198" fontId="5" fillId="0" borderId="0"/>
    <xf numFmtId="198" fontId="5" fillId="0" borderId="0"/>
    <xf numFmtId="198" fontId="5" fillId="0" borderId="0"/>
    <xf numFmtId="198" fontId="5" fillId="0" borderId="0"/>
    <xf numFmtId="198" fontId="5" fillId="0" borderId="0"/>
    <xf numFmtId="198" fontId="5" fillId="0" borderId="0"/>
    <xf numFmtId="0" fontId="5" fillId="0" borderId="0"/>
    <xf numFmtId="0" fontId="5" fillId="0" borderId="0"/>
    <xf numFmtId="198" fontId="5" fillId="0" borderId="0"/>
    <xf numFmtId="198" fontId="5" fillId="0" borderId="0"/>
    <xf numFmtId="198" fontId="5" fillId="0" borderId="0"/>
    <xf numFmtId="198" fontId="5" fillId="0" borderId="0"/>
    <xf numFmtId="198" fontId="5" fillId="0" borderId="0"/>
    <xf numFmtId="0" fontId="1" fillId="0" borderId="0"/>
    <xf numFmtId="0" fontId="7" fillId="0" borderId="0" applyFont="0" applyFill="0" applyBorder="0" applyAlignment="0" applyProtection="0"/>
    <xf numFmtId="0" fontId="7" fillId="0" borderId="0" applyFont="0" applyFill="0" applyBorder="0" applyAlignment="0" applyProtection="0"/>
    <xf numFmtId="0" fontId="82" fillId="0" borderId="0">
      <protection locked="0"/>
    </xf>
    <xf numFmtId="0" fontId="7" fillId="28" borderId="0"/>
    <xf numFmtId="0" fontId="87" fillId="0" borderId="0" applyFill="0" applyBorder="0" applyProtection="0">
      <alignment horizontal="centerContinuous" vertical="center"/>
    </xf>
    <xf numFmtId="0" fontId="35" fillId="18" borderId="0" applyFill="0" applyBorder="0" applyProtection="0">
      <alignment horizontal="center" vertical="center"/>
    </xf>
    <xf numFmtId="199" fontId="83" fillId="0" borderId="0" applyFill="0" applyBorder="0">
      <alignment horizontal="centerContinuous"/>
    </xf>
    <xf numFmtId="0" fontId="8" fillId="0" borderId="78">
      <alignment horizontal="left"/>
    </xf>
    <xf numFmtId="0" fontId="7" fillId="0" borderId="0" applyFont="0" applyFill="0" applyBorder="0" applyAlignment="0" applyProtection="0"/>
    <xf numFmtId="0" fontId="7" fillId="0" borderId="0" applyFont="0" applyFill="0" applyBorder="0" applyAlignment="0" applyProtection="0"/>
    <xf numFmtId="0" fontId="5" fillId="0" borderId="0" applyNumberFormat="0" applyBorder="0">
      <alignment vertical="center"/>
    </xf>
    <xf numFmtId="0" fontId="88" fillId="0" borderId="0" applyFont="0" applyFill="0" applyBorder="0" applyAlignment="0" applyProtection="0">
      <alignment horizontal="right"/>
    </xf>
    <xf numFmtId="0" fontId="10" fillId="29" borderId="0" applyNumberFormat="0" applyBorder="0" applyAlignment="0" applyProtection="0">
      <alignment vertical="center"/>
    </xf>
    <xf numFmtId="0" fontId="10" fillId="29" borderId="0" applyNumberFormat="0" applyBorder="0" applyAlignment="0" applyProtection="0">
      <alignment vertical="center"/>
    </xf>
    <xf numFmtId="0" fontId="10" fillId="29" borderId="0" applyNumberFormat="0" applyBorder="0" applyAlignment="0" applyProtection="0">
      <alignment vertical="center"/>
    </xf>
    <xf numFmtId="0" fontId="10" fillId="29" borderId="0" applyNumberFormat="0" applyBorder="0" applyAlignment="0" applyProtection="0">
      <alignment vertical="center"/>
    </xf>
    <xf numFmtId="0" fontId="10" fillId="29" borderId="0" applyNumberFormat="0" applyBorder="0" applyAlignment="0" applyProtection="0">
      <alignment vertical="center"/>
    </xf>
    <xf numFmtId="0" fontId="10" fillId="29" borderId="0" applyNumberFormat="0" applyBorder="0" applyAlignment="0" applyProtection="0">
      <alignment vertical="center"/>
    </xf>
    <xf numFmtId="0" fontId="10" fillId="29" borderId="0" applyNumberFormat="0" applyBorder="0" applyAlignment="0" applyProtection="0">
      <alignment vertical="center"/>
    </xf>
    <xf numFmtId="0" fontId="10" fillId="29" borderId="0" applyNumberFormat="0" applyBorder="0" applyAlignment="0" applyProtection="0">
      <alignment vertical="center"/>
    </xf>
    <xf numFmtId="0" fontId="10" fillId="29" borderId="0" applyNumberFormat="0" applyBorder="0" applyAlignment="0" applyProtection="0">
      <alignment vertical="center"/>
    </xf>
    <xf numFmtId="0" fontId="10" fillId="29" borderId="0" applyNumberFormat="0" applyBorder="0" applyAlignment="0" applyProtection="0">
      <alignment vertical="center"/>
    </xf>
    <xf numFmtId="0" fontId="10" fillId="29" borderId="0" applyNumberFormat="0" applyBorder="0" applyAlignment="0" applyProtection="0">
      <alignment vertical="center"/>
    </xf>
    <xf numFmtId="0" fontId="10" fillId="29" borderId="0" applyNumberFormat="0" applyBorder="0" applyAlignment="0" applyProtection="0">
      <alignment vertical="center"/>
    </xf>
    <xf numFmtId="0" fontId="10" fillId="29" borderId="0" applyNumberFormat="0" applyBorder="0" applyAlignment="0" applyProtection="0">
      <alignment vertical="center"/>
    </xf>
    <xf numFmtId="0" fontId="10" fillId="29" borderId="0" applyNumberFormat="0" applyBorder="0" applyAlignment="0" applyProtection="0">
      <alignment vertical="center"/>
    </xf>
    <xf numFmtId="0" fontId="10" fillId="29" borderId="0" applyNumberFormat="0" applyBorder="0" applyAlignment="0" applyProtection="0">
      <alignment vertical="center"/>
    </xf>
    <xf numFmtId="0" fontId="10" fillId="29" borderId="0" applyNumberFormat="0" applyBorder="0" applyAlignment="0" applyProtection="0">
      <alignment vertical="center"/>
    </xf>
    <xf numFmtId="0" fontId="10" fillId="29" borderId="0" applyNumberFormat="0" applyBorder="0" applyAlignment="0" applyProtection="0">
      <alignment vertical="center"/>
    </xf>
    <xf numFmtId="0" fontId="10" fillId="29" borderId="0" applyNumberFormat="0" applyBorder="0" applyAlignment="0" applyProtection="0">
      <alignment vertical="center"/>
    </xf>
    <xf numFmtId="0" fontId="10" fillId="14" borderId="0" applyNumberFormat="0" applyBorder="0" applyAlignment="0" applyProtection="0">
      <alignment vertical="center"/>
    </xf>
    <xf numFmtId="0" fontId="10" fillId="14" borderId="0" applyNumberFormat="0" applyBorder="0" applyAlignment="0" applyProtection="0">
      <alignment vertical="center"/>
    </xf>
    <xf numFmtId="0" fontId="10" fillId="14" borderId="0" applyNumberFormat="0" applyBorder="0" applyAlignment="0" applyProtection="0">
      <alignment vertical="center"/>
    </xf>
    <xf numFmtId="0" fontId="10" fillId="14" borderId="0" applyNumberFormat="0" applyBorder="0" applyAlignment="0" applyProtection="0">
      <alignment vertical="center"/>
    </xf>
    <xf numFmtId="0" fontId="10" fillId="14" borderId="0" applyNumberFormat="0" applyBorder="0" applyAlignment="0" applyProtection="0">
      <alignment vertical="center"/>
    </xf>
    <xf numFmtId="0" fontId="10" fillId="14" borderId="0" applyNumberFormat="0" applyBorder="0" applyAlignment="0" applyProtection="0">
      <alignment vertical="center"/>
    </xf>
    <xf numFmtId="0" fontId="10" fillId="14" borderId="0" applyNumberFormat="0" applyBorder="0" applyAlignment="0" applyProtection="0">
      <alignment vertical="center"/>
    </xf>
    <xf numFmtId="0" fontId="10" fillId="14" borderId="0" applyNumberFormat="0" applyBorder="0" applyAlignment="0" applyProtection="0">
      <alignment vertical="center"/>
    </xf>
    <xf numFmtId="0" fontId="10" fillId="14" borderId="0" applyNumberFormat="0" applyBorder="0" applyAlignment="0" applyProtection="0">
      <alignment vertical="center"/>
    </xf>
    <xf numFmtId="0" fontId="10" fillId="14" borderId="0" applyNumberFormat="0" applyBorder="0" applyAlignment="0" applyProtection="0">
      <alignment vertical="center"/>
    </xf>
    <xf numFmtId="0" fontId="10" fillId="14" borderId="0" applyNumberFormat="0" applyBorder="0" applyAlignment="0" applyProtection="0">
      <alignment vertical="center"/>
    </xf>
    <xf numFmtId="0" fontId="10" fillId="14" borderId="0" applyNumberFormat="0" applyBorder="0" applyAlignment="0" applyProtection="0">
      <alignment vertical="center"/>
    </xf>
    <xf numFmtId="0" fontId="10" fillId="14" borderId="0" applyNumberFormat="0" applyBorder="0" applyAlignment="0" applyProtection="0">
      <alignment vertical="center"/>
    </xf>
    <xf numFmtId="0" fontId="10" fillId="14" borderId="0" applyNumberFormat="0" applyBorder="0" applyAlignment="0" applyProtection="0">
      <alignment vertical="center"/>
    </xf>
    <xf numFmtId="0" fontId="10" fillId="14" borderId="0" applyNumberFormat="0" applyBorder="0" applyAlignment="0" applyProtection="0">
      <alignment vertical="center"/>
    </xf>
    <xf numFmtId="0" fontId="10" fillId="14" borderId="0" applyNumberFormat="0" applyBorder="0" applyAlignment="0" applyProtection="0">
      <alignment vertical="center"/>
    </xf>
    <xf numFmtId="0" fontId="10" fillId="14" borderId="0" applyNumberFormat="0" applyBorder="0" applyAlignment="0" applyProtection="0">
      <alignment vertical="center"/>
    </xf>
    <xf numFmtId="0" fontId="10" fillId="14" borderId="0" applyNumberFormat="0" applyBorder="0" applyAlignment="0" applyProtection="0">
      <alignment vertical="center"/>
    </xf>
    <xf numFmtId="0" fontId="10" fillId="30" borderId="0" applyNumberFormat="0" applyBorder="0" applyAlignment="0" applyProtection="0">
      <alignment vertical="center"/>
    </xf>
    <xf numFmtId="0" fontId="10" fillId="30" borderId="0" applyNumberFormat="0" applyBorder="0" applyAlignment="0" applyProtection="0">
      <alignment vertical="center"/>
    </xf>
    <xf numFmtId="0" fontId="10" fillId="30" borderId="0" applyNumberFormat="0" applyBorder="0" applyAlignment="0" applyProtection="0">
      <alignment vertical="center"/>
    </xf>
    <xf numFmtId="0" fontId="10" fillId="30" borderId="0" applyNumberFormat="0" applyBorder="0" applyAlignment="0" applyProtection="0">
      <alignment vertical="center"/>
    </xf>
    <xf numFmtId="0" fontId="10" fillId="30" borderId="0" applyNumberFormat="0" applyBorder="0" applyAlignment="0" applyProtection="0">
      <alignment vertical="center"/>
    </xf>
    <xf numFmtId="0" fontId="10" fillId="30" borderId="0" applyNumberFormat="0" applyBorder="0" applyAlignment="0" applyProtection="0">
      <alignment vertical="center"/>
    </xf>
    <xf numFmtId="0" fontId="10" fillId="30" borderId="0" applyNumberFormat="0" applyBorder="0" applyAlignment="0" applyProtection="0">
      <alignment vertical="center"/>
    </xf>
    <xf numFmtId="0" fontId="10" fillId="30" borderId="0" applyNumberFormat="0" applyBorder="0" applyAlignment="0" applyProtection="0">
      <alignment vertical="center"/>
    </xf>
    <xf numFmtId="0" fontId="10" fillId="30" borderId="0" applyNumberFormat="0" applyBorder="0" applyAlignment="0" applyProtection="0">
      <alignment vertical="center"/>
    </xf>
    <xf numFmtId="0" fontId="10" fillId="30" borderId="0" applyNumberFormat="0" applyBorder="0" applyAlignment="0" applyProtection="0">
      <alignment vertical="center"/>
    </xf>
    <xf numFmtId="0" fontId="10" fillId="30" borderId="0" applyNumberFormat="0" applyBorder="0" applyAlignment="0" applyProtection="0">
      <alignment vertical="center"/>
    </xf>
    <xf numFmtId="0" fontId="10" fillId="30" borderId="0" applyNumberFormat="0" applyBorder="0" applyAlignment="0" applyProtection="0">
      <alignment vertical="center"/>
    </xf>
    <xf numFmtId="0" fontId="10" fillId="30" borderId="0" applyNumberFormat="0" applyBorder="0" applyAlignment="0" applyProtection="0">
      <alignment vertical="center"/>
    </xf>
    <xf numFmtId="0" fontId="10" fillId="30" borderId="0" applyNumberFormat="0" applyBorder="0" applyAlignment="0" applyProtection="0">
      <alignment vertical="center"/>
    </xf>
    <xf numFmtId="0" fontId="10" fillId="30" borderId="0" applyNumberFormat="0" applyBorder="0" applyAlignment="0" applyProtection="0">
      <alignment vertical="center"/>
    </xf>
    <xf numFmtId="0" fontId="10" fillId="30" borderId="0" applyNumberFormat="0" applyBorder="0" applyAlignment="0" applyProtection="0">
      <alignment vertical="center"/>
    </xf>
    <xf numFmtId="0" fontId="10" fillId="30" borderId="0" applyNumberFormat="0" applyBorder="0" applyAlignment="0" applyProtection="0">
      <alignment vertical="center"/>
    </xf>
    <xf numFmtId="0" fontId="10" fillId="30"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13" borderId="0" applyNumberFormat="0" applyBorder="0" applyAlignment="0" applyProtection="0">
      <alignment vertical="center"/>
    </xf>
    <xf numFmtId="0" fontId="10" fillId="9" borderId="0" applyNumberFormat="0" applyBorder="0" applyAlignment="0" applyProtection="0">
      <alignment vertical="center"/>
    </xf>
    <xf numFmtId="0" fontId="10" fillId="9" borderId="0" applyNumberFormat="0" applyBorder="0" applyAlignment="0" applyProtection="0">
      <alignment vertical="center"/>
    </xf>
    <xf numFmtId="0" fontId="10" fillId="9" borderId="0" applyNumberFormat="0" applyBorder="0" applyAlignment="0" applyProtection="0">
      <alignment vertical="center"/>
    </xf>
    <xf numFmtId="0" fontId="10" fillId="9" borderId="0" applyNumberFormat="0" applyBorder="0" applyAlignment="0" applyProtection="0">
      <alignment vertical="center"/>
    </xf>
    <xf numFmtId="0" fontId="10" fillId="9" borderId="0" applyNumberFormat="0" applyBorder="0" applyAlignment="0" applyProtection="0">
      <alignment vertical="center"/>
    </xf>
    <xf numFmtId="0" fontId="10" fillId="9" borderId="0" applyNumberFormat="0" applyBorder="0" applyAlignment="0" applyProtection="0">
      <alignment vertical="center"/>
    </xf>
    <xf numFmtId="0" fontId="10" fillId="9" borderId="0" applyNumberFormat="0" applyBorder="0" applyAlignment="0" applyProtection="0">
      <alignment vertical="center"/>
    </xf>
    <xf numFmtId="0" fontId="10" fillId="9" borderId="0" applyNumberFormat="0" applyBorder="0" applyAlignment="0" applyProtection="0">
      <alignment vertical="center"/>
    </xf>
    <xf numFmtId="0" fontId="10" fillId="9" borderId="0" applyNumberFormat="0" applyBorder="0" applyAlignment="0" applyProtection="0">
      <alignment vertical="center"/>
    </xf>
    <xf numFmtId="0" fontId="10" fillId="9" borderId="0" applyNumberFormat="0" applyBorder="0" applyAlignment="0" applyProtection="0">
      <alignment vertical="center"/>
    </xf>
    <xf numFmtId="0" fontId="10" fillId="9" borderId="0" applyNumberFormat="0" applyBorder="0" applyAlignment="0" applyProtection="0">
      <alignment vertical="center"/>
    </xf>
    <xf numFmtId="0" fontId="10" fillId="9" borderId="0" applyNumberFormat="0" applyBorder="0" applyAlignment="0" applyProtection="0">
      <alignment vertical="center"/>
    </xf>
    <xf numFmtId="0" fontId="10" fillId="9" borderId="0" applyNumberFormat="0" applyBorder="0" applyAlignment="0" applyProtection="0">
      <alignment vertical="center"/>
    </xf>
    <xf numFmtId="0" fontId="10" fillId="9" borderId="0" applyNumberFormat="0" applyBorder="0" applyAlignment="0" applyProtection="0">
      <alignment vertical="center"/>
    </xf>
    <xf numFmtId="0" fontId="10" fillId="9" borderId="0" applyNumberFormat="0" applyBorder="0" applyAlignment="0" applyProtection="0">
      <alignment vertical="center"/>
    </xf>
    <xf numFmtId="0" fontId="10" fillId="9" borderId="0" applyNumberFormat="0" applyBorder="0" applyAlignment="0" applyProtection="0">
      <alignment vertical="center"/>
    </xf>
    <xf numFmtId="0" fontId="10" fillId="9" borderId="0" applyNumberFormat="0" applyBorder="0" applyAlignment="0" applyProtection="0">
      <alignment vertical="center"/>
    </xf>
    <xf numFmtId="0" fontId="10" fillId="9" borderId="0" applyNumberFormat="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89" fillId="31" borderId="4" applyNumberFormat="0" applyAlignment="0" applyProtection="0">
      <alignment vertical="center"/>
    </xf>
    <xf numFmtId="0" fontId="89" fillId="31" borderId="4" applyNumberFormat="0" applyAlignment="0" applyProtection="0">
      <alignment vertical="center"/>
    </xf>
    <xf numFmtId="0" fontId="89" fillId="31" borderId="4" applyNumberFormat="0" applyAlignment="0" applyProtection="0">
      <alignment vertical="center"/>
    </xf>
    <xf numFmtId="0" fontId="89" fillId="31" borderId="4" applyNumberFormat="0" applyAlignment="0" applyProtection="0">
      <alignment vertical="center"/>
    </xf>
    <xf numFmtId="0" fontId="89" fillId="31" borderId="4" applyNumberFormat="0" applyAlignment="0" applyProtection="0">
      <alignment vertical="center"/>
    </xf>
    <xf numFmtId="0" fontId="89" fillId="31" borderId="4" applyNumberFormat="0" applyAlignment="0" applyProtection="0">
      <alignment vertical="center"/>
    </xf>
    <xf numFmtId="0" fontId="89" fillId="31" borderId="4" applyNumberFormat="0" applyAlignment="0" applyProtection="0">
      <alignment vertical="center"/>
    </xf>
    <xf numFmtId="0" fontId="89" fillId="31" borderId="4" applyNumberFormat="0" applyAlignment="0" applyProtection="0">
      <alignment vertical="center"/>
    </xf>
    <xf numFmtId="0" fontId="89" fillId="31" borderId="4" applyNumberFormat="0" applyAlignment="0" applyProtection="0">
      <alignment vertical="center"/>
    </xf>
    <xf numFmtId="0" fontId="89" fillId="31" borderId="4" applyNumberFormat="0" applyAlignment="0" applyProtection="0">
      <alignment vertical="center"/>
    </xf>
    <xf numFmtId="0" fontId="89" fillId="31" borderId="4" applyNumberFormat="0" applyAlignment="0" applyProtection="0">
      <alignment vertical="center"/>
    </xf>
    <xf numFmtId="0" fontId="89" fillId="31" borderId="4" applyNumberFormat="0" applyAlignment="0" applyProtection="0">
      <alignment vertical="center"/>
    </xf>
    <xf numFmtId="0" fontId="89" fillId="31" borderId="4" applyNumberFormat="0" applyAlignment="0" applyProtection="0">
      <alignment vertical="center"/>
    </xf>
    <xf numFmtId="0" fontId="89" fillId="31" borderId="4" applyNumberFormat="0" applyAlignment="0" applyProtection="0">
      <alignment vertical="center"/>
    </xf>
    <xf numFmtId="0" fontId="89" fillId="31" borderId="4" applyNumberFormat="0" applyAlignment="0" applyProtection="0">
      <alignment vertical="center"/>
    </xf>
    <xf numFmtId="0" fontId="89" fillId="31" borderId="4" applyNumberFormat="0" applyAlignment="0" applyProtection="0">
      <alignment vertical="center"/>
    </xf>
    <xf numFmtId="0" fontId="89" fillId="31" borderId="4" applyNumberFormat="0" applyAlignment="0" applyProtection="0">
      <alignment vertical="center"/>
    </xf>
    <xf numFmtId="0" fontId="89" fillId="31" borderId="4" applyNumberFormat="0" applyAlignment="0" applyProtection="0">
      <alignment vertical="center"/>
    </xf>
    <xf numFmtId="200" fontId="1" fillId="0" borderId="0">
      <protection locked="0"/>
    </xf>
    <xf numFmtId="0" fontId="90" fillId="0" borderId="0">
      <protection locked="0"/>
    </xf>
    <xf numFmtId="0" fontId="90" fillId="0" borderId="0">
      <protection locked="0"/>
    </xf>
    <xf numFmtId="0" fontId="91" fillId="0" borderId="37">
      <alignment horizontal="center"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80" fillId="0" borderId="0">
      <protection locked="0"/>
    </xf>
    <xf numFmtId="3" fontId="74" fillId="0" borderId="14">
      <alignment horizontal="center"/>
    </xf>
    <xf numFmtId="0" fontId="80" fillId="0" borderId="0">
      <protection locked="0"/>
    </xf>
    <xf numFmtId="0" fontId="92" fillId="0" borderId="0" applyNumberFormat="0" applyFill="0" applyBorder="0" applyAlignment="0" applyProtection="0">
      <alignment vertical="top"/>
      <protection locked="0"/>
    </xf>
    <xf numFmtId="0" fontId="5" fillId="4" borderId="5" applyNumberFormat="0" applyFont="0" applyAlignment="0" applyProtection="0">
      <alignment vertical="center"/>
    </xf>
    <xf numFmtId="0" fontId="5" fillId="4" borderId="5" applyNumberFormat="0" applyFont="0" applyAlignment="0" applyProtection="0">
      <alignment vertical="center"/>
    </xf>
    <xf numFmtId="0" fontId="5" fillId="4" borderId="5" applyNumberFormat="0" applyFont="0" applyAlignment="0" applyProtection="0">
      <alignment vertical="center"/>
    </xf>
    <xf numFmtId="0" fontId="5" fillId="4" borderId="5" applyNumberFormat="0" applyFont="0" applyAlignment="0" applyProtection="0">
      <alignment vertical="center"/>
    </xf>
    <xf numFmtId="0" fontId="5" fillId="4" borderId="5" applyNumberFormat="0" applyFont="0" applyAlignment="0" applyProtection="0">
      <alignment vertical="center"/>
    </xf>
    <xf numFmtId="0" fontId="5" fillId="4" borderId="5" applyNumberFormat="0" applyFont="0" applyAlignment="0" applyProtection="0">
      <alignment vertical="center"/>
    </xf>
    <xf numFmtId="0" fontId="5" fillId="4" borderId="5" applyNumberFormat="0" applyFont="0" applyAlignment="0" applyProtection="0">
      <alignment vertical="center"/>
    </xf>
    <xf numFmtId="0" fontId="5" fillId="4" borderId="5" applyNumberFormat="0" applyFont="0" applyAlignment="0" applyProtection="0">
      <alignment vertical="center"/>
    </xf>
    <xf numFmtId="0" fontId="5" fillId="4" borderId="5" applyNumberFormat="0" applyFont="0" applyAlignment="0" applyProtection="0">
      <alignment vertical="center"/>
    </xf>
    <xf numFmtId="0" fontId="5" fillId="4" borderId="5" applyNumberFormat="0" applyFont="0" applyAlignment="0" applyProtection="0">
      <alignment vertical="center"/>
    </xf>
    <xf numFmtId="0" fontId="5" fillId="4" borderId="5" applyNumberFormat="0" applyFont="0" applyAlignment="0" applyProtection="0">
      <alignment vertical="center"/>
    </xf>
    <xf numFmtId="0" fontId="5" fillId="4" borderId="5" applyNumberFormat="0" applyFont="0" applyAlignment="0" applyProtection="0">
      <alignment vertical="center"/>
    </xf>
    <xf numFmtId="0" fontId="5" fillId="4" borderId="5" applyNumberFormat="0" applyFont="0" applyAlignment="0" applyProtection="0">
      <alignment vertical="center"/>
    </xf>
    <xf numFmtId="0" fontId="5" fillId="4" borderId="5" applyNumberFormat="0" applyFont="0" applyAlignment="0" applyProtection="0">
      <alignment vertical="center"/>
    </xf>
    <xf numFmtId="0" fontId="5" fillId="4" borderId="5" applyNumberFormat="0" applyFont="0" applyAlignment="0" applyProtection="0">
      <alignment vertical="center"/>
    </xf>
    <xf numFmtId="0" fontId="5" fillId="4" borderId="5" applyNumberFormat="0" applyFont="0" applyAlignment="0" applyProtection="0">
      <alignment vertical="center"/>
    </xf>
    <xf numFmtId="0" fontId="5" fillId="4" borderId="5" applyNumberFormat="0" applyFont="0" applyAlignment="0" applyProtection="0">
      <alignment vertical="center"/>
    </xf>
    <xf numFmtId="0" fontId="5" fillId="4" borderId="5" applyNumberFormat="0" applyFont="0" applyAlignment="0" applyProtection="0">
      <alignment vertical="center"/>
    </xf>
    <xf numFmtId="9" fontId="3" fillId="18" borderId="0" applyFill="0" applyBorder="0" applyProtection="0">
      <alignment horizontal="right"/>
    </xf>
    <xf numFmtId="10" fontId="3" fillId="0" borderId="0" applyFill="0" applyBorder="0" applyProtection="0">
      <alignment horizontal="right"/>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93" fillId="7" borderId="0" applyNumberFormat="0" applyBorder="0" applyAlignment="0" applyProtection="0">
      <alignment vertical="center"/>
    </xf>
    <xf numFmtId="0" fontId="93" fillId="7" borderId="0" applyNumberFormat="0" applyBorder="0" applyAlignment="0" applyProtection="0">
      <alignment vertical="center"/>
    </xf>
    <xf numFmtId="0" fontId="93" fillId="7" borderId="0" applyNumberFormat="0" applyBorder="0" applyAlignment="0" applyProtection="0">
      <alignment vertical="center"/>
    </xf>
    <xf numFmtId="0" fontId="93" fillId="7" borderId="0" applyNumberFormat="0" applyBorder="0" applyAlignment="0" applyProtection="0">
      <alignment vertical="center"/>
    </xf>
    <xf numFmtId="0" fontId="93" fillId="7" borderId="0" applyNumberFormat="0" applyBorder="0" applyAlignment="0" applyProtection="0">
      <alignment vertical="center"/>
    </xf>
    <xf numFmtId="0" fontId="93" fillId="7" borderId="0" applyNumberFormat="0" applyBorder="0" applyAlignment="0" applyProtection="0">
      <alignment vertical="center"/>
    </xf>
    <xf numFmtId="0" fontId="93" fillId="7" borderId="0" applyNumberFormat="0" applyBorder="0" applyAlignment="0" applyProtection="0">
      <alignment vertical="center"/>
    </xf>
    <xf numFmtId="0" fontId="93" fillId="7" borderId="0" applyNumberFormat="0" applyBorder="0" applyAlignment="0" applyProtection="0">
      <alignment vertical="center"/>
    </xf>
    <xf numFmtId="0" fontId="93" fillId="7" borderId="0" applyNumberFormat="0" applyBorder="0" applyAlignment="0" applyProtection="0">
      <alignment vertical="center"/>
    </xf>
    <xf numFmtId="0" fontId="93" fillId="7" borderId="0" applyNumberFormat="0" applyBorder="0" applyAlignment="0" applyProtection="0">
      <alignment vertical="center"/>
    </xf>
    <xf numFmtId="0" fontId="93" fillId="7" borderId="0" applyNumberFormat="0" applyBorder="0" applyAlignment="0" applyProtection="0">
      <alignment vertical="center"/>
    </xf>
    <xf numFmtId="0" fontId="93" fillId="7" borderId="0" applyNumberFormat="0" applyBorder="0" applyAlignment="0" applyProtection="0">
      <alignment vertical="center"/>
    </xf>
    <xf numFmtId="0" fontId="93" fillId="7" borderId="0" applyNumberFormat="0" applyBorder="0" applyAlignment="0" applyProtection="0">
      <alignment vertical="center"/>
    </xf>
    <xf numFmtId="0" fontId="93" fillId="7" borderId="0" applyNumberFormat="0" applyBorder="0" applyAlignment="0" applyProtection="0">
      <alignment vertical="center"/>
    </xf>
    <xf numFmtId="0" fontId="93" fillId="7" borderId="0" applyNumberFormat="0" applyBorder="0" applyAlignment="0" applyProtection="0">
      <alignment vertical="center"/>
    </xf>
    <xf numFmtId="0" fontId="93" fillId="7" borderId="0" applyNumberFormat="0" applyBorder="0" applyAlignment="0" applyProtection="0">
      <alignment vertical="center"/>
    </xf>
    <xf numFmtId="0" fontId="93" fillId="7" borderId="0" applyNumberFormat="0" applyBorder="0" applyAlignment="0" applyProtection="0">
      <alignment vertical="center"/>
    </xf>
    <xf numFmtId="0" fontId="93" fillId="7" borderId="0" applyNumberFormat="0" applyBorder="0" applyAlignment="0" applyProtection="0">
      <alignment vertical="center"/>
    </xf>
    <xf numFmtId="0" fontId="94" fillId="0" borderId="0" applyNumberFormat="0" applyFont="0" applyFill="0" applyBorder="0" applyProtection="0">
      <alignment horizontal="centerContinuous" vertical="center"/>
    </xf>
    <xf numFmtId="201" fontId="94" fillId="0" borderId="0" applyFill="0" applyBorder="0" applyProtection="0">
      <alignment horizontal="centerContinuous" vertical="center"/>
    </xf>
    <xf numFmtId="183" fontId="94" fillId="0" borderId="0" applyNumberFormat="0" applyFont="0" applyFill="0" applyBorder="0" applyProtection="0">
      <alignment horizontal="centerContinuous"/>
    </xf>
    <xf numFmtId="0" fontId="2" fillId="0" borderId="0" applyNumberFormat="0" applyFont="0" applyFill="0" applyBorder="0" applyProtection="0">
      <alignment horizontal="centerContinuous" vertical="center"/>
    </xf>
    <xf numFmtId="183" fontId="94" fillId="0" borderId="0" applyNumberFormat="0" applyFont="0" applyFill="0" applyBorder="0" applyProtection="0">
      <alignment horizontal="centerContinuous"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17" borderId="6" applyNumberFormat="0" applyAlignment="0" applyProtection="0">
      <alignment vertical="center"/>
    </xf>
    <xf numFmtId="0" fontId="16" fillId="17" borderId="6" applyNumberFormat="0" applyAlignment="0" applyProtection="0">
      <alignment vertical="center"/>
    </xf>
    <xf numFmtId="0" fontId="16" fillId="17" borderId="6" applyNumberFormat="0" applyAlignment="0" applyProtection="0">
      <alignment vertical="center"/>
    </xf>
    <xf numFmtId="0" fontId="16" fillId="17" borderId="6" applyNumberFormat="0" applyAlignment="0" applyProtection="0">
      <alignment vertical="center"/>
    </xf>
    <xf numFmtId="0" fontId="16" fillId="17" borderId="6" applyNumberFormat="0" applyAlignment="0" applyProtection="0">
      <alignment vertical="center"/>
    </xf>
    <xf numFmtId="0" fontId="16" fillId="17" borderId="6" applyNumberFormat="0" applyAlignment="0" applyProtection="0">
      <alignment vertical="center"/>
    </xf>
    <xf numFmtId="0" fontId="16" fillId="17" borderId="6" applyNumberFormat="0" applyAlignment="0" applyProtection="0">
      <alignment vertical="center"/>
    </xf>
    <xf numFmtId="0" fontId="16" fillId="17" borderId="6" applyNumberFormat="0" applyAlignment="0" applyProtection="0">
      <alignment vertical="center"/>
    </xf>
    <xf numFmtId="0" fontId="16" fillId="17" borderId="6" applyNumberFormat="0" applyAlignment="0" applyProtection="0">
      <alignment vertical="center"/>
    </xf>
    <xf numFmtId="0" fontId="16" fillId="17" borderId="6" applyNumberFormat="0" applyAlignment="0" applyProtection="0">
      <alignment vertical="center"/>
    </xf>
    <xf numFmtId="0" fontId="16" fillId="17" borderId="6" applyNumberFormat="0" applyAlignment="0" applyProtection="0">
      <alignment vertical="center"/>
    </xf>
    <xf numFmtId="0" fontId="16" fillId="17" borderId="6" applyNumberFormat="0" applyAlignment="0" applyProtection="0">
      <alignment vertical="center"/>
    </xf>
    <xf numFmtId="0" fontId="16" fillId="17" borderId="6" applyNumberFormat="0" applyAlignment="0" applyProtection="0">
      <alignment vertical="center"/>
    </xf>
    <xf numFmtId="0" fontId="16" fillId="17" borderId="6" applyNumberFormat="0" applyAlignment="0" applyProtection="0">
      <alignment vertical="center"/>
    </xf>
    <xf numFmtId="0" fontId="16" fillId="17" borderId="6" applyNumberFormat="0" applyAlignment="0" applyProtection="0">
      <alignment vertical="center"/>
    </xf>
    <xf numFmtId="0" fontId="16" fillId="17" borderId="6" applyNumberFormat="0" applyAlignment="0" applyProtection="0">
      <alignment vertical="center"/>
    </xf>
    <xf numFmtId="0" fontId="16" fillId="17" borderId="6" applyNumberFormat="0" applyAlignment="0" applyProtection="0">
      <alignment vertical="center"/>
    </xf>
    <xf numFmtId="0" fontId="16" fillId="17" borderId="6" applyNumberFormat="0" applyAlignment="0" applyProtection="0">
      <alignment vertical="center"/>
    </xf>
    <xf numFmtId="183" fontId="95" fillId="0" borderId="80" applyFont="0" applyFill="0" applyBorder="0" applyAlignment="0" applyProtection="0">
      <alignment vertical="center"/>
    </xf>
    <xf numFmtId="201" fontId="95" fillId="0" borderId="80" applyFont="0" applyFill="0" applyBorder="0" applyAlignment="0" applyProtection="0">
      <alignment vertical="center"/>
    </xf>
    <xf numFmtId="202" fontId="2" fillId="0" borderId="0" applyFont="0" applyFill="0" applyBorder="0" applyAlignment="0" applyProtection="0"/>
    <xf numFmtId="183" fontId="94" fillId="0" borderId="0" applyFont="0" applyFill="0" applyBorder="0" applyProtection="0">
      <alignment horizontal="centerContinuous" vertical="center"/>
    </xf>
    <xf numFmtId="203" fontId="96" fillId="0" borderId="0">
      <alignment vertical="center"/>
    </xf>
    <xf numFmtId="178" fontId="94" fillId="0" borderId="0" applyFont="0" applyFill="0" applyBorder="0" applyProtection="0">
      <alignment horizontal="centerContinuous" vertical="center"/>
    </xf>
    <xf numFmtId="176" fontId="94" fillId="0" borderId="0" applyFont="0" applyFill="0" applyBorder="0" applyProtection="0">
      <alignment horizontal="centerContinuous" vertical="center"/>
    </xf>
    <xf numFmtId="204" fontId="94" fillId="0" borderId="37" applyFont="0" applyFill="0" applyBorder="0" applyProtection="0">
      <alignment horizontal="right" vertical="center"/>
      <protection locked="0"/>
    </xf>
    <xf numFmtId="204" fontId="31" fillId="0" borderId="0" applyFont="0" applyFill="0" applyBorder="0" applyAlignment="0" applyProtection="0">
      <alignment vertical="center"/>
    </xf>
    <xf numFmtId="179" fontId="97" fillId="0" borderId="0"/>
    <xf numFmtId="179" fontId="97" fillId="0" borderId="0"/>
    <xf numFmtId="179" fontId="97" fillId="0" borderId="0"/>
    <xf numFmtId="179" fontId="97" fillId="0" borderId="0"/>
    <xf numFmtId="179" fontId="97" fillId="0" borderId="0"/>
    <xf numFmtId="179" fontId="97" fillId="0" borderId="0"/>
    <xf numFmtId="179" fontId="97" fillId="0" borderId="0"/>
    <xf numFmtId="179" fontId="97" fillId="0" borderId="0"/>
    <xf numFmtId="179" fontId="97" fillId="0" borderId="0"/>
    <xf numFmtId="179" fontId="97" fillId="0" borderId="0"/>
    <xf numFmtId="41" fontId="5" fillId="0" borderId="0" applyFont="0" applyFill="0" applyBorder="0" applyAlignment="0" applyProtection="0">
      <alignment vertical="center"/>
    </xf>
    <xf numFmtId="41" fontId="9" fillId="0" borderId="0" applyFont="0" applyFill="0" applyBorder="0" applyAlignment="0" applyProtection="0">
      <alignment vertical="center"/>
    </xf>
    <xf numFmtId="41" fontId="5" fillId="0" borderId="0" applyFont="0" applyFill="0" applyBorder="0" applyAlignment="0" applyProtection="0"/>
    <xf numFmtId="179" fontId="97" fillId="0" borderId="0"/>
    <xf numFmtId="179" fontId="97" fillId="0" borderId="0"/>
    <xf numFmtId="41" fontId="5" fillId="0" borderId="0" applyFont="0" applyFill="0" applyBorder="0" applyAlignment="0" applyProtection="0"/>
    <xf numFmtId="179" fontId="97" fillId="0" borderId="0"/>
    <xf numFmtId="179" fontId="97" fillId="0" borderId="0"/>
    <xf numFmtId="179" fontId="97" fillId="0" borderId="0"/>
    <xf numFmtId="179" fontId="97" fillId="0" borderId="0"/>
    <xf numFmtId="179" fontId="97" fillId="0" borderId="0"/>
    <xf numFmtId="179" fontId="97" fillId="0" borderId="0"/>
    <xf numFmtId="179" fontId="97" fillId="0" borderId="0"/>
    <xf numFmtId="0" fontId="75" fillId="0" borderId="0"/>
    <xf numFmtId="0" fontId="1" fillId="0" borderId="0" applyFont="0" applyFill="0" applyBorder="0" applyAlignment="0" applyProtection="0"/>
    <xf numFmtId="0" fontId="75" fillId="0" borderId="0"/>
    <xf numFmtId="0" fontId="1" fillId="0" borderId="0" applyFont="0" applyFill="0" applyBorder="0" applyAlignment="0" applyProtection="0"/>
    <xf numFmtId="0" fontId="75" fillId="0" borderId="0"/>
    <xf numFmtId="0" fontId="98" fillId="0" borderId="81" applyNumberFormat="0" applyFill="0" applyAlignment="0" applyProtection="0">
      <alignment vertical="center"/>
    </xf>
    <xf numFmtId="0" fontId="98" fillId="0" borderId="81" applyNumberFormat="0" applyFill="0" applyAlignment="0" applyProtection="0">
      <alignment vertical="center"/>
    </xf>
    <xf numFmtId="0" fontId="98" fillId="0" borderId="81" applyNumberFormat="0" applyFill="0" applyAlignment="0" applyProtection="0">
      <alignment vertical="center"/>
    </xf>
    <xf numFmtId="0" fontId="98" fillId="0" borderId="81" applyNumberFormat="0" applyFill="0" applyAlignment="0" applyProtection="0">
      <alignment vertical="center"/>
    </xf>
    <xf numFmtId="0" fontId="98" fillId="0" borderId="81" applyNumberFormat="0" applyFill="0" applyAlignment="0" applyProtection="0">
      <alignment vertical="center"/>
    </xf>
    <xf numFmtId="0" fontId="98" fillId="0" borderId="81" applyNumberFormat="0" applyFill="0" applyAlignment="0" applyProtection="0">
      <alignment vertical="center"/>
    </xf>
    <xf numFmtId="0" fontId="98" fillId="0" borderId="81" applyNumberFormat="0" applyFill="0" applyAlignment="0" applyProtection="0">
      <alignment vertical="center"/>
    </xf>
    <xf numFmtId="0" fontId="98" fillId="0" borderId="81" applyNumberFormat="0" applyFill="0" applyAlignment="0" applyProtection="0">
      <alignment vertical="center"/>
    </xf>
    <xf numFmtId="0" fontId="98" fillId="0" borderId="81" applyNumberFormat="0" applyFill="0" applyAlignment="0" applyProtection="0">
      <alignment vertical="center"/>
    </xf>
    <xf numFmtId="0" fontId="98" fillId="0" borderId="81" applyNumberFormat="0" applyFill="0" applyAlignment="0" applyProtection="0">
      <alignment vertical="center"/>
    </xf>
    <xf numFmtId="0" fontId="98" fillId="0" borderId="81" applyNumberFormat="0" applyFill="0" applyAlignment="0" applyProtection="0">
      <alignment vertical="center"/>
    </xf>
    <xf numFmtId="0" fontId="98" fillId="0" borderId="81" applyNumberFormat="0" applyFill="0" applyAlignment="0" applyProtection="0">
      <alignment vertical="center"/>
    </xf>
    <xf numFmtId="0" fontId="98" fillId="0" borderId="81" applyNumberFormat="0" applyFill="0" applyAlignment="0" applyProtection="0">
      <alignment vertical="center"/>
    </xf>
    <xf numFmtId="0" fontId="98" fillId="0" borderId="81" applyNumberFormat="0" applyFill="0" applyAlignment="0" applyProtection="0">
      <alignment vertical="center"/>
    </xf>
    <xf numFmtId="0" fontId="98" fillId="0" borderId="81" applyNumberFormat="0" applyFill="0" applyAlignment="0" applyProtection="0">
      <alignment vertical="center"/>
    </xf>
    <xf numFmtId="0" fontId="98" fillId="0" borderId="81" applyNumberFormat="0" applyFill="0" applyAlignment="0" applyProtection="0">
      <alignment vertical="center"/>
    </xf>
    <xf numFmtId="0" fontId="98" fillId="0" borderId="81" applyNumberFormat="0" applyFill="0" applyAlignment="0" applyProtection="0">
      <alignment vertical="center"/>
    </xf>
    <xf numFmtId="0" fontId="98" fillId="0" borderId="81" applyNumberFormat="0" applyFill="0" applyAlignment="0" applyProtection="0">
      <alignmen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205" fontId="27" fillId="0" borderId="0" applyFill="0" applyBorder="0">
      <alignment horizontal="centerContinuous"/>
    </xf>
    <xf numFmtId="206" fontId="27" fillId="0" borderId="0" applyFill="0" applyBorder="0">
      <alignment horizontal="centerContinuous"/>
    </xf>
    <xf numFmtId="207" fontId="5" fillId="0" borderId="0" applyFont="0" applyFill="0" applyBorder="0" applyAlignment="0" applyProtection="0"/>
    <xf numFmtId="0" fontId="5" fillId="0" borderId="17">
      <alignment vertical="center"/>
    </xf>
    <xf numFmtId="0" fontId="18" fillId="5" borderId="4" applyNumberFormat="0" applyAlignment="0" applyProtection="0">
      <alignment vertical="center"/>
    </xf>
    <xf numFmtId="0" fontId="18" fillId="5" borderId="4" applyNumberFormat="0" applyAlignment="0" applyProtection="0">
      <alignment vertical="center"/>
    </xf>
    <xf numFmtId="0" fontId="18" fillId="5" borderId="4" applyNumberFormat="0" applyAlignment="0" applyProtection="0">
      <alignment vertical="center"/>
    </xf>
    <xf numFmtId="0" fontId="18" fillId="5" borderId="4" applyNumberFormat="0" applyAlignment="0" applyProtection="0">
      <alignment vertical="center"/>
    </xf>
    <xf numFmtId="0" fontId="18" fillId="5" borderId="4" applyNumberFormat="0" applyAlignment="0" applyProtection="0">
      <alignment vertical="center"/>
    </xf>
    <xf numFmtId="0" fontId="18" fillId="5" borderId="4" applyNumberFormat="0" applyAlignment="0" applyProtection="0">
      <alignment vertical="center"/>
    </xf>
    <xf numFmtId="0" fontId="18" fillId="5" borderId="4" applyNumberFormat="0" applyAlignment="0" applyProtection="0">
      <alignment vertical="center"/>
    </xf>
    <xf numFmtId="0" fontId="18" fillId="5" borderId="4" applyNumberFormat="0" applyAlignment="0" applyProtection="0">
      <alignment vertical="center"/>
    </xf>
    <xf numFmtId="0" fontId="18" fillId="5" borderId="4" applyNumberFormat="0" applyAlignment="0" applyProtection="0">
      <alignment vertical="center"/>
    </xf>
    <xf numFmtId="0" fontId="18" fillId="5" borderId="4" applyNumberFormat="0" applyAlignment="0" applyProtection="0">
      <alignment vertical="center"/>
    </xf>
    <xf numFmtId="0" fontId="18" fillId="5" borderId="4" applyNumberFormat="0" applyAlignment="0" applyProtection="0">
      <alignment vertical="center"/>
    </xf>
    <xf numFmtId="0" fontId="18" fillId="5" borderId="4" applyNumberFormat="0" applyAlignment="0" applyProtection="0">
      <alignment vertical="center"/>
    </xf>
    <xf numFmtId="0" fontId="18" fillId="5" borderId="4" applyNumberFormat="0" applyAlignment="0" applyProtection="0">
      <alignment vertical="center"/>
    </xf>
    <xf numFmtId="0" fontId="18" fillId="5" borderId="4" applyNumberFormat="0" applyAlignment="0" applyProtection="0">
      <alignment vertical="center"/>
    </xf>
    <xf numFmtId="0" fontId="18" fillId="5" borderId="4" applyNumberFormat="0" applyAlignment="0" applyProtection="0">
      <alignment vertical="center"/>
    </xf>
    <xf numFmtId="0" fontId="18" fillId="5" borderId="4" applyNumberFormat="0" applyAlignment="0" applyProtection="0">
      <alignment vertical="center"/>
    </xf>
    <xf numFmtId="0" fontId="18" fillId="5" borderId="4" applyNumberFormat="0" applyAlignment="0" applyProtection="0">
      <alignment vertical="center"/>
    </xf>
    <xf numFmtId="0" fontId="18" fillId="5" borderId="4" applyNumberFormat="0" applyAlignment="0" applyProtection="0">
      <alignment vertical="center"/>
    </xf>
    <xf numFmtId="4" fontId="80" fillId="0" borderId="0">
      <protection locked="0"/>
    </xf>
    <xf numFmtId="208" fontId="1" fillId="0" borderId="0">
      <protection locked="0"/>
    </xf>
    <xf numFmtId="209" fontId="83" fillId="0" borderId="0" applyFill="0" applyBorder="0">
      <alignment horizontal="centerContinuous"/>
    </xf>
    <xf numFmtId="0" fontId="99" fillId="0" borderId="83" applyNumberFormat="0" applyFill="0" applyAlignment="0" applyProtection="0">
      <alignment vertical="center"/>
    </xf>
    <xf numFmtId="0" fontId="99" fillId="0" borderId="83" applyNumberFormat="0" applyFill="0" applyAlignment="0" applyProtection="0">
      <alignment vertical="center"/>
    </xf>
    <xf numFmtId="0" fontId="99" fillId="0" borderId="83" applyNumberFormat="0" applyFill="0" applyAlignment="0" applyProtection="0">
      <alignment vertical="center"/>
    </xf>
    <xf numFmtId="0" fontId="99" fillId="0" borderId="83" applyNumberFormat="0" applyFill="0" applyAlignment="0" applyProtection="0">
      <alignment vertical="center"/>
    </xf>
    <xf numFmtId="0" fontId="99" fillId="0" borderId="83" applyNumberFormat="0" applyFill="0" applyAlignment="0" applyProtection="0">
      <alignment vertical="center"/>
    </xf>
    <xf numFmtId="0" fontId="99" fillId="0" borderId="83" applyNumberFormat="0" applyFill="0" applyAlignment="0" applyProtection="0">
      <alignment vertical="center"/>
    </xf>
    <xf numFmtId="0" fontId="99" fillId="0" borderId="83" applyNumberFormat="0" applyFill="0" applyAlignment="0" applyProtection="0">
      <alignment vertical="center"/>
    </xf>
    <xf numFmtId="0" fontId="99" fillId="0" borderId="83" applyNumberFormat="0" applyFill="0" applyAlignment="0" applyProtection="0">
      <alignment vertical="center"/>
    </xf>
    <xf numFmtId="0" fontId="99" fillId="0" borderId="83" applyNumberFormat="0" applyFill="0" applyAlignment="0" applyProtection="0">
      <alignment vertical="center"/>
    </xf>
    <xf numFmtId="0" fontId="99" fillId="0" borderId="83" applyNumberFormat="0" applyFill="0" applyAlignment="0" applyProtection="0">
      <alignment vertical="center"/>
    </xf>
    <xf numFmtId="0" fontId="99" fillId="0" borderId="83" applyNumberFormat="0" applyFill="0" applyAlignment="0" applyProtection="0">
      <alignment vertical="center"/>
    </xf>
    <xf numFmtId="0" fontId="99" fillId="0" borderId="83" applyNumberFormat="0" applyFill="0" applyAlignment="0" applyProtection="0">
      <alignment vertical="center"/>
    </xf>
    <xf numFmtId="0" fontId="99" fillId="0" borderId="83" applyNumberFormat="0" applyFill="0" applyAlignment="0" applyProtection="0">
      <alignment vertical="center"/>
    </xf>
    <xf numFmtId="0" fontId="99" fillId="0" borderId="83" applyNumberFormat="0" applyFill="0" applyAlignment="0" applyProtection="0">
      <alignment vertical="center"/>
    </xf>
    <xf numFmtId="0" fontId="99" fillId="0" borderId="83" applyNumberFormat="0" applyFill="0" applyAlignment="0" applyProtection="0">
      <alignment vertical="center"/>
    </xf>
    <xf numFmtId="0" fontId="99" fillId="0" borderId="83" applyNumberFormat="0" applyFill="0" applyAlignment="0" applyProtection="0">
      <alignment vertical="center"/>
    </xf>
    <xf numFmtId="0" fontId="99" fillId="0" borderId="83" applyNumberFormat="0" applyFill="0" applyAlignment="0" applyProtection="0">
      <alignment vertical="center"/>
    </xf>
    <xf numFmtId="0" fontId="99" fillId="0" borderId="83" applyNumberFormat="0" applyFill="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1" fillId="0" borderId="84" applyNumberFormat="0" applyFill="0" applyAlignment="0" applyProtection="0">
      <alignment vertical="center"/>
    </xf>
    <xf numFmtId="0" fontId="101" fillId="0" borderId="84" applyNumberFormat="0" applyFill="0" applyAlignment="0" applyProtection="0">
      <alignment vertical="center"/>
    </xf>
    <xf numFmtId="0" fontId="101" fillId="0" borderId="84" applyNumberFormat="0" applyFill="0" applyAlignment="0" applyProtection="0">
      <alignment vertical="center"/>
    </xf>
    <xf numFmtId="0" fontId="101" fillId="0" borderId="84" applyNumberFormat="0" applyFill="0" applyAlignment="0" applyProtection="0">
      <alignment vertical="center"/>
    </xf>
    <xf numFmtId="0" fontId="101" fillId="0" borderId="84" applyNumberFormat="0" applyFill="0" applyAlignment="0" applyProtection="0">
      <alignment vertical="center"/>
    </xf>
    <xf numFmtId="0" fontId="101" fillId="0" borderId="84" applyNumberFormat="0" applyFill="0" applyAlignment="0" applyProtection="0">
      <alignment vertical="center"/>
    </xf>
    <xf numFmtId="0" fontId="101" fillId="0" borderId="84" applyNumberFormat="0" applyFill="0" applyAlignment="0" applyProtection="0">
      <alignment vertical="center"/>
    </xf>
    <xf numFmtId="0" fontId="101" fillId="0" borderId="84" applyNumberFormat="0" applyFill="0" applyAlignment="0" applyProtection="0">
      <alignment vertical="center"/>
    </xf>
    <xf numFmtId="0" fontId="101" fillId="0" borderId="84" applyNumberFormat="0" applyFill="0" applyAlignment="0" applyProtection="0">
      <alignment vertical="center"/>
    </xf>
    <xf numFmtId="0" fontId="101" fillId="0" borderId="84" applyNumberFormat="0" applyFill="0" applyAlignment="0" applyProtection="0">
      <alignment vertical="center"/>
    </xf>
    <xf numFmtId="0" fontId="101" fillId="0" borderId="84" applyNumberFormat="0" applyFill="0" applyAlignment="0" applyProtection="0">
      <alignment vertical="center"/>
    </xf>
    <xf numFmtId="0" fontId="101" fillId="0" borderId="84" applyNumberFormat="0" applyFill="0" applyAlignment="0" applyProtection="0">
      <alignment vertical="center"/>
    </xf>
    <xf numFmtId="0" fontId="101" fillId="0" borderId="84" applyNumberFormat="0" applyFill="0" applyAlignment="0" applyProtection="0">
      <alignment vertical="center"/>
    </xf>
    <xf numFmtId="0" fontId="101" fillId="0" borderId="84" applyNumberFormat="0" applyFill="0" applyAlignment="0" applyProtection="0">
      <alignment vertical="center"/>
    </xf>
    <xf numFmtId="0" fontId="101" fillId="0" borderId="84" applyNumberFormat="0" applyFill="0" applyAlignment="0" applyProtection="0">
      <alignment vertical="center"/>
    </xf>
    <xf numFmtId="0" fontId="101" fillId="0" borderId="84" applyNumberFormat="0" applyFill="0" applyAlignment="0" applyProtection="0">
      <alignment vertical="center"/>
    </xf>
    <xf numFmtId="0" fontId="101" fillId="0" borderId="84" applyNumberFormat="0" applyFill="0" applyAlignment="0" applyProtection="0">
      <alignment vertical="center"/>
    </xf>
    <xf numFmtId="0" fontId="101" fillId="0" borderId="84" applyNumberFormat="0" applyFill="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2" fillId="0" borderId="85" applyNumberFormat="0" applyFill="0" applyAlignment="0" applyProtection="0">
      <alignment vertical="center"/>
    </xf>
    <xf numFmtId="0" fontId="102" fillId="0" borderId="85" applyNumberFormat="0" applyFill="0" applyAlignment="0" applyProtection="0">
      <alignment vertical="center"/>
    </xf>
    <xf numFmtId="0" fontId="102" fillId="0" borderId="85" applyNumberFormat="0" applyFill="0" applyAlignment="0" applyProtection="0">
      <alignment vertical="center"/>
    </xf>
    <xf numFmtId="0" fontId="102" fillId="0" borderId="85" applyNumberFormat="0" applyFill="0" applyAlignment="0" applyProtection="0">
      <alignment vertical="center"/>
    </xf>
    <xf numFmtId="0" fontId="102" fillId="0" borderId="85" applyNumberFormat="0" applyFill="0" applyAlignment="0" applyProtection="0">
      <alignment vertical="center"/>
    </xf>
    <xf numFmtId="0" fontId="102" fillId="0" borderId="85" applyNumberFormat="0" applyFill="0" applyAlignment="0" applyProtection="0">
      <alignment vertical="center"/>
    </xf>
    <xf numFmtId="0" fontId="102" fillId="0" borderId="85" applyNumberFormat="0" applyFill="0" applyAlignment="0" applyProtection="0">
      <alignment vertical="center"/>
    </xf>
    <xf numFmtId="0" fontId="102" fillId="0" borderId="85" applyNumberFormat="0" applyFill="0" applyAlignment="0" applyProtection="0">
      <alignment vertical="center"/>
    </xf>
    <xf numFmtId="0" fontId="102" fillId="0" borderId="85" applyNumberFormat="0" applyFill="0" applyAlignment="0" applyProtection="0">
      <alignment vertical="center"/>
    </xf>
    <xf numFmtId="0" fontId="102" fillId="0" borderId="85" applyNumberFormat="0" applyFill="0" applyAlignment="0" applyProtection="0">
      <alignment vertical="center"/>
    </xf>
    <xf numFmtId="0" fontId="102" fillId="0" borderId="85" applyNumberFormat="0" applyFill="0" applyAlignment="0" applyProtection="0">
      <alignment vertical="center"/>
    </xf>
    <xf numFmtId="0" fontId="102" fillId="0" borderId="85" applyNumberFormat="0" applyFill="0" applyAlignment="0" applyProtection="0">
      <alignment vertical="center"/>
    </xf>
    <xf numFmtId="0" fontId="102" fillId="0" borderId="85" applyNumberFormat="0" applyFill="0" applyAlignment="0" applyProtection="0">
      <alignment vertical="center"/>
    </xf>
    <xf numFmtId="0" fontId="102" fillId="0" borderId="85" applyNumberFormat="0" applyFill="0" applyAlignment="0" applyProtection="0">
      <alignment vertical="center"/>
    </xf>
    <xf numFmtId="0" fontId="102" fillId="0" borderId="85" applyNumberFormat="0" applyFill="0" applyAlignment="0" applyProtection="0">
      <alignment vertical="center"/>
    </xf>
    <xf numFmtId="0" fontId="102" fillId="0" borderId="85" applyNumberFormat="0" applyFill="0" applyAlignment="0" applyProtection="0">
      <alignment vertical="center"/>
    </xf>
    <xf numFmtId="0" fontId="102" fillId="0" borderId="85" applyNumberFormat="0" applyFill="0" applyAlignment="0" applyProtection="0">
      <alignment vertical="center"/>
    </xf>
    <xf numFmtId="0" fontId="102" fillId="0" borderId="85" applyNumberFormat="0" applyFill="0" applyAlignment="0" applyProtection="0">
      <alignment vertical="center"/>
    </xf>
    <xf numFmtId="0" fontId="102" fillId="0" borderId="0" applyNumberFormat="0" applyFill="0" applyBorder="0" applyAlignment="0" applyProtection="0">
      <alignment vertical="center"/>
    </xf>
    <xf numFmtId="0" fontId="102" fillId="0" borderId="0" applyNumberFormat="0" applyFill="0" applyBorder="0" applyAlignment="0" applyProtection="0">
      <alignment vertical="center"/>
    </xf>
    <xf numFmtId="0" fontId="102" fillId="0" borderId="0" applyNumberFormat="0" applyFill="0" applyBorder="0" applyAlignment="0" applyProtection="0">
      <alignment vertical="center"/>
    </xf>
    <xf numFmtId="0" fontId="102" fillId="0" borderId="0" applyNumberFormat="0" applyFill="0" applyBorder="0" applyAlignment="0" applyProtection="0">
      <alignment vertical="center"/>
    </xf>
    <xf numFmtId="0" fontId="102" fillId="0" borderId="0" applyNumberFormat="0" applyFill="0" applyBorder="0" applyAlignment="0" applyProtection="0">
      <alignment vertical="center"/>
    </xf>
    <xf numFmtId="0" fontId="102" fillId="0" borderId="0" applyNumberFormat="0" applyFill="0" applyBorder="0" applyAlignment="0" applyProtection="0">
      <alignment vertical="center"/>
    </xf>
    <xf numFmtId="0" fontId="102" fillId="0" borderId="0" applyNumberFormat="0" applyFill="0" applyBorder="0" applyAlignment="0" applyProtection="0">
      <alignment vertical="center"/>
    </xf>
    <xf numFmtId="0" fontId="102" fillId="0" borderId="0" applyNumberFormat="0" applyFill="0" applyBorder="0" applyAlignment="0" applyProtection="0">
      <alignment vertical="center"/>
    </xf>
    <xf numFmtId="0" fontId="102" fillId="0" borderId="0" applyNumberFormat="0" applyFill="0" applyBorder="0" applyAlignment="0" applyProtection="0">
      <alignment vertical="center"/>
    </xf>
    <xf numFmtId="0" fontId="102" fillId="0" borderId="0" applyNumberFormat="0" applyFill="0" applyBorder="0" applyAlignment="0" applyProtection="0">
      <alignment vertical="center"/>
    </xf>
    <xf numFmtId="0" fontId="102" fillId="0" borderId="0" applyNumberFormat="0" applyFill="0" applyBorder="0" applyAlignment="0" applyProtection="0">
      <alignment vertical="center"/>
    </xf>
    <xf numFmtId="0" fontId="102" fillId="0" borderId="0" applyNumberFormat="0" applyFill="0" applyBorder="0" applyAlignment="0" applyProtection="0">
      <alignment vertical="center"/>
    </xf>
    <xf numFmtId="0" fontId="102" fillId="0" borderId="0" applyNumberFormat="0" applyFill="0" applyBorder="0" applyAlignment="0" applyProtection="0">
      <alignment vertical="center"/>
    </xf>
    <xf numFmtId="0" fontId="102" fillId="0" borderId="0" applyNumberFormat="0" applyFill="0" applyBorder="0" applyAlignment="0" applyProtection="0">
      <alignment vertical="center"/>
    </xf>
    <xf numFmtId="0" fontId="102" fillId="0" borderId="0" applyNumberFormat="0" applyFill="0" applyBorder="0" applyAlignment="0" applyProtection="0">
      <alignment vertical="center"/>
    </xf>
    <xf numFmtId="0" fontId="102" fillId="0" borderId="0" applyNumberFormat="0" applyFill="0" applyBorder="0" applyAlignment="0" applyProtection="0">
      <alignment vertical="center"/>
    </xf>
    <xf numFmtId="0" fontId="102" fillId="0" borderId="0" applyNumberFormat="0" applyFill="0" applyBorder="0" applyAlignment="0" applyProtection="0">
      <alignment vertical="center"/>
    </xf>
    <xf numFmtId="0" fontId="102"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23" fillId="21" borderId="0" applyNumberFormat="0" applyBorder="0" applyAlignment="0" applyProtection="0">
      <alignment vertical="center"/>
    </xf>
    <xf numFmtId="0" fontId="23" fillId="21" borderId="0" applyNumberFormat="0" applyBorder="0" applyAlignment="0" applyProtection="0">
      <alignment vertical="center"/>
    </xf>
    <xf numFmtId="0" fontId="23" fillId="21" borderId="0" applyNumberFormat="0" applyBorder="0" applyAlignment="0" applyProtection="0">
      <alignment vertical="center"/>
    </xf>
    <xf numFmtId="0" fontId="23" fillId="21" borderId="0" applyNumberFormat="0" applyBorder="0" applyAlignment="0" applyProtection="0">
      <alignment vertical="center"/>
    </xf>
    <xf numFmtId="0" fontId="23" fillId="21" borderId="0" applyNumberFormat="0" applyBorder="0" applyAlignment="0" applyProtection="0">
      <alignment vertical="center"/>
    </xf>
    <xf numFmtId="0" fontId="23" fillId="21" borderId="0" applyNumberFormat="0" applyBorder="0" applyAlignment="0" applyProtection="0">
      <alignment vertical="center"/>
    </xf>
    <xf numFmtId="0" fontId="23" fillId="21" borderId="0" applyNumberFormat="0" applyBorder="0" applyAlignment="0" applyProtection="0">
      <alignment vertical="center"/>
    </xf>
    <xf numFmtId="0" fontId="23" fillId="21" borderId="0" applyNumberFormat="0" applyBorder="0" applyAlignment="0" applyProtection="0">
      <alignment vertical="center"/>
    </xf>
    <xf numFmtId="0" fontId="23" fillId="21" borderId="0" applyNumberFormat="0" applyBorder="0" applyAlignment="0" applyProtection="0">
      <alignment vertical="center"/>
    </xf>
    <xf numFmtId="0" fontId="23" fillId="21" borderId="0" applyNumberFormat="0" applyBorder="0" applyAlignment="0" applyProtection="0">
      <alignment vertical="center"/>
    </xf>
    <xf numFmtId="0" fontId="23" fillId="21" borderId="0" applyNumberFormat="0" applyBorder="0" applyAlignment="0" applyProtection="0">
      <alignment vertical="center"/>
    </xf>
    <xf numFmtId="0" fontId="23" fillId="21" borderId="0" applyNumberFormat="0" applyBorder="0" applyAlignment="0" applyProtection="0">
      <alignment vertical="center"/>
    </xf>
    <xf numFmtId="0" fontId="23" fillId="21" borderId="0" applyNumberFormat="0" applyBorder="0" applyAlignment="0" applyProtection="0">
      <alignment vertical="center"/>
    </xf>
    <xf numFmtId="0" fontId="23" fillId="21" borderId="0" applyNumberFormat="0" applyBorder="0" applyAlignment="0" applyProtection="0">
      <alignment vertical="center"/>
    </xf>
    <xf numFmtId="0" fontId="23" fillId="21" borderId="0" applyNumberFormat="0" applyBorder="0" applyAlignment="0" applyProtection="0">
      <alignment vertical="center"/>
    </xf>
    <xf numFmtId="0" fontId="23" fillId="21" borderId="0" applyNumberFormat="0" applyBorder="0" applyAlignment="0" applyProtection="0">
      <alignment vertical="center"/>
    </xf>
    <xf numFmtId="0" fontId="23" fillId="21" borderId="0" applyNumberFormat="0" applyBorder="0" applyAlignment="0" applyProtection="0">
      <alignment vertical="center"/>
    </xf>
    <xf numFmtId="0" fontId="23" fillId="21" borderId="0" applyNumberFormat="0" applyBorder="0" applyAlignment="0" applyProtection="0">
      <alignment vertical="center"/>
    </xf>
    <xf numFmtId="210" fontId="27" fillId="0" borderId="0" applyFill="0" applyBorder="0">
      <alignment horizontal="centerContinuous"/>
    </xf>
    <xf numFmtId="211" fontId="27" fillId="0" borderId="0" applyFill="0" applyBorder="0">
      <alignment horizontal="centerContinuous"/>
    </xf>
    <xf numFmtId="0" fontId="1" fillId="0" borderId="0"/>
    <xf numFmtId="0" fontId="24" fillId="31" borderId="13" applyNumberFormat="0" applyAlignment="0" applyProtection="0">
      <alignment vertical="center"/>
    </xf>
    <xf numFmtId="0" fontId="24" fillId="31" borderId="13" applyNumberFormat="0" applyAlignment="0" applyProtection="0">
      <alignment vertical="center"/>
    </xf>
    <xf numFmtId="0" fontId="24" fillId="31" borderId="13" applyNumberFormat="0" applyAlignment="0" applyProtection="0">
      <alignment vertical="center"/>
    </xf>
    <xf numFmtId="0" fontId="24" fillId="31" borderId="13" applyNumberFormat="0" applyAlignment="0" applyProtection="0">
      <alignment vertical="center"/>
    </xf>
    <xf numFmtId="0" fontId="24" fillId="31" borderId="13" applyNumberFormat="0" applyAlignment="0" applyProtection="0">
      <alignment vertical="center"/>
    </xf>
    <xf numFmtId="0" fontId="24" fillId="31" borderId="13" applyNumberFormat="0" applyAlignment="0" applyProtection="0">
      <alignment vertical="center"/>
    </xf>
    <xf numFmtId="0" fontId="24" fillId="31" borderId="13" applyNumberFormat="0" applyAlignment="0" applyProtection="0">
      <alignment vertical="center"/>
    </xf>
    <xf numFmtId="0" fontId="24" fillId="31" borderId="13" applyNumberFormat="0" applyAlignment="0" applyProtection="0">
      <alignment vertical="center"/>
    </xf>
    <xf numFmtId="0" fontId="24" fillId="31" borderId="13" applyNumberFormat="0" applyAlignment="0" applyProtection="0">
      <alignment vertical="center"/>
    </xf>
    <xf numFmtId="0" fontId="24" fillId="31" borderId="13" applyNumberFormat="0" applyAlignment="0" applyProtection="0">
      <alignment vertical="center"/>
    </xf>
    <xf numFmtId="0" fontId="24" fillId="31" borderId="13" applyNumberFormat="0" applyAlignment="0" applyProtection="0">
      <alignment vertical="center"/>
    </xf>
    <xf numFmtId="0" fontId="24" fillId="31" borderId="13" applyNumberFormat="0" applyAlignment="0" applyProtection="0">
      <alignment vertical="center"/>
    </xf>
    <xf numFmtId="0" fontId="24" fillId="31" borderId="13" applyNumberFormat="0" applyAlignment="0" applyProtection="0">
      <alignment vertical="center"/>
    </xf>
    <xf numFmtId="0" fontId="24" fillId="31" borderId="13" applyNumberFormat="0" applyAlignment="0" applyProtection="0">
      <alignment vertical="center"/>
    </xf>
    <xf numFmtId="0" fontId="24" fillId="31" borderId="13" applyNumberFormat="0" applyAlignment="0" applyProtection="0">
      <alignment vertical="center"/>
    </xf>
    <xf numFmtId="0" fontId="24" fillId="31" borderId="13" applyNumberFormat="0" applyAlignment="0" applyProtection="0">
      <alignment vertical="center"/>
    </xf>
    <xf numFmtId="0" fontId="24" fillId="31" borderId="13" applyNumberFormat="0" applyAlignment="0" applyProtection="0">
      <alignment vertical="center"/>
    </xf>
    <xf numFmtId="0" fontId="24" fillId="31" borderId="13" applyNumberFormat="0" applyAlignment="0" applyProtection="0">
      <alignment vertical="center"/>
    </xf>
    <xf numFmtId="212" fontId="31" fillId="0" borderId="86" applyFill="0" applyBorder="0">
      <alignment vertical="center"/>
    </xf>
    <xf numFmtId="0" fontId="1" fillId="0" borderId="0" applyFont="0" applyFill="0" applyBorder="0" applyAlignment="0" applyProtection="0"/>
    <xf numFmtId="213" fontId="7" fillId="0" borderId="17"/>
    <xf numFmtId="214" fontId="1" fillId="18" borderId="0" applyFill="0" applyBorder="0" applyProtection="0">
      <alignment horizontal="right"/>
    </xf>
    <xf numFmtId="215" fontId="31" fillId="0" borderId="26">
      <alignment vertical="center"/>
    </xf>
    <xf numFmtId="0" fontId="31" fillId="0" borderId="26" applyFill="0" applyBorder="0" applyProtection="0">
      <alignment vertical="center"/>
    </xf>
    <xf numFmtId="0" fontId="31" fillId="0" borderId="26">
      <alignment vertical="center"/>
    </xf>
    <xf numFmtId="0" fontId="88" fillId="0" borderId="0" applyFont="0" applyFill="0" applyBorder="0" applyAlignment="0" applyProtection="0">
      <alignment horizontal="right"/>
    </xf>
    <xf numFmtId="0" fontId="1" fillId="0" borderId="0" applyFont="0" applyFill="0" applyBorder="0" applyAlignment="0" applyProtection="0"/>
    <xf numFmtId="216" fontId="1" fillId="0" borderId="0">
      <protection locked="0"/>
    </xf>
    <xf numFmtId="0" fontId="5" fillId="0" borderId="0"/>
    <xf numFmtId="0" fontId="1" fillId="0" borderId="0"/>
    <xf numFmtId="0" fontId="103" fillId="0" borderId="0">
      <alignment vertical="center"/>
    </xf>
    <xf numFmtId="0" fontId="103"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5" fillId="0" borderId="0"/>
    <xf numFmtId="0" fontId="80" fillId="0" borderId="3">
      <protection locked="0"/>
    </xf>
    <xf numFmtId="0" fontId="1" fillId="0" borderId="0">
      <protection locked="0"/>
    </xf>
    <xf numFmtId="217" fontId="1" fillId="0" borderId="0">
      <protection locked="0"/>
    </xf>
    <xf numFmtId="42" fontId="5" fillId="0" borderId="0" applyFont="0" applyFill="0" applyBorder="0" applyAlignment="0" applyProtection="0"/>
    <xf numFmtId="0" fontId="1" fillId="0" borderId="0"/>
    <xf numFmtId="0" fontId="5" fillId="0" borderId="0"/>
    <xf numFmtId="243" fontId="1" fillId="0" borderId="0" applyFill="0" applyBorder="0" applyProtection="0"/>
    <xf numFmtId="238" fontId="5" fillId="0" borderId="0" applyNumberFormat="0" applyFont="0" applyFill="0" applyBorder="0" applyAlignment="0" applyProtection="0"/>
    <xf numFmtId="265" fontId="1" fillId="0" borderId="0" applyNumberFormat="0" applyFont="0" applyFill="0" applyBorder="0" applyAlignment="0" applyProtection="0"/>
    <xf numFmtId="238" fontId="5" fillId="0" borderId="0" applyNumberFormat="0" applyFont="0" applyFill="0" applyBorder="0" applyAlignment="0" applyProtection="0"/>
    <xf numFmtId="265" fontId="1" fillId="0" borderId="0" applyNumberFormat="0" applyFont="0" applyFill="0" applyBorder="0" applyAlignment="0" applyProtection="0"/>
    <xf numFmtId="184" fontId="7" fillId="0" borderId="0" applyFont="0" applyFill="0" applyBorder="0" applyAlignment="0" applyProtection="0">
      <alignment vertical="center"/>
    </xf>
    <xf numFmtId="246" fontId="7" fillId="0" borderId="0" applyFont="0" applyFill="0" applyBorder="0" applyAlignment="0" applyProtection="0">
      <alignment vertical="center"/>
    </xf>
    <xf numFmtId="0" fontId="35" fillId="0" borderId="0">
      <alignment vertical="center"/>
    </xf>
    <xf numFmtId="0" fontId="164" fillId="0" borderId="0">
      <alignment vertical="center"/>
    </xf>
    <xf numFmtId="286" fontId="39" fillId="0" borderId="17" applyFill="0" applyBorder="0" applyProtection="0">
      <alignment horizontal="right" vertical="center"/>
    </xf>
    <xf numFmtId="0" fontId="35" fillId="0" borderId="0">
      <alignment vertical="center"/>
    </xf>
    <xf numFmtId="274" fontId="165" fillId="0" borderId="0" applyNumberFormat="0">
      <alignment horizontal="center" vertical="center"/>
      <protection locked="0" hidden="1"/>
    </xf>
    <xf numFmtId="0" fontId="7" fillId="0" borderId="0" applyFont="0" applyFill="0" applyBorder="0" applyAlignment="0" applyProtection="0"/>
    <xf numFmtId="0" fontId="7" fillId="0" borderId="0" applyFont="0" applyFill="0" applyBorder="0" applyAlignment="0" applyProtection="0"/>
    <xf numFmtId="0" fontId="1" fillId="0" borderId="0" applyFont="0" applyFill="0" applyBorder="0" applyAlignment="0" applyProtection="0"/>
    <xf numFmtId="0" fontId="7" fillId="0" borderId="0" applyFont="0" applyFill="0" applyBorder="0" applyAlignment="0" applyProtection="0"/>
    <xf numFmtId="0" fontId="7" fillId="0" borderId="0" applyNumberFormat="0" applyFill="0" applyBorder="0" applyAlignment="0" applyProtection="0"/>
    <xf numFmtId="264" fontId="75" fillId="0" borderId="0" applyFill="0" applyBorder="0" applyProtection="0">
      <alignment vertical="center"/>
    </xf>
    <xf numFmtId="269" fontId="79" fillId="0" borderId="0" applyFill="0" applyBorder="0" applyProtection="0">
      <alignment vertical="center"/>
    </xf>
    <xf numFmtId="264" fontId="75" fillId="0" borderId="0" applyFill="0" applyBorder="0" applyProtection="0">
      <alignment vertical="center"/>
    </xf>
    <xf numFmtId="0" fontId="74" fillId="0" borderId="0"/>
    <xf numFmtId="0" fontId="7" fillId="0" borderId="0"/>
    <xf numFmtId="0" fontId="31" fillId="0" borderId="0" applyFont="0" applyFill="0" applyBorder="0" applyAlignment="0" applyProtection="0"/>
    <xf numFmtId="0" fontId="31" fillId="0" borderId="0" applyFont="0" applyFill="0" applyBorder="0" applyAlignment="0" applyProtection="0"/>
    <xf numFmtId="0" fontId="7"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Font="0" applyFill="0" applyBorder="0" applyAlignment="0" applyProtection="0"/>
    <xf numFmtId="0" fontId="7"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Font="0" applyFill="0" applyBorder="0" applyAlignment="0" applyProtection="0"/>
    <xf numFmtId="0" fontId="5" fillId="0" borderId="0"/>
    <xf numFmtId="0" fontId="5" fillId="0" borderId="0"/>
    <xf numFmtId="0" fontId="5" fillId="0" borderId="0" applyFont="0" applyFill="0" applyBorder="0" applyAlignment="0" applyProtection="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Font="0" applyFill="0" applyBorder="0" applyAlignment="0" applyProtection="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7"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Font="0" applyFill="0" applyBorder="0" applyAlignment="0" applyProtection="0"/>
    <xf numFmtId="0" fontId="1" fillId="0" borderId="0" applyFont="0" applyFill="0" applyBorder="0" applyAlignment="0" applyProtection="0"/>
    <xf numFmtId="0" fontId="7" fillId="0" borderId="0"/>
    <xf numFmtId="0" fontId="1" fillId="0" borderId="0" applyFont="0" applyFill="0" applyBorder="0" applyAlignment="0" applyProtection="0"/>
    <xf numFmtId="0" fontId="1" fillId="0" borderId="0" applyFont="0" applyFill="0" applyBorder="0" applyAlignment="0" applyProtection="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1" fillId="0" borderId="0" applyFont="0" applyFill="0" applyBorder="0" applyAlignment="0" applyProtection="0"/>
    <xf numFmtId="0" fontId="3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7"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7" fillId="0" borderId="0"/>
    <xf numFmtId="0" fontId="7" fillId="0" borderId="0"/>
    <xf numFmtId="0" fontId="1" fillId="0" borderId="0" applyFont="0" applyFill="0" applyBorder="0" applyAlignment="0" applyProtection="0"/>
    <xf numFmtId="0"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Font="0" applyFill="0" applyBorder="0" applyAlignment="0" applyProtection="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Font="0" applyFill="0" applyBorder="0" applyAlignment="0" applyProtection="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7" fillId="0" borderId="0"/>
    <xf numFmtId="41" fontId="3" fillId="0" borderId="0" applyFont="0" applyFill="0" applyBorder="0" applyAlignment="0" applyProtection="0"/>
    <xf numFmtId="0" fontId="7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applyFont="0" applyFill="0" applyBorder="0" applyAlignment="0" applyProtection="0"/>
    <xf numFmtId="0" fontId="74" fillId="0" borderId="0"/>
    <xf numFmtId="0" fontId="7" fillId="0" borderId="0"/>
    <xf numFmtId="0" fontId="166" fillId="0" borderId="0">
      <protection locked="0"/>
    </xf>
    <xf numFmtId="254" fontId="7" fillId="0" borderId="0" applyFont="0" applyFill="0" applyBorder="0" applyAlignment="0" applyProtection="0">
      <alignment vertical="center"/>
    </xf>
    <xf numFmtId="256" fontId="79" fillId="0" borderId="0">
      <alignment vertical="center"/>
    </xf>
    <xf numFmtId="255" fontId="79" fillId="0" borderId="0" applyFont="0" applyFill="0" applyBorder="0" applyAlignment="0" applyProtection="0">
      <alignment vertical="center"/>
    </xf>
    <xf numFmtId="0" fontId="35" fillId="0" borderId="0">
      <alignment vertical="center"/>
    </xf>
    <xf numFmtId="0" fontId="35" fillId="0" borderId="0">
      <alignment vertical="center"/>
    </xf>
    <xf numFmtId="0" fontId="157" fillId="0" borderId="0" applyFont="0" applyFill="0" applyBorder="0" applyAlignment="0"/>
    <xf numFmtId="0" fontId="166" fillId="0" borderId="0">
      <protection locked="0"/>
    </xf>
    <xf numFmtId="0" fontId="166" fillId="0" borderId="0">
      <protection locked="0"/>
    </xf>
    <xf numFmtId="0" fontId="1" fillId="0" borderId="0" applyFont="0" applyFill="0" applyBorder="0" applyAlignment="0" applyProtection="0"/>
    <xf numFmtId="188" fontId="30" fillId="0" borderId="0">
      <protection locked="0"/>
    </xf>
    <xf numFmtId="188" fontId="30" fillId="0" borderId="0">
      <protection locked="0"/>
    </xf>
    <xf numFmtId="188" fontId="30" fillId="0" borderId="0">
      <protection locked="0"/>
    </xf>
    <xf numFmtId="188" fontId="30" fillId="0" borderId="0">
      <protection locked="0"/>
    </xf>
    <xf numFmtId="0" fontId="166" fillId="0" borderId="0">
      <protection locked="0"/>
    </xf>
    <xf numFmtId="0" fontId="3" fillId="0" borderId="0" applyFont="0" applyFill="0" applyBorder="0" applyAlignment="0" applyProtection="0"/>
    <xf numFmtId="9" fontId="1" fillId="0" borderId="0">
      <protection locked="0"/>
    </xf>
    <xf numFmtId="0" fontId="156" fillId="0" borderId="0"/>
    <xf numFmtId="275" fontId="167" fillId="0" borderId="0"/>
    <xf numFmtId="37" fontId="39" fillId="0" borderId="17" applyFont="0" applyFill="0" applyBorder="0">
      <alignment vertical="center"/>
    </xf>
    <xf numFmtId="0" fontId="5" fillId="0" borderId="0">
      <protection locked="0"/>
    </xf>
    <xf numFmtId="0" fontId="190" fillId="40" borderId="0" applyNumberFormat="0" applyFont="0" applyBorder="0" applyAlignment="0">
      <alignment vertical="center"/>
    </xf>
    <xf numFmtId="0" fontId="194" fillId="0" borderId="0" applyNumberFormat="0" applyFill="0" applyBorder="0" applyAlignment="0" applyProtection="0">
      <alignment vertical="top"/>
      <protection locked="0"/>
    </xf>
    <xf numFmtId="40" fontId="195" fillId="0" borderId="0" applyFont="0" applyFill="0" applyBorder="0" applyAlignment="0" applyProtection="0"/>
    <xf numFmtId="38" fontId="195" fillId="0" borderId="0" applyFont="0" applyFill="0" applyBorder="0" applyAlignment="0" applyProtection="0"/>
    <xf numFmtId="0" fontId="187" fillId="0" borderId="0"/>
    <xf numFmtId="0" fontId="105" fillId="0" borderId="0"/>
    <xf numFmtId="0" fontId="187" fillId="0" borderId="0"/>
    <xf numFmtId="0" fontId="105" fillId="0" borderId="0"/>
    <xf numFmtId="0" fontId="7" fillId="0" borderId="0" applyFont="0" applyFill="0" applyBorder="0" applyAlignment="0" applyProtection="0"/>
    <xf numFmtId="0" fontId="7" fillId="0" borderId="0" applyFont="0" applyFill="0" applyBorder="0" applyAlignment="0" applyProtection="0"/>
    <xf numFmtId="0" fontId="195" fillId="0" borderId="0" applyFont="0" applyFill="0" applyBorder="0" applyAlignment="0" applyProtection="0"/>
    <xf numFmtId="0" fontId="195" fillId="0" borderId="0" applyFont="0" applyFill="0" applyBorder="0" applyAlignment="0" applyProtection="0"/>
    <xf numFmtId="39" fontId="39" fillId="0" borderId="17" applyFont="0" applyFill="0" applyBorder="0">
      <alignment horizontal="right" vertical="center"/>
    </xf>
    <xf numFmtId="0" fontId="187" fillId="0" borderId="0"/>
    <xf numFmtId="0" fontId="105" fillId="0" borderId="0"/>
    <xf numFmtId="0" fontId="85" fillId="0" borderId="0"/>
    <xf numFmtId="0" fontId="7" fillId="0" borderId="0" applyFont="0" applyFill="0" applyBorder="0" applyAlignment="0" applyProtection="0"/>
    <xf numFmtId="0" fontId="7" fillId="0" borderId="0" applyFont="0" applyFill="0" applyBorder="0" applyAlignment="0" applyProtection="0"/>
    <xf numFmtId="41" fontId="79" fillId="0" borderId="17" applyNumberFormat="0" applyFont="0" applyFill="0" applyBorder="0" applyProtection="0">
      <alignment horizontal="distributed" vertical="center"/>
    </xf>
    <xf numFmtId="0" fontId="5" fillId="0" borderId="0">
      <protection locked="0"/>
    </xf>
    <xf numFmtId="257" fontId="79" fillId="0" borderId="0" applyFont="0" applyFill="0" applyBorder="0" applyProtection="0">
      <alignment horizontal="center" vertical="center"/>
    </xf>
    <xf numFmtId="253" fontId="79" fillId="0" borderId="0" applyFont="0" applyFill="0" applyBorder="0" applyProtection="0">
      <alignment horizontal="center" vertical="center"/>
    </xf>
    <xf numFmtId="0" fontId="79" fillId="0" borderId="0" applyFont="0" applyFill="0" applyBorder="0" applyProtection="0">
      <alignment horizontal="center" vertical="center"/>
    </xf>
    <xf numFmtId="250" fontId="79" fillId="0" borderId="0" applyFont="0" applyFill="0" applyBorder="0" applyAlignment="0" applyProtection="0"/>
    <xf numFmtId="249" fontId="79" fillId="0" borderId="0" applyFont="0" applyFill="0" applyBorder="0" applyAlignment="0" applyProtection="0"/>
    <xf numFmtId="0" fontId="6" fillId="0" borderId="0"/>
    <xf numFmtId="0" fontId="5" fillId="0" borderId="26" applyBorder="0"/>
    <xf numFmtId="0" fontId="158" fillId="41" borderId="0" applyNumberFormat="0" applyFont="0" applyBorder="0" applyAlignment="0">
      <alignment vertical="center"/>
      <protection locked="0"/>
    </xf>
    <xf numFmtId="0" fontId="26" fillId="0" borderId="0" applyNumberFormat="0" applyFont="0" applyFill="0" applyBorder="0" applyProtection="0">
      <alignment horizontal="centerContinuous" vertical="center"/>
    </xf>
    <xf numFmtId="248" fontId="35" fillId="0" borderId="141" applyFill="0" applyBorder="0" applyAlignment="0" applyProtection="0">
      <alignment horizontal="centerContinuous" vertical="center"/>
    </xf>
    <xf numFmtId="0" fontId="5" fillId="0" borderId="118"/>
    <xf numFmtId="4" fontId="5" fillId="0" borderId="26"/>
    <xf numFmtId="276" fontId="5" fillId="0" borderId="26"/>
    <xf numFmtId="0" fontId="5" fillId="0" borderId="26"/>
    <xf numFmtId="3" fontId="1" fillId="0" borderId="0" applyFont="0" applyFill="0" applyBorder="0" applyAlignment="0" applyProtection="0"/>
    <xf numFmtId="41" fontId="5" fillId="0" borderId="0" applyFont="0" applyFill="0" applyBorder="0" applyAlignment="0" applyProtection="0"/>
    <xf numFmtId="41" fontId="188" fillId="0" borderId="0" applyFont="0" applyFill="0" applyBorder="0" applyAlignment="0" applyProtection="0"/>
    <xf numFmtId="177" fontId="158" fillId="0" borderId="0" applyFont="0" applyFill="0" applyBorder="0" applyAlignment="0" applyProtection="0"/>
    <xf numFmtId="177" fontId="1" fillId="0" borderId="0" applyFont="0" applyFill="0" applyBorder="0" applyAlignment="0" applyProtection="0"/>
    <xf numFmtId="0"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68" fillId="0" borderId="2" applyFill="0" applyBorder="0">
      <alignment horizontal="left" vertical="center"/>
    </xf>
    <xf numFmtId="277" fontId="39" fillId="0" borderId="17" applyFill="0">
      <alignment horizontal="right" vertical="center"/>
    </xf>
    <xf numFmtId="259" fontId="1" fillId="0" borderId="0" applyFont="0" applyFill="0" applyBorder="0" applyAlignment="0" applyProtection="0"/>
    <xf numFmtId="247" fontId="5" fillId="0" borderId="0" applyFont="0" applyFill="0" applyBorder="0" applyAlignment="0" applyProtection="0"/>
    <xf numFmtId="0" fontId="1" fillId="0" borderId="0" applyFont="0" applyFill="0" applyBorder="0" applyAlignment="0" applyProtection="0"/>
    <xf numFmtId="0" fontId="169" fillId="0" borderId="0">
      <alignment vertical="center"/>
    </xf>
    <xf numFmtId="183" fontId="94" fillId="0" borderId="0" applyNumberFormat="0" applyFont="0" applyFill="0" applyBorder="0" applyProtection="0">
      <alignment vertical="center"/>
    </xf>
    <xf numFmtId="0" fontId="88" fillId="0" borderId="0"/>
    <xf numFmtId="4" fontId="80" fillId="0" borderId="0">
      <protection locked="0"/>
    </xf>
    <xf numFmtId="1" fontId="73" fillId="18" borderId="0" applyNumberFormat="0" applyFont="0" applyFill="0" applyBorder="0" applyAlignment="0">
      <alignment vertical="center"/>
    </xf>
    <xf numFmtId="0" fontId="196" fillId="26" borderId="0" applyNumberFormat="0" applyFont="0" applyFill="0" applyBorder="0" applyAlignment="0">
      <alignment vertical="center"/>
    </xf>
    <xf numFmtId="0" fontId="170" fillId="42" borderId="142">
      <alignment horizontal="centerContinuous"/>
    </xf>
    <xf numFmtId="1" fontId="171" fillId="18" borderId="0" applyNumberFormat="0" applyFont="0" applyFill="0" applyBorder="0" applyAlignment="0">
      <alignment vertical="center"/>
    </xf>
    <xf numFmtId="0" fontId="5" fillId="0" borderId="0">
      <protection locked="0"/>
    </xf>
    <xf numFmtId="0" fontId="5" fillId="0" borderId="0">
      <protection locked="0"/>
    </xf>
    <xf numFmtId="203" fontId="32" fillId="0" borderId="0" applyFont="0" applyFill="0" applyBorder="0" applyAlignment="0" applyProtection="0">
      <alignment vertical="center"/>
    </xf>
    <xf numFmtId="0" fontId="5" fillId="0" borderId="0">
      <protection locked="0"/>
    </xf>
    <xf numFmtId="258" fontId="79" fillId="0" borderId="0" applyFont="0" applyFill="0" applyBorder="0" applyProtection="0">
      <alignment vertical="center"/>
    </xf>
    <xf numFmtId="38" fontId="79" fillId="0" borderId="0" applyFont="0" applyFill="0" applyBorder="0" applyProtection="0">
      <alignment vertical="center"/>
    </xf>
    <xf numFmtId="0" fontId="5" fillId="0" borderId="0">
      <protection locked="0"/>
    </xf>
    <xf numFmtId="41" fontId="5" fillId="0" borderId="0" applyFont="0" applyFill="0" applyBorder="0" applyAlignment="0" applyProtection="0"/>
    <xf numFmtId="177" fontId="1" fillId="0" borderId="0" applyNumberFormat="0" applyFont="0" applyFill="0" applyBorder="0" applyProtection="0">
      <alignment vertical="center"/>
    </xf>
    <xf numFmtId="266" fontId="5" fillId="18" borderId="0" applyFill="0" applyBorder="0" applyProtection="0">
      <alignment horizontal="right"/>
    </xf>
    <xf numFmtId="0" fontId="79" fillId="0" borderId="0" applyFont="0" applyFill="0" applyBorder="0" applyAlignment="0" applyProtection="0">
      <alignment vertical="center"/>
    </xf>
    <xf numFmtId="38" fontId="79" fillId="0" borderId="0" applyFont="0" applyFill="0" applyBorder="0" applyAlignment="0" applyProtection="0">
      <alignment vertical="center"/>
    </xf>
    <xf numFmtId="252" fontId="79" fillId="0" borderId="0" applyFont="0" applyFill="0" applyBorder="0" applyAlignment="0" applyProtection="0">
      <alignment vertical="center"/>
    </xf>
    <xf numFmtId="251" fontId="79" fillId="0" borderId="0" applyFont="0" applyFill="0" applyBorder="0" applyAlignment="0" applyProtection="0">
      <alignment vertical="center"/>
    </xf>
    <xf numFmtId="260" fontId="31" fillId="0" borderId="0" applyFont="0" applyFill="0" applyBorder="0" applyAlignment="0" applyProtection="0">
      <alignment textRotation="255"/>
    </xf>
    <xf numFmtId="263" fontId="31" fillId="0" borderId="0" applyFont="0" applyFill="0" applyBorder="0" applyAlignment="0" applyProtection="0">
      <alignment textRotation="255"/>
    </xf>
    <xf numFmtId="262" fontId="31" fillId="0" borderId="0" applyFont="0" applyFill="0" applyBorder="0" applyAlignment="0" applyProtection="0">
      <alignment textRotation="255"/>
    </xf>
    <xf numFmtId="261" fontId="31" fillId="0" borderId="0" applyFont="0" applyFill="0" applyBorder="0" applyAlignment="0" applyProtection="0">
      <alignment textRotation="255"/>
    </xf>
    <xf numFmtId="0" fontId="1" fillId="0" borderId="0" applyFont="0" applyFill="0" applyBorder="0" applyAlignment="0" applyProtection="0"/>
    <xf numFmtId="0" fontId="5" fillId="0" borderId="0">
      <protection locked="0"/>
    </xf>
    <xf numFmtId="0" fontId="5" fillId="0" borderId="0">
      <protection locked="0"/>
    </xf>
    <xf numFmtId="0" fontId="5" fillId="0" borderId="0">
      <protection locked="0"/>
    </xf>
    <xf numFmtId="42" fontId="188" fillId="0" borderId="0" applyFont="0" applyFill="0" applyBorder="0" applyAlignment="0" applyProtection="0"/>
    <xf numFmtId="0" fontId="5" fillId="0" borderId="0">
      <protection locked="0"/>
    </xf>
    <xf numFmtId="0" fontId="5" fillId="0" borderId="0">
      <protection locked="0"/>
    </xf>
    <xf numFmtId="0" fontId="188" fillId="0" borderId="0"/>
    <xf numFmtId="0" fontId="158" fillId="0" borderId="0"/>
    <xf numFmtId="0" fontId="1" fillId="0" borderId="0"/>
    <xf numFmtId="0" fontId="2" fillId="0" borderId="0">
      <alignment vertical="center"/>
    </xf>
    <xf numFmtId="0" fontId="189" fillId="0" borderId="0" applyNumberFormat="0" applyFont="0" applyBorder="0" applyAlignment="0">
      <alignment horizontal="centerContinuous"/>
      <protection locked="0"/>
    </xf>
    <xf numFmtId="0" fontId="172" fillId="0" borderId="0">
      <protection locked="0"/>
    </xf>
    <xf numFmtId="0" fontId="7" fillId="0" borderId="0" applyFont="0" applyFill="0" applyBorder="0" applyAlignment="0" applyProtection="0"/>
    <xf numFmtId="0" fontId="156" fillId="0" borderId="0"/>
    <xf numFmtId="177" fontId="3" fillId="0" borderId="143">
      <alignment horizontal="center" vertical="center"/>
    </xf>
    <xf numFmtId="188" fontId="30" fillId="0" borderId="0">
      <protection locked="0"/>
    </xf>
    <xf numFmtId="188" fontId="30" fillId="0" borderId="0">
      <protection locked="0"/>
    </xf>
    <xf numFmtId="188" fontId="30" fillId="0" borderId="0">
      <protection locked="0"/>
    </xf>
    <xf numFmtId="188" fontId="30" fillId="0" borderId="0">
      <protection locked="0"/>
    </xf>
    <xf numFmtId="0" fontId="5" fillId="0" borderId="0">
      <protection locked="0"/>
    </xf>
    <xf numFmtId="188" fontId="30" fillId="0" borderId="0">
      <protection locked="0"/>
    </xf>
    <xf numFmtId="188" fontId="30" fillId="0" borderId="0">
      <protection locked="0"/>
    </xf>
    <xf numFmtId="188" fontId="30" fillId="0" borderId="0">
      <protection locked="0"/>
    </xf>
    <xf numFmtId="188" fontId="30" fillId="0" borderId="0">
      <protection locked="0"/>
    </xf>
    <xf numFmtId="295" fontId="62" fillId="0" borderId="0" applyFont="0" applyFill="0" applyBorder="0" applyAlignment="0" applyProtection="0"/>
    <xf numFmtId="0" fontId="173" fillId="0" borderId="0" applyFont="0" applyFill="0" applyBorder="0" applyAlignment="0" applyProtection="0"/>
    <xf numFmtId="0" fontId="62" fillId="0" borderId="0" applyFont="0" applyFill="0" applyBorder="0" applyAlignment="0" applyProtection="0"/>
    <xf numFmtId="0" fontId="173" fillId="0" borderId="0" applyFont="0" applyFill="0" applyBorder="0" applyAlignment="0" applyProtection="0"/>
    <xf numFmtId="37" fontId="62" fillId="0" borderId="0" applyFont="0" applyFill="0" applyBorder="0" applyAlignment="0" applyProtection="0"/>
    <xf numFmtId="0" fontId="95" fillId="0" borderId="0">
      <protection locked="0"/>
    </xf>
    <xf numFmtId="296" fontId="62" fillId="0" borderId="0" applyFont="0" applyFill="0" applyBorder="0" applyAlignment="0" applyProtection="0"/>
    <xf numFmtId="0" fontId="173" fillId="0" borderId="0" applyFont="0" applyFill="0" applyBorder="0" applyAlignment="0" applyProtection="0"/>
    <xf numFmtId="0" fontId="173" fillId="0" borderId="0" applyFont="0" applyFill="0" applyBorder="0" applyAlignment="0" applyProtection="0"/>
    <xf numFmtId="0" fontId="62" fillId="0" borderId="0" applyFont="0" applyFill="0" applyBorder="0" applyAlignment="0" applyProtection="0"/>
    <xf numFmtId="0" fontId="173" fillId="0" borderId="0" applyFont="0" applyFill="0" applyBorder="0" applyAlignment="0" applyProtection="0"/>
    <xf numFmtId="37" fontId="62" fillId="0" borderId="0" applyFont="0" applyFill="0" applyBorder="0" applyAlignment="0" applyProtection="0"/>
    <xf numFmtId="0" fontId="166" fillId="0" borderId="0">
      <protection locked="0"/>
    </xf>
    <xf numFmtId="289" fontId="39" fillId="0" borderId="17" applyFont="0" applyFill="0" applyBorder="0">
      <alignment horizontal="right" vertical="center"/>
    </xf>
    <xf numFmtId="0" fontId="197" fillId="0" borderId="0">
      <alignment horizontal="center" wrapText="1"/>
      <protection locked="0"/>
    </xf>
    <xf numFmtId="188" fontId="30" fillId="0" borderId="0">
      <protection locked="0"/>
    </xf>
    <xf numFmtId="188" fontId="30" fillId="0" borderId="0">
      <protection locked="0"/>
    </xf>
    <xf numFmtId="188" fontId="30" fillId="0" borderId="0">
      <protection locked="0"/>
    </xf>
    <xf numFmtId="188" fontId="30" fillId="0" borderId="0">
      <protection locked="0"/>
    </xf>
    <xf numFmtId="188" fontId="30" fillId="0" borderId="0">
      <protection locked="0"/>
    </xf>
    <xf numFmtId="188" fontId="30" fillId="0" borderId="0">
      <protection locked="0"/>
    </xf>
    <xf numFmtId="188" fontId="30" fillId="0" borderId="0">
      <protection locked="0"/>
    </xf>
    <xf numFmtId="188" fontId="30" fillId="0" borderId="0">
      <protection locked="0"/>
    </xf>
    <xf numFmtId="296" fontId="192" fillId="0" borderId="0" applyFont="0" applyFill="0" applyBorder="0" applyAlignment="0" applyProtection="0"/>
    <xf numFmtId="0" fontId="173" fillId="0" borderId="0" applyFont="0" applyFill="0" applyBorder="0" applyAlignment="0" applyProtection="0"/>
    <xf numFmtId="0" fontId="62" fillId="0" borderId="0" applyFont="0" applyFill="0" applyBorder="0" applyAlignment="0" applyProtection="0"/>
    <xf numFmtId="0" fontId="173" fillId="0" borderId="0" applyFont="0" applyFill="0" applyBorder="0" applyAlignment="0" applyProtection="0"/>
    <xf numFmtId="37" fontId="62" fillId="0" borderId="0" applyFont="0" applyFill="0" applyBorder="0" applyAlignment="0" applyProtection="0"/>
    <xf numFmtId="179" fontId="62" fillId="0" borderId="0" applyFont="0" applyFill="0" applyBorder="0" applyAlignment="0" applyProtection="0"/>
    <xf numFmtId="0" fontId="173" fillId="0" borderId="0" applyFont="0" applyFill="0" applyBorder="0" applyAlignment="0" applyProtection="0"/>
    <xf numFmtId="0" fontId="1" fillId="0" borderId="0" applyFont="0" applyFill="0" applyBorder="0" applyAlignment="0" applyProtection="0"/>
    <xf numFmtId="0" fontId="62" fillId="0" borderId="0" applyFont="0" applyFill="0" applyBorder="0" applyAlignment="0" applyProtection="0"/>
    <xf numFmtId="0" fontId="173" fillId="0" borderId="0" applyFont="0" applyFill="0" applyBorder="0" applyAlignment="0" applyProtection="0"/>
    <xf numFmtId="37" fontId="62" fillId="0" borderId="0" applyFont="0" applyFill="0" applyBorder="0" applyAlignment="0" applyProtection="0"/>
    <xf numFmtId="0" fontId="166" fillId="0" borderId="0">
      <protection locked="0"/>
    </xf>
    <xf numFmtId="0" fontId="166" fillId="0" borderId="0">
      <protection locked="0"/>
    </xf>
    <xf numFmtId="58" fontId="5" fillId="0" borderId="0" applyFont="0" applyFill="0" applyBorder="0" applyAlignment="0" applyProtection="0"/>
    <xf numFmtId="0" fontId="191" fillId="0" borderId="0" applyNumberFormat="0" applyFill="0" applyBorder="0" applyAlignment="0" applyProtection="0"/>
    <xf numFmtId="0" fontId="5" fillId="0" borderId="0" applyFont="0" applyFill="0" applyBorder="0" applyAlignment="0" applyProtection="0">
      <alignment horizontal="right"/>
    </xf>
    <xf numFmtId="0" fontId="198" fillId="0" borderId="0"/>
    <xf numFmtId="188" fontId="30" fillId="0" borderId="0">
      <protection locked="0"/>
    </xf>
    <xf numFmtId="188" fontId="30" fillId="0" borderId="0">
      <protection locked="0"/>
    </xf>
    <xf numFmtId="188" fontId="30" fillId="0" borderId="0">
      <protection locked="0"/>
    </xf>
    <xf numFmtId="188" fontId="30" fillId="0" borderId="0">
      <protection locked="0"/>
    </xf>
    <xf numFmtId="0" fontId="174" fillId="0" borderId="0"/>
    <xf numFmtId="0" fontId="175" fillId="0" borderId="0"/>
    <xf numFmtId="0" fontId="176" fillId="0" borderId="0"/>
    <xf numFmtId="0" fontId="177" fillId="0" borderId="0"/>
    <xf numFmtId="0" fontId="178" fillId="0" borderId="0"/>
    <xf numFmtId="0" fontId="173" fillId="0" borderId="0"/>
    <xf numFmtId="0" fontId="63" fillId="0" borderId="0"/>
    <xf numFmtId="0" fontId="179" fillId="0" borderId="0"/>
    <xf numFmtId="0" fontId="173" fillId="0" borderId="0"/>
    <xf numFmtId="240" fontId="158" fillId="0" borderId="0" applyFill="0" applyBorder="0" applyAlignment="0"/>
    <xf numFmtId="297" fontId="5" fillId="0" borderId="0" applyFill="0" applyBorder="0" applyAlignment="0"/>
    <xf numFmtId="176" fontId="199" fillId="0" borderId="0" applyFill="0" applyBorder="0" applyAlignment="0"/>
    <xf numFmtId="299" fontId="5" fillId="0" borderId="0" applyFill="0" applyBorder="0" applyAlignment="0"/>
    <xf numFmtId="189" fontId="5" fillId="0" borderId="0" applyFill="0" applyBorder="0" applyAlignment="0"/>
    <xf numFmtId="298" fontId="5" fillId="0" borderId="0" applyFill="0" applyBorder="0" applyAlignment="0"/>
    <xf numFmtId="300" fontId="5" fillId="0" borderId="0" applyFill="0" applyBorder="0" applyAlignment="0"/>
    <xf numFmtId="297" fontId="5" fillId="0" borderId="0" applyFill="0" applyBorder="0" applyAlignment="0"/>
    <xf numFmtId="0" fontId="180" fillId="0" borderId="0" applyNumberFormat="0" applyFill="0" applyBorder="0" applyAlignment="0" applyProtection="0">
      <alignment vertical="top"/>
      <protection locked="0"/>
    </xf>
    <xf numFmtId="279" fontId="181" fillId="0" borderId="17" applyFont="0" applyFill="0" applyBorder="0">
      <alignment horizontal="right" vertical="center"/>
    </xf>
    <xf numFmtId="285" fontId="39" fillId="0" borderId="17" applyFill="0" applyBorder="0" applyProtection="0">
      <alignment horizontal="right" vertical="center"/>
    </xf>
    <xf numFmtId="0" fontId="166" fillId="0" borderId="3">
      <protection locked="0"/>
    </xf>
    <xf numFmtId="0" fontId="31" fillId="0" borderId="0">
      <protection locked="0"/>
    </xf>
    <xf numFmtId="0" fontId="200" fillId="0" borderId="0"/>
    <xf numFmtId="0" fontId="200" fillId="0" borderId="0"/>
    <xf numFmtId="0" fontId="200" fillId="0" borderId="0"/>
    <xf numFmtId="0" fontId="200" fillId="0" borderId="0"/>
    <xf numFmtId="0" fontId="200" fillId="0" borderId="0"/>
    <xf numFmtId="0" fontId="200" fillId="0" borderId="0"/>
    <xf numFmtId="0" fontId="200" fillId="0" borderId="0"/>
    <xf numFmtId="0" fontId="74" fillId="0" borderId="0" applyFont="0" applyFill="0" applyBorder="0" applyAlignment="0" applyProtection="0"/>
    <xf numFmtId="298" fontId="5" fillId="0" borderId="0" applyFont="0" applyFill="0" applyBorder="0" applyAlignment="0" applyProtection="0"/>
    <xf numFmtId="241" fontId="75" fillId="0" borderId="0"/>
    <xf numFmtId="43" fontId="7" fillId="0" borderId="0" applyFont="0" applyFill="0" applyBorder="0" applyAlignment="0" applyProtection="0"/>
    <xf numFmtId="244" fontId="1" fillId="0" borderId="0">
      <protection locked="0"/>
    </xf>
    <xf numFmtId="0" fontId="159" fillId="0" borderId="0" applyNumberFormat="0" applyAlignment="0">
      <alignment horizontal="left"/>
    </xf>
    <xf numFmtId="0" fontId="31" fillId="0" borderId="0">
      <protection locked="0"/>
    </xf>
    <xf numFmtId="0" fontId="74" fillId="0" borderId="0" applyFont="0" applyFill="0" applyBorder="0" applyAlignment="0" applyProtection="0"/>
    <xf numFmtId="0" fontId="5" fillId="0" borderId="0" applyFont="0" applyFill="0" applyBorder="0" applyAlignment="0" applyProtection="0"/>
    <xf numFmtId="245" fontId="1" fillId="0" borderId="0">
      <protection locked="0"/>
    </xf>
    <xf numFmtId="239" fontId="75" fillId="0" borderId="0"/>
    <xf numFmtId="0" fontId="156" fillId="0" borderId="0" applyProtection="0"/>
    <xf numFmtId="240" fontId="75" fillId="0" borderId="0"/>
    <xf numFmtId="0" fontId="166" fillId="0" borderId="0">
      <protection locked="0"/>
    </xf>
    <xf numFmtId="0" fontId="166" fillId="0" borderId="0">
      <protection locked="0"/>
    </xf>
    <xf numFmtId="0" fontId="160" fillId="0" borderId="0" applyNumberFormat="0" applyAlignment="0">
      <alignment horizontal="left"/>
    </xf>
    <xf numFmtId="0" fontId="80" fillId="0" borderId="0">
      <protection locked="0"/>
    </xf>
    <xf numFmtId="0" fontId="80" fillId="0" borderId="0">
      <protection locked="0"/>
    </xf>
    <xf numFmtId="0" fontId="161" fillId="0" borderId="0">
      <protection locked="0"/>
    </xf>
    <xf numFmtId="0" fontId="80" fillId="0" borderId="0">
      <protection locked="0"/>
    </xf>
    <xf numFmtId="0" fontId="80" fillId="0" borderId="0">
      <protection locked="0"/>
    </xf>
    <xf numFmtId="0" fontId="80" fillId="0" borderId="0">
      <protection locked="0"/>
    </xf>
    <xf numFmtId="0" fontId="161" fillId="0" borderId="0">
      <protection locked="0"/>
    </xf>
    <xf numFmtId="2" fontId="156" fillId="0" borderId="0" applyProtection="0"/>
    <xf numFmtId="0" fontId="1" fillId="0" borderId="0"/>
    <xf numFmtId="0" fontId="90" fillId="0" borderId="0">
      <protection locked="0"/>
    </xf>
    <xf numFmtId="0" fontId="90" fillId="0" borderId="0">
      <protection locked="0"/>
    </xf>
    <xf numFmtId="0" fontId="65" fillId="0" borderId="0" applyProtection="0"/>
    <xf numFmtId="0" fontId="64" fillId="0" borderId="0" applyProtection="0"/>
    <xf numFmtId="0" fontId="201" fillId="0" borderId="0" applyNumberFormat="0" applyFill="0" applyBorder="0" applyAlignment="0" applyProtection="0">
      <alignment vertical="top"/>
      <protection locked="0"/>
    </xf>
    <xf numFmtId="287" fontId="35" fillId="0" borderId="7" applyFont="0" applyFill="0" applyBorder="0">
      <alignment horizontal="right" vertical="center"/>
    </xf>
    <xf numFmtId="293" fontId="35" fillId="0" borderId="17" applyFill="0" applyBorder="0" applyProtection="0">
      <alignment horizontal="right" vertical="center"/>
    </xf>
    <xf numFmtId="292" fontId="39"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0" fontId="5" fillId="0" borderId="39">
      <protection locked="0"/>
    </xf>
    <xf numFmtId="290" fontId="182" fillId="0" borderId="0" applyFill="0" applyBorder="0" applyProtection="0">
      <alignment vertical="center"/>
    </xf>
    <xf numFmtId="290" fontId="182" fillId="0" borderId="0" applyFill="0" applyBorder="0" applyProtection="0">
      <alignment vertical="center"/>
    </xf>
    <xf numFmtId="290" fontId="182" fillId="0" borderId="0" applyFill="0" applyBorder="0" applyProtection="0">
      <alignment vertical="center"/>
    </xf>
    <xf numFmtId="290" fontId="182" fillId="0" borderId="0" applyFill="0" applyBorder="0" applyProtection="0">
      <alignment vertical="center"/>
    </xf>
    <xf numFmtId="294" fontId="35" fillId="0" borderId="7" applyFill="0">
      <alignment horizontal="right" vertical="center"/>
    </xf>
    <xf numFmtId="294" fontId="35" fillId="0" borderId="7" applyFill="0">
      <alignment horizontal="right" vertical="center"/>
    </xf>
    <xf numFmtId="294" fontId="35" fillId="0" borderId="7" applyFill="0">
      <alignment horizontal="right" vertical="center"/>
    </xf>
    <xf numFmtId="294" fontId="35" fillId="0" borderId="7" applyFill="0">
      <alignment horizontal="right" vertical="center"/>
    </xf>
    <xf numFmtId="294" fontId="35" fillId="0" borderId="7" applyFill="0">
      <alignment horizontal="right" vertical="center"/>
    </xf>
    <xf numFmtId="294" fontId="35" fillId="0" borderId="7" applyFill="0">
      <alignment horizontal="right" vertical="center"/>
    </xf>
    <xf numFmtId="294" fontId="35" fillId="0" borderId="7" applyFill="0">
      <alignment horizontal="right" vertical="center"/>
    </xf>
    <xf numFmtId="290" fontId="182" fillId="0" borderId="0" applyFill="0" applyBorder="0" applyProtection="0">
      <alignment vertical="center"/>
    </xf>
    <xf numFmtId="294" fontId="35" fillId="0" borderId="7" applyFill="0">
      <alignment horizontal="right" vertical="center"/>
    </xf>
    <xf numFmtId="267" fontId="75" fillId="0" borderId="0" applyFill="0" applyBorder="0" applyProtection="0">
      <alignment horizontal="center" vertical="center"/>
    </xf>
    <xf numFmtId="283" fontId="39" fillId="0" borderId="17" applyFont="0" applyFill="0" applyBorder="0">
      <alignment horizontal="right" vertical="center"/>
    </xf>
    <xf numFmtId="270" fontId="183" fillId="0" borderId="0">
      <alignment horizontal="left"/>
    </xf>
    <xf numFmtId="38" fontId="74" fillId="0" borderId="0" applyFont="0" applyFill="0" applyBorder="0" applyAlignment="0" applyProtection="0"/>
    <xf numFmtId="40" fontId="74" fillId="0" borderId="0" applyFont="0" applyFill="0" applyBorder="0" applyAlignment="0" applyProtection="0"/>
    <xf numFmtId="0" fontId="35" fillId="0" borderId="0" applyFont="0" applyFill="0" applyBorder="0">
      <alignment vertical="center"/>
    </xf>
    <xf numFmtId="0" fontId="7" fillId="0" borderId="0" applyFont="0" applyFill="0" applyBorder="0" applyAlignment="0" applyProtection="0"/>
    <xf numFmtId="272" fontId="74" fillId="0" borderId="0" applyFont="0" applyFill="0" applyBorder="0" applyAlignment="0" applyProtection="0"/>
    <xf numFmtId="273" fontId="74" fillId="0" borderId="0" applyFont="0" applyFill="0" applyBorder="0" applyAlignment="0" applyProtection="0"/>
    <xf numFmtId="293" fontId="35" fillId="0" borderId="17">
      <alignment horizontal="right" vertical="center"/>
    </xf>
    <xf numFmtId="0" fontId="196" fillId="26" borderId="0" applyNumberFormat="0" applyFont="0" applyFill="0" applyBorder="0" applyAlignment="0">
      <alignment vertical="center"/>
    </xf>
    <xf numFmtId="1" fontId="157" fillId="0" borderId="0" applyFill="0" applyBorder="0" applyAlignment="0" applyProtection="0"/>
    <xf numFmtId="242" fontId="5" fillId="0" borderId="0"/>
    <xf numFmtId="0" fontId="193" fillId="0" borderId="0"/>
    <xf numFmtId="0" fontId="193" fillId="0" borderId="0"/>
    <xf numFmtId="0" fontId="193" fillId="0" borderId="0"/>
    <xf numFmtId="0" fontId="193" fillId="0" borderId="0"/>
    <xf numFmtId="0" fontId="193" fillId="0" borderId="0"/>
    <xf numFmtId="0" fontId="193" fillId="0" borderId="0"/>
    <xf numFmtId="0" fontId="193" fillId="0" borderId="0"/>
    <xf numFmtId="0" fontId="7" fillId="0" borderId="0"/>
    <xf numFmtId="0" fontId="31" fillId="0" borderId="0">
      <protection locked="0"/>
    </xf>
    <xf numFmtId="0" fontId="80" fillId="0" borderId="0">
      <protection locked="0"/>
    </xf>
    <xf numFmtId="30" fontId="162" fillId="0" borderId="0" applyNumberFormat="0" applyFill="0" applyBorder="0" applyAlignment="0" applyProtection="0">
      <alignment horizontal="left"/>
    </xf>
    <xf numFmtId="40" fontId="163" fillId="0" borderId="0" applyBorder="0">
      <alignment horizontal="right"/>
    </xf>
    <xf numFmtId="271" fontId="184" fillId="0" borderId="0">
      <alignment horizontal="center"/>
    </xf>
    <xf numFmtId="49" fontId="185" fillId="0" borderId="0" applyFill="0" applyBorder="0" applyProtection="0">
      <alignment horizontal="centerContinuous" vertical="center"/>
    </xf>
    <xf numFmtId="268" fontId="75" fillId="0" borderId="0" applyFill="0" applyBorder="0" applyProtection="0">
      <alignment horizontal="center" vertical="center"/>
    </xf>
    <xf numFmtId="281" fontId="1" fillId="0" borderId="17" applyFont="0" applyFill="0" applyBorder="0">
      <alignment horizontal="right" vertical="center"/>
    </xf>
    <xf numFmtId="291" fontId="1" fillId="0" borderId="0" applyFill="0" applyBorder="0" applyProtection="0"/>
    <xf numFmtId="278" fontId="1" fillId="0" borderId="17" applyFont="0" applyFill="0" applyBorder="0" applyProtection="0">
      <alignment horizontal="right" vertical="center"/>
    </xf>
    <xf numFmtId="284" fontId="39" fillId="0" borderId="17" applyFont="0" applyFill="0" applyBorder="0">
      <alignment horizontal="right" vertical="center"/>
    </xf>
    <xf numFmtId="0" fontId="156" fillId="0" borderId="144" applyProtection="0"/>
    <xf numFmtId="282" fontId="39" fillId="0" borderId="17" applyFont="0" applyFill="0" applyBorder="0">
      <alignment horizontal="right" vertical="center"/>
    </xf>
    <xf numFmtId="0" fontId="1" fillId="0" borderId="0" applyFont="0" applyFill="0" applyBorder="0" applyAlignment="0" applyProtection="0"/>
    <xf numFmtId="0" fontId="186" fillId="0" borderId="0" applyNumberFormat="0" applyFill="0" applyBorder="0" applyAlignment="0" applyProtection="0">
      <alignment vertical="top"/>
      <protection locked="0"/>
    </xf>
    <xf numFmtId="0" fontId="1" fillId="0" borderId="0" applyFont="0" applyFill="0" applyBorder="0" applyAlignment="0" applyProtection="0"/>
    <xf numFmtId="0" fontId="202" fillId="0" borderId="0" applyNumberFormat="0" applyFill="0" applyBorder="0" applyAlignment="0" applyProtection="0"/>
    <xf numFmtId="308" fontId="5" fillId="0" borderId="0" applyNumberFormat="0" applyFont="0" applyFill="0" applyBorder="0" applyAlignment="0" applyProtection="0"/>
    <xf numFmtId="0" fontId="209" fillId="0" borderId="0" applyNumberFormat="0" applyFont="0" applyFill="0" applyBorder="0" applyAlignment="0" applyProtection="0"/>
    <xf numFmtId="308" fontId="5" fillId="0" borderId="0" applyNumberFormat="0" applyFont="0" applyFill="0" applyBorder="0" applyAlignment="0" applyProtection="0"/>
    <xf numFmtId="309" fontId="5" fillId="0" borderId="0" applyNumberFormat="0" applyFont="0" applyFill="0" applyBorder="0" applyAlignment="0" applyProtection="0"/>
    <xf numFmtId="310" fontId="79" fillId="0" borderId="0" applyFont="0" applyFill="0" applyBorder="0" applyAlignment="0" applyProtection="0">
      <alignment vertical="center"/>
    </xf>
    <xf numFmtId="177" fontId="7"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31" fillId="0" borderId="0" applyFont="0" applyFill="0" applyBorder="0" applyAlignment="0" applyProtection="0"/>
    <xf numFmtId="0" fontId="31" fillId="0" borderId="0" applyFont="0" applyFill="0" applyBorder="0" applyAlignment="0" applyProtection="0"/>
    <xf numFmtId="0" fontId="31" fillId="0" borderId="0" applyFont="0" applyFill="0" applyBorder="0" applyAlignment="0" applyProtection="0"/>
    <xf numFmtId="0" fontId="5" fillId="0" borderId="0"/>
    <xf numFmtId="0" fontId="5" fillId="0" borderId="0"/>
    <xf numFmtId="0" fontId="31" fillId="0" borderId="0" applyFont="0" applyFill="0" applyBorder="0" applyAlignment="0" applyProtection="0"/>
    <xf numFmtId="0" fontId="31" fillId="0" borderId="0" applyFont="0" applyFill="0" applyBorder="0" applyAlignment="0" applyProtection="0"/>
    <xf numFmtId="0" fontId="3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1" fillId="0" borderId="0" applyFont="0" applyFill="0" applyBorder="0" applyAlignment="0" applyProtection="0"/>
    <xf numFmtId="0" fontId="3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31" fillId="0" borderId="0" applyFont="0" applyFill="0" applyBorder="0" applyAlignment="0" applyProtection="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1" fillId="0" borderId="0"/>
    <xf numFmtId="0" fontId="7" fillId="0" borderId="0"/>
    <xf numFmtId="0" fontId="31"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1" fillId="0" borderId="0"/>
    <xf numFmtId="0" fontId="5" fillId="0" borderId="0"/>
    <xf numFmtId="0" fontId="211" fillId="0" borderId="0" applyFont="0" applyFill="0" applyBorder="0" applyAlignment="0" applyProtection="0"/>
    <xf numFmtId="246" fontId="5" fillId="0" borderId="0" applyFont="0" applyFill="0" applyBorder="0" applyProtection="0">
      <alignment vertical="center"/>
    </xf>
    <xf numFmtId="297" fontId="5" fillId="0" borderId="0">
      <alignment vertical="center"/>
    </xf>
    <xf numFmtId="0" fontId="79" fillId="0" borderId="0" applyFont="0" applyFill="0" applyBorder="0" applyAlignment="0" applyProtection="0">
      <alignment vertical="center"/>
    </xf>
    <xf numFmtId="2" fontId="211" fillId="0" borderId="0" applyFont="0" applyFill="0" applyBorder="0" applyAlignment="0" applyProtection="0"/>
    <xf numFmtId="0" fontId="212" fillId="0" borderId="0" applyNumberFormat="0" applyFill="0" applyBorder="0" applyAlignment="0" applyProtection="0"/>
    <xf numFmtId="0" fontId="213" fillId="0" borderId="0" applyNumberFormat="0" applyFill="0" applyBorder="0" applyAlignment="0" applyProtection="0"/>
    <xf numFmtId="177" fontId="158" fillId="0" borderId="17">
      <alignment vertical="center"/>
    </xf>
    <xf numFmtId="311" fontId="1" fillId="0" borderId="0">
      <alignment vertical="center"/>
    </xf>
    <xf numFmtId="0" fontId="35" fillId="0" borderId="0"/>
    <xf numFmtId="3" fontId="77" fillId="0" borderId="77">
      <alignment horizontal="right" vertical="center"/>
    </xf>
    <xf numFmtId="3" fontId="77" fillId="0" borderId="77">
      <alignment horizontal="right" vertical="center"/>
    </xf>
    <xf numFmtId="313" fontId="5" fillId="0" borderId="0">
      <alignment vertical="center"/>
    </xf>
    <xf numFmtId="313" fontId="5" fillId="0" borderId="0">
      <alignment vertical="center"/>
    </xf>
    <xf numFmtId="313" fontId="5" fillId="0" borderId="0">
      <alignment vertical="center"/>
    </xf>
    <xf numFmtId="313" fontId="5" fillId="0" borderId="0">
      <alignment vertical="center"/>
    </xf>
    <xf numFmtId="313" fontId="5" fillId="0" borderId="0">
      <alignment vertical="center"/>
    </xf>
    <xf numFmtId="277" fontId="5" fillId="0" borderId="0">
      <alignment vertical="center"/>
    </xf>
    <xf numFmtId="277" fontId="5" fillId="0" borderId="0">
      <alignment vertical="center"/>
    </xf>
    <xf numFmtId="277" fontId="5" fillId="0" borderId="0">
      <alignment vertical="center"/>
    </xf>
    <xf numFmtId="277" fontId="5" fillId="0" borderId="0">
      <alignment vertical="center"/>
    </xf>
    <xf numFmtId="277" fontId="5" fillId="0" borderId="0">
      <alignment vertical="center"/>
    </xf>
    <xf numFmtId="277" fontId="5" fillId="0" borderId="0">
      <alignment vertical="center"/>
    </xf>
    <xf numFmtId="277" fontId="5" fillId="0" borderId="0">
      <alignment vertical="center"/>
    </xf>
    <xf numFmtId="277" fontId="5" fillId="0" borderId="0">
      <alignment vertical="center"/>
    </xf>
    <xf numFmtId="277" fontId="5" fillId="0" borderId="0">
      <alignment vertical="center"/>
    </xf>
    <xf numFmtId="277" fontId="5" fillId="0" borderId="0">
      <alignmen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 fontId="77" fillId="0" borderId="77">
      <alignment horizontal="right" vertical="center"/>
    </xf>
    <xf numFmtId="312" fontId="135" fillId="0" borderId="0">
      <alignment vertical="center"/>
    </xf>
    <xf numFmtId="312" fontId="135" fillId="0" borderId="0">
      <alignment vertical="center"/>
    </xf>
    <xf numFmtId="3" fontId="77" fillId="0" borderId="77">
      <alignment horizontal="right" vertical="center"/>
    </xf>
    <xf numFmtId="314" fontId="79" fillId="0" borderId="0">
      <alignment vertical="center"/>
    </xf>
    <xf numFmtId="0" fontId="5" fillId="0" borderId="0"/>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2" fontId="77" fillId="0" borderId="77">
      <alignment horizontal="right" vertical="center"/>
    </xf>
    <xf numFmtId="314" fontId="79" fillId="0" borderId="0">
      <alignment vertical="center"/>
    </xf>
    <xf numFmtId="0" fontId="211" fillId="0" borderId="0" applyFont="0" applyFill="0" applyBorder="0" applyAlignment="0" applyProtection="0"/>
    <xf numFmtId="330" fontId="207" fillId="0" borderId="0" applyFont="0" applyFill="0" applyBorder="0" applyAlignment="0" applyProtection="0"/>
    <xf numFmtId="329" fontId="35" fillId="0" borderId="0" applyFont="0" applyFill="0" applyBorder="0" applyAlignment="0" applyProtection="0"/>
    <xf numFmtId="330" fontId="220" fillId="0" borderId="0" applyFont="0" applyFill="0" applyBorder="0" applyAlignment="0" applyProtection="0"/>
    <xf numFmtId="329" fontId="35" fillId="0" borderId="0" applyFont="0" applyFill="0" applyBorder="0" applyAlignment="0" applyProtection="0"/>
    <xf numFmtId="331" fontId="207" fillId="0" borderId="0" applyFont="0" applyFill="0" applyBorder="0" applyAlignment="0" applyProtection="0"/>
    <xf numFmtId="329" fontId="35" fillId="0" borderId="0" applyFont="0" applyFill="0" applyBorder="0" applyAlignment="0" applyProtection="0"/>
    <xf numFmtId="330" fontId="207" fillId="0" borderId="0" applyFont="0" applyFill="0" applyBorder="0" applyAlignment="0" applyProtection="0"/>
    <xf numFmtId="329" fontId="35" fillId="0" borderId="0" applyFont="0" applyFill="0" applyBorder="0" applyAlignment="0" applyProtection="0"/>
    <xf numFmtId="330" fontId="208" fillId="0" borderId="0" applyFont="0" applyFill="0" applyBorder="0" applyAlignment="0" applyProtection="0"/>
    <xf numFmtId="332" fontId="5" fillId="0" borderId="0" applyFont="0" applyFill="0" applyBorder="0" applyAlignment="0" applyProtection="0"/>
    <xf numFmtId="330" fontId="221" fillId="0" borderId="0" applyFont="0" applyFill="0" applyBorder="0" applyAlignment="0" applyProtection="0"/>
    <xf numFmtId="329" fontId="35" fillId="0" borderId="0" applyFont="0" applyFill="0" applyBorder="0" applyAlignment="0" applyProtection="0"/>
    <xf numFmtId="0" fontId="35" fillId="0" borderId="0" applyFont="0" applyFill="0" applyBorder="0" applyAlignment="0" applyProtection="0"/>
    <xf numFmtId="333" fontId="207" fillId="0" borderId="0" applyFont="0" applyFill="0" applyBorder="0" applyAlignment="0" applyProtection="0"/>
    <xf numFmtId="0" fontId="35" fillId="0" borderId="0" applyFont="0" applyFill="0" applyBorder="0" applyAlignment="0" applyProtection="0"/>
    <xf numFmtId="334" fontId="207" fillId="0" borderId="0" applyFont="0" applyFill="0" applyBorder="0" applyAlignment="0" applyProtection="0"/>
    <xf numFmtId="0" fontId="35" fillId="0" borderId="0" applyFont="0" applyFill="0" applyBorder="0" applyAlignment="0" applyProtection="0"/>
    <xf numFmtId="334" fontId="208" fillId="0" borderId="0" applyFont="0" applyFill="0" applyBorder="0" applyAlignment="0" applyProtection="0"/>
    <xf numFmtId="335" fontId="5" fillId="0" borderId="0" applyFont="0" applyFill="0" applyBorder="0" applyAlignment="0" applyProtection="0"/>
    <xf numFmtId="334" fontId="221" fillId="0" borderId="0" applyFont="0" applyFill="0" applyBorder="0" applyAlignment="0" applyProtection="0"/>
    <xf numFmtId="0" fontId="35" fillId="0" borderId="0" applyFont="0" applyFill="0" applyBorder="0" applyAlignment="0" applyProtection="0"/>
    <xf numFmtId="10" fontId="211" fillId="0" borderId="0" applyFont="0" applyFill="0" applyBorder="0" applyAlignment="0" applyProtection="0"/>
    <xf numFmtId="336" fontId="207" fillId="0" borderId="0" applyFont="0" applyFill="0" applyBorder="0" applyAlignment="0" applyProtection="0"/>
    <xf numFmtId="0" fontId="192" fillId="0" borderId="0" applyFont="0" applyFill="0" applyBorder="0" applyAlignment="0" applyProtection="0"/>
    <xf numFmtId="336" fontId="220" fillId="0" borderId="0" applyFont="0" applyFill="0" applyBorder="0" applyAlignment="0" applyProtection="0"/>
    <xf numFmtId="302" fontId="35" fillId="0" borderId="0" applyFont="0" applyFill="0" applyBorder="0" applyAlignment="0" applyProtection="0"/>
    <xf numFmtId="336" fontId="207" fillId="0" borderId="0" applyFont="0" applyFill="0" applyBorder="0" applyAlignment="0" applyProtection="0"/>
    <xf numFmtId="0" fontId="35" fillId="0" borderId="0" applyFont="0" applyFill="0" applyBorder="0" applyAlignment="0" applyProtection="0"/>
    <xf numFmtId="336" fontId="207" fillId="0" borderId="0" applyFont="0" applyFill="0" applyBorder="0" applyAlignment="0" applyProtection="0"/>
    <xf numFmtId="0" fontId="192" fillId="0" borderId="0" applyFont="0" applyFill="0" applyBorder="0" applyAlignment="0" applyProtection="0"/>
    <xf numFmtId="336" fontId="208" fillId="0" borderId="0" applyFont="0" applyFill="0" applyBorder="0" applyAlignment="0" applyProtection="0"/>
    <xf numFmtId="313" fontId="5" fillId="0" borderId="0" applyFont="0" applyFill="0" applyBorder="0" applyAlignment="0" applyProtection="0"/>
    <xf numFmtId="336" fontId="221" fillId="0" borderId="0" applyFont="0" applyFill="0" applyBorder="0" applyAlignment="0" applyProtection="0"/>
    <xf numFmtId="302" fontId="35" fillId="0" borderId="0" applyFont="0" applyFill="0" applyBorder="0" applyAlignment="0" applyProtection="0"/>
    <xf numFmtId="337" fontId="35" fillId="0" borderId="0" applyFont="0" applyFill="0" applyBorder="0" applyAlignment="0" applyProtection="0"/>
    <xf numFmtId="338" fontId="207" fillId="0" borderId="0" applyFont="0" applyFill="0" applyBorder="0" applyAlignment="0" applyProtection="0"/>
    <xf numFmtId="337" fontId="35" fillId="0" borderId="0" applyFont="0" applyFill="0" applyBorder="0" applyAlignment="0" applyProtection="0"/>
    <xf numFmtId="338" fontId="207" fillId="0" borderId="0" applyFont="0" applyFill="0" applyBorder="0" applyAlignment="0" applyProtection="0"/>
    <xf numFmtId="337" fontId="35" fillId="0" borderId="0" applyFont="0" applyFill="0" applyBorder="0" applyAlignment="0" applyProtection="0"/>
    <xf numFmtId="338" fontId="208" fillId="0" borderId="0" applyFont="0" applyFill="0" applyBorder="0" applyAlignment="0" applyProtection="0"/>
    <xf numFmtId="339" fontId="5" fillId="0" borderId="0" applyFont="0" applyFill="0" applyBorder="0" applyAlignment="0" applyProtection="0"/>
    <xf numFmtId="338" fontId="221" fillId="0" borderId="0" applyFont="0" applyFill="0" applyBorder="0" applyAlignment="0" applyProtection="0"/>
    <xf numFmtId="337" fontId="35" fillId="0" borderId="0" applyFont="0" applyFill="0" applyBorder="0" applyAlignment="0" applyProtection="0"/>
    <xf numFmtId="4" fontId="211" fillId="0" borderId="0" applyFont="0" applyFill="0" applyBorder="0" applyAlignment="0" applyProtection="0"/>
    <xf numFmtId="3" fontId="211" fillId="0" borderId="0" applyFont="0" applyFill="0" applyBorder="0" applyAlignment="0" applyProtection="0"/>
    <xf numFmtId="0" fontId="207" fillId="0" borderId="0"/>
    <xf numFmtId="0" fontId="62" fillId="0" borderId="0"/>
    <xf numFmtId="0" fontId="178" fillId="0" borderId="0"/>
    <xf numFmtId="37" fontId="207" fillId="0" borderId="0" applyFill="0"/>
    <xf numFmtId="0" fontId="62" fillId="0" borderId="0"/>
    <xf numFmtId="0" fontId="223" fillId="0" borderId="0"/>
    <xf numFmtId="0" fontId="224" fillId="0" borderId="0"/>
    <xf numFmtId="37" fontId="62" fillId="0" borderId="0"/>
    <xf numFmtId="0" fontId="222" fillId="0" borderId="0"/>
    <xf numFmtId="0" fontId="225" fillId="0" borderId="0"/>
    <xf numFmtId="0" fontId="222" fillId="0" borderId="0"/>
    <xf numFmtId="0" fontId="62" fillId="0" borderId="0"/>
    <xf numFmtId="0" fontId="207" fillId="0" borderId="0"/>
    <xf numFmtId="0" fontId="62" fillId="0" borderId="0"/>
    <xf numFmtId="0" fontId="221" fillId="0" borderId="0"/>
    <xf numFmtId="0" fontId="62" fillId="0" borderId="0"/>
    <xf numFmtId="0" fontId="226" fillId="0" borderId="0"/>
    <xf numFmtId="0" fontId="207" fillId="0" borderId="0"/>
    <xf numFmtId="0" fontId="223" fillId="0" borderId="0"/>
    <xf numFmtId="0" fontId="62" fillId="0" borderId="0"/>
    <xf numFmtId="0" fontId="226" fillId="0" borderId="0"/>
    <xf numFmtId="37" fontId="62" fillId="0" borderId="0"/>
    <xf numFmtId="0" fontId="207" fillId="0" borderId="0"/>
    <xf numFmtId="0" fontId="62" fillId="0" borderId="0"/>
    <xf numFmtId="0" fontId="222" fillId="0" borderId="0"/>
    <xf numFmtId="0" fontId="62" fillId="0" borderId="0"/>
    <xf numFmtId="0" fontId="221" fillId="0" borderId="0"/>
    <xf numFmtId="0" fontId="178" fillId="0" borderId="0"/>
    <xf numFmtId="0" fontId="222" fillId="0" borderId="0"/>
    <xf numFmtId="0" fontId="62" fillId="0" borderId="0"/>
    <xf numFmtId="0" fontId="222" fillId="0" borderId="0"/>
    <xf numFmtId="0" fontId="62" fillId="0" borderId="0"/>
    <xf numFmtId="0" fontId="207" fillId="0" borderId="0"/>
    <xf numFmtId="0" fontId="178" fillId="0" borderId="0"/>
    <xf numFmtId="0" fontId="222" fillId="0" borderId="0"/>
    <xf numFmtId="0" fontId="178" fillId="0" borderId="0"/>
    <xf numFmtId="0" fontId="222" fillId="0" borderId="0"/>
    <xf numFmtId="0" fontId="227" fillId="0" borderId="0"/>
    <xf numFmtId="0" fontId="208" fillId="0" borderId="0"/>
    <xf numFmtId="0" fontId="228" fillId="0" borderId="0"/>
    <xf numFmtId="0" fontId="224" fillId="0" borderId="0"/>
    <xf numFmtId="0" fontId="63" fillId="0" borderId="0"/>
    <xf numFmtId="0" fontId="211" fillId="0" borderId="3" applyNumberFormat="0" applyFont="0" applyFill="0" applyAlignment="0" applyProtection="0"/>
    <xf numFmtId="0" fontId="5" fillId="0" borderId="0">
      <protection locked="0"/>
    </xf>
    <xf numFmtId="38" fontId="7" fillId="0" borderId="0" applyFont="0" applyFill="0" applyBorder="0" applyAlignment="0" applyProtection="0"/>
    <xf numFmtId="302" fontId="5" fillId="0" borderId="0"/>
    <xf numFmtId="3" fontId="7" fillId="0" borderId="0" applyFont="0" applyFill="0" applyBorder="0" applyAlignment="0" applyProtection="0"/>
    <xf numFmtId="0" fontId="5" fillId="0" borderId="0">
      <protection locked="0"/>
    </xf>
    <xf numFmtId="303" fontId="188" fillId="0" borderId="0" applyFont="0" applyFill="0" applyBorder="0" applyAlignment="0" applyProtection="0"/>
    <xf numFmtId="340" fontId="5" fillId="0" borderId="0"/>
    <xf numFmtId="341" fontId="31" fillId="0" borderId="0" applyFont="0" applyFill="0" applyBorder="0" applyAlignment="0" applyProtection="0"/>
    <xf numFmtId="304" fontId="30" fillId="0" borderId="0" applyFont="0" applyFill="0" applyBorder="0" applyAlignment="0" applyProtection="0"/>
    <xf numFmtId="0" fontId="1" fillId="0" borderId="0"/>
    <xf numFmtId="0" fontId="7" fillId="0" borderId="0" applyFont="0" applyFill="0" applyBorder="0" applyAlignment="0" applyProtection="0"/>
    <xf numFmtId="305" fontId="1" fillId="0" borderId="0"/>
    <xf numFmtId="342" fontId="2" fillId="0" borderId="17">
      <alignment vertical="center"/>
    </xf>
    <xf numFmtId="343" fontId="211" fillId="0" borderId="0" applyFont="0" applyFill="0" applyBorder="0" applyAlignment="0" applyProtection="0"/>
    <xf numFmtId="344" fontId="211" fillId="0" borderId="0" applyFont="0" applyFill="0" applyBorder="0" applyAlignment="0" applyProtection="0"/>
    <xf numFmtId="345" fontId="5" fillId="0" borderId="0" applyFont="0" applyFill="0" applyBorder="0" applyAlignment="0" applyProtection="0"/>
    <xf numFmtId="2" fontId="7" fillId="0" borderId="0" applyFont="0" applyFill="0" applyBorder="0" applyAlignment="0" applyProtection="0"/>
    <xf numFmtId="0" fontId="229" fillId="0" borderId="0" applyNumberFormat="0" applyFill="0" applyBorder="0" applyAlignment="0" applyProtection="0">
      <alignment vertical="top"/>
      <protection locked="0"/>
    </xf>
    <xf numFmtId="0" fontId="65" fillId="0" borderId="0" applyNumberFormat="0" applyFill="0" applyBorder="0" applyAlignment="0" applyProtection="0"/>
    <xf numFmtId="0" fontId="64" fillId="0" borderId="0" applyNumberFormat="0" applyFill="0" applyBorder="0" applyAlignment="0" applyProtection="0"/>
    <xf numFmtId="306" fontId="5" fillId="0" borderId="0">
      <protection locked="0"/>
    </xf>
    <xf numFmtId="306" fontId="5" fillId="0" borderId="0">
      <protection locked="0"/>
    </xf>
    <xf numFmtId="346" fontId="2" fillId="0" borderId="17">
      <alignment vertical="center"/>
    </xf>
    <xf numFmtId="347" fontId="2" fillId="0" borderId="17">
      <alignment horizontal="right" vertical="center"/>
    </xf>
    <xf numFmtId="348" fontId="2" fillId="0" borderId="17">
      <alignment vertical="center"/>
    </xf>
    <xf numFmtId="307" fontId="5" fillId="0" borderId="0"/>
    <xf numFmtId="0" fontId="1" fillId="0" borderId="147"/>
    <xf numFmtId="179" fontId="79" fillId="0" borderId="0">
      <alignment vertical="center"/>
    </xf>
    <xf numFmtId="0" fontId="5" fillId="0" borderId="0">
      <protection locked="0"/>
    </xf>
    <xf numFmtId="177" fontId="7" fillId="0" borderId="0" applyFont="0" applyFill="0" applyBorder="0" applyAlignment="0" applyProtection="0"/>
    <xf numFmtId="221" fontId="79" fillId="0" borderId="0">
      <alignment vertical="center"/>
    </xf>
    <xf numFmtId="221" fontId="79" fillId="0" borderId="0">
      <alignment vertical="distributed"/>
    </xf>
    <xf numFmtId="0" fontId="7" fillId="0" borderId="3" applyNumberFormat="0" applyFont="0" applyFill="0" applyAlignment="0" applyProtection="0"/>
    <xf numFmtId="49" fontId="2" fillId="0" borderId="17">
      <alignment horizontal="center" vertical="center"/>
    </xf>
    <xf numFmtId="0" fontId="88" fillId="0" borderId="0"/>
    <xf numFmtId="0" fontId="79" fillId="0" borderId="0">
      <alignment vertical="center"/>
    </xf>
    <xf numFmtId="315" fontId="1" fillId="0" borderId="0"/>
    <xf numFmtId="315" fontId="1" fillId="0" borderId="0"/>
    <xf numFmtId="315" fontId="1" fillId="0" borderId="0"/>
    <xf numFmtId="315" fontId="1" fillId="0" borderId="0"/>
    <xf numFmtId="315" fontId="1" fillId="0" borderId="0"/>
    <xf numFmtId="315" fontId="1" fillId="0" borderId="0"/>
    <xf numFmtId="315" fontId="1" fillId="0" borderId="0"/>
    <xf numFmtId="315" fontId="1" fillId="0" borderId="0"/>
    <xf numFmtId="315" fontId="1" fillId="0" borderId="0"/>
    <xf numFmtId="315" fontId="1" fillId="0" borderId="0"/>
    <xf numFmtId="315" fontId="1" fillId="0" borderId="0"/>
    <xf numFmtId="0" fontId="191" fillId="0" borderId="41">
      <alignment vertical="center"/>
    </xf>
    <xf numFmtId="0" fontId="214" fillId="0" borderId="0" applyNumberFormat="0" applyFill="0" applyBorder="0" applyAlignment="0" applyProtection="0">
      <alignment vertical="top"/>
      <protection locked="0"/>
    </xf>
    <xf numFmtId="316" fontId="215" fillId="0" borderId="146">
      <alignment horizontal="center" vertical="center"/>
    </xf>
    <xf numFmtId="177" fontId="31" fillId="0" borderId="79">
      <alignment vertical="center"/>
    </xf>
    <xf numFmtId="0" fontId="79" fillId="0" borderId="0" applyNumberFormat="0" applyFont="0" applyFill="0" applyBorder="0" applyProtection="0">
      <alignment horizontal="distributed" vertical="center"/>
    </xf>
    <xf numFmtId="0" fontId="78" fillId="0" borderId="0">
      <protection locked="0"/>
    </xf>
    <xf numFmtId="0" fontId="78" fillId="0" borderId="0">
      <protection locked="0"/>
    </xf>
    <xf numFmtId="0" fontId="78" fillId="0" borderId="0">
      <protection locked="0"/>
    </xf>
    <xf numFmtId="10" fontId="203" fillId="0" borderId="0">
      <alignment vertical="center"/>
    </xf>
    <xf numFmtId="0" fontId="78" fillId="0" borderId="0">
      <protection locked="0"/>
    </xf>
    <xf numFmtId="317" fontId="1" fillId="0" borderId="0" applyFont="0" applyFill="0" applyBorder="0" applyProtection="0">
      <alignment horizontal="center" vertical="center"/>
    </xf>
    <xf numFmtId="318" fontId="1" fillId="0" borderId="0" applyFont="0" applyFill="0" applyBorder="0" applyProtection="0">
      <alignment horizontal="center" vertical="center"/>
    </xf>
    <xf numFmtId="9" fontId="20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319" fontId="5" fillId="0" borderId="0" applyFont="0" applyFill="0" applyBorder="0" applyAlignment="0" applyProtection="0"/>
    <xf numFmtId="320" fontId="210" fillId="0" borderId="0" applyFont="0" applyFill="0" applyBorder="0" applyAlignment="0" applyProtection="0"/>
    <xf numFmtId="321" fontId="216" fillId="0" borderId="145" applyFont="0" applyFill="0" applyAlignment="0" applyProtection="0">
      <alignment horizontal="center" vertical="center"/>
    </xf>
    <xf numFmtId="177" fontId="217" fillId="0" borderId="140">
      <alignment vertical="center"/>
    </xf>
    <xf numFmtId="322" fontId="88" fillId="0" borderId="26" applyBorder="0"/>
    <xf numFmtId="0" fontId="218" fillId="0" borderId="0" applyNumberFormat="0" applyFont="0" applyFill="0" applyBorder="0" applyProtection="0">
      <alignment horizontal="centerContinuous" vertical="center"/>
    </xf>
    <xf numFmtId="201" fontId="218" fillId="0" borderId="0" applyFill="0" applyBorder="0" applyProtection="0">
      <alignment horizontal="centerContinuous" vertical="center"/>
    </xf>
    <xf numFmtId="0" fontId="79" fillId="0" borderId="0" applyNumberFormat="0" applyFont="0" applyFill="0" applyBorder="0" applyProtection="0">
      <alignment horizontal="centerContinuous" vertical="center"/>
    </xf>
    <xf numFmtId="183" fontId="218" fillId="0" borderId="0" applyNumberFormat="0" applyFont="0" applyFill="0" applyBorder="0" applyProtection="0">
      <alignment horizontal="centerContinuous" vertical="center"/>
    </xf>
    <xf numFmtId="38" fontId="158" fillId="0" borderId="0">
      <alignment vertical="center" wrapText="1"/>
    </xf>
    <xf numFmtId="0" fontId="88" fillId="0" borderId="118"/>
    <xf numFmtId="4" fontId="88" fillId="0" borderId="26"/>
    <xf numFmtId="183" fontId="140" fillId="0" borderId="80" applyFont="0" applyFill="0" applyBorder="0" applyAlignment="0" applyProtection="0">
      <alignment vertical="center"/>
    </xf>
    <xf numFmtId="201" fontId="140" fillId="0" borderId="80" applyFont="0" applyFill="0" applyBorder="0" applyAlignment="0" applyProtection="0">
      <alignment vertical="center"/>
    </xf>
    <xf numFmtId="0" fontId="219" fillId="0" borderId="0">
      <alignment vertical="center"/>
    </xf>
    <xf numFmtId="323" fontId="203" fillId="0" borderId="0">
      <alignment vertical="center"/>
    </xf>
    <xf numFmtId="177" fontId="26" fillId="0" borderId="140">
      <alignment vertical="center"/>
    </xf>
    <xf numFmtId="183" fontId="218" fillId="0" borderId="0" applyFont="0" applyFill="0" applyBorder="0" applyProtection="0">
      <alignment horizontal="centerContinuous" vertical="center"/>
    </xf>
    <xf numFmtId="178" fontId="218" fillId="0" borderId="0" applyFont="0" applyFill="0" applyBorder="0" applyProtection="0">
      <alignment horizontal="centerContinuous" vertical="center"/>
    </xf>
    <xf numFmtId="176" fontId="218" fillId="0" borderId="0" applyFont="0" applyFill="0" applyBorder="0" applyProtection="0">
      <alignment horizontal="centerContinuous" vertical="center"/>
    </xf>
    <xf numFmtId="204" fontId="218" fillId="0" borderId="37" applyFont="0" applyFill="0" applyBorder="0" applyProtection="0">
      <alignment horizontal="right" vertical="center"/>
      <protection locked="0"/>
    </xf>
    <xf numFmtId="41" fontId="5" fillId="0" borderId="0" applyFont="0" applyFill="0" applyBorder="0" applyAlignment="0" applyProtection="0">
      <alignment vertical="center"/>
    </xf>
    <xf numFmtId="41" fontId="5" fillId="0" borderId="0" applyFont="0" applyFill="0" applyBorder="0" applyAlignment="0" applyProtection="0"/>
    <xf numFmtId="177" fontId="1" fillId="0" borderId="0" applyFont="0" applyFill="0" applyBorder="0" applyAlignment="0" applyProtection="0"/>
    <xf numFmtId="224" fontId="1" fillId="0" borderId="0" applyFont="0" applyFill="0" applyBorder="0" applyAlignment="0" applyProtection="0"/>
    <xf numFmtId="41" fontId="9" fillId="0" borderId="0" applyFont="0" applyFill="0" applyBorder="0" applyAlignment="0" applyProtection="0">
      <alignment vertical="center"/>
    </xf>
    <xf numFmtId="224" fontId="1" fillId="0" borderId="0" applyFont="0" applyFill="0" applyBorder="0" applyAlignment="0" applyProtection="0"/>
    <xf numFmtId="0" fontId="7" fillId="0" borderId="0"/>
    <xf numFmtId="0" fontId="1" fillId="0" borderId="0" applyFont="0" applyFill="0" applyBorder="0" applyAlignment="0" applyProtection="0"/>
    <xf numFmtId="324" fontId="2" fillId="0" borderId="17" applyBorder="0">
      <alignment vertical="center"/>
    </xf>
    <xf numFmtId="325" fontId="5" fillId="0" borderId="0" applyFont="0" applyFill="0" applyBorder="0" applyAlignment="0" applyProtection="0"/>
    <xf numFmtId="0" fontId="3" fillId="0" borderId="0" applyFont="0" applyFill="0" applyBorder="0" applyAlignment="0" applyProtection="0"/>
    <xf numFmtId="183" fontId="218" fillId="0" borderId="0" applyNumberFormat="0" applyFont="0" applyFill="0" applyBorder="0" applyProtection="0">
      <alignment vertical="center"/>
    </xf>
    <xf numFmtId="0" fontId="158" fillId="0" borderId="0" applyNumberFormat="0" applyBorder="0" applyAlignment="0">
      <alignment horizontal="centerContinuous" vertical="center"/>
    </xf>
    <xf numFmtId="4" fontId="205" fillId="0" borderId="0" applyFont="0" applyFill="0" applyBorder="0" applyAlignment="0" applyProtection="0"/>
    <xf numFmtId="3" fontId="206" fillId="0" borderId="0" applyFont="0" applyFill="0" applyBorder="0" applyAlignment="0" applyProtection="0"/>
    <xf numFmtId="0" fontId="78" fillId="0" borderId="0">
      <protection locked="0"/>
    </xf>
    <xf numFmtId="0" fontId="78" fillId="0" borderId="0">
      <protection locked="0"/>
    </xf>
    <xf numFmtId="0" fontId="78" fillId="0" borderId="0">
      <protection locked="0"/>
    </xf>
    <xf numFmtId="0" fontId="78" fillId="0" borderId="0">
      <protection locked="0"/>
    </xf>
    <xf numFmtId="0" fontId="78" fillId="0" borderId="0">
      <protection locked="0"/>
    </xf>
    <xf numFmtId="326" fontId="1" fillId="0" borderId="0" applyFont="0" applyFill="0" applyBorder="0" applyProtection="0">
      <alignment vertical="center"/>
    </xf>
    <xf numFmtId="38" fontId="79" fillId="18" borderId="17" applyProtection="0">
      <alignment vertical="center"/>
    </xf>
    <xf numFmtId="177" fontId="1" fillId="0" borderId="138">
      <alignment horizontal="center" vertical="center"/>
    </xf>
    <xf numFmtId="0" fontId="7" fillId="0" borderId="17"/>
    <xf numFmtId="214" fontId="1" fillId="18" borderId="0" applyFill="0" applyBorder="0" applyProtection="0">
      <alignment horizontal="right"/>
    </xf>
    <xf numFmtId="9" fontId="94" fillId="0" borderId="0"/>
    <xf numFmtId="327" fontId="210" fillId="0" borderId="0" applyFont="0" applyFill="0" applyBorder="0" applyAlignment="0" applyProtection="0">
      <alignment vertical="center"/>
    </xf>
    <xf numFmtId="328" fontId="210" fillId="0" borderId="0" applyFont="0" applyFill="0" applyBorder="0" applyAlignment="0" applyProtection="0">
      <alignment vertical="center"/>
    </xf>
    <xf numFmtId="323" fontId="188" fillId="0" borderId="0" applyFont="0" applyFill="0" applyBorder="0" applyAlignment="0" applyProtection="0"/>
    <xf numFmtId="176" fontId="5" fillId="0" borderId="0" applyFont="0" applyFill="0" applyBorder="0" applyAlignment="0" applyProtection="0"/>
    <xf numFmtId="224" fontId="5" fillId="0" borderId="0" applyFont="0" applyFill="0" applyBorder="0" applyAlignment="0" applyProtection="0"/>
    <xf numFmtId="221" fontId="5" fillId="0" borderId="0" applyFont="0" applyFill="0" applyBorder="0" applyAlignment="0" applyProtection="0"/>
    <xf numFmtId="301" fontId="5" fillId="0" borderId="0" applyFont="0" applyFill="0" applyBorder="0" applyAlignment="0" applyProtection="0"/>
    <xf numFmtId="0" fontId="78" fillId="0" borderId="0">
      <protection locked="0"/>
    </xf>
    <xf numFmtId="0" fontId="78" fillId="0" borderId="0">
      <protection locked="0"/>
    </xf>
    <xf numFmtId="0" fontId="78" fillId="0" borderId="0">
      <protection locked="0"/>
    </xf>
    <xf numFmtId="0" fontId="78" fillId="0" borderId="0">
      <protection locked="0"/>
    </xf>
    <xf numFmtId="0" fontId="78" fillId="0" borderId="0">
      <protection locked="0"/>
    </xf>
    <xf numFmtId="295" fontId="1" fillId="0" borderId="0" applyFont="0" applyFill="0" applyBorder="0" applyAlignment="0" applyProtection="0"/>
    <xf numFmtId="184" fontId="1" fillId="0" borderId="0" applyFont="0" applyFill="0" applyBorder="0" applyAlignment="0" applyProtection="0"/>
    <xf numFmtId="184" fontId="1" fillId="0" borderId="0" applyFont="0" applyFill="0" applyBorder="0" applyAlignment="0" applyProtection="0"/>
    <xf numFmtId="184" fontId="1" fillId="0" borderId="0" applyFont="0" applyFill="0" applyBorder="0" applyAlignment="0" applyProtection="0"/>
    <xf numFmtId="9" fontId="206" fillId="0" borderId="0" applyFont="0" applyFill="0" applyBorder="0" applyAlignment="0" applyProtection="0"/>
    <xf numFmtId="0" fontId="78" fillId="0" borderId="0">
      <protection locked="0"/>
    </xf>
    <xf numFmtId="0" fontId="26" fillId="0" borderId="37">
      <alignment horizontal="center" vertical="center"/>
    </xf>
    <xf numFmtId="0" fontId="26" fillId="0" borderId="37">
      <alignment horizontal="left" vertical="center"/>
    </xf>
    <xf numFmtId="0" fontId="26" fillId="0" borderId="37">
      <alignment vertical="center" textRotation="255"/>
    </xf>
    <xf numFmtId="0" fontId="78" fillId="0" borderId="0">
      <protection locked="0"/>
    </xf>
    <xf numFmtId="0" fontId="78" fillId="0" borderId="0">
      <protection locked="0"/>
    </xf>
    <xf numFmtId="0" fontId="78" fillId="0" borderId="0">
      <protection locked="0"/>
    </xf>
    <xf numFmtId="0" fontId="5" fillId="0" borderId="0">
      <alignment vertical="center"/>
    </xf>
    <xf numFmtId="0" fontId="5" fillId="0" borderId="0"/>
    <xf numFmtId="0" fontId="1" fillId="0" borderId="0"/>
    <xf numFmtId="0" fontId="103" fillId="0" borderId="0">
      <alignment vertical="center"/>
    </xf>
    <xf numFmtId="0" fontId="5" fillId="0" borderId="0">
      <alignment vertical="center"/>
    </xf>
    <xf numFmtId="219" fontId="5" fillId="0" borderId="0" applyFont="0" applyFill="0" applyBorder="0" applyAlignment="0" applyProtection="0"/>
    <xf numFmtId="219" fontId="5" fillId="0" borderId="0" applyFont="0" applyFill="0" applyBorder="0" applyAlignment="0" applyProtection="0"/>
    <xf numFmtId="0" fontId="230" fillId="0" borderId="0"/>
    <xf numFmtId="4" fontId="205" fillId="0" borderId="0" applyFont="0" applyFill="0" applyBorder="0" applyAlignment="0" applyProtection="0"/>
    <xf numFmtId="0" fontId="5" fillId="0" borderId="0">
      <protection locked="0"/>
    </xf>
    <xf numFmtId="0" fontId="5" fillId="0" borderId="0">
      <protection locked="0"/>
    </xf>
    <xf numFmtId="0" fontId="5" fillId="0" borderId="0">
      <protection locked="0"/>
    </xf>
    <xf numFmtId="280" fontId="181" fillId="0" borderId="17" applyFont="0" applyFill="0" applyBorder="0">
      <alignment horizontal="right" vertical="center"/>
    </xf>
    <xf numFmtId="0" fontId="7" fillId="0" borderId="17"/>
    <xf numFmtId="283" fontId="39" fillId="0" borderId="17" applyFont="0" applyFill="0" applyBorder="0">
      <alignment horizontal="righ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37" fontId="39" fillId="0" borderId="17" applyFont="0" applyFill="0" applyBorder="0">
      <alignment vertical="center"/>
    </xf>
    <xf numFmtId="0" fontId="64" fillId="0" borderId="2">
      <alignment horizontal="left" vertical="center"/>
    </xf>
    <xf numFmtId="0" fontId="18" fillId="5" borderId="4" applyNumberFormat="0" applyAlignment="0" applyProtection="0">
      <alignment vertical="center"/>
    </xf>
    <xf numFmtId="0" fontId="18" fillId="5" borderId="4" applyNumberFormat="0" applyAlignment="0" applyProtection="0">
      <alignment vertical="center"/>
    </xf>
    <xf numFmtId="0" fontId="24" fillId="31" borderId="13" applyNumberFormat="0" applyAlignment="0" applyProtection="0">
      <alignment vertical="center"/>
    </xf>
    <xf numFmtId="0" fontId="168" fillId="0" borderId="2" applyFill="0" applyBorder="0">
      <alignment horizontal="left" vertical="center"/>
    </xf>
    <xf numFmtId="292" fontId="39" fillId="0" borderId="17" applyFill="0" applyBorder="0" applyProtection="0">
      <alignment horizontal="right" vertical="center"/>
    </xf>
    <xf numFmtId="293" fontId="35" fillId="0" borderId="17" applyFill="0" applyBorder="0" applyProtection="0">
      <alignment horizontal="right" vertical="center"/>
    </xf>
    <xf numFmtId="324" fontId="2" fillId="0" borderId="17" applyBorder="0">
      <alignment vertical="center"/>
    </xf>
    <xf numFmtId="3" fontId="73" fillId="0" borderId="17"/>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2" fontId="39" fillId="0" borderId="17" applyFill="0" applyBorder="0" applyProtection="0">
      <alignment horizontal="right" vertical="center"/>
    </xf>
    <xf numFmtId="3" fontId="73" fillId="0" borderId="17"/>
    <xf numFmtId="37" fontId="39" fillId="0" borderId="17" applyFont="0" applyFill="0" applyBorder="0">
      <alignment vertical="center"/>
    </xf>
    <xf numFmtId="292" fontId="39" fillId="0" borderId="17" applyFill="0" applyBorder="0" applyProtection="0">
      <alignment horizontal="right" vertical="center"/>
    </xf>
    <xf numFmtId="289" fontId="39" fillId="0" borderId="17" applyFont="0" applyFill="0" applyBorder="0">
      <alignment horizontal="right" vertical="center"/>
    </xf>
    <xf numFmtId="0" fontId="89" fillId="31" borderId="4" applyNumberFormat="0" applyAlignment="0" applyProtection="0">
      <alignment vertical="center"/>
    </xf>
    <xf numFmtId="293" fontId="35" fillId="0" borderId="17">
      <alignment horizontal="right" vertical="center"/>
    </xf>
    <xf numFmtId="3" fontId="73" fillId="0" borderId="17"/>
    <xf numFmtId="0" fontId="24" fillId="31" borderId="13" applyNumberFormat="0" applyAlignment="0" applyProtection="0">
      <alignment vertical="center"/>
    </xf>
    <xf numFmtId="3" fontId="73" fillId="0" borderId="17"/>
    <xf numFmtId="282" fontId="39" fillId="0" borderId="17" applyFont="0" applyFill="0" applyBorder="0">
      <alignment horizontal="right" vertical="center"/>
    </xf>
    <xf numFmtId="282" fontId="39" fillId="0" borderId="17" applyFont="0" applyFill="0" applyBorder="0">
      <alignment horizontal="right" vertical="center"/>
    </xf>
    <xf numFmtId="286" fontId="39" fillId="0" borderId="17" applyFill="0" applyBorder="0" applyProtection="0">
      <alignment horizontal="right" vertical="center"/>
    </xf>
    <xf numFmtId="0" fontId="64" fillId="0" borderId="2">
      <alignment horizontal="left" vertical="center"/>
    </xf>
    <xf numFmtId="0" fontId="5" fillId="4" borderId="5" applyNumberFormat="0" applyFont="0" applyAlignment="0" applyProtection="0">
      <alignment vertical="center"/>
    </xf>
    <xf numFmtId="286" fontId="39" fillId="0" borderId="17"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41" fontId="79" fillId="0" borderId="17" applyNumberFormat="0" applyFont="0" applyFill="0" applyBorder="0" applyProtection="0">
      <alignment horizontal="distributed" vertical="center"/>
    </xf>
    <xf numFmtId="177" fontId="158" fillId="0" borderId="17">
      <alignment vertical="center"/>
    </xf>
    <xf numFmtId="293" fontId="35" fillId="0" borderId="17">
      <alignment horizontal="right" vertical="center"/>
    </xf>
    <xf numFmtId="280" fontId="181"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49" fontId="2" fillId="0" borderId="17">
      <alignment horizontal="center" vertical="center"/>
    </xf>
    <xf numFmtId="279" fontId="181" fillId="0" borderId="17" applyFont="0" applyFill="0" applyBorder="0">
      <alignment horizontal="right" vertical="center"/>
    </xf>
    <xf numFmtId="342" fontId="2" fillId="0" borderId="17">
      <alignment vertical="center"/>
    </xf>
    <xf numFmtId="346" fontId="2" fillId="0" borderId="17">
      <alignment vertical="center"/>
    </xf>
    <xf numFmtId="0" fontId="89" fillId="31" borderId="4" applyNumberFormat="0" applyAlignment="0" applyProtection="0">
      <alignment vertical="center"/>
    </xf>
    <xf numFmtId="0" fontId="17" fillId="0" borderId="82" applyNumberFormat="0" applyFill="0" applyAlignment="0" applyProtection="0">
      <alignment vertical="center"/>
    </xf>
    <xf numFmtId="0" fontId="7" fillId="0" borderId="17"/>
    <xf numFmtId="279" fontId="181" fillId="0" borderId="17" applyFont="0" applyFill="0" applyBorder="0">
      <alignment horizontal="right" vertical="center"/>
    </xf>
    <xf numFmtId="177" fontId="158" fillId="0" borderId="17">
      <alignmen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78" fontId="1" fillId="0" borderId="17" applyFont="0" applyFill="0" applyBorder="0" applyProtection="0">
      <alignment horizontal="right" vertical="center"/>
    </xf>
    <xf numFmtId="347" fontId="2" fillId="0" borderId="17">
      <alignment horizontal="right" vertical="center"/>
    </xf>
    <xf numFmtId="289" fontId="39" fillId="0" borderId="17" applyFont="0" applyFill="0" applyBorder="0">
      <alignment horizontal="right" vertical="center"/>
    </xf>
    <xf numFmtId="283" fontId="39" fillId="0" borderId="17" applyFont="0" applyFill="0" applyBorder="0">
      <alignment horizontal="right" vertical="center"/>
    </xf>
    <xf numFmtId="324" fontId="2" fillId="0" borderId="17" applyBorder="0">
      <alignment vertical="center"/>
    </xf>
    <xf numFmtId="285" fontId="39" fillId="0" borderId="17" applyFill="0" applyBorder="0" applyProtection="0">
      <alignment horizontal="right" vertical="center"/>
    </xf>
    <xf numFmtId="3" fontId="73" fillId="0" borderId="17"/>
    <xf numFmtId="0" fontId="17" fillId="0" borderId="82" applyNumberFormat="0" applyFill="0" applyAlignment="0" applyProtection="0">
      <alignment vertical="center"/>
    </xf>
    <xf numFmtId="0" fontId="5" fillId="4" borderId="5" applyNumberFormat="0" applyFont="0" applyAlignment="0" applyProtection="0">
      <alignment vertical="center"/>
    </xf>
    <xf numFmtId="0" fontId="64" fillId="0" borderId="2">
      <alignment horizontal="left" vertical="center"/>
    </xf>
    <xf numFmtId="0" fontId="64" fillId="0" borderId="2">
      <alignment horizontal="left" vertical="center"/>
    </xf>
    <xf numFmtId="0" fontId="24" fillId="31" borderId="13" applyNumberFormat="0" applyAlignment="0" applyProtection="0">
      <alignment vertical="center"/>
    </xf>
    <xf numFmtId="286" fontId="39" fillId="0" borderId="17" applyFill="0" applyBorder="0" applyProtection="0">
      <alignment horizontal="right" vertical="center"/>
    </xf>
    <xf numFmtId="342" fontId="2" fillId="0" borderId="17">
      <alignment vertical="center"/>
    </xf>
    <xf numFmtId="346" fontId="2" fillId="0" borderId="17">
      <alignment vertical="center"/>
    </xf>
    <xf numFmtId="348" fontId="2" fillId="0" borderId="17">
      <alignment vertical="center"/>
    </xf>
    <xf numFmtId="347" fontId="2" fillId="0" borderId="17">
      <alignment horizontal="right" vertical="center"/>
    </xf>
    <xf numFmtId="3" fontId="73" fillId="0" borderId="17"/>
    <xf numFmtId="324" fontId="2" fillId="0" borderId="17" applyBorder="0">
      <alignment vertical="center"/>
    </xf>
    <xf numFmtId="0" fontId="5" fillId="4" borderId="5" applyNumberFormat="0" applyFont="0" applyAlignment="0" applyProtection="0">
      <alignmen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38" fontId="79" fillId="18" borderId="17" applyProtection="0">
      <alignment vertical="center"/>
    </xf>
    <xf numFmtId="342" fontId="2" fillId="0" borderId="17">
      <alignment vertical="center"/>
    </xf>
    <xf numFmtId="3" fontId="73" fillId="0" borderId="17"/>
    <xf numFmtId="49" fontId="2" fillId="0" borderId="17">
      <alignment horizontal="center" vertical="center"/>
    </xf>
    <xf numFmtId="348" fontId="2" fillId="0" borderId="17">
      <alignmen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41" fontId="79" fillId="0" borderId="17" applyNumberFormat="0" applyFont="0" applyFill="0" applyBorder="0" applyProtection="0">
      <alignment horizontal="distributed" vertical="center"/>
    </xf>
    <xf numFmtId="277" fontId="39" fillId="0" borderId="17" applyFill="0">
      <alignment horizontal="right" vertical="center"/>
    </xf>
    <xf numFmtId="38" fontId="79" fillId="18" borderId="17" applyProtection="0">
      <alignment vertical="center"/>
    </xf>
    <xf numFmtId="177" fontId="1" fillId="0" borderId="138">
      <alignment horizontal="center" vertical="center"/>
    </xf>
    <xf numFmtId="0" fontId="168" fillId="0" borderId="2" applyFill="0" applyBorder="0">
      <alignment horizontal="left" vertical="center"/>
    </xf>
    <xf numFmtId="0" fontId="18" fillId="5" borderId="4" applyNumberFormat="0" applyAlignment="0" applyProtection="0">
      <alignment vertical="center"/>
    </xf>
    <xf numFmtId="282" fontId="39" fillId="0" borderId="17" applyFont="0" applyFill="0" applyBorder="0">
      <alignment horizontal="right" vertical="center"/>
    </xf>
    <xf numFmtId="177" fontId="1" fillId="0" borderId="138">
      <alignment horizontal="center" vertical="center"/>
    </xf>
    <xf numFmtId="0" fontId="89" fillId="31" borderId="4" applyNumberFormat="0" applyAlignment="0" applyProtection="0">
      <alignment vertical="center"/>
    </xf>
    <xf numFmtId="39" fontId="39" fillId="0" borderId="17" applyFont="0" applyFill="0" applyBorder="0">
      <alignment horizontal="righ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347" fontId="2" fillId="0" borderId="17">
      <alignment horizontal="right" vertical="center"/>
    </xf>
    <xf numFmtId="0" fontId="7" fillId="0" borderId="17"/>
    <xf numFmtId="348" fontId="2" fillId="0" borderId="17">
      <alignmen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168" fillId="0" borderId="2" applyFill="0" applyBorder="0">
      <alignment horizontal="lef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24" fillId="31" borderId="13" applyNumberFormat="0" applyAlignment="0" applyProtection="0">
      <alignment vertical="center"/>
    </xf>
    <xf numFmtId="0" fontId="18" fillId="5" borderId="4" applyNumberFormat="0" applyAlignment="0" applyProtection="0">
      <alignmen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0" fontId="181" fillId="0" borderId="17" applyFont="0" applyFill="0" applyBorder="0">
      <alignment horizontal="right" vertical="center"/>
    </xf>
    <xf numFmtId="0" fontId="7" fillId="0" borderId="17"/>
    <xf numFmtId="283" fontId="39" fillId="0" borderId="17" applyFont="0" applyFill="0" applyBorder="0">
      <alignment horizontal="righ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37" fontId="39" fillId="0" borderId="17" applyFont="0" applyFill="0" applyBorder="0">
      <alignment vertical="center"/>
    </xf>
    <xf numFmtId="0" fontId="64" fillId="0" borderId="2">
      <alignment horizontal="left" vertical="center"/>
    </xf>
    <xf numFmtId="0" fontId="18" fillId="5" borderId="4" applyNumberFormat="0" applyAlignment="0" applyProtection="0">
      <alignment vertical="center"/>
    </xf>
    <xf numFmtId="0" fontId="18" fillId="5" borderId="4" applyNumberFormat="0" applyAlignment="0" applyProtection="0">
      <alignment vertical="center"/>
    </xf>
    <xf numFmtId="0" fontId="24" fillId="31" borderId="13" applyNumberFormat="0" applyAlignment="0" applyProtection="0">
      <alignment vertical="center"/>
    </xf>
    <xf numFmtId="0" fontId="168" fillId="0" borderId="2" applyFill="0" applyBorder="0">
      <alignment horizontal="left" vertical="center"/>
    </xf>
    <xf numFmtId="292" fontId="39" fillId="0" borderId="17" applyFill="0" applyBorder="0" applyProtection="0">
      <alignment horizontal="right" vertical="center"/>
    </xf>
    <xf numFmtId="293" fontId="35" fillId="0" borderId="17" applyFill="0" applyBorder="0" applyProtection="0">
      <alignment horizontal="right" vertical="center"/>
    </xf>
    <xf numFmtId="324" fontId="2" fillId="0" borderId="17" applyBorder="0">
      <alignment vertical="center"/>
    </xf>
    <xf numFmtId="3" fontId="73" fillId="0" borderId="17"/>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2" fontId="39" fillId="0" borderId="17" applyFill="0" applyBorder="0" applyProtection="0">
      <alignment horizontal="right" vertical="center"/>
    </xf>
    <xf numFmtId="3" fontId="73" fillId="0" borderId="17"/>
    <xf numFmtId="37" fontId="39" fillId="0" borderId="17" applyFont="0" applyFill="0" applyBorder="0">
      <alignment vertical="center"/>
    </xf>
    <xf numFmtId="292" fontId="39" fillId="0" borderId="17" applyFill="0" applyBorder="0" applyProtection="0">
      <alignment horizontal="right" vertical="center"/>
    </xf>
    <xf numFmtId="289" fontId="39" fillId="0" borderId="17" applyFont="0" applyFill="0" applyBorder="0">
      <alignment horizontal="right" vertical="center"/>
    </xf>
    <xf numFmtId="0" fontId="89" fillId="31" borderId="4" applyNumberFormat="0" applyAlignment="0" applyProtection="0">
      <alignment vertical="center"/>
    </xf>
    <xf numFmtId="293" fontId="35" fillId="0" borderId="17">
      <alignment horizontal="right" vertical="center"/>
    </xf>
    <xf numFmtId="3" fontId="73" fillId="0" borderId="17"/>
    <xf numFmtId="0" fontId="24" fillId="31" borderId="13" applyNumberFormat="0" applyAlignment="0" applyProtection="0">
      <alignment vertical="center"/>
    </xf>
    <xf numFmtId="3" fontId="73" fillId="0" borderId="17"/>
    <xf numFmtId="282" fontId="39" fillId="0" borderId="17" applyFont="0" applyFill="0" applyBorder="0">
      <alignment horizontal="right" vertical="center"/>
    </xf>
    <xf numFmtId="282" fontId="39" fillId="0" borderId="17" applyFont="0" applyFill="0" applyBorder="0">
      <alignment horizontal="right" vertical="center"/>
    </xf>
    <xf numFmtId="286" fontId="39" fillId="0" borderId="17" applyFill="0" applyBorder="0" applyProtection="0">
      <alignment horizontal="right" vertical="center"/>
    </xf>
    <xf numFmtId="0" fontId="64" fillId="0" borderId="2">
      <alignment horizontal="left" vertical="center"/>
    </xf>
    <xf numFmtId="0" fontId="5" fillId="4" borderId="5" applyNumberFormat="0" applyFont="0" applyAlignment="0" applyProtection="0">
      <alignment vertical="center"/>
    </xf>
    <xf numFmtId="286" fontId="39" fillId="0" borderId="17"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41" fontId="79" fillId="0" borderId="17" applyNumberFormat="0" applyFont="0" applyFill="0" applyBorder="0" applyProtection="0">
      <alignment horizontal="distributed" vertical="center"/>
    </xf>
    <xf numFmtId="177" fontId="158" fillId="0" borderId="17">
      <alignment vertical="center"/>
    </xf>
    <xf numFmtId="293" fontId="35" fillId="0" borderId="17">
      <alignment horizontal="right" vertical="center"/>
    </xf>
    <xf numFmtId="280" fontId="181"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49" fontId="2" fillId="0" borderId="17">
      <alignment horizontal="center" vertical="center"/>
    </xf>
    <xf numFmtId="279" fontId="181" fillId="0" borderId="17" applyFont="0" applyFill="0" applyBorder="0">
      <alignment horizontal="right" vertical="center"/>
    </xf>
    <xf numFmtId="342" fontId="2" fillId="0" borderId="17">
      <alignment vertical="center"/>
    </xf>
    <xf numFmtId="346" fontId="2" fillId="0" borderId="17">
      <alignment vertical="center"/>
    </xf>
    <xf numFmtId="0" fontId="89" fillId="31" borderId="4" applyNumberFormat="0" applyAlignment="0" applyProtection="0">
      <alignment vertical="center"/>
    </xf>
    <xf numFmtId="0" fontId="17" fillId="0" borderId="82" applyNumberFormat="0" applyFill="0" applyAlignment="0" applyProtection="0">
      <alignment vertical="center"/>
    </xf>
    <xf numFmtId="0" fontId="7" fillId="0" borderId="17"/>
    <xf numFmtId="279" fontId="181" fillId="0" borderId="17" applyFont="0" applyFill="0" applyBorder="0">
      <alignment horizontal="right" vertical="center"/>
    </xf>
    <xf numFmtId="177" fontId="158" fillId="0" borderId="17">
      <alignmen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78" fontId="1" fillId="0" borderId="17" applyFont="0" applyFill="0" applyBorder="0" applyProtection="0">
      <alignment horizontal="right" vertical="center"/>
    </xf>
    <xf numFmtId="347" fontId="2" fillId="0" borderId="17">
      <alignment horizontal="right" vertical="center"/>
    </xf>
    <xf numFmtId="289" fontId="39" fillId="0" borderId="17" applyFont="0" applyFill="0" applyBorder="0">
      <alignment horizontal="right" vertical="center"/>
    </xf>
    <xf numFmtId="283" fontId="39" fillId="0" borderId="17" applyFont="0" applyFill="0" applyBorder="0">
      <alignment horizontal="right" vertical="center"/>
    </xf>
    <xf numFmtId="324" fontId="2" fillId="0" borderId="17" applyBorder="0">
      <alignment vertical="center"/>
    </xf>
    <xf numFmtId="285" fontId="39" fillId="0" borderId="17" applyFill="0" applyBorder="0" applyProtection="0">
      <alignment horizontal="right" vertical="center"/>
    </xf>
    <xf numFmtId="3" fontId="73" fillId="0" borderId="17"/>
    <xf numFmtId="0" fontId="17" fillId="0" borderId="82" applyNumberFormat="0" applyFill="0" applyAlignment="0" applyProtection="0">
      <alignment vertical="center"/>
    </xf>
    <xf numFmtId="0" fontId="5" fillId="4" borderId="5" applyNumberFormat="0" applyFont="0" applyAlignment="0" applyProtection="0">
      <alignment vertical="center"/>
    </xf>
    <xf numFmtId="0" fontId="64" fillId="0" borderId="2">
      <alignment horizontal="left" vertical="center"/>
    </xf>
    <xf numFmtId="0" fontId="64" fillId="0" borderId="2">
      <alignment horizontal="left" vertical="center"/>
    </xf>
    <xf numFmtId="0" fontId="24" fillId="31" borderId="13" applyNumberFormat="0" applyAlignment="0" applyProtection="0">
      <alignment vertical="center"/>
    </xf>
    <xf numFmtId="286" fontId="39" fillId="0" borderId="17" applyFill="0" applyBorder="0" applyProtection="0">
      <alignment horizontal="right" vertical="center"/>
    </xf>
    <xf numFmtId="342" fontId="2" fillId="0" borderId="17">
      <alignment vertical="center"/>
    </xf>
    <xf numFmtId="346" fontId="2" fillId="0" borderId="17">
      <alignment vertical="center"/>
    </xf>
    <xf numFmtId="348" fontId="2" fillId="0" borderId="17">
      <alignment vertical="center"/>
    </xf>
    <xf numFmtId="347" fontId="2" fillId="0" borderId="17">
      <alignment horizontal="right" vertical="center"/>
    </xf>
    <xf numFmtId="3" fontId="73" fillId="0" borderId="17"/>
    <xf numFmtId="324" fontId="2" fillId="0" borderId="17" applyBorder="0">
      <alignment vertical="center"/>
    </xf>
    <xf numFmtId="0" fontId="5" fillId="4" borderId="5" applyNumberFormat="0" applyFont="0" applyAlignment="0" applyProtection="0">
      <alignmen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38" fontId="79" fillId="18" borderId="17" applyProtection="0">
      <alignment vertical="center"/>
    </xf>
    <xf numFmtId="342" fontId="2" fillId="0" borderId="17">
      <alignment vertical="center"/>
    </xf>
    <xf numFmtId="3" fontId="73" fillId="0" borderId="17"/>
    <xf numFmtId="49" fontId="2" fillId="0" borderId="17">
      <alignment horizontal="center" vertical="center"/>
    </xf>
    <xf numFmtId="348" fontId="2" fillId="0" borderId="17">
      <alignmen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41" fontId="79" fillId="0" borderId="17" applyNumberFormat="0" applyFont="0" applyFill="0" applyBorder="0" applyProtection="0">
      <alignment horizontal="distributed" vertical="center"/>
    </xf>
    <xf numFmtId="277" fontId="39" fillId="0" borderId="17" applyFill="0">
      <alignment horizontal="right" vertical="center"/>
    </xf>
    <xf numFmtId="38" fontId="79" fillId="18" borderId="17" applyProtection="0">
      <alignment vertical="center"/>
    </xf>
    <xf numFmtId="177" fontId="1" fillId="0" borderId="138">
      <alignment horizontal="center" vertical="center"/>
    </xf>
    <xf numFmtId="0" fontId="168" fillId="0" borderId="2" applyFill="0" applyBorder="0">
      <alignment horizontal="left" vertical="center"/>
    </xf>
    <xf numFmtId="0" fontId="18" fillId="5" borderId="4" applyNumberFormat="0" applyAlignment="0" applyProtection="0">
      <alignment vertical="center"/>
    </xf>
    <xf numFmtId="282" fontId="39" fillId="0" borderId="17" applyFont="0" applyFill="0" applyBorder="0">
      <alignment horizontal="right" vertical="center"/>
    </xf>
    <xf numFmtId="177" fontId="1" fillId="0" borderId="138">
      <alignment horizontal="center" vertical="center"/>
    </xf>
    <xf numFmtId="0" fontId="89" fillId="31" borderId="4" applyNumberFormat="0" applyAlignment="0" applyProtection="0">
      <alignment vertical="center"/>
    </xf>
    <xf numFmtId="39" fontId="39" fillId="0" borderId="17" applyFont="0" applyFill="0" applyBorder="0">
      <alignment horizontal="righ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347" fontId="2" fillId="0" borderId="17">
      <alignment horizontal="right" vertical="center"/>
    </xf>
    <xf numFmtId="0" fontId="7" fillId="0" borderId="17"/>
    <xf numFmtId="348" fontId="2" fillId="0" borderId="17">
      <alignmen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168" fillId="0" borderId="2" applyFill="0" applyBorder="0">
      <alignment horizontal="lef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24" fillId="31" borderId="13" applyNumberFormat="0" applyAlignment="0" applyProtection="0">
      <alignment vertical="center"/>
    </xf>
    <xf numFmtId="0" fontId="18" fillId="5" borderId="4" applyNumberFormat="0" applyAlignment="0" applyProtection="0">
      <alignmen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0" fontId="181" fillId="0" borderId="17" applyFont="0" applyFill="0" applyBorder="0">
      <alignment horizontal="right" vertical="center"/>
    </xf>
    <xf numFmtId="0" fontId="7" fillId="0" borderId="17"/>
    <xf numFmtId="283" fontId="39" fillId="0" borderId="17" applyFont="0" applyFill="0" applyBorder="0">
      <alignment horizontal="righ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37" fontId="39" fillId="0" borderId="17" applyFont="0" applyFill="0" applyBorder="0">
      <alignment vertical="center"/>
    </xf>
    <xf numFmtId="0" fontId="64" fillId="0" borderId="2">
      <alignment horizontal="left" vertical="center"/>
    </xf>
    <xf numFmtId="0" fontId="18" fillId="5" borderId="4" applyNumberFormat="0" applyAlignment="0" applyProtection="0">
      <alignment vertical="center"/>
    </xf>
    <xf numFmtId="0" fontId="18" fillId="5" borderId="4" applyNumberFormat="0" applyAlignment="0" applyProtection="0">
      <alignment vertical="center"/>
    </xf>
    <xf numFmtId="0" fontId="24" fillId="31" borderId="13" applyNumberFormat="0" applyAlignment="0" applyProtection="0">
      <alignment vertical="center"/>
    </xf>
    <xf numFmtId="0" fontId="168" fillId="0" borderId="2" applyFill="0" applyBorder="0">
      <alignment horizontal="left" vertical="center"/>
    </xf>
    <xf numFmtId="292" fontId="39" fillId="0" borderId="17" applyFill="0" applyBorder="0" applyProtection="0">
      <alignment horizontal="right" vertical="center"/>
    </xf>
    <xf numFmtId="293" fontId="35" fillId="0" borderId="17" applyFill="0" applyBorder="0" applyProtection="0">
      <alignment horizontal="right" vertical="center"/>
    </xf>
    <xf numFmtId="324" fontId="2" fillId="0" borderId="17" applyBorder="0">
      <alignment vertical="center"/>
    </xf>
    <xf numFmtId="3" fontId="73" fillId="0" borderId="17"/>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2" fontId="39" fillId="0" borderId="17" applyFill="0" applyBorder="0" applyProtection="0">
      <alignment horizontal="right" vertical="center"/>
    </xf>
    <xf numFmtId="3" fontId="73" fillId="0" borderId="17"/>
    <xf numFmtId="37" fontId="39" fillId="0" borderId="17" applyFont="0" applyFill="0" applyBorder="0">
      <alignment vertical="center"/>
    </xf>
    <xf numFmtId="292" fontId="39" fillId="0" borderId="17" applyFill="0" applyBorder="0" applyProtection="0">
      <alignment horizontal="right" vertical="center"/>
    </xf>
    <xf numFmtId="289" fontId="39" fillId="0" borderId="17" applyFont="0" applyFill="0" applyBorder="0">
      <alignment horizontal="right" vertical="center"/>
    </xf>
    <xf numFmtId="0" fontId="89" fillId="31" borderId="4" applyNumberFormat="0" applyAlignment="0" applyProtection="0">
      <alignment vertical="center"/>
    </xf>
    <xf numFmtId="293" fontId="35" fillId="0" borderId="17">
      <alignment horizontal="right" vertical="center"/>
    </xf>
    <xf numFmtId="3" fontId="73" fillId="0" borderId="17"/>
    <xf numFmtId="0" fontId="24" fillId="31" borderId="13" applyNumberFormat="0" applyAlignment="0" applyProtection="0">
      <alignment vertical="center"/>
    </xf>
    <xf numFmtId="3" fontId="73" fillId="0" borderId="17"/>
    <xf numFmtId="282" fontId="39" fillId="0" borderId="17" applyFont="0" applyFill="0" applyBorder="0">
      <alignment horizontal="right" vertical="center"/>
    </xf>
    <xf numFmtId="282" fontId="39" fillId="0" borderId="17" applyFont="0" applyFill="0" applyBorder="0">
      <alignment horizontal="right" vertical="center"/>
    </xf>
    <xf numFmtId="286" fontId="39" fillId="0" borderId="17" applyFill="0" applyBorder="0" applyProtection="0">
      <alignment horizontal="right" vertical="center"/>
    </xf>
    <xf numFmtId="0" fontId="64" fillId="0" borderId="2">
      <alignment horizontal="left" vertical="center"/>
    </xf>
    <xf numFmtId="0" fontId="5" fillId="4" borderId="5" applyNumberFormat="0" applyFont="0" applyAlignment="0" applyProtection="0">
      <alignment vertical="center"/>
    </xf>
    <xf numFmtId="286" fontId="39" fillId="0" borderId="17"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41" fontId="79" fillId="0" borderId="17" applyNumberFormat="0" applyFont="0" applyFill="0" applyBorder="0" applyProtection="0">
      <alignment horizontal="distributed" vertical="center"/>
    </xf>
    <xf numFmtId="177" fontId="158" fillId="0" borderId="17">
      <alignment vertical="center"/>
    </xf>
    <xf numFmtId="293" fontId="35" fillId="0" borderId="17">
      <alignment horizontal="right" vertical="center"/>
    </xf>
    <xf numFmtId="280" fontId="181"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49" fontId="2" fillId="0" borderId="17">
      <alignment horizontal="center" vertical="center"/>
    </xf>
    <xf numFmtId="279" fontId="181" fillId="0" borderId="17" applyFont="0" applyFill="0" applyBorder="0">
      <alignment horizontal="right" vertical="center"/>
    </xf>
    <xf numFmtId="342" fontId="2" fillId="0" borderId="17">
      <alignment vertical="center"/>
    </xf>
    <xf numFmtId="346" fontId="2" fillId="0" borderId="17">
      <alignment vertical="center"/>
    </xf>
    <xf numFmtId="0" fontId="89" fillId="31" borderId="4" applyNumberFormat="0" applyAlignment="0" applyProtection="0">
      <alignment vertical="center"/>
    </xf>
    <xf numFmtId="0" fontId="17" fillId="0" borderId="82" applyNumberFormat="0" applyFill="0" applyAlignment="0" applyProtection="0">
      <alignment vertical="center"/>
    </xf>
    <xf numFmtId="0" fontId="7" fillId="0" borderId="17"/>
    <xf numFmtId="279" fontId="181" fillId="0" borderId="17" applyFont="0" applyFill="0" applyBorder="0">
      <alignment horizontal="right" vertical="center"/>
    </xf>
    <xf numFmtId="177" fontId="158" fillId="0" borderId="17">
      <alignmen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78" fontId="1" fillId="0" borderId="17" applyFont="0" applyFill="0" applyBorder="0" applyProtection="0">
      <alignment horizontal="right" vertical="center"/>
    </xf>
    <xf numFmtId="347" fontId="2" fillId="0" borderId="17">
      <alignment horizontal="right" vertical="center"/>
    </xf>
    <xf numFmtId="289" fontId="39" fillId="0" borderId="17" applyFont="0" applyFill="0" applyBorder="0">
      <alignment horizontal="right" vertical="center"/>
    </xf>
    <xf numFmtId="283" fontId="39" fillId="0" borderId="17" applyFont="0" applyFill="0" applyBorder="0">
      <alignment horizontal="right" vertical="center"/>
    </xf>
    <xf numFmtId="324" fontId="2" fillId="0" borderId="17" applyBorder="0">
      <alignment vertical="center"/>
    </xf>
    <xf numFmtId="285" fontId="39" fillId="0" borderId="17" applyFill="0" applyBorder="0" applyProtection="0">
      <alignment horizontal="right" vertical="center"/>
    </xf>
    <xf numFmtId="3" fontId="73" fillId="0" borderId="17"/>
    <xf numFmtId="0" fontId="17" fillId="0" borderId="82" applyNumberFormat="0" applyFill="0" applyAlignment="0" applyProtection="0">
      <alignment vertical="center"/>
    </xf>
    <xf numFmtId="0" fontId="5" fillId="4" borderId="5" applyNumberFormat="0" applyFont="0" applyAlignment="0" applyProtection="0">
      <alignment vertical="center"/>
    </xf>
    <xf numFmtId="0" fontId="64" fillId="0" borderId="2">
      <alignment horizontal="left" vertical="center"/>
    </xf>
    <xf numFmtId="0" fontId="64" fillId="0" borderId="2">
      <alignment horizontal="left" vertical="center"/>
    </xf>
    <xf numFmtId="0" fontId="24" fillId="31" borderId="13" applyNumberFormat="0" applyAlignment="0" applyProtection="0">
      <alignment vertical="center"/>
    </xf>
    <xf numFmtId="286" fontId="39" fillId="0" borderId="17" applyFill="0" applyBorder="0" applyProtection="0">
      <alignment horizontal="right" vertical="center"/>
    </xf>
    <xf numFmtId="342" fontId="2" fillId="0" borderId="17">
      <alignment vertical="center"/>
    </xf>
    <xf numFmtId="346" fontId="2" fillId="0" borderId="17">
      <alignment vertical="center"/>
    </xf>
    <xf numFmtId="348" fontId="2" fillId="0" borderId="17">
      <alignment vertical="center"/>
    </xf>
    <xf numFmtId="347" fontId="2" fillId="0" borderId="17">
      <alignment horizontal="right" vertical="center"/>
    </xf>
    <xf numFmtId="3" fontId="73" fillId="0" borderId="17"/>
    <xf numFmtId="324" fontId="2" fillId="0" borderId="17" applyBorder="0">
      <alignment vertical="center"/>
    </xf>
    <xf numFmtId="0" fontId="5" fillId="4" borderId="5" applyNumberFormat="0" applyFont="0" applyAlignment="0" applyProtection="0">
      <alignmen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38" fontId="79" fillId="18" borderId="17" applyProtection="0">
      <alignment vertical="center"/>
    </xf>
    <xf numFmtId="342" fontId="2" fillId="0" borderId="17">
      <alignment vertical="center"/>
    </xf>
    <xf numFmtId="3" fontId="73" fillId="0" borderId="17"/>
    <xf numFmtId="49" fontId="2" fillId="0" borderId="17">
      <alignment horizontal="center" vertical="center"/>
    </xf>
    <xf numFmtId="348" fontId="2" fillId="0" borderId="17">
      <alignmen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41" fontId="79" fillId="0" borderId="17" applyNumberFormat="0" applyFont="0" applyFill="0" applyBorder="0" applyProtection="0">
      <alignment horizontal="distributed" vertical="center"/>
    </xf>
    <xf numFmtId="277" fontId="39" fillId="0" borderId="17" applyFill="0">
      <alignment horizontal="right" vertical="center"/>
    </xf>
    <xf numFmtId="38" fontId="79" fillId="18" borderId="17" applyProtection="0">
      <alignment vertical="center"/>
    </xf>
    <xf numFmtId="177" fontId="1" fillId="0" borderId="138">
      <alignment horizontal="center" vertical="center"/>
    </xf>
    <xf numFmtId="0" fontId="168" fillId="0" borderId="2" applyFill="0" applyBorder="0">
      <alignment horizontal="left" vertical="center"/>
    </xf>
    <xf numFmtId="0" fontId="18" fillId="5" borderId="4" applyNumberFormat="0" applyAlignment="0" applyProtection="0">
      <alignment vertical="center"/>
    </xf>
    <xf numFmtId="282" fontId="39" fillId="0" borderId="17" applyFont="0" applyFill="0" applyBorder="0">
      <alignment horizontal="right" vertical="center"/>
    </xf>
    <xf numFmtId="177" fontId="1" fillId="0" borderId="138">
      <alignment horizontal="center" vertical="center"/>
    </xf>
    <xf numFmtId="0" fontId="89" fillId="31" borderId="4" applyNumberFormat="0" applyAlignment="0" applyProtection="0">
      <alignment vertical="center"/>
    </xf>
    <xf numFmtId="39" fontId="39" fillId="0" borderId="17" applyFont="0" applyFill="0" applyBorder="0">
      <alignment horizontal="righ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347" fontId="2" fillId="0" borderId="17">
      <alignment horizontal="right" vertical="center"/>
    </xf>
    <xf numFmtId="0" fontId="7" fillId="0" borderId="17"/>
    <xf numFmtId="348" fontId="2" fillId="0" borderId="17">
      <alignmen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168" fillId="0" borderId="2" applyFill="0" applyBorder="0">
      <alignment horizontal="lef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24" fillId="31" borderId="13" applyNumberFormat="0" applyAlignment="0" applyProtection="0">
      <alignment vertical="center"/>
    </xf>
    <xf numFmtId="0" fontId="18" fillId="5" borderId="4" applyNumberFormat="0" applyAlignment="0" applyProtection="0">
      <alignmen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0" fontId="181" fillId="0" borderId="17" applyFont="0" applyFill="0" applyBorder="0">
      <alignment horizontal="right" vertical="center"/>
    </xf>
    <xf numFmtId="0" fontId="7" fillId="0" borderId="17"/>
    <xf numFmtId="283" fontId="39" fillId="0" borderId="17" applyFont="0" applyFill="0" applyBorder="0">
      <alignment horizontal="righ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37" fontId="39" fillId="0" borderId="17" applyFont="0" applyFill="0" applyBorder="0">
      <alignment vertical="center"/>
    </xf>
    <xf numFmtId="0" fontId="64" fillId="0" borderId="2">
      <alignment horizontal="left" vertical="center"/>
    </xf>
    <xf numFmtId="0" fontId="18" fillId="5" borderId="4" applyNumberFormat="0" applyAlignment="0" applyProtection="0">
      <alignment vertical="center"/>
    </xf>
    <xf numFmtId="0" fontId="18" fillId="5" borderId="4" applyNumberFormat="0" applyAlignment="0" applyProtection="0">
      <alignment vertical="center"/>
    </xf>
    <xf numFmtId="0" fontId="24" fillId="31" borderId="13" applyNumberFormat="0" applyAlignment="0" applyProtection="0">
      <alignment vertical="center"/>
    </xf>
    <xf numFmtId="0" fontId="168" fillId="0" borderId="2" applyFill="0" applyBorder="0">
      <alignment horizontal="left" vertical="center"/>
    </xf>
    <xf numFmtId="292" fontId="39" fillId="0" borderId="17" applyFill="0" applyBorder="0" applyProtection="0">
      <alignment horizontal="right" vertical="center"/>
    </xf>
    <xf numFmtId="293" fontId="35" fillId="0" borderId="17" applyFill="0" applyBorder="0" applyProtection="0">
      <alignment horizontal="right" vertical="center"/>
    </xf>
    <xf numFmtId="324" fontId="2" fillId="0" borderId="17" applyBorder="0">
      <alignment vertical="center"/>
    </xf>
    <xf numFmtId="3" fontId="73" fillId="0" borderId="17"/>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2" fontId="39" fillId="0" borderId="17" applyFill="0" applyBorder="0" applyProtection="0">
      <alignment horizontal="right" vertical="center"/>
    </xf>
    <xf numFmtId="3" fontId="73" fillId="0" borderId="17"/>
    <xf numFmtId="37" fontId="39" fillId="0" borderId="17" applyFont="0" applyFill="0" applyBorder="0">
      <alignment vertical="center"/>
    </xf>
    <xf numFmtId="292" fontId="39" fillId="0" borderId="17" applyFill="0" applyBorder="0" applyProtection="0">
      <alignment horizontal="right" vertical="center"/>
    </xf>
    <xf numFmtId="289" fontId="39" fillId="0" borderId="17" applyFont="0" applyFill="0" applyBorder="0">
      <alignment horizontal="right" vertical="center"/>
    </xf>
    <xf numFmtId="0" fontId="89" fillId="31" borderId="4" applyNumberFormat="0" applyAlignment="0" applyProtection="0">
      <alignment vertical="center"/>
    </xf>
    <xf numFmtId="293" fontId="35" fillId="0" borderId="17">
      <alignment horizontal="right" vertical="center"/>
    </xf>
    <xf numFmtId="3" fontId="73" fillId="0" borderId="17"/>
    <xf numFmtId="0" fontId="24" fillId="31" borderId="13" applyNumberFormat="0" applyAlignment="0" applyProtection="0">
      <alignment vertical="center"/>
    </xf>
    <xf numFmtId="3" fontId="73" fillId="0" borderId="17"/>
    <xf numFmtId="282" fontId="39" fillId="0" borderId="17" applyFont="0" applyFill="0" applyBorder="0">
      <alignment horizontal="right" vertical="center"/>
    </xf>
    <xf numFmtId="282" fontId="39" fillId="0" borderId="17" applyFont="0" applyFill="0" applyBorder="0">
      <alignment horizontal="right" vertical="center"/>
    </xf>
    <xf numFmtId="286" fontId="39" fillId="0" borderId="17" applyFill="0" applyBorder="0" applyProtection="0">
      <alignment horizontal="right" vertical="center"/>
    </xf>
    <xf numFmtId="0" fontId="64" fillId="0" borderId="2">
      <alignment horizontal="left" vertical="center"/>
    </xf>
    <xf numFmtId="0" fontId="5" fillId="4" borderId="5" applyNumberFormat="0" applyFont="0" applyAlignment="0" applyProtection="0">
      <alignment vertical="center"/>
    </xf>
    <xf numFmtId="286" fontId="39" fillId="0" borderId="17"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41" fontId="79" fillId="0" borderId="17" applyNumberFormat="0" applyFont="0" applyFill="0" applyBorder="0" applyProtection="0">
      <alignment horizontal="distributed" vertical="center"/>
    </xf>
    <xf numFmtId="177" fontId="158" fillId="0" borderId="17">
      <alignment vertical="center"/>
    </xf>
    <xf numFmtId="293" fontId="35" fillId="0" borderId="17">
      <alignment horizontal="right" vertical="center"/>
    </xf>
    <xf numFmtId="280" fontId="181"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49" fontId="2" fillId="0" borderId="17">
      <alignment horizontal="center" vertical="center"/>
    </xf>
    <xf numFmtId="279" fontId="181" fillId="0" borderId="17" applyFont="0" applyFill="0" applyBorder="0">
      <alignment horizontal="right" vertical="center"/>
    </xf>
    <xf numFmtId="342" fontId="2" fillId="0" borderId="17">
      <alignment vertical="center"/>
    </xf>
    <xf numFmtId="346" fontId="2" fillId="0" borderId="17">
      <alignment vertical="center"/>
    </xf>
    <xf numFmtId="0" fontId="89" fillId="31" borderId="4" applyNumberFormat="0" applyAlignment="0" applyProtection="0">
      <alignment vertical="center"/>
    </xf>
    <xf numFmtId="0" fontId="17" fillId="0" borderId="82" applyNumberFormat="0" applyFill="0" applyAlignment="0" applyProtection="0">
      <alignment vertical="center"/>
    </xf>
    <xf numFmtId="0" fontId="7" fillId="0" borderId="17"/>
    <xf numFmtId="279" fontId="181" fillId="0" borderId="17" applyFont="0" applyFill="0" applyBorder="0">
      <alignment horizontal="right" vertical="center"/>
    </xf>
    <xf numFmtId="177" fontId="158" fillId="0" borderId="17">
      <alignmen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78" fontId="1" fillId="0" borderId="17" applyFont="0" applyFill="0" applyBorder="0" applyProtection="0">
      <alignment horizontal="right" vertical="center"/>
    </xf>
    <xf numFmtId="347" fontId="2" fillId="0" borderId="17">
      <alignment horizontal="right" vertical="center"/>
    </xf>
    <xf numFmtId="289" fontId="39" fillId="0" borderId="17" applyFont="0" applyFill="0" applyBorder="0">
      <alignment horizontal="right" vertical="center"/>
    </xf>
    <xf numFmtId="283" fontId="39" fillId="0" borderId="17" applyFont="0" applyFill="0" applyBorder="0">
      <alignment horizontal="right" vertical="center"/>
    </xf>
    <xf numFmtId="324" fontId="2" fillId="0" borderId="17" applyBorder="0">
      <alignment vertical="center"/>
    </xf>
    <xf numFmtId="285" fontId="39" fillId="0" borderId="17" applyFill="0" applyBorder="0" applyProtection="0">
      <alignment horizontal="right" vertical="center"/>
    </xf>
    <xf numFmtId="3" fontId="73" fillId="0" borderId="17"/>
    <xf numFmtId="0" fontId="17" fillId="0" borderId="82" applyNumberFormat="0" applyFill="0" applyAlignment="0" applyProtection="0">
      <alignment vertical="center"/>
    </xf>
    <xf numFmtId="0" fontId="5" fillId="4" borderId="5" applyNumberFormat="0" applyFont="0" applyAlignment="0" applyProtection="0">
      <alignment vertical="center"/>
    </xf>
    <xf numFmtId="0" fontId="64" fillId="0" borderId="2">
      <alignment horizontal="left" vertical="center"/>
    </xf>
    <xf numFmtId="0" fontId="64" fillId="0" borderId="2">
      <alignment horizontal="left" vertical="center"/>
    </xf>
    <xf numFmtId="0" fontId="24" fillId="31" borderId="13" applyNumberFormat="0" applyAlignment="0" applyProtection="0">
      <alignment vertical="center"/>
    </xf>
    <xf numFmtId="286" fontId="39" fillId="0" borderId="17" applyFill="0" applyBorder="0" applyProtection="0">
      <alignment horizontal="right" vertical="center"/>
    </xf>
    <xf numFmtId="342" fontId="2" fillId="0" borderId="17">
      <alignment vertical="center"/>
    </xf>
    <xf numFmtId="346" fontId="2" fillId="0" borderId="17">
      <alignment vertical="center"/>
    </xf>
    <xf numFmtId="348" fontId="2" fillId="0" borderId="17">
      <alignment vertical="center"/>
    </xf>
    <xf numFmtId="347" fontId="2" fillId="0" borderId="17">
      <alignment horizontal="right" vertical="center"/>
    </xf>
    <xf numFmtId="3" fontId="73" fillId="0" borderId="17"/>
    <xf numFmtId="324" fontId="2" fillId="0" borderId="17" applyBorder="0">
      <alignment vertical="center"/>
    </xf>
    <xf numFmtId="0" fontId="5" fillId="4" borderId="5" applyNumberFormat="0" applyFont="0" applyAlignment="0" applyProtection="0">
      <alignmen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38" fontId="79" fillId="18" borderId="17" applyProtection="0">
      <alignment vertical="center"/>
    </xf>
    <xf numFmtId="342" fontId="2" fillId="0" borderId="17">
      <alignment vertical="center"/>
    </xf>
    <xf numFmtId="3" fontId="73" fillId="0" borderId="17"/>
    <xf numFmtId="49" fontId="2" fillId="0" borderId="17">
      <alignment horizontal="center" vertical="center"/>
    </xf>
    <xf numFmtId="348" fontId="2" fillId="0" borderId="17">
      <alignmen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41" fontId="79" fillId="0" borderId="17" applyNumberFormat="0" applyFont="0" applyFill="0" applyBorder="0" applyProtection="0">
      <alignment horizontal="distributed" vertical="center"/>
    </xf>
    <xf numFmtId="277" fontId="39" fillId="0" borderId="17" applyFill="0">
      <alignment horizontal="right" vertical="center"/>
    </xf>
    <xf numFmtId="38" fontId="79" fillId="18" borderId="17" applyProtection="0">
      <alignment vertical="center"/>
    </xf>
    <xf numFmtId="177" fontId="1" fillId="0" borderId="138">
      <alignment horizontal="center" vertical="center"/>
    </xf>
    <xf numFmtId="0" fontId="168" fillId="0" borderId="2" applyFill="0" applyBorder="0">
      <alignment horizontal="left" vertical="center"/>
    </xf>
    <xf numFmtId="0" fontId="18" fillId="5" borderId="4" applyNumberFormat="0" applyAlignment="0" applyProtection="0">
      <alignment vertical="center"/>
    </xf>
    <xf numFmtId="282" fontId="39" fillId="0" borderId="17" applyFont="0" applyFill="0" applyBorder="0">
      <alignment horizontal="right" vertical="center"/>
    </xf>
    <xf numFmtId="177" fontId="1" fillId="0" borderId="138">
      <alignment horizontal="center" vertical="center"/>
    </xf>
    <xf numFmtId="0" fontId="89" fillId="31" borderId="4" applyNumberFormat="0" applyAlignment="0" applyProtection="0">
      <alignment vertical="center"/>
    </xf>
    <xf numFmtId="39" fontId="39" fillId="0" borderId="17" applyFont="0" applyFill="0" applyBorder="0">
      <alignment horizontal="righ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347" fontId="2" fillId="0" borderId="17">
      <alignment horizontal="right" vertical="center"/>
    </xf>
    <xf numFmtId="0" fontId="7" fillId="0" borderId="17"/>
    <xf numFmtId="348" fontId="2" fillId="0" borderId="17">
      <alignmen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168" fillId="0" borderId="2" applyFill="0" applyBorder="0">
      <alignment horizontal="lef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24" fillId="31" borderId="13" applyNumberFormat="0" applyAlignment="0" applyProtection="0">
      <alignment vertical="center"/>
    </xf>
    <xf numFmtId="0" fontId="18" fillId="5" borderId="4" applyNumberFormat="0" applyAlignment="0" applyProtection="0">
      <alignmen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5" fillId="4" borderId="5" applyNumberFormat="0" applyFont="0" applyAlignment="0" applyProtection="0">
      <alignment vertical="center"/>
    </xf>
    <xf numFmtId="0" fontId="89" fillId="31" borderId="4" applyNumberFormat="0" applyAlignment="0" applyProtection="0">
      <alignment vertical="center"/>
    </xf>
    <xf numFmtId="0" fontId="18" fillId="5" borderId="4" applyNumberFormat="0" applyAlignment="0" applyProtection="0">
      <alignment vertical="center"/>
    </xf>
    <xf numFmtId="0" fontId="17" fillId="0" borderId="82" applyNumberFormat="0" applyFill="0" applyAlignment="0" applyProtection="0">
      <alignment vertical="center"/>
    </xf>
    <xf numFmtId="0" fontId="64" fillId="0" borderId="2">
      <alignment horizontal="left" vertical="center"/>
    </xf>
    <xf numFmtId="0" fontId="5" fillId="4" borderId="5" applyNumberFormat="0" applyFont="0" applyAlignment="0" applyProtection="0">
      <alignment vertical="center"/>
    </xf>
    <xf numFmtId="177" fontId="1" fillId="0" borderId="138">
      <alignment horizontal="center" vertical="center"/>
    </xf>
    <xf numFmtId="286" fontId="39" fillId="0" borderId="17" applyFill="0" applyBorder="0" applyProtection="0">
      <alignment horizontal="right" vertical="center"/>
    </xf>
    <xf numFmtId="0" fontId="7" fillId="0" borderId="17"/>
    <xf numFmtId="346" fontId="2" fillId="0" borderId="17">
      <alignment vertical="center"/>
    </xf>
    <xf numFmtId="342" fontId="2" fillId="0" borderId="17">
      <alignmen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80" fontId="181" fillId="0" borderId="17" applyFont="0" applyFill="0" applyBorder="0">
      <alignment horizontal="right" vertical="center"/>
    </xf>
    <xf numFmtId="288" fontId="39" fillId="0" borderId="17" applyFont="0" applyFill="0" applyBorder="0">
      <alignment horizontal="right" vertical="center"/>
    </xf>
    <xf numFmtId="293" fontId="35" fillId="0" borderId="17" applyFill="0" applyBorder="0" applyProtection="0">
      <alignment horizontal="right" vertical="center"/>
    </xf>
    <xf numFmtId="289" fontId="39" fillId="0" borderId="17" applyFont="0" applyFill="0" applyBorder="0">
      <alignment horizontal="right" vertical="center"/>
    </xf>
    <xf numFmtId="348" fontId="2" fillId="0" borderId="17">
      <alignment vertical="center"/>
    </xf>
    <xf numFmtId="10" fontId="84" fillId="27" borderId="17" applyNumberFormat="0" applyBorder="0" applyAlignment="0" applyProtection="0"/>
    <xf numFmtId="279" fontId="181" fillId="0" borderId="17" applyFont="0" applyFill="0" applyBorder="0">
      <alignment horizontal="right" vertical="center"/>
    </xf>
    <xf numFmtId="49" fontId="2" fillId="0" borderId="17">
      <alignment horizontal="center" vertical="center"/>
    </xf>
    <xf numFmtId="41" fontId="79" fillId="0" borderId="17" applyNumberFormat="0" applyFont="0" applyFill="0" applyBorder="0" applyProtection="0">
      <alignment horizontal="distributed"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177" fontId="158" fillId="0" borderId="17">
      <alignment vertical="center"/>
    </xf>
    <xf numFmtId="277" fontId="39" fillId="0" borderId="17" applyFill="0">
      <alignment horizontal="right" vertical="center"/>
    </xf>
    <xf numFmtId="38" fontId="79" fillId="18" borderId="17" applyProtection="0">
      <alignment vertical="center"/>
    </xf>
    <xf numFmtId="3" fontId="73" fillId="0" borderId="17"/>
    <xf numFmtId="289" fontId="39" fillId="0" borderId="17" applyFont="0" applyFill="0" applyBorder="0">
      <alignment horizontal="right" vertical="center"/>
    </xf>
    <xf numFmtId="279" fontId="181"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92" fontId="39" fillId="0" borderId="17" applyFill="0" applyBorder="0" applyProtection="0">
      <alignment horizontal="right" vertical="center"/>
    </xf>
    <xf numFmtId="10" fontId="84" fillId="27" borderId="17" applyNumberFormat="0" applyBorder="0" applyAlignment="0" applyProtection="0"/>
    <xf numFmtId="288" fontId="39" fillId="0" borderId="17" applyFont="0" applyFill="0" applyBorder="0">
      <alignment horizontal="right" vertical="center"/>
    </xf>
    <xf numFmtId="293" fontId="35" fillId="0" borderId="17" applyFill="0" applyBorder="0" applyProtection="0">
      <alignment horizontal="right" vertical="center"/>
    </xf>
    <xf numFmtId="283" fontId="39" fillId="0" borderId="17" applyFont="0" applyFill="0" applyBorder="0">
      <alignment horizontal="right" vertical="center"/>
    </xf>
    <xf numFmtId="292" fontId="39" fillId="0" borderId="17" applyFill="0" applyBorder="0" applyProtection="0">
      <alignment horizontal="right" vertical="center"/>
    </xf>
    <xf numFmtId="280" fontId="181" fillId="0" borderId="17" applyFont="0" applyFill="0" applyBorder="0">
      <alignment horizontal="right" vertical="center"/>
    </xf>
    <xf numFmtId="293" fontId="35" fillId="0" borderId="17">
      <alignment horizontal="right" vertical="center"/>
    </xf>
    <xf numFmtId="283" fontId="39" fillId="0" borderId="17" applyFont="0" applyFill="0" applyBorder="0">
      <alignment horizontal="right" vertical="center"/>
    </xf>
    <xf numFmtId="281" fontId="1" fillId="0" borderId="17" applyFont="0" applyFill="0" applyBorder="0">
      <alignment horizontal="right" vertical="center"/>
    </xf>
    <xf numFmtId="49" fontId="2" fillId="0" borderId="17">
      <alignment horizontal="center" vertical="center"/>
    </xf>
    <xf numFmtId="177" fontId="158" fillId="0" borderId="17">
      <alignment vertical="center"/>
    </xf>
    <xf numFmtId="3" fontId="73" fillId="0" borderId="17"/>
    <xf numFmtId="3" fontId="73" fillId="0" borderId="17"/>
    <xf numFmtId="279" fontId="181" fillId="0" borderId="17" applyFont="0" applyFill="0" applyBorder="0">
      <alignment horizontal="right" vertical="center"/>
    </xf>
    <xf numFmtId="0" fontId="18" fillId="5" borderId="4" applyNumberFormat="0" applyAlignment="0" applyProtection="0">
      <alignment vertical="center"/>
    </xf>
    <xf numFmtId="0" fontId="5" fillId="4" borderId="5" applyNumberFormat="0" applyFont="0" applyAlignment="0" applyProtection="0">
      <alignment vertical="center"/>
    </xf>
    <xf numFmtId="0" fontId="89" fillId="31" borderId="4" applyNumberFormat="0" applyAlignment="0" applyProtection="0">
      <alignment vertical="center"/>
    </xf>
    <xf numFmtId="177" fontId="1" fillId="0" borderId="138">
      <alignment horizontal="center" vertical="center"/>
    </xf>
    <xf numFmtId="0" fontId="168" fillId="0" borderId="2" applyFill="0" applyBorder="0">
      <alignment horizontal="left" vertical="center"/>
    </xf>
    <xf numFmtId="0" fontId="17" fillId="0" borderId="82" applyNumberFormat="0" applyFill="0" applyAlignment="0" applyProtection="0">
      <alignment vertical="center"/>
    </xf>
    <xf numFmtId="0" fontId="24" fillId="31" borderId="13" applyNumberFormat="0" applyAlignment="0" applyProtection="0">
      <alignment vertical="center"/>
    </xf>
    <xf numFmtId="0" fontId="64" fillId="0" borderId="2">
      <alignment horizontal="left" vertical="center"/>
    </xf>
    <xf numFmtId="286" fontId="39" fillId="0" borderId="17" applyFill="0" applyBorder="0" applyProtection="0">
      <alignment horizontal="right" vertical="center"/>
    </xf>
    <xf numFmtId="0" fontId="18" fillId="5" borderId="4" applyNumberFormat="0" applyAlignment="0" applyProtection="0">
      <alignment vertical="center"/>
    </xf>
    <xf numFmtId="0" fontId="5" fillId="4" borderId="5" applyNumberFormat="0" applyFont="0" applyAlignment="0" applyProtection="0">
      <alignment vertical="center"/>
    </xf>
    <xf numFmtId="0" fontId="89" fillId="31" borderId="4" applyNumberFormat="0" applyAlignment="0" applyProtection="0">
      <alignment vertical="center"/>
    </xf>
    <xf numFmtId="177" fontId="1" fillId="0" borderId="138">
      <alignment horizontal="center" vertical="center"/>
    </xf>
    <xf numFmtId="0" fontId="168" fillId="0" borderId="2" applyFill="0" applyBorder="0">
      <alignment horizontal="left" vertical="center"/>
    </xf>
    <xf numFmtId="0" fontId="17" fillId="0" borderId="82" applyNumberFormat="0" applyFill="0" applyAlignment="0" applyProtection="0">
      <alignment vertical="center"/>
    </xf>
    <xf numFmtId="0" fontId="24" fillId="31" borderId="13" applyNumberFormat="0" applyAlignment="0" applyProtection="0">
      <alignment vertical="center"/>
    </xf>
    <xf numFmtId="0" fontId="64" fillId="0" borderId="2">
      <alignment horizontal="left" vertical="center"/>
    </xf>
    <xf numFmtId="282" fontId="39" fillId="0" borderId="17" applyFont="0" applyFill="0" applyBorder="0">
      <alignment horizontal="right" vertical="center"/>
    </xf>
    <xf numFmtId="0" fontId="18" fillId="5" borderId="4" applyNumberFormat="0" applyAlignment="0" applyProtection="0">
      <alignment vertical="center"/>
    </xf>
    <xf numFmtId="0" fontId="5" fillId="4" borderId="5" applyNumberFormat="0" applyFont="0" applyAlignment="0" applyProtection="0">
      <alignment vertical="center"/>
    </xf>
    <xf numFmtId="0" fontId="89" fillId="31" borderId="4" applyNumberFormat="0" applyAlignment="0" applyProtection="0">
      <alignment vertical="center"/>
    </xf>
    <xf numFmtId="177" fontId="1" fillId="0" borderId="138">
      <alignment horizontal="center" vertical="center"/>
    </xf>
    <xf numFmtId="0" fontId="168" fillId="0" borderId="2" applyFill="0" applyBorder="0">
      <alignment horizontal="left" vertical="center"/>
    </xf>
    <xf numFmtId="0" fontId="17" fillId="0" borderId="82" applyNumberFormat="0" applyFill="0" applyAlignment="0" applyProtection="0">
      <alignment vertical="center"/>
    </xf>
    <xf numFmtId="0" fontId="24" fillId="31" borderId="13" applyNumberFormat="0" applyAlignment="0" applyProtection="0">
      <alignment vertical="center"/>
    </xf>
    <xf numFmtId="0" fontId="7" fillId="0" borderId="17"/>
    <xf numFmtId="38" fontId="79" fillId="18" borderId="17" applyProtection="0">
      <alignment vertical="center"/>
    </xf>
    <xf numFmtId="346" fontId="2" fillId="0" borderId="17">
      <alignment vertical="center"/>
    </xf>
    <xf numFmtId="342" fontId="2" fillId="0" borderId="17">
      <alignment vertical="center"/>
    </xf>
    <xf numFmtId="292" fontId="39" fillId="0" borderId="17" applyFill="0" applyBorder="0" applyProtection="0">
      <alignment horizontal="right" vertical="center"/>
    </xf>
    <xf numFmtId="37" fontId="39" fillId="0" borderId="17" applyFont="0" applyFill="0" applyBorder="0">
      <alignment vertical="center"/>
    </xf>
    <xf numFmtId="3" fontId="73" fillId="0" borderId="17"/>
    <xf numFmtId="3" fontId="73" fillId="0" borderId="17"/>
    <xf numFmtId="293" fontId="35" fillId="0" borderId="17">
      <alignment horizontal="right" vertical="center"/>
    </xf>
    <xf numFmtId="39" fontId="39" fillId="0" borderId="17" applyFont="0" applyFill="0" applyBorder="0">
      <alignment horizontal="right" vertical="center"/>
    </xf>
    <xf numFmtId="41" fontId="79" fillId="0" borderId="17" applyNumberFormat="0" applyFont="0" applyFill="0" applyBorder="0" applyProtection="0">
      <alignment horizontal="distributed" vertical="center"/>
    </xf>
    <xf numFmtId="285" fontId="39" fillId="0" borderId="17" applyFill="0" applyBorder="0" applyProtection="0">
      <alignment horizontal="right" vertical="center"/>
    </xf>
    <xf numFmtId="3" fontId="73" fillId="0" borderId="17"/>
    <xf numFmtId="277" fontId="39" fillId="0" borderId="17" applyFill="0">
      <alignment horizontal="right" vertical="center"/>
    </xf>
    <xf numFmtId="39" fontId="39" fillId="0" borderId="17" applyFont="0" applyFill="0" applyBorder="0">
      <alignment horizontal="right" vertical="center"/>
    </xf>
    <xf numFmtId="277" fontId="39" fillId="0" borderId="17" applyFill="0">
      <alignment horizontal="right" vertical="center"/>
    </xf>
    <xf numFmtId="289" fontId="39" fillId="0" borderId="17" applyFont="0" applyFill="0" applyBorder="0">
      <alignment horizontal="right" vertical="center"/>
    </xf>
    <xf numFmtId="286" fontId="39" fillId="0" borderId="17" applyFill="0" applyBorder="0" applyProtection="0">
      <alignment horizontal="right" vertical="center"/>
    </xf>
    <xf numFmtId="324" fontId="2" fillId="0" borderId="17" applyBorder="0">
      <alignment vertical="center"/>
    </xf>
    <xf numFmtId="282" fontId="39" fillId="0" borderId="17" applyFont="0" applyFill="0" applyBorder="0">
      <alignment horizontal="right" vertical="center"/>
    </xf>
    <xf numFmtId="283" fontId="39" fillId="0" borderId="17" applyFont="0" applyFill="0" applyBorder="0">
      <alignment horizontal="right" vertical="center"/>
    </xf>
    <xf numFmtId="280" fontId="181" fillId="0" borderId="17" applyFont="0" applyFill="0" applyBorder="0">
      <alignment horizontal="right" vertical="center"/>
    </xf>
    <xf numFmtId="288" fontId="39" fillId="0" borderId="17" applyFont="0" applyFill="0" applyBorder="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79" fontId="181" fillId="0" borderId="17" applyFont="0" applyFill="0" applyBorder="0">
      <alignment horizontal="right" vertical="center"/>
    </xf>
    <xf numFmtId="289" fontId="39" fillId="0" borderId="17" applyFont="0" applyFill="0" applyBorder="0">
      <alignment horizontal="right" vertical="center"/>
    </xf>
    <xf numFmtId="348" fontId="2" fillId="0" borderId="17">
      <alignment vertical="center"/>
    </xf>
    <xf numFmtId="347" fontId="2" fillId="0" borderId="17">
      <alignment horizontal="right" vertical="center"/>
    </xf>
    <xf numFmtId="177" fontId="158" fillId="0" borderId="17">
      <alignment vertical="center"/>
    </xf>
    <xf numFmtId="49" fontId="2" fillId="0" borderId="17">
      <alignment horizontal="center" vertical="center"/>
    </xf>
    <xf numFmtId="41" fontId="79" fillId="0" borderId="17" applyNumberFormat="0" applyFont="0" applyFill="0" applyBorder="0" applyProtection="0">
      <alignment horizontal="distributed"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3" fontId="73" fillId="0" borderId="17"/>
    <xf numFmtId="3" fontId="73" fillId="0" borderId="17"/>
    <xf numFmtId="37" fontId="39" fillId="0" borderId="17" applyFont="0" applyFill="0" applyBorder="0">
      <alignment vertical="center"/>
    </xf>
    <xf numFmtId="37" fontId="39" fillId="0" borderId="17" applyFont="0" applyFill="0" applyBorder="0">
      <alignment vertical="center"/>
    </xf>
    <xf numFmtId="39" fontId="39" fillId="0" borderId="17" applyFont="0" applyFill="0" applyBorder="0">
      <alignment horizontal="right" vertical="center"/>
    </xf>
    <xf numFmtId="41" fontId="79" fillId="0" borderId="17" applyNumberFormat="0" applyFont="0" applyFill="0" applyBorder="0" applyProtection="0">
      <alignment horizontal="distributed" vertical="center"/>
    </xf>
    <xf numFmtId="177" fontId="158" fillId="0" borderId="17">
      <alignment vertical="center"/>
    </xf>
    <xf numFmtId="277" fontId="39" fillId="0" borderId="17" applyFill="0">
      <alignment horizontal="right" vertical="center"/>
    </xf>
    <xf numFmtId="346" fontId="2" fillId="0" borderId="17">
      <alignment vertical="center"/>
    </xf>
    <xf numFmtId="38" fontId="79" fillId="18" borderId="17" applyProtection="0">
      <alignment vertical="center"/>
    </xf>
    <xf numFmtId="3" fontId="73" fillId="0" borderId="17"/>
    <xf numFmtId="289" fontId="39" fillId="0" borderId="17" applyFont="0" applyFill="0" applyBorder="0">
      <alignment horizontal="right" vertical="center"/>
    </xf>
    <xf numFmtId="279" fontId="181"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92" fontId="39" fillId="0" borderId="17" applyFill="0" applyBorder="0" applyProtection="0">
      <alignment horizontal="right" vertical="center"/>
    </xf>
    <xf numFmtId="10" fontId="84" fillId="27" borderId="17" applyNumberFormat="0" applyBorder="0" applyAlignment="0" applyProtection="0"/>
    <xf numFmtId="288" fontId="39" fillId="0" borderId="17" applyFont="0" applyFill="0" applyBorder="0">
      <alignment horizontal="right" vertical="center"/>
    </xf>
    <xf numFmtId="293" fontId="35" fillId="0" borderId="17" applyFill="0" applyBorder="0" applyProtection="0">
      <alignment horizontal="right" vertical="center"/>
    </xf>
    <xf numFmtId="280" fontId="181" fillId="0" borderId="17" applyFont="0" applyFill="0" applyBorder="0">
      <alignment horizontal="right" vertical="center"/>
    </xf>
    <xf numFmtId="293" fontId="35" fillId="0" borderId="17">
      <alignment horizontal="right" vertical="center"/>
    </xf>
    <xf numFmtId="283" fontId="39" fillId="0" borderId="17" applyFont="0" applyFill="0" applyBorder="0">
      <alignment horizontal="right" vertical="center"/>
    </xf>
    <xf numFmtId="281" fontId="1" fillId="0" borderId="17" applyFont="0" applyFill="0" applyBorder="0">
      <alignment horizontal="right" vertical="center"/>
    </xf>
    <xf numFmtId="49" fontId="2" fillId="0" borderId="17">
      <alignment horizontal="center" vertical="center"/>
    </xf>
    <xf numFmtId="177" fontId="158" fillId="0" borderId="17">
      <alignment vertical="center"/>
    </xf>
    <xf numFmtId="3" fontId="73" fillId="0" borderId="17"/>
    <xf numFmtId="3" fontId="73" fillId="0" borderId="17"/>
    <xf numFmtId="279" fontId="181" fillId="0" borderId="17" applyFont="0" applyFill="0" applyBorder="0">
      <alignment horizontal="right" vertical="center"/>
    </xf>
    <xf numFmtId="342" fontId="2" fillId="0" borderId="17">
      <alignment vertical="center"/>
    </xf>
    <xf numFmtId="347" fontId="2" fillId="0" borderId="17">
      <alignment horizontal="right" vertical="center"/>
    </xf>
    <xf numFmtId="348" fontId="2" fillId="0" borderId="17">
      <alignment vertical="center"/>
    </xf>
    <xf numFmtId="346" fontId="2" fillId="0" borderId="17">
      <alignment vertical="center"/>
    </xf>
    <xf numFmtId="49" fontId="2" fillId="0" borderId="17">
      <alignment horizontal="center" vertical="center"/>
    </xf>
    <xf numFmtId="324" fontId="2" fillId="0" borderId="17" applyBorder="0">
      <alignment vertical="center"/>
    </xf>
    <xf numFmtId="342" fontId="2" fillId="0" borderId="17">
      <alignment vertical="center"/>
    </xf>
    <xf numFmtId="38" fontId="79" fillId="18" borderId="17" applyProtection="0">
      <alignment vertical="center"/>
    </xf>
    <xf numFmtId="0" fontId="7" fillId="0" borderId="17"/>
    <xf numFmtId="347" fontId="2" fillId="0" borderId="17">
      <alignment horizontal="right" vertical="center"/>
    </xf>
    <xf numFmtId="348" fontId="2" fillId="0" borderId="17">
      <alignment vertical="center"/>
    </xf>
    <xf numFmtId="0" fontId="7" fillId="0" borderId="17"/>
    <xf numFmtId="0" fontId="18" fillId="5" borderId="4" applyNumberFormat="0" applyAlignment="0" applyProtection="0">
      <alignment vertical="center"/>
    </xf>
    <xf numFmtId="0" fontId="5" fillId="4" borderId="5" applyNumberFormat="0" applyFont="0" applyAlignment="0" applyProtection="0">
      <alignment vertical="center"/>
    </xf>
    <xf numFmtId="0" fontId="89" fillId="31" borderId="4" applyNumberFormat="0" applyAlignment="0" applyProtection="0">
      <alignment vertical="center"/>
    </xf>
    <xf numFmtId="177" fontId="1" fillId="0" borderId="138">
      <alignment horizontal="center" vertical="center"/>
    </xf>
    <xf numFmtId="0" fontId="168" fillId="0" borderId="2" applyFill="0" applyBorder="0">
      <alignment horizontal="left" vertical="center"/>
    </xf>
    <xf numFmtId="0" fontId="17" fillId="0" borderId="82" applyNumberFormat="0" applyFill="0" applyAlignment="0" applyProtection="0">
      <alignment vertical="center"/>
    </xf>
    <xf numFmtId="0" fontId="24" fillId="31" borderId="13" applyNumberFormat="0" applyAlignment="0" applyProtection="0">
      <alignment vertical="center"/>
    </xf>
    <xf numFmtId="0" fontId="64" fillId="0" borderId="2">
      <alignment horizontal="left" vertical="center"/>
    </xf>
    <xf numFmtId="0" fontId="18" fillId="5" borderId="4" applyNumberFormat="0" applyAlignment="0" applyProtection="0">
      <alignment vertical="center"/>
    </xf>
    <xf numFmtId="0" fontId="5" fillId="4" borderId="5" applyNumberFormat="0" applyFont="0" applyAlignment="0" applyProtection="0">
      <alignment vertical="center"/>
    </xf>
    <xf numFmtId="0" fontId="89" fillId="31" borderId="4" applyNumberFormat="0" applyAlignment="0" applyProtection="0">
      <alignment vertical="center"/>
    </xf>
    <xf numFmtId="177" fontId="1" fillId="0" borderId="138">
      <alignment horizontal="center" vertical="center"/>
    </xf>
    <xf numFmtId="0" fontId="168" fillId="0" borderId="2" applyFill="0" applyBorder="0">
      <alignment horizontal="left" vertical="center"/>
    </xf>
    <xf numFmtId="0" fontId="17" fillId="0" borderId="82" applyNumberFormat="0" applyFill="0" applyAlignment="0" applyProtection="0">
      <alignment vertical="center"/>
    </xf>
    <xf numFmtId="0" fontId="24" fillId="31" borderId="13" applyNumberFormat="0" applyAlignment="0" applyProtection="0">
      <alignment vertical="center"/>
    </xf>
    <xf numFmtId="0" fontId="64" fillId="0" borderId="2">
      <alignment horizontal="left" vertical="center"/>
    </xf>
    <xf numFmtId="286" fontId="39" fillId="0" borderId="17" applyFill="0" applyBorder="0" applyProtection="0">
      <alignment horizontal="right" vertical="center"/>
    </xf>
    <xf numFmtId="0" fontId="18" fillId="5" borderId="4" applyNumberFormat="0" applyAlignment="0" applyProtection="0">
      <alignment vertical="center"/>
    </xf>
    <xf numFmtId="0" fontId="5" fillId="4" borderId="5" applyNumberFormat="0" applyFont="0" applyAlignment="0" applyProtection="0">
      <alignment vertical="center"/>
    </xf>
    <xf numFmtId="0" fontId="89" fillId="31" borderId="4" applyNumberFormat="0" applyAlignment="0" applyProtection="0">
      <alignment vertical="center"/>
    </xf>
    <xf numFmtId="177" fontId="1" fillId="0" borderId="138">
      <alignment horizontal="center" vertical="center"/>
    </xf>
    <xf numFmtId="0" fontId="168" fillId="0" borderId="2" applyFill="0" applyBorder="0">
      <alignment horizontal="left" vertical="center"/>
    </xf>
    <xf numFmtId="0" fontId="17" fillId="0" borderId="82" applyNumberFormat="0" applyFill="0" applyAlignment="0" applyProtection="0">
      <alignment vertical="center"/>
    </xf>
    <xf numFmtId="0" fontId="24" fillId="31" borderId="13" applyNumberFormat="0" applyAlignment="0" applyProtection="0">
      <alignment vertical="center"/>
    </xf>
    <xf numFmtId="0" fontId="64" fillId="0" borderId="2">
      <alignment horizontal="left" vertical="center"/>
    </xf>
    <xf numFmtId="282" fontId="39" fillId="0" borderId="17" applyFont="0" applyFill="0" applyBorder="0">
      <alignment horizontal="right" vertical="center"/>
    </xf>
    <xf numFmtId="0" fontId="18" fillId="5" borderId="4" applyNumberFormat="0" applyAlignment="0" applyProtection="0">
      <alignment vertical="center"/>
    </xf>
    <xf numFmtId="0" fontId="5" fillId="4" borderId="5" applyNumberFormat="0" applyFont="0" applyAlignment="0" applyProtection="0">
      <alignment vertical="center"/>
    </xf>
    <xf numFmtId="0" fontId="89" fillId="31" borderId="4" applyNumberFormat="0" applyAlignment="0" applyProtection="0">
      <alignment vertical="center"/>
    </xf>
    <xf numFmtId="177" fontId="1" fillId="0" borderId="138">
      <alignment horizontal="center" vertical="center"/>
    </xf>
    <xf numFmtId="0" fontId="168" fillId="0" borderId="2" applyFill="0" applyBorder="0">
      <alignment horizontal="left" vertical="center"/>
    </xf>
    <xf numFmtId="0" fontId="17" fillId="0" borderId="82" applyNumberFormat="0" applyFill="0" applyAlignment="0" applyProtection="0">
      <alignment vertical="center"/>
    </xf>
    <xf numFmtId="0" fontId="24" fillId="31" borderId="13" applyNumberFormat="0" applyAlignment="0" applyProtection="0">
      <alignment vertical="center"/>
    </xf>
    <xf numFmtId="0" fontId="64" fillId="0" borderId="2">
      <alignment horizontal="left" vertical="center"/>
    </xf>
    <xf numFmtId="3" fontId="73" fillId="0" borderId="17"/>
    <xf numFmtId="286" fontId="39" fillId="0" borderId="17" applyFill="0" applyBorder="0" applyProtection="0">
      <alignment horizontal="right" vertical="center"/>
    </xf>
    <xf numFmtId="0" fontId="7" fillId="0" borderId="17"/>
    <xf numFmtId="38" fontId="79" fillId="18" borderId="17" applyProtection="0">
      <alignment vertical="center"/>
    </xf>
    <xf numFmtId="346" fontId="2" fillId="0" borderId="17">
      <alignment vertical="center"/>
    </xf>
    <xf numFmtId="342" fontId="2" fillId="0" borderId="17">
      <alignment vertical="center"/>
    </xf>
    <xf numFmtId="292" fontId="39" fillId="0" borderId="17" applyFill="0" applyBorder="0" applyProtection="0">
      <alignment horizontal="right" vertical="center"/>
    </xf>
    <xf numFmtId="285" fontId="39" fillId="0" borderId="17" applyFill="0" applyBorder="0" applyProtection="0">
      <alignment horizontal="right" vertical="center"/>
    </xf>
    <xf numFmtId="3" fontId="73" fillId="0" borderId="17"/>
    <xf numFmtId="277" fontId="39" fillId="0" borderId="17" applyFill="0">
      <alignment horizontal="right" vertical="center"/>
    </xf>
    <xf numFmtId="39" fontId="39" fillId="0" borderId="17" applyFont="0" applyFill="0" applyBorder="0">
      <alignment horizontal="right" vertical="center"/>
    </xf>
    <xf numFmtId="37" fontId="39" fillId="0" borderId="17" applyFont="0" applyFill="0" applyBorder="0">
      <alignment vertical="center"/>
    </xf>
    <xf numFmtId="3" fontId="73" fillId="0" borderId="17"/>
    <xf numFmtId="3" fontId="73" fillId="0" borderId="17"/>
    <xf numFmtId="293" fontId="35" fillId="0" borderId="17">
      <alignment horizontal="right" vertical="center"/>
    </xf>
    <xf numFmtId="39" fontId="39" fillId="0" borderId="17" applyFont="0" applyFill="0" applyBorder="0">
      <alignment horizontal="right" vertical="center"/>
    </xf>
    <xf numFmtId="41" fontId="79" fillId="0" borderId="17" applyNumberFormat="0" applyFont="0" applyFill="0" applyBorder="0" applyProtection="0">
      <alignment horizontal="distributed" vertical="center"/>
    </xf>
    <xf numFmtId="347" fontId="2" fillId="0" borderId="17">
      <alignment horizontal="right" vertical="center"/>
    </xf>
    <xf numFmtId="348" fontId="2" fillId="0" borderId="17">
      <alignment vertical="center"/>
    </xf>
    <xf numFmtId="346" fontId="2" fillId="0" borderId="17">
      <alignment vertical="center"/>
    </xf>
    <xf numFmtId="49" fontId="2" fillId="0" borderId="17">
      <alignment horizontal="center" vertical="center"/>
    </xf>
    <xf numFmtId="324" fontId="2" fillId="0" borderId="17" applyBorder="0">
      <alignment vertical="center"/>
    </xf>
    <xf numFmtId="342" fontId="2" fillId="0" borderId="17">
      <alignment vertical="center"/>
    </xf>
    <xf numFmtId="38" fontId="79" fillId="18" borderId="17" applyProtection="0">
      <alignment vertical="center"/>
    </xf>
    <xf numFmtId="0" fontId="7" fillId="0" borderId="17"/>
    <xf numFmtId="0" fontId="7" fillId="0" borderId="17"/>
    <xf numFmtId="39" fontId="39" fillId="0" borderId="17" applyFont="0" applyFill="0" applyBorder="0">
      <alignment horizontal="right" vertical="center"/>
    </xf>
    <xf numFmtId="0" fontId="89" fillId="31" borderId="4" applyNumberFormat="0" applyAlignment="0" applyProtection="0">
      <alignment vertical="center"/>
    </xf>
    <xf numFmtId="177" fontId="1" fillId="0" borderId="138">
      <alignment horizontal="center" vertical="center"/>
    </xf>
    <xf numFmtId="282" fontId="39" fillId="0" borderId="17" applyFont="0" applyFill="0" applyBorder="0">
      <alignment horizontal="right" vertical="center"/>
    </xf>
    <xf numFmtId="0" fontId="18" fillId="5" borderId="4" applyNumberFormat="0" applyAlignment="0" applyProtection="0">
      <alignment vertical="center"/>
    </xf>
    <xf numFmtId="0" fontId="168" fillId="0" borderId="2" applyFill="0" applyBorder="0">
      <alignment horizontal="left" vertical="center"/>
    </xf>
    <xf numFmtId="177" fontId="1" fillId="0" borderId="138">
      <alignment horizontal="center" vertical="center"/>
    </xf>
    <xf numFmtId="38" fontId="79" fillId="18" borderId="17" applyProtection="0">
      <alignmen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288" fontId="39" fillId="0" borderId="17" applyFont="0" applyFill="0" applyBorder="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348" fontId="2" fillId="0" borderId="17">
      <alignment vertical="center"/>
    </xf>
    <xf numFmtId="49" fontId="2" fillId="0" borderId="17">
      <alignment horizontal="center" vertical="center"/>
    </xf>
    <xf numFmtId="3" fontId="73" fillId="0" borderId="17"/>
    <xf numFmtId="342" fontId="2" fillId="0" borderId="17">
      <alignment vertical="center"/>
    </xf>
    <xf numFmtId="38" fontId="79" fillId="18" borderId="17" applyProtection="0">
      <alignment vertical="center"/>
    </xf>
    <xf numFmtId="0" fontId="5" fillId="4" borderId="5" applyNumberFormat="0" applyFont="0" applyAlignment="0" applyProtection="0">
      <alignment vertical="center"/>
    </xf>
    <xf numFmtId="0" fontId="5" fillId="4" borderId="5" applyNumberFormat="0" applyFont="0" applyAlignment="0" applyProtection="0">
      <alignment vertical="center"/>
    </xf>
    <xf numFmtId="324" fontId="2" fillId="0" borderId="17" applyBorder="0">
      <alignment vertical="center"/>
    </xf>
    <xf numFmtId="3" fontId="73" fillId="0" borderId="17"/>
    <xf numFmtId="347" fontId="2" fillId="0" borderId="17">
      <alignment horizontal="right" vertical="center"/>
    </xf>
    <xf numFmtId="348" fontId="2" fillId="0" borderId="17">
      <alignment vertical="center"/>
    </xf>
    <xf numFmtId="346" fontId="2" fillId="0" borderId="17">
      <alignment vertical="center"/>
    </xf>
    <xf numFmtId="342" fontId="2" fillId="0" borderId="17">
      <alignment vertical="center"/>
    </xf>
    <xf numFmtId="286" fontId="39" fillId="0" borderId="17" applyFill="0" applyBorder="0" applyProtection="0">
      <alignment horizontal="right" vertical="center"/>
    </xf>
    <xf numFmtId="0" fontId="24" fillId="31" borderId="13" applyNumberFormat="0" applyAlignment="0" applyProtection="0">
      <alignment vertical="center"/>
    </xf>
    <xf numFmtId="0" fontId="64" fillId="0" borderId="2">
      <alignment horizontal="left" vertical="center"/>
    </xf>
    <xf numFmtId="0" fontId="64" fillId="0" borderId="2">
      <alignment horizontal="left" vertical="center"/>
    </xf>
    <xf numFmtId="0" fontId="5" fillId="4" borderId="5" applyNumberFormat="0" applyFont="0" applyAlignment="0" applyProtection="0">
      <alignment vertical="center"/>
    </xf>
    <xf numFmtId="0" fontId="17" fillId="0" borderId="82" applyNumberFormat="0" applyFill="0" applyAlignment="0" applyProtection="0">
      <alignment vertical="center"/>
    </xf>
    <xf numFmtId="3" fontId="73" fillId="0" borderId="17"/>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177" fontId="158" fillId="0" borderId="17">
      <alignment vertical="center"/>
    </xf>
    <xf numFmtId="279" fontId="181" fillId="0" borderId="17" applyFont="0" applyFill="0" applyBorder="0">
      <alignment horizontal="right" vertical="center"/>
    </xf>
    <xf numFmtId="0" fontId="7" fillId="0" borderId="17"/>
    <xf numFmtId="0" fontId="17" fillId="0" borderId="82" applyNumberFormat="0" applyFill="0" applyAlignment="0" applyProtection="0">
      <alignment vertical="center"/>
    </xf>
    <xf numFmtId="0" fontId="89" fillId="31" borderId="4" applyNumberFormat="0" applyAlignment="0" applyProtection="0">
      <alignment vertical="center"/>
    </xf>
    <xf numFmtId="346" fontId="2" fillId="0" borderId="17">
      <alignment vertical="center"/>
    </xf>
    <xf numFmtId="342" fontId="2" fillId="0" borderId="17">
      <alignment vertical="center"/>
    </xf>
    <xf numFmtId="49" fontId="2" fillId="0" borderId="17">
      <alignment horizontal="center" vertical="center"/>
    </xf>
    <xf numFmtId="38" fontId="79" fillId="18" borderId="17" applyProtection="0">
      <alignment vertical="center"/>
    </xf>
    <xf numFmtId="3" fontId="73" fillId="0" borderId="17"/>
    <xf numFmtId="289" fontId="39" fillId="0" borderId="17" applyFont="0" applyFill="0" applyBorder="0">
      <alignment horizontal="right" vertical="center"/>
    </xf>
    <xf numFmtId="279" fontId="181" fillId="0" borderId="17" applyFont="0" applyFill="0" applyBorder="0">
      <alignment horizontal="right" vertical="center"/>
    </xf>
    <xf numFmtId="37" fontId="39" fillId="0" borderId="17" applyFont="0" applyFill="0" applyBorder="0">
      <alignment vertical="center"/>
    </xf>
    <xf numFmtId="39" fontId="39" fillId="0" borderId="17" applyFont="0" applyFill="0" applyBorder="0">
      <alignment horizontal="right" vertical="center"/>
    </xf>
    <xf numFmtId="41" fontId="79" fillId="0" borderId="17" applyNumberFormat="0" applyFont="0" applyFill="0" applyBorder="0" applyProtection="0">
      <alignment horizontal="distributed" vertical="center"/>
    </xf>
    <xf numFmtId="177" fontId="158" fillId="0" borderId="17">
      <alignment vertical="center"/>
    </xf>
    <xf numFmtId="277" fontId="39" fillId="0" borderId="17" applyFill="0">
      <alignment horizontal="right" vertical="center"/>
    </xf>
    <xf numFmtId="346" fontId="2" fillId="0" borderId="17">
      <alignmen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10" fontId="84" fillId="27" borderId="17" applyNumberFormat="0" applyBorder="0" applyAlignment="0" applyProtection="0"/>
    <xf numFmtId="10" fontId="84" fillId="27" borderId="17" applyNumberFormat="0" applyBorder="0" applyAlignment="0" applyProtection="0"/>
    <xf numFmtId="293" fontId="35" fillId="0" borderId="17" applyFill="0" applyBorder="0" applyProtection="0">
      <alignment horizontal="right" vertical="center"/>
    </xf>
    <xf numFmtId="3" fontId="73" fillId="0" borderId="17"/>
    <xf numFmtId="0" fontId="24" fillId="31" borderId="13" applyNumberFormat="0" applyAlignment="0" applyProtection="0">
      <alignment vertical="center"/>
    </xf>
    <xf numFmtId="3" fontId="73" fillId="0" borderId="17"/>
    <xf numFmtId="293" fontId="35" fillId="0" borderId="17">
      <alignment horizontal="right" vertical="center"/>
    </xf>
    <xf numFmtId="0" fontId="89" fillId="31" borderId="4" applyNumberFormat="0" applyAlignment="0" applyProtection="0">
      <alignment vertical="center"/>
    </xf>
    <xf numFmtId="289" fontId="39" fillId="0" borderId="17" applyFont="0" applyFill="0" applyBorder="0">
      <alignment horizontal="right" vertical="center"/>
    </xf>
    <xf numFmtId="292" fontId="39" fillId="0" borderId="17" applyFill="0" applyBorder="0" applyProtection="0">
      <alignment horizontal="right" vertical="center"/>
    </xf>
    <xf numFmtId="37" fontId="39" fillId="0" borderId="17" applyFont="0" applyFill="0" applyBorder="0">
      <alignment vertical="center"/>
    </xf>
    <xf numFmtId="3" fontId="73" fillId="0" borderId="17"/>
    <xf numFmtId="292" fontId="39" fillId="0" borderId="17" applyFill="0" applyBorder="0" applyProtection="0">
      <alignment horizontal="right" vertical="center"/>
    </xf>
    <xf numFmtId="283" fontId="39" fillId="0" borderId="17" applyFont="0" applyFill="0" applyBorder="0">
      <alignment horizontal="right" vertical="center"/>
    </xf>
    <xf numFmtId="281" fontId="1" fillId="0" borderId="17" applyFont="0" applyFill="0" applyBorder="0">
      <alignment horizontal="right" vertical="center"/>
    </xf>
    <xf numFmtId="49" fontId="2" fillId="0" borderId="17">
      <alignment horizontal="center" vertical="center"/>
    </xf>
    <xf numFmtId="3" fontId="73" fillId="0" borderId="17"/>
    <xf numFmtId="324" fontId="2" fillId="0" borderId="17" applyBorder="0">
      <alignment vertical="center"/>
    </xf>
    <xf numFmtId="293" fontId="35" fillId="0" borderId="17" applyFill="0" applyBorder="0" applyProtection="0">
      <alignment horizontal="right" vertical="center"/>
    </xf>
    <xf numFmtId="292" fontId="39" fillId="0" borderId="17" applyFill="0" applyBorder="0" applyProtection="0">
      <alignment horizontal="right" vertical="center"/>
    </xf>
    <xf numFmtId="0" fontId="168" fillId="0" borderId="2" applyFill="0" applyBorder="0">
      <alignment horizontal="left" vertical="center"/>
    </xf>
    <xf numFmtId="0" fontId="24" fillId="31" borderId="13" applyNumberFormat="0" applyAlignment="0" applyProtection="0">
      <alignment vertical="center"/>
    </xf>
    <xf numFmtId="0" fontId="18" fillId="5" borderId="4" applyNumberFormat="0" applyAlignment="0" applyProtection="0">
      <alignment vertical="center"/>
    </xf>
    <xf numFmtId="0" fontId="18" fillId="5" borderId="4" applyNumberFormat="0" applyAlignment="0" applyProtection="0">
      <alignment vertical="center"/>
    </xf>
    <xf numFmtId="0" fontId="64" fillId="0" borderId="2">
      <alignment horizontal="left" vertical="center"/>
    </xf>
    <xf numFmtId="37" fontId="39" fillId="0" borderId="17" applyFont="0" applyFill="0" applyBorder="0">
      <alignment vertical="center"/>
    </xf>
    <xf numFmtId="3" fontId="73" fillId="0" borderId="17"/>
    <xf numFmtId="277" fontId="39" fillId="0" borderId="17" applyFill="0">
      <alignment horizontal="right" vertical="center"/>
    </xf>
    <xf numFmtId="39" fontId="39" fillId="0" borderId="17" applyFont="0" applyFill="0" applyBorder="0">
      <alignment horizontal="right" vertical="center"/>
    </xf>
    <xf numFmtId="283" fontId="39" fillId="0" borderId="17" applyFont="0" applyFill="0" applyBorder="0">
      <alignment horizontal="right" vertical="center"/>
    </xf>
    <xf numFmtId="0" fontId="7" fillId="0" borderId="17"/>
    <xf numFmtId="280" fontId="181" fillId="0" borderId="17" applyFont="0" applyFill="0" applyBorder="0">
      <alignment horizontal="right" vertical="center"/>
    </xf>
    <xf numFmtId="342" fontId="2" fillId="0" borderId="17">
      <alignment vertical="center"/>
    </xf>
    <xf numFmtId="348" fontId="2" fillId="0" borderId="17">
      <alignment vertical="center"/>
    </xf>
    <xf numFmtId="346" fontId="2" fillId="0" borderId="17">
      <alignment vertical="center"/>
    </xf>
    <xf numFmtId="49" fontId="2" fillId="0" borderId="17">
      <alignment horizontal="center" vertical="center"/>
    </xf>
    <xf numFmtId="324" fontId="2" fillId="0" borderId="17" applyBorder="0">
      <alignment vertical="center"/>
    </xf>
    <xf numFmtId="342" fontId="2" fillId="0" borderId="17">
      <alignment vertical="center"/>
    </xf>
    <xf numFmtId="38" fontId="79" fillId="18" borderId="17" applyProtection="0">
      <alignment vertical="center"/>
    </xf>
    <xf numFmtId="0" fontId="7" fillId="0" borderId="17"/>
    <xf numFmtId="347" fontId="2" fillId="0" borderId="17">
      <alignment horizontal="right" vertical="center"/>
    </xf>
    <xf numFmtId="348" fontId="2" fillId="0" borderId="17">
      <alignment vertical="center"/>
    </xf>
    <xf numFmtId="0" fontId="7" fillId="0" borderId="17"/>
    <xf numFmtId="0" fontId="18" fillId="5" borderId="4" applyNumberFormat="0" applyAlignment="0" applyProtection="0">
      <alignment vertical="center"/>
    </xf>
    <xf numFmtId="0" fontId="24" fillId="31" borderId="13" applyNumberFormat="0" applyAlignment="0" applyProtection="0">
      <alignment vertical="center"/>
    </xf>
    <xf numFmtId="177" fontId="1" fillId="0" borderId="138">
      <alignment horizontal="center" vertical="center"/>
    </xf>
    <xf numFmtId="0" fontId="168" fillId="0" borderId="2" applyFill="0" applyBorder="0">
      <alignment horizontal="lef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0" fontId="18" fillId="5" borderId="4" applyNumberFormat="0" applyAlignment="0" applyProtection="0">
      <alignment vertical="center"/>
    </xf>
    <xf numFmtId="0" fontId="5" fillId="4" borderId="5" applyNumberFormat="0" applyFont="0" applyAlignment="0" applyProtection="0">
      <alignment vertical="center"/>
    </xf>
    <xf numFmtId="0" fontId="168" fillId="0" borderId="2" applyFill="0" applyBorder="0">
      <alignment horizontal="left" vertical="center"/>
    </xf>
    <xf numFmtId="0" fontId="17" fillId="0" borderId="82" applyNumberFormat="0" applyFill="0" applyAlignment="0" applyProtection="0">
      <alignment vertical="center"/>
    </xf>
    <xf numFmtId="0" fontId="89" fillId="31" borderId="4" applyNumberFormat="0" applyAlignment="0" applyProtection="0">
      <alignment vertical="center"/>
    </xf>
    <xf numFmtId="0" fontId="168" fillId="0" borderId="2" applyFill="0" applyBorder="0">
      <alignment horizontal="left" vertical="center"/>
    </xf>
    <xf numFmtId="0" fontId="24" fillId="31" borderId="13" applyNumberFormat="0" applyAlignment="0" applyProtection="0">
      <alignment vertical="center"/>
    </xf>
    <xf numFmtId="3" fontId="73" fillId="0" borderId="17"/>
    <xf numFmtId="38" fontId="79" fillId="18" borderId="17" applyProtection="0">
      <alignment vertical="center"/>
    </xf>
    <xf numFmtId="347" fontId="2" fillId="0" borderId="17">
      <alignment horizontal="right" vertical="center"/>
    </xf>
    <xf numFmtId="177" fontId="158" fillId="0" borderId="17">
      <alignment vertical="center"/>
    </xf>
    <xf numFmtId="278" fontId="1" fillId="0" borderId="17" applyFont="0" applyFill="0" applyBorder="0" applyProtection="0">
      <alignment horizontal="right" vertical="center"/>
    </xf>
    <xf numFmtId="282" fontId="39" fillId="0" borderId="17" applyFont="0" applyFill="0" applyBorder="0">
      <alignment horizontal="right" vertical="center"/>
    </xf>
    <xf numFmtId="324" fontId="2" fillId="0" borderId="17" applyBorder="0">
      <alignment vertical="center"/>
    </xf>
    <xf numFmtId="3" fontId="73" fillId="0" borderId="17"/>
    <xf numFmtId="3" fontId="73" fillId="0" borderId="17"/>
    <xf numFmtId="37" fontId="39" fillId="0" borderId="17" applyFont="0" applyFill="0" applyBorder="0">
      <alignment vertical="center"/>
    </xf>
    <xf numFmtId="37" fontId="39" fillId="0" borderId="17" applyFont="0" applyFill="0" applyBorder="0">
      <alignment vertical="center"/>
    </xf>
    <xf numFmtId="39" fontId="39" fillId="0" borderId="17" applyFont="0" applyFill="0" applyBorder="0">
      <alignment horizontal="right" vertical="center"/>
    </xf>
    <xf numFmtId="346" fontId="2" fillId="0" borderId="17">
      <alignment vertical="center"/>
    </xf>
    <xf numFmtId="347" fontId="2" fillId="0" borderId="17">
      <alignment horizontal="right" vertical="center"/>
    </xf>
    <xf numFmtId="0" fontId="89" fillId="31" borderId="4" applyNumberFormat="0" applyAlignment="0" applyProtection="0">
      <alignment vertical="center"/>
    </xf>
    <xf numFmtId="177" fontId="1" fillId="0" borderId="138">
      <alignment horizontal="center" vertical="center"/>
    </xf>
    <xf numFmtId="0" fontId="24" fillId="31" borderId="13" applyNumberFormat="0" applyAlignment="0" applyProtection="0">
      <alignment vertical="center"/>
    </xf>
    <xf numFmtId="0" fontId="64" fillId="0" borderId="2">
      <alignment horizontal="left" vertical="center"/>
    </xf>
    <xf numFmtId="0" fontId="64" fillId="0" borderId="2">
      <alignment horizontal="left" vertical="center"/>
    </xf>
    <xf numFmtId="3" fontId="73" fillId="0" borderId="17"/>
    <xf numFmtId="286" fontId="39" fillId="0" borderId="17" applyFill="0" applyBorder="0" applyProtection="0">
      <alignment horizontal="right" vertical="center"/>
    </xf>
    <xf numFmtId="278" fontId="1" fillId="0" borderId="17" applyFont="0" applyFill="0" applyBorder="0" applyProtection="0">
      <alignment horizontal="right" vertical="center"/>
    </xf>
    <xf numFmtId="282" fontId="39" fillId="0" borderId="17" applyFont="0" applyFill="0" applyBorder="0">
      <alignment horizontal="right" vertical="center"/>
    </xf>
    <xf numFmtId="324" fontId="2" fillId="0" borderId="17" applyBorder="0">
      <alignment vertical="center"/>
    </xf>
    <xf numFmtId="3" fontId="73" fillId="0" borderId="17"/>
    <xf numFmtId="3" fontId="73" fillId="0" borderId="17"/>
    <xf numFmtId="37" fontId="39" fillId="0" borderId="17" applyFont="0" applyFill="0" applyBorder="0">
      <alignment vertical="center"/>
    </xf>
    <xf numFmtId="37" fontId="39" fillId="0" borderId="17" applyFont="0" applyFill="0" applyBorder="0">
      <alignment vertical="center"/>
    </xf>
    <xf numFmtId="39" fontId="39" fillId="0" borderId="17" applyFont="0" applyFill="0" applyBorder="0">
      <alignment horizontal="right" vertical="center"/>
    </xf>
    <xf numFmtId="41" fontId="79" fillId="0" borderId="17" applyNumberFormat="0" applyFont="0" applyFill="0" applyBorder="0" applyProtection="0">
      <alignment horizontal="distributed" vertical="center"/>
    </xf>
    <xf numFmtId="177" fontId="158" fillId="0" borderId="17">
      <alignment vertical="center"/>
    </xf>
    <xf numFmtId="277" fontId="39" fillId="0" borderId="17" applyFill="0">
      <alignment horizontal="right" vertical="center"/>
    </xf>
    <xf numFmtId="346" fontId="2" fillId="0" borderId="17">
      <alignment vertical="center"/>
    </xf>
    <xf numFmtId="38" fontId="79" fillId="18" borderId="17" applyProtection="0">
      <alignment vertical="center"/>
    </xf>
    <xf numFmtId="3" fontId="73" fillId="0" borderId="17"/>
    <xf numFmtId="289" fontId="39" fillId="0" borderId="17" applyFont="0" applyFill="0" applyBorder="0">
      <alignment horizontal="right" vertical="center"/>
    </xf>
    <xf numFmtId="279" fontId="181"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92" fontId="39" fillId="0" borderId="17" applyFill="0" applyBorder="0" applyProtection="0">
      <alignment horizontal="right" vertical="center"/>
    </xf>
    <xf numFmtId="10" fontId="84" fillId="27" borderId="17" applyNumberFormat="0" applyBorder="0" applyAlignment="0" applyProtection="0"/>
    <xf numFmtId="288" fontId="39" fillId="0" borderId="17" applyFont="0" applyFill="0" applyBorder="0">
      <alignment horizontal="right" vertical="center"/>
    </xf>
    <xf numFmtId="293" fontId="35" fillId="0" borderId="17" applyFill="0" applyBorder="0" applyProtection="0">
      <alignment horizontal="right" vertical="center"/>
    </xf>
    <xf numFmtId="283" fontId="39" fillId="0" borderId="17" applyFont="0" applyFill="0" applyBorder="0">
      <alignment horizontal="right" vertical="center"/>
    </xf>
    <xf numFmtId="292" fontId="39" fillId="0" borderId="17" applyFill="0" applyBorder="0" applyProtection="0">
      <alignment horizontal="right" vertical="center"/>
    </xf>
    <xf numFmtId="280" fontId="181" fillId="0" borderId="17" applyFont="0" applyFill="0" applyBorder="0">
      <alignment horizontal="right" vertical="center"/>
    </xf>
    <xf numFmtId="293" fontId="35" fillId="0" borderId="17">
      <alignment horizontal="right" vertical="center"/>
    </xf>
    <xf numFmtId="283" fontId="39" fillId="0" borderId="17" applyFont="0" applyFill="0" applyBorder="0">
      <alignment horizontal="right" vertical="center"/>
    </xf>
    <xf numFmtId="281" fontId="1" fillId="0" borderId="17" applyFont="0" applyFill="0" applyBorder="0">
      <alignment horizontal="right" vertical="center"/>
    </xf>
    <xf numFmtId="49" fontId="2" fillId="0" borderId="17">
      <alignment horizontal="center" vertical="center"/>
    </xf>
    <xf numFmtId="177" fontId="158" fillId="0" borderId="17">
      <alignment vertical="center"/>
    </xf>
    <xf numFmtId="3" fontId="73" fillId="0" borderId="17"/>
    <xf numFmtId="3" fontId="73" fillId="0" borderId="17"/>
    <xf numFmtId="279" fontId="181" fillId="0" borderId="17" applyFont="0" applyFill="0" applyBorder="0">
      <alignment horizontal="right" vertical="center"/>
    </xf>
    <xf numFmtId="342" fontId="2" fillId="0" borderId="17">
      <alignment vertical="center"/>
    </xf>
    <xf numFmtId="347" fontId="2" fillId="0" borderId="17">
      <alignment horizontal="right" vertical="center"/>
    </xf>
    <xf numFmtId="348" fontId="2" fillId="0" borderId="17">
      <alignment vertical="center"/>
    </xf>
    <xf numFmtId="346" fontId="2" fillId="0" borderId="17">
      <alignment vertical="center"/>
    </xf>
    <xf numFmtId="49" fontId="2" fillId="0" borderId="17">
      <alignment horizontal="center" vertical="center"/>
    </xf>
    <xf numFmtId="324" fontId="2" fillId="0" borderId="17" applyBorder="0">
      <alignment vertical="center"/>
    </xf>
    <xf numFmtId="342" fontId="2" fillId="0" borderId="17">
      <alignment vertical="center"/>
    </xf>
    <xf numFmtId="38" fontId="79" fillId="18" borderId="17" applyProtection="0">
      <alignment vertical="center"/>
    </xf>
    <xf numFmtId="0" fontId="7" fillId="0" borderId="17"/>
    <xf numFmtId="347" fontId="2" fillId="0" borderId="17">
      <alignment horizontal="right" vertical="center"/>
    </xf>
    <xf numFmtId="348" fontId="2" fillId="0" borderId="17">
      <alignment vertical="center"/>
    </xf>
    <xf numFmtId="0" fontId="7" fillId="0" borderId="17"/>
    <xf numFmtId="348" fontId="2" fillId="0" borderId="17">
      <alignment vertical="center"/>
    </xf>
    <xf numFmtId="0" fontId="7" fillId="0" borderId="17"/>
    <xf numFmtId="347" fontId="2" fillId="0" borderId="17">
      <alignment horizontal="right" vertical="center"/>
    </xf>
    <xf numFmtId="0" fontId="18" fillId="5" borderId="4" applyNumberFormat="0" applyAlignment="0" applyProtection="0">
      <alignment vertical="center"/>
    </xf>
    <xf numFmtId="0" fontId="5" fillId="4" borderId="5" applyNumberFormat="0" applyFont="0" applyAlignment="0" applyProtection="0">
      <alignment vertical="center"/>
    </xf>
    <xf numFmtId="0" fontId="89" fillId="31" borderId="4" applyNumberFormat="0" applyAlignment="0" applyProtection="0">
      <alignment vertical="center"/>
    </xf>
    <xf numFmtId="177" fontId="1" fillId="0" borderId="138">
      <alignment horizontal="center" vertical="center"/>
    </xf>
    <xf numFmtId="0" fontId="168" fillId="0" borderId="2" applyFill="0" applyBorder="0">
      <alignment horizontal="left" vertical="center"/>
    </xf>
    <xf numFmtId="0" fontId="17" fillId="0" borderId="82" applyNumberFormat="0" applyFill="0" applyAlignment="0" applyProtection="0">
      <alignment vertical="center"/>
    </xf>
    <xf numFmtId="0" fontId="24" fillId="31" borderId="13" applyNumberFormat="0" applyAlignment="0" applyProtection="0">
      <alignment vertical="center"/>
    </xf>
    <xf numFmtId="0" fontId="64" fillId="0" borderId="2">
      <alignment horizontal="left" vertical="center"/>
    </xf>
    <xf numFmtId="0" fontId="18" fillId="5" borderId="4" applyNumberFormat="0" applyAlignment="0" applyProtection="0">
      <alignment vertical="center"/>
    </xf>
    <xf numFmtId="0" fontId="5" fillId="4" borderId="5" applyNumberFormat="0" applyFont="0" applyAlignment="0" applyProtection="0">
      <alignment vertical="center"/>
    </xf>
    <xf numFmtId="0" fontId="89" fillId="31" borderId="4" applyNumberFormat="0" applyAlignment="0" applyProtection="0">
      <alignment vertical="center"/>
    </xf>
    <xf numFmtId="177" fontId="1" fillId="0" borderId="138">
      <alignment horizontal="center" vertical="center"/>
    </xf>
    <xf numFmtId="0" fontId="168" fillId="0" borderId="2" applyFill="0" applyBorder="0">
      <alignment horizontal="left" vertical="center"/>
    </xf>
    <xf numFmtId="0" fontId="17" fillId="0" borderId="82" applyNumberFormat="0" applyFill="0" applyAlignment="0" applyProtection="0">
      <alignment vertical="center"/>
    </xf>
    <xf numFmtId="0" fontId="24" fillId="31" borderId="13" applyNumberFormat="0" applyAlignment="0" applyProtection="0">
      <alignment vertical="center"/>
    </xf>
    <xf numFmtId="0" fontId="64" fillId="0" borderId="2">
      <alignment horizontal="left" vertical="center"/>
    </xf>
    <xf numFmtId="286" fontId="39" fillId="0" borderId="17" applyFill="0" applyBorder="0" applyProtection="0">
      <alignment horizontal="right" vertical="center"/>
    </xf>
    <xf numFmtId="0" fontId="18" fillId="5" borderId="4" applyNumberFormat="0" applyAlignment="0" applyProtection="0">
      <alignment vertical="center"/>
    </xf>
    <xf numFmtId="0" fontId="5" fillId="4" borderId="5" applyNumberFormat="0" applyFont="0" applyAlignment="0" applyProtection="0">
      <alignment vertical="center"/>
    </xf>
    <xf numFmtId="0" fontId="89" fillId="31" borderId="4" applyNumberFormat="0" applyAlignment="0" applyProtection="0">
      <alignment vertical="center"/>
    </xf>
    <xf numFmtId="177" fontId="1" fillId="0" borderId="138">
      <alignment horizontal="center" vertical="center"/>
    </xf>
    <xf numFmtId="0" fontId="168" fillId="0" borderId="2" applyFill="0" applyBorder="0">
      <alignment horizontal="left" vertical="center"/>
    </xf>
    <xf numFmtId="0" fontId="17" fillId="0" borderId="82" applyNumberFormat="0" applyFill="0" applyAlignment="0" applyProtection="0">
      <alignment vertical="center"/>
    </xf>
    <xf numFmtId="0" fontId="24" fillId="31" borderId="13" applyNumberFormat="0" applyAlignment="0" applyProtection="0">
      <alignment vertical="center"/>
    </xf>
    <xf numFmtId="0" fontId="64" fillId="0" borderId="2">
      <alignment horizontal="left" vertical="center"/>
    </xf>
    <xf numFmtId="282" fontId="39" fillId="0" borderId="17" applyFont="0" applyFill="0" applyBorder="0">
      <alignment horizontal="right" vertical="center"/>
    </xf>
    <xf numFmtId="0" fontId="18" fillId="5" borderId="4" applyNumberFormat="0" applyAlignment="0" applyProtection="0">
      <alignment vertical="center"/>
    </xf>
    <xf numFmtId="0" fontId="5" fillId="4" borderId="5" applyNumberFormat="0" applyFont="0" applyAlignment="0" applyProtection="0">
      <alignment vertical="center"/>
    </xf>
    <xf numFmtId="0" fontId="89" fillId="31" borderId="4" applyNumberFormat="0" applyAlignment="0" applyProtection="0">
      <alignment vertical="center"/>
    </xf>
    <xf numFmtId="177" fontId="1" fillId="0" borderId="138">
      <alignment horizontal="center" vertical="center"/>
    </xf>
    <xf numFmtId="0" fontId="168" fillId="0" borderId="2" applyFill="0" applyBorder="0">
      <alignment horizontal="left" vertical="center"/>
    </xf>
    <xf numFmtId="0" fontId="17" fillId="0" borderId="82" applyNumberFormat="0" applyFill="0" applyAlignment="0" applyProtection="0">
      <alignment vertical="center"/>
    </xf>
    <xf numFmtId="0" fontId="24" fillId="31" borderId="13" applyNumberFormat="0" applyAlignment="0" applyProtection="0">
      <alignment vertical="center"/>
    </xf>
    <xf numFmtId="0" fontId="64" fillId="0" borderId="2">
      <alignment horizontal="left" vertical="center"/>
    </xf>
    <xf numFmtId="3" fontId="73" fillId="0" borderId="17"/>
    <xf numFmtId="286" fontId="39" fillId="0" borderId="17" applyFill="0" applyBorder="0" applyProtection="0">
      <alignment horizontal="right" vertical="center"/>
    </xf>
    <xf numFmtId="0" fontId="7" fillId="0" borderId="17"/>
    <xf numFmtId="38" fontId="79" fillId="18" borderId="17" applyProtection="0">
      <alignment vertical="center"/>
    </xf>
    <xf numFmtId="346" fontId="2" fillId="0" borderId="17">
      <alignment vertical="center"/>
    </xf>
    <xf numFmtId="342" fontId="2" fillId="0" borderId="17">
      <alignment vertical="center"/>
    </xf>
    <xf numFmtId="292" fontId="39" fillId="0" borderId="17" applyFill="0" applyBorder="0" applyProtection="0">
      <alignment horizontal="right" vertical="center"/>
    </xf>
    <xf numFmtId="285" fontId="39" fillId="0" borderId="17" applyFill="0" applyBorder="0" applyProtection="0">
      <alignment horizontal="right" vertical="center"/>
    </xf>
    <xf numFmtId="3" fontId="73" fillId="0" borderId="17"/>
    <xf numFmtId="277" fontId="39" fillId="0" borderId="17" applyFill="0">
      <alignment horizontal="right" vertical="center"/>
    </xf>
    <xf numFmtId="39" fontId="39" fillId="0" borderId="17" applyFont="0" applyFill="0" applyBorder="0">
      <alignment horizontal="right" vertical="center"/>
    </xf>
    <xf numFmtId="37" fontId="39" fillId="0" borderId="17" applyFont="0" applyFill="0" applyBorder="0">
      <alignment vertical="center"/>
    </xf>
    <xf numFmtId="3" fontId="73" fillId="0" borderId="17"/>
    <xf numFmtId="3" fontId="73" fillId="0" borderId="17"/>
    <xf numFmtId="293" fontId="35" fillId="0" borderId="17">
      <alignment horizontal="right" vertical="center"/>
    </xf>
    <xf numFmtId="39" fontId="39" fillId="0" borderId="17" applyFont="0" applyFill="0" applyBorder="0">
      <alignment horizontal="right" vertical="center"/>
    </xf>
    <xf numFmtId="41" fontId="79" fillId="0" borderId="17" applyNumberFormat="0" applyFont="0" applyFill="0" applyBorder="0" applyProtection="0">
      <alignment horizontal="distributed" vertical="center"/>
    </xf>
    <xf numFmtId="277" fontId="39" fillId="0" borderId="17" applyFill="0">
      <alignment horizontal="right" vertical="center"/>
    </xf>
    <xf numFmtId="289" fontId="39" fillId="0" borderId="17" applyFont="0" applyFill="0" applyBorder="0">
      <alignment horizontal="right" vertical="center"/>
    </xf>
    <xf numFmtId="286" fontId="39" fillId="0" borderId="17" applyFill="0" applyBorder="0" applyProtection="0">
      <alignment horizontal="right" vertical="center"/>
    </xf>
    <xf numFmtId="324" fontId="2" fillId="0" borderId="17" applyBorder="0">
      <alignment vertical="center"/>
    </xf>
    <xf numFmtId="282" fontId="39" fillId="0" borderId="17" applyFont="0" applyFill="0" applyBorder="0">
      <alignment horizontal="right" vertical="center"/>
    </xf>
    <xf numFmtId="283" fontId="39" fillId="0" borderId="17" applyFont="0" applyFill="0" applyBorder="0">
      <alignment horizontal="right" vertical="center"/>
    </xf>
    <xf numFmtId="280" fontId="181" fillId="0" borderId="17" applyFont="0" applyFill="0" applyBorder="0">
      <alignment horizontal="right" vertical="center"/>
    </xf>
    <xf numFmtId="288" fontId="39" fillId="0" borderId="17" applyFont="0" applyFill="0" applyBorder="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79" fontId="181" fillId="0" borderId="17" applyFont="0" applyFill="0" applyBorder="0">
      <alignment horizontal="right" vertical="center"/>
    </xf>
    <xf numFmtId="289" fontId="39" fillId="0" borderId="17" applyFont="0" applyFill="0" applyBorder="0">
      <alignment horizontal="right" vertical="center"/>
    </xf>
    <xf numFmtId="348" fontId="2" fillId="0" borderId="17">
      <alignment vertical="center"/>
    </xf>
    <xf numFmtId="347" fontId="2" fillId="0" borderId="17">
      <alignment horizontal="right" vertical="center"/>
    </xf>
    <xf numFmtId="177" fontId="158" fillId="0" borderId="17">
      <alignment vertical="center"/>
    </xf>
    <xf numFmtId="49" fontId="2" fillId="0" borderId="17">
      <alignment horizontal="center" vertical="center"/>
    </xf>
    <xf numFmtId="41" fontId="79" fillId="0" borderId="17" applyNumberFormat="0" applyFont="0" applyFill="0" applyBorder="0" applyProtection="0">
      <alignment horizontal="distributed"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2" fontId="39" fillId="0" borderId="17" applyFont="0" applyFill="0" applyBorder="0">
      <alignment horizontal="right" vertical="center"/>
    </xf>
    <xf numFmtId="324" fontId="2" fillId="0" borderId="17" applyBorder="0">
      <alignment vertical="center"/>
    </xf>
    <xf numFmtId="283" fontId="39" fillId="0" borderId="17" applyFont="0" applyFill="0" applyBorder="0">
      <alignment horizontal="right" vertical="center"/>
    </xf>
    <xf numFmtId="292" fontId="39" fillId="0" borderId="17" applyFill="0" applyBorder="0" applyProtection="0">
      <alignment horizontal="right" vertical="center"/>
    </xf>
    <xf numFmtId="277" fontId="39" fillId="0" borderId="17" applyFill="0">
      <alignment horizontal="right" vertical="center"/>
    </xf>
    <xf numFmtId="289" fontId="39" fillId="0" borderId="17" applyFont="0" applyFill="0" applyBorder="0">
      <alignment horizontal="right" vertical="center"/>
    </xf>
    <xf numFmtId="286" fontId="39" fillId="0" borderId="17" applyFill="0" applyBorder="0" applyProtection="0">
      <alignment horizontal="right" vertical="center"/>
    </xf>
    <xf numFmtId="324" fontId="2" fillId="0" borderId="17" applyBorder="0">
      <alignment vertical="center"/>
    </xf>
    <xf numFmtId="282" fontId="39" fillId="0" borderId="17" applyFont="0" applyFill="0" applyBorder="0">
      <alignment horizontal="right" vertical="center"/>
    </xf>
    <xf numFmtId="283" fontId="39" fillId="0" borderId="17" applyFont="0" applyFill="0" applyBorder="0">
      <alignment horizontal="right" vertical="center"/>
    </xf>
    <xf numFmtId="280" fontId="181" fillId="0" borderId="17" applyFont="0" applyFill="0" applyBorder="0">
      <alignment horizontal="right" vertical="center"/>
    </xf>
    <xf numFmtId="288" fontId="39" fillId="0" borderId="17" applyFont="0" applyFill="0" applyBorder="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79" fontId="181" fillId="0" borderId="17" applyFont="0" applyFill="0" applyBorder="0">
      <alignment horizontal="right" vertical="center"/>
    </xf>
    <xf numFmtId="289" fontId="39" fillId="0" borderId="17" applyFont="0" applyFill="0" applyBorder="0">
      <alignment horizontal="right" vertical="center"/>
    </xf>
    <xf numFmtId="348" fontId="2" fillId="0" borderId="17">
      <alignment vertical="center"/>
    </xf>
    <xf numFmtId="347" fontId="2" fillId="0" borderId="17">
      <alignment horizontal="right" vertical="center"/>
    </xf>
    <xf numFmtId="177" fontId="158" fillId="0" borderId="17">
      <alignment vertical="center"/>
    </xf>
    <xf numFmtId="49" fontId="2" fillId="0" borderId="17">
      <alignment horizontal="center" vertical="center"/>
    </xf>
    <xf numFmtId="41" fontId="79" fillId="0" borderId="17" applyNumberFormat="0" applyFont="0" applyFill="0" applyBorder="0" applyProtection="0">
      <alignment horizontal="distributed"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2" fontId="39" fillId="0" borderId="17" applyFont="0" applyFill="0" applyBorder="0">
      <alignment horizontal="right" vertical="center"/>
    </xf>
    <xf numFmtId="324" fontId="2" fillId="0" borderId="17" applyBorder="0">
      <alignment vertical="center"/>
    </xf>
    <xf numFmtId="3" fontId="73" fillId="0" borderId="17"/>
    <xf numFmtId="3" fontId="73" fillId="0" borderId="17"/>
    <xf numFmtId="37" fontId="39" fillId="0" borderId="17" applyFont="0" applyFill="0" applyBorder="0">
      <alignment vertical="center"/>
    </xf>
    <xf numFmtId="37" fontId="39" fillId="0" borderId="17" applyFont="0" applyFill="0" applyBorder="0">
      <alignment vertical="center"/>
    </xf>
    <xf numFmtId="39" fontId="39" fillId="0" borderId="17" applyFont="0" applyFill="0" applyBorder="0">
      <alignment horizontal="right" vertical="center"/>
    </xf>
    <xf numFmtId="41" fontId="79" fillId="0" borderId="17" applyNumberFormat="0" applyFont="0" applyFill="0" applyBorder="0" applyProtection="0">
      <alignment horizontal="distributed" vertical="center"/>
    </xf>
    <xf numFmtId="177" fontId="158" fillId="0" borderId="17">
      <alignment vertical="center"/>
    </xf>
    <xf numFmtId="277" fontId="39" fillId="0" borderId="17" applyFill="0">
      <alignment horizontal="right" vertical="center"/>
    </xf>
    <xf numFmtId="346" fontId="2" fillId="0" borderId="17">
      <alignment vertical="center"/>
    </xf>
    <xf numFmtId="38" fontId="79" fillId="18" borderId="17" applyProtection="0">
      <alignment vertical="center"/>
    </xf>
    <xf numFmtId="3" fontId="73" fillId="0" borderId="17"/>
    <xf numFmtId="289" fontId="39" fillId="0" borderId="17" applyFont="0" applyFill="0" applyBorder="0">
      <alignment horizontal="right" vertical="center"/>
    </xf>
    <xf numFmtId="279" fontId="181"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92" fontId="39" fillId="0" borderId="17" applyFill="0" applyBorder="0" applyProtection="0">
      <alignment horizontal="right" vertical="center"/>
    </xf>
    <xf numFmtId="10" fontId="84" fillId="27" borderId="17" applyNumberFormat="0" applyBorder="0" applyAlignment="0" applyProtection="0"/>
    <xf numFmtId="288" fontId="39" fillId="0" borderId="17" applyFont="0" applyFill="0" applyBorder="0">
      <alignment horizontal="right" vertical="center"/>
    </xf>
    <xf numFmtId="293" fontId="35" fillId="0" borderId="17" applyFill="0" applyBorder="0" applyProtection="0">
      <alignment horizontal="right" vertical="center"/>
    </xf>
    <xf numFmtId="283" fontId="39" fillId="0" borderId="17" applyFont="0" applyFill="0" applyBorder="0">
      <alignment horizontal="right" vertical="center"/>
    </xf>
    <xf numFmtId="292" fontId="39" fillId="0" borderId="17" applyFill="0" applyBorder="0" applyProtection="0">
      <alignment horizontal="right" vertical="center"/>
    </xf>
    <xf numFmtId="280" fontId="181" fillId="0" borderId="17" applyFont="0" applyFill="0" applyBorder="0">
      <alignment horizontal="right" vertical="center"/>
    </xf>
    <xf numFmtId="293" fontId="35" fillId="0" borderId="17">
      <alignment horizontal="right" vertical="center"/>
    </xf>
    <xf numFmtId="283" fontId="39" fillId="0" borderId="17" applyFont="0" applyFill="0" applyBorder="0">
      <alignment horizontal="right" vertical="center"/>
    </xf>
    <xf numFmtId="281" fontId="1" fillId="0" borderId="17" applyFont="0" applyFill="0" applyBorder="0">
      <alignment horizontal="right" vertical="center"/>
    </xf>
    <xf numFmtId="49" fontId="2" fillId="0" borderId="17">
      <alignment horizontal="center" vertical="center"/>
    </xf>
    <xf numFmtId="177" fontId="158" fillId="0" borderId="17">
      <alignment vertical="center"/>
    </xf>
    <xf numFmtId="3" fontId="73" fillId="0" borderId="17"/>
    <xf numFmtId="3" fontId="73" fillId="0" borderId="17"/>
    <xf numFmtId="279" fontId="181" fillId="0" borderId="17" applyFont="0" applyFill="0" applyBorder="0">
      <alignment horizontal="right" vertical="center"/>
    </xf>
    <xf numFmtId="342" fontId="2" fillId="0" borderId="17">
      <alignment vertical="center"/>
    </xf>
    <xf numFmtId="347" fontId="2" fillId="0" borderId="17">
      <alignment horizontal="right" vertical="center"/>
    </xf>
    <xf numFmtId="348" fontId="2" fillId="0" borderId="17">
      <alignment vertical="center"/>
    </xf>
    <xf numFmtId="0" fontId="89" fillId="31" borderId="4" applyNumberFormat="0" applyAlignment="0" applyProtection="0">
      <alignment vertical="center"/>
    </xf>
    <xf numFmtId="177" fontId="1" fillId="0" borderId="138">
      <alignment horizontal="center" vertical="center"/>
    </xf>
    <xf numFmtId="285" fontId="39" fillId="0" borderId="17" applyFill="0" applyBorder="0" applyProtection="0">
      <alignment horizontal="right" vertical="center"/>
    </xf>
    <xf numFmtId="324" fontId="2" fillId="0" borderId="17" applyBorder="0">
      <alignment vertical="center"/>
    </xf>
    <xf numFmtId="283" fontId="39" fillId="0" borderId="17" applyFont="0" applyFill="0" applyBorder="0">
      <alignment horizontal="right" vertical="center"/>
    </xf>
    <xf numFmtId="289" fontId="39" fillId="0" borderId="17" applyFont="0" applyFill="0" applyBorder="0">
      <alignment horizontal="right" vertical="center"/>
    </xf>
    <xf numFmtId="347" fontId="2" fillId="0" borderId="17">
      <alignment horizontal="right" vertical="center"/>
    </xf>
    <xf numFmtId="278" fontId="1" fillId="0" borderId="17" applyFont="0" applyFill="0" applyBorder="0" applyProtection="0">
      <alignment horizontal="right" vertical="center"/>
    </xf>
    <xf numFmtId="279" fontId="181" fillId="0" borderId="17" applyFont="0" applyFill="0" applyBorder="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93" fontId="35" fillId="0" borderId="17">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286" fontId="39" fillId="0" borderId="17" applyFill="0" applyBorder="0" applyProtection="0">
      <alignment horizontal="right" vertical="center"/>
    </xf>
    <xf numFmtId="0" fontId="5" fillId="4" borderId="5" applyNumberFormat="0" applyFont="0" applyAlignment="0" applyProtection="0">
      <alignment vertical="center"/>
    </xf>
    <xf numFmtId="0" fontId="64" fillId="0" borderId="2">
      <alignment horizontal="left" vertical="center"/>
    </xf>
    <xf numFmtId="286" fontId="39" fillId="0" borderId="17" applyFill="0" applyBorder="0" applyProtection="0">
      <alignment horizontal="right" vertical="center"/>
    </xf>
    <xf numFmtId="282" fontId="39" fillId="0" borderId="17" applyFont="0" applyFill="0" applyBorder="0">
      <alignment horizontal="right" vertical="center"/>
    </xf>
    <xf numFmtId="282" fontId="39" fillId="0" borderId="17" applyFont="0" applyFill="0" applyBorder="0">
      <alignment horizontal="right" vertical="center"/>
    </xf>
    <xf numFmtId="0" fontId="64" fillId="0" borderId="2">
      <alignment horizontal="left" vertical="center"/>
    </xf>
    <xf numFmtId="39" fontId="39" fillId="0" borderId="17" applyFont="0" applyFill="0" applyBorder="0">
      <alignment horizontal="right" vertical="center"/>
    </xf>
    <xf numFmtId="39" fontId="39" fillId="0" borderId="17" applyFont="0" applyFill="0" applyBorder="0">
      <alignment horizontal="right" vertical="center"/>
    </xf>
    <xf numFmtId="0" fontId="89" fillId="31" borderId="4" applyNumberFormat="0" applyAlignment="0" applyProtection="0">
      <alignment vertical="center"/>
    </xf>
    <xf numFmtId="0" fontId="24" fillId="31" borderId="13" applyNumberFormat="0" applyAlignment="0" applyProtection="0">
      <alignment vertical="center"/>
    </xf>
    <xf numFmtId="324" fontId="2" fillId="0" borderId="17" applyBorder="0">
      <alignment vertical="center"/>
    </xf>
    <xf numFmtId="286" fontId="39" fillId="0" borderId="17" applyFill="0" applyBorder="0" applyProtection="0">
      <alignment horizontal="right" vertical="center"/>
    </xf>
    <xf numFmtId="3" fontId="73" fillId="0" borderId="17"/>
    <xf numFmtId="0" fontId="168" fillId="0" borderId="2" applyFill="0" applyBorder="0">
      <alignment horizontal="left" vertical="center"/>
    </xf>
    <xf numFmtId="285" fontId="39" fillId="0" borderId="17" applyFill="0" applyBorder="0" applyProtection="0">
      <alignment horizontal="right" vertical="center"/>
    </xf>
    <xf numFmtId="177" fontId="1" fillId="0" borderId="138">
      <alignment horizontal="center" vertical="center"/>
    </xf>
    <xf numFmtId="277" fontId="39" fillId="0" borderId="17" applyFill="0">
      <alignment horizontal="right" vertical="center"/>
    </xf>
    <xf numFmtId="0" fontId="18" fillId="5" borderId="4" applyNumberFormat="0" applyAlignment="0" applyProtection="0">
      <alignment vertical="center"/>
    </xf>
    <xf numFmtId="3" fontId="73" fillId="0" borderId="17"/>
    <xf numFmtId="0" fontId="17" fillId="0" borderId="82" applyNumberFormat="0" applyFill="0" applyAlignment="0" applyProtection="0">
      <alignment vertical="center"/>
    </xf>
    <xf numFmtId="3" fontId="73" fillId="0" borderId="17"/>
    <xf numFmtId="0" fontId="168" fillId="0" borderId="2" applyFill="0" applyBorder="0">
      <alignment horizontal="left" vertical="center"/>
    </xf>
    <xf numFmtId="289" fontId="39" fillId="0" borderId="17" applyFont="0" applyFill="0" applyBorder="0">
      <alignment horizontal="right" vertical="center"/>
    </xf>
    <xf numFmtId="0" fontId="5" fillId="4" borderId="5" applyNumberFormat="0" applyFont="0" applyAlignment="0" applyProtection="0">
      <alignment vertical="center"/>
    </xf>
    <xf numFmtId="293" fontId="35" fillId="0" borderId="17">
      <alignment horizontal="right" vertical="center"/>
    </xf>
    <xf numFmtId="0" fontId="24" fillId="31" borderId="13" applyNumberFormat="0" applyAlignment="0" applyProtection="0">
      <alignment vertical="center"/>
    </xf>
    <xf numFmtId="277" fontId="39" fillId="0" borderId="17" applyFill="0">
      <alignment horizontal="right" vertical="center"/>
    </xf>
    <xf numFmtId="0" fontId="17" fillId="0" borderId="82" applyNumberFormat="0" applyFill="0" applyAlignment="0" applyProtection="0">
      <alignment vertical="center"/>
    </xf>
    <xf numFmtId="286" fontId="39" fillId="0" borderId="17" applyFill="0" applyBorder="0" applyProtection="0">
      <alignment horizontal="right" vertical="center"/>
    </xf>
    <xf numFmtId="177" fontId="1" fillId="0" borderId="138">
      <alignment horizontal="center" vertical="center"/>
    </xf>
    <xf numFmtId="41" fontId="79" fillId="0" borderId="17" applyNumberFormat="0" applyFont="0" applyFill="0" applyBorder="0" applyProtection="0">
      <alignment horizontal="distributed" vertical="center"/>
    </xf>
    <xf numFmtId="282" fontId="39" fillId="0" borderId="17" applyFont="0" applyFill="0" applyBorder="0">
      <alignment horizontal="right" vertical="center"/>
    </xf>
    <xf numFmtId="37" fontId="39" fillId="0" borderId="17" applyFont="0" applyFill="0" applyBorder="0">
      <alignment vertical="center"/>
    </xf>
    <xf numFmtId="0" fontId="64" fillId="0" borderId="2">
      <alignment horizontal="left" vertical="center"/>
    </xf>
    <xf numFmtId="282" fontId="39" fillId="0" borderId="17" applyFont="0" applyFill="0" applyBorder="0">
      <alignment horizontal="righ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0" fontId="181" fillId="0" borderId="17" applyFont="0" applyFill="0" applyBorder="0">
      <alignment horizontal="right" vertical="center"/>
    </xf>
    <xf numFmtId="0" fontId="7" fillId="0" borderId="17"/>
    <xf numFmtId="283" fontId="39" fillId="0" borderId="17" applyFont="0" applyFill="0" applyBorder="0">
      <alignment horizontal="righ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37" fontId="39" fillId="0" borderId="17" applyFont="0" applyFill="0" applyBorder="0">
      <alignment vertical="center"/>
    </xf>
    <xf numFmtId="0" fontId="64" fillId="0" borderId="2">
      <alignment horizontal="left" vertical="center"/>
    </xf>
    <xf numFmtId="0" fontId="18" fillId="5" borderId="4" applyNumberFormat="0" applyAlignment="0" applyProtection="0">
      <alignment vertical="center"/>
    </xf>
    <xf numFmtId="0" fontId="18" fillId="5" borderId="4" applyNumberFormat="0" applyAlignment="0" applyProtection="0">
      <alignment vertical="center"/>
    </xf>
    <xf numFmtId="0" fontId="24" fillId="31" borderId="13" applyNumberFormat="0" applyAlignment="0" applyProtection="0">
      <alignment vertical="center"/>
    </xf>
    <xf numFmtId="0" fontId="168" fillId="0" borderId="2" applyFill="0" applyBorder="0">
      <alignment horizontal="left" vertical="center"/>
    </xf>
    <xf numFmtId="292" fontId="39" fillId="0" borderId="17" applyFill="0" applyBorder="0" applyProtection="0">
      <alignment horizontal="right" vertical="center"/>
    </xf>
    <xf numFmtId="293" fontId="35" fillId="0" borderId="17" applyFill="0" applyBorder="0" applyProtection="0">
      <alignment horizontal="right" vertical="center"/>
    </xf>
    <xf numFmtId="324" fontId="2" fillId="0" borderId="17" applyBorder="0">
      <alignment vertical="center"/>
    </xf>
    <xf numFmtId="3" fontId="73" fillId="0" borderId="17"/>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2" fontId="39" fillId="0" borderId="17" applyFill="0" applyBorder="0" applyProtection="0">
      <alignment horizontal="right" vertical="center"/>
    </xf>
    <xf numFmtId="3" fontId="73" fillId="0" borderId="17"/>
    <xf numFmtId="37" fontId="39" fillId="0" borderId="17" applyFont="0" applyFill="0" applyBorder="0">
      <alignment vertical="center"/>
    </xf>
    <xf numFmtId="292" fontId="39" fillId="0" borderId="17" applyFill="0" applyBorder="0" applyProtection="0">
      <alignment horizontal="right" vertical="center"/>
    </xf>
    <xf numFmtId="289" fontId="39" fillId="0" borderId="17" applyFont="0" applyFill="0" applyBorder="0">
      <alignment horizontal="right" vertical="center"/>
    </xf>
    <xf numFmtId="0" fontId="89" fillId="31" borderId="4" applyNumberFormat="0" applyAlignment="0" applyProtection="0">
      <alignment vertical="center"/>
    </xf>
    <xf numFmtId="293" fontId="35" fillId="0" borderId="17">
      <alignment horizontal="right" vertical="center"/>
    </xf>
    <xf numFmtId="3" fontId="73" fillId="0" borderId="17"/>
    <xf numFmtId="0" fontId="24" fillId="31" borderId="13" applyNumberFormat="0" applyAlignment="0" applyProtection="0">
      <alignment vertical="center"/>
    </xf>
    <xf numFmtId="3" fontId="73" fillId="0" borderId="17"/>
    <xf numFmtId="282" fontId="39" fillId="0" borderId="17" applyFont="0" applyFill="0" applyBorder="0">
      <alignment horizontal="right" vertical="center"/>
    </xf>
    <xf numFmtId="282" fontId="39" fillId="0" borderId="17" applyFont="0" applyFill="0" applyBorder="0">
      <alignment horizontal="right" vertical="center"/>
    </xf>
    <xf numFmtId="286" fontId="39" fillId="0" borderId="17" applyFill="0" applyBorder="0" applyProtection="0">
      <alignment horizontal="right" vertical="center"/>
    </xf>
    <xf numFmtId="0" fontId="64" fillId="0" borderId="2">
      <alignment horizontal="left" vertical="center"/>
    </xf>
    <xf numFmtId="0" fontId="5" fillId="4" borderId="5" applyNumberFormat="0" applyFont="0" applyAlignment="0" applyProtection="0">
      <alignment vertical="center"/>
    </xf>
    <xf numFmtId="286" fontId="39" fillId="0" borderId="17"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41" fontId="79" fillId="0" borderId="17" applyNumberFormat="0" applyFont="0" applyFill="0" applyBorder="0" applyProtection="0">
      <alignment horizontal="distributed" vertical="center"/>
    </xf>
    <xf numFmtId="177" fontId="158" fillId="0" borderId="17">
      <alignment vertical="center"/>
    </xf>
    <xf numFmtId="293" fontId="35" fillId="0" borderId="17">
      <alignment horizontal="right" vertical="center"/>
    </xf>
    <xf numFmtId="280" fontId="181"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49" fontId="2" fillId="0" borderId="17">
      <alignment horizontal="center" vertical="center"/>
    </xf>
    <xf numFmtId="279" fontId="181" fillId="0" borderId="17" applyFont="0" applyFill="0" applyBorder="0">
      <alignment horizontal="right" vertical="center"/>
    </xf>
    <xf numFmtId="342" fontId="2" fillId="0" borderId="17">
      <alignment vertical="center"/>
    </xf>
    <xf numFmtId="346" fontId="2" fillId="0" borderId="17">
      <alignment vertical="center"/>
    </xf>
    <xf numFmtId="0" fontId="89" fillId="31" borderId="4" applyNumberFormat="0" applyAlignment="0" applyProtection="0">
      <alignment vertical="center"/>
    </xf>
    <xf numFmtId="0" fontId="17" fillId="0" borderId="82" applyNumberFormat="0" applyFill="0" applyAlignment="0" applyProtection="0">
      <alignment vertical="center"/>
    </xf>
    <xf numFmtId="0" fontId="7" fillId="0" borderId="17"/>
    <xf numFmtId="279" fontId="181" fillId="0" borderId="17" applyFont="0" applyFill="0" applyBorder="0">
      <alignment horizontal="right" vertical="center"/>
    </xf>
    <xf numFmtId="177" fontId="158" fillId="0" borderId="17">
      <alignmen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78" fontId="1" fillId="0" borderId="17" applyFont="0" applyFill="0" applyBorder="0" applyProtection="0">
      <alignment horizontal="right" vertical="center"/>
    </xf>
    <xf numFmtId="347" fontId="2" fillId="0" borderId="17">
      <alignment horizontal="right" vertical="center"/>
    </xf>
    <xf numFmtId="289" fontId="39" fillId="0" borderId="17" applyFont="0" applyFill="0" applyBorder="0">
      <alignment horizontal="right" vertical="center"/>
    </xf>
    <xf numFmtId="283" fontId="39" fillId="0" borderId="17" applyFont="0" applyFill="0" applyBorder="0">
      <alignment horizontal="right" vertical="center"/>
    </xf>
    <xf numFmtId="324" fontId="2" fillId="0" borderId="17" applyBorder="0">
      <alignment vertical="center"/>
    </xf>
    <xf numFmtId="285" fontId="39" fillId="0" borderId="17" applyFill="0" applyBorder="0" applyProtection="0">
      <alignment horizontal="right" vertical="center"/>
    </xf>
    <xf numFmtId="3" fontId="73" fillId="0" borderId="17"/>
    <xf numFmtId="0" fontId="17" fillId="0" borderId="82" applyNumberFormat="0" applyFill="0" applyAlignment="0" applyProtection="0">
      <alignment vertical="center"/>
    </xf>
    <xf numFmtId="0" fontId="5" fillId="4" borderId="5" applyNumberFormat="0" applyFont="0" applyAlignment="0" applyProtection="0">
      <alignment vertical="center"/>
    </xf>
    <xf numFmtId="0" fontId="64" fillId="0" borderId="2">
      <alignment horizontal="left" vertical="center"/>
    </xf>
    <xf numFmtId="0" fontId="64" fillId="0" borderId="2">
      <alignment horizontal="left" vertical="center"/>
    </xf>
    <xf numFmtId="0" fontId="24" fillId="31" borderId="13" applyNumberFormat="0" applyAlignment="0" applyProtection="0">
      <alignment vertical="center"/>
    </xf>
    <xf numFmtId="286" fontId="39" fillId="0" borderId="17" applyFill="0" applyBorder="0" applyProtection="0">
      <alignment horizontal="right" vertical="center"/>
    </xf>
    <xf numFmtId="342" fontId="2" fillId="0" borderId="17">
      <alignment vertical="center"/>
    </xf>
    <xf numFmtId="346" fontId="2" fillId="0" borderId="17">
      <alignment vertical="center"/>
    </xf>
    <xf numFmtId="348" fontId="2" fillId="0" borderId="17">
      <alignment vertical="center"/>
    </xf>
    <xf numFmtId="347" fontId="2" fillId="0" borderId="17">
      <alignment horizontal="right" vertical="center"/>
    </xf>
    <xf numFmtId="3" fontId="73" fillId="0" borderId="17"/>
    <xf numFmtId="324" fontId="2" fillId="0" borderId="17" applyBorder="0">
      <alignment vertical="center"/>
    </xf>
    <xf numFmtId="0" fontId="5" fillId="4" borderId="5" applyNumberFormat="0" applyFont="0" applyAlignment="0" applyProtection="0">
      <alignmen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38" fontId="79" fillId="18" borderId="17" applyProtection="0">
      <alignment vertical="center"/>
    </xf>
    <xf numFmtId="342" fontId="2" fillId="0" borderId="17">
      <alignment vertical="center"/>
    </xf>
    <xf numFmtId="3" fontId="73" fillId="0" borderId="17"/>
    <xf numFmtId="49" fontId="2" fillId="0" borderId="17">
      <alignment horizontal="center" vertical="center"/>
    </xf>
    <xf numFmtId="348" fontId="2" fillId="0" borderId="17">
      <alignmen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41" fontId="79" fillId="0" borderId="17" applyNumberFormat="0" applyFont="0" applyFill="0" applyBorder="0" applyProtection="0">
      <alignment horizontal="distributed" vertical="center"/>
    </xf>
    <xf numFmtId="277" fontId="39" fillId="0" borderId="17" applyFill="0">
      <alignment horizontal="right" vertical="center"/>
    </xf>
    <xf numFmtId="38" fontId="79" fillId="18" borderId="17" applyProtection="0">
      <alignment vertical="center"/>
    </xf>
    <xf numFmtId="177" fontId="1" fillId="0" borderId="138">
      <alignment horizontal="center" vertical="center"/>
    </xf>
    <xf numFmtId="0" fontId="168" fillId="0" borderId="2" applyFill="0" applyBorder="0">
      <alignment horizontal="left" vertical="center"/>
    </xf>
    <xf numFmtId="0" fontId="18" fillId="5" borderId="4" applyNumberFormat="0" applyAlignment="0" applyProtection="0">
      <alignment vertical="center"/>
    </xf>
    <xf numFmtId="282" fontId="39" fillId="0" borderId="17" applyFont="0" applyFill="0" applyBorder="0">
      <alignment horizontal="right" vertical="center"/>
    </xf>
    <xf numFmtId="177" fontId="1" fillId="0" borderId="138">
      <alignment horizontal="center" vertical="center"/>
    </xf>
    <xf numFmtId="0" fontId="89" fillId="31" borderId="4" applyNumberFormat="0" applyAlignment="0" applyProtection="0">
      <alignment vertical="center"/>
    </xf>
    <xf numFmtId="39" fontId="39" fillId="0" borderId="17" applyFont="0" applyFill="0" applyBorder="0">
      <alignment horizontal="righ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347" fontId="2" fillId="0" borderId="17">
      <alignment horizontal="right" vertical="center"/>
    </xf>
    <xf numFmtId="0" fontId="7" fillId="0" borderId="17"/>
    <xf numFmtId="348" fontId="2" fillId="0" borderId="17">
      <alignmen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168" fillId="0" borderId="2" applyFill="0" applyBorder="0">
      <alignment horizontal="lef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24" fillId="31" borderId="13" applyNumberFormat="0" applyAlignment="0" applyProtection="0">
      <alignment vertical="center"/>
    </xf>
    <xf numFmtId="0" fontId="18" fillId="5" borderId="4" applyNumberFormat="0" applyAlignment="0" applyProtection="0">
      <alignmen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41" fontId="1" fillId="0" borderId="0" applyFont="0" applyFill="0" applyBorder="0" applyAlignment="0" applyProtection="0"/>
    <xf numFmtId="41" fontId="3" fillId="0" borderId="0" applyFont="0" applyFill="0" applyBorder="0" applyAlignment="0" applyProtection="0"/>
    <xf numFmtId="41" fontId="79" fillId="0" borderId="17" applyNumberFormat="0" applyFont="0" applyFill="0" applyBorder="0" applyProtection="0">
      <alignment horizontal="distributed" vertical="center"/>
    </xf>
    <xf numFmtId="41" fontId="5" fillId="0" borderId="0" applyFont="0" applyFill="0" applyBorder="0" applyAlignment="0" applyProtection="0"/>
    <xf numFmtId="41" fontId="188" fillId="0" borderId="0" applyFont="0" applyFill="0" applyBorder="0" applyAlignment="0" applyProtection="0"/>
    <xf numFmtId="41" fontId="5" fillId="0" borderId="0" applyFont="0" applyFill="0" applyBorder="0" applyAlignment="0" applyProtection="0"/>
    <xf numFmtId="42" fontId="188" fillId="0" borderId="0" applyFont="0" applyFill="0" applyBorder="0" applyAlignment="0" applyProtection="0"/>
    <xf numFmtId="41" fontId="5" fillId="0" borderId="0" applyFont="0" applyFill="0" applyBorder="0" applyAlignment="0" applyProtection="0">
      <alignment vertical="center"/>
    </xf>
    <xf numFmtId="41" fontId="5" fillId="0" borderId="0" applyFont="0" applyFill="0" applyBorder="0" applyAlignment="0" applyProtection="0"/>
    <xf numFmtId="41" fontId="9" fillId="0" borderId="0" applyFont="0" applyFill="0" applyBorder="0" applyAlignment="0" applyProtection="0">
      <alignment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280" fontId="181" fillId="0" borderId="17" applyFont="0" applyFill="0" applyBorder="0">
      <alignment horizontal="right" vertical="center"/>
    </xf>
    <xf numFmtId="0" fontId="7" fillId="0" borderId="17"/>
    <xf numFmtId="283" fontId="39" fillId="0" borderId="17" applyFont="0" applyFill="0" applyBorder="0">
      <alignment horizontal="righ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37" fontId="39" fillId="0" borderId="17" applyFont="0" applyFill="0" applyBorder="0">
      <alignment vertical="center"/>
    </xf>
    <xf numFmtId="0" fontId="64" fillId="0" borderId="2">
      <alignment horizontal="left" vertical="center"/>
    </xf>
    <xf numFmtId="0" fontId="18" fillId="5" borderId="4" applyNumberFormat="0" applyAlignment="0" applyProtection="0">
      <alignment vertical="center"/>
    </xf>
    <xf numFmtId="0" fontId="18" fillId="5" borderId="4" applyNumberFormat="0" applyAlignment="0" applyProtection="0">
      <alignment vertical="center"/>
    </xf>
    <xf numFmtId="0" fontId="24" fillId="31" borderId="13" applyNumberFormat="0" applyAlignment="0" applyProtection="0">
      <alignment vertical="center"/>
    </xf>
    <xf numFmtId="0" fontId="168" fillId="0" borderId="2" applyFill="0" applyBorder="0">
      <alignment horizontal="left" vertical="center"/>
    </xf>
    <xf numFmtId="292" fontId="39" fillId="0" borderId="17" applyFill="0" applyBorder="0" applyProtection="0">
      <alignment horizontal="right" vertical="center"/>
    </xf>
    <xf numFmtId="293" fontId="35" fillId="0" borderId="17" applyFill="0" applyBorder="0" applyProtection="0">
      <alignment horizontal="right" vertical="center"/>
    </xf>
    <xf numFmtId="324" fontId="2" fillId="0" borderId="17" applyBorder="0">
      <alignment vertical="center"/>
    </xf>
    <xf numFmtId="3" fontId="73" fillId="0" borderId="17"/>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2" fontId="39" fillId="0" borderId="17" applyFill="0" applyBorder="0" applyProtection="0">
      <alignment horizontal="right" vertical="center"/>
    </xf>
    <xf numFmtId="3" fontId="73" fillId="0" borderId="17"/>
    <xf numFmtId="37" fontId="39" fillId="0" borderId="17" applyFont="0" applyFill="0" applyBorder="0">
      <alignment vertical="center"/>
    </xf>
    <xf numFmtId="292" fontId="39" fillId="0" borderId="17" applyFill="0" applyBorder="0" applyProtection="0">
      <alignment horizontal="right" vertical="center"/>
    </xf>
    <xf numFmtId="289" fontId="39" fillId="0" borderId="17" applyFont="0" applyFill="0" applyBorder="0">
      <alignment horizontal="right" vertical="center"/>
    </xf>
    <xf numFmtId="0" fontId="89" fillId="31" borderId="4" applyNumberFormat="0" applyAlignment="0" applyProtection="0">
      <alignment vertical="center"/>
    </xf>
    <xf numFmtId="293" fontId="35" fillId="0" borderId="17">
      <alignment horizontal="right" vertical="center"/>
    </xf>
    <xf numFmtId="3" fontId="73" fillId="0" borderId="17"/>
    <xf numFmtId="0" fontId="24" fillId="31" borderId="13" applyNumberFormat="0" applyAlignment="0" applyProtection="0">
      <alignment vertical="center"/>
    </xf>
    <xf numFmtId="3" fontId="73" fillId="0" borderId="17"/>
    <xf numFmtId="282" fontId="39" fillId="0" borderId="17" applyFont="0" applyFill="0" applyBorder="0">
      <alignment horizontal="right" vertical="center"/>
    </xf>
    <xf numFmtId="282" fontId="39" fillId="0" borderId="17" applyFont="0" applyFill="0" applyBorder="0">
      <alignment horizontal="right" vertical="center"/>
    </xf>
    <xf numFmtId="286" fontId="39" fillId="0" borderId="17" applyFill="0" applyBorder="0" applyProtection="0">
      <alignment horizontal="right" vertical="center"/>
    </xf>
    <xf numFmtId="0" fontId="64" fillId="0" borderId="2">
      <alignment horizontal="left" vertical="center"/>
    </xf>
    <xf numFmtId="0" fontId="5" fillId="4" borderId="5" applyNumberFormat="0" applyFont="0" applyAlignment="0" applyProtection="0">
      <alignment vertical="center"/>
    </xf>
    <xf numFmtId="286" fontId="39" fillId="0" borderId="17"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41" fontId="79" fillId="0" borderId="17" applyNumberFormat="0" applyFont="0" applyFill="0" applyBorder="0" applyProtection="0">
      <alignment horizontal="distributed" vertical="center"/>
    </xf>
    <xf numFmtId="177" fontId="158" fillId="0" borderId="17">
      <alignment vertical="center"/>
    </xf>
    <xf numFmtId="293" fontId="35" fillId="0" borderId="17">
      <alignment horizontal="right" vertical="center"/>
    </xf>
    <xf numFmtId="280" fontId="181"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49" fontId="2" fillId="0" borderId="17">
      <alignment horizontal="center" vertical="center"/>
    </xf>
    <xf numFmtId="279" fontId="181" fillId="0" borderId="17" applyFont="0" applyFill="0" applyBorder="0">
      <alignment horizontal="right" vertical="center"/>
    </xf>
    <xf numFmtId="342" fontId="2" fillId="0" borderId="17">
      <alignment vertical="center"/>
    </xf>
    <xf numFmtId="346" fontId="2" fillId="0" borderId="17">
      <alignment vertical="center"/>
    </xf>
    <xf numFmtId="0" fontId="89" fillId="31" borderId="4" applyNumberFormat="0" applyAlignment="0" applyProtection="0">
      <alignment vertical="center"/>
    </xf>
    <xf numFmtId="0" fontId="17" fillId="0" borderId="82" applyNumberFormat="0" applyFill="0" applyAlignment="0" applyProtection="0">
      <alignment vertical="center"/>
    </xf>
    <xf numFmtId="0" fontId="7" fillId="0" borderId="17"/>
    <xf numFmtId="279" fontId="181" fillId="0" borderId="17" applyFont="0" applyFill="0" applyBorder="0">
      <alignment horizontal="right" vertical="center"/>
    </xf>
    <xf numFmtId="177" fontId="158" fillId="0" borderId="17">
      <alignmen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78" fontId="1" fillId="0" borderId="17" applyFont="0" applyFill="0" applyBorder="0" applyProtection="0">
      <alignment horizontal="right" vertical="center"/>
    </xf>
    <xf numFmtId="347" fontId="2" fillId="0" borderId="17">
      <alignment horizontal="right" vertical="center"/>
    </xf>
    <xf numFmtId="289" fontId="39" fillId="0" borderId="17" applyFont="0" applyFill="0" applyBorder="0">
      <alignment horizontal="right" vertical="center"/>
    </xf>
    <xf numFmtId="283" fontId="39" fillId="0" borderId="17" applyFont="0" applyFill="0" applyBorder="0">
      <alignment horizontal="right" vertical="center"/>
    </xf>
    <xf numFmtId="324" fontId="2" fillId="0" borderId="17" applyBorder="0">
      <alignment vertical="center"/>
    </xf>
    <xf numFmtId="285" fontId="39" fillId="0" borderId="17" applyFill="0" applyBorder="0" applyProtection="0">
      <alignment horizontal="right" vertical="center"/>
    </xf>
    <xf numFmtId="3" fontId="73" fillId="0" borderId="17"/>
    <xf numFmtId="0" fontId="17" fillId="0" borderId="82" applyNumberFormat="0" applyFill="0" applyAlignment="0" applyProtection="0">
      <alignment vertical="center"/>
    </xf>
    <xf numFmtId="0" fontId="5" fillId="4" borderId="5" applyNumberFormat="0" applyFont="0" applyAlignment="0" applyProtection="0">
      <alignment vertical="center"/>
    </xf>
    <xf numFmtId="0" fontId="64" fillId="0" borderId="2">
      <alignment horizontal="left" vertical="center"/>
    </xf>
    <xf numFmtId="0" fontId="64" fillId="0" borderId="2">
      <alignment horizontal="left" vertical="center"/>
    </xf>
    <xf numFmtId="0" fontId="24" fillId="31" borderId="13" applyNumberFormat="0" applyAlignment="0" applyProtection="0">
      <alignment vertical="center"/>
    </xf>
    <xf numFmtId="286" fontId="39" fillId="0" borderId="17" applyFill="0" applyBorder="0" applyProtection="0">
      <alignment horizontal="right" vertical="center"/>
    </xf>
    <xf numFmtId="342" fontId="2" fillId="0" borderId="17">
      <alignment vertical="center"/>
    </xf>
    <xf numFmtId="346" fontId="2" fillId="0" borderId="17">
      <alignment vertical="center"/>
    </xf>
    <xf numFmtId="348" fontId="2" fillId="0" borderId="17">
      <alignment vertical="center"/>
    </xf>
    <xf numFmtId="347" fontId="2" fillId="0" borderId="17">
      <alignment horizontal="right" vertical="center"/>
    </xf>
    <xf numFmtId="3" fontId="73" fillId="0" borderId="17"/>
    <xf numFmtId="324" fontId="2" fillId="0" borderId="17" applyBorder="0">
      <alignment vertical="center"/>
    </xf>
    <xf numFmtId="0" fontId="5" fillId="4" borderId="5" applyNumberFormat="0" applyFont="0" applyAlignment="0" applyProtection="0">
      <alignmen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38" fontId="79" fillId="18" borderId="17" applyProtection="0">
      <alignment vertical="center"/>
    </xf>
    <xf numFmtId="342" fontId="2" fillId="0" borderId="17">
      <alignment vertical="center"/>
    </xf>
    <xf numFmtId="3" fontId="73" fillId="0" borderId="17"/>
    <xf numFmtId="49" fontId="2" fillId="0" borderId="17">
      <alignment horizontal="center" vertical="center"/>
    </xf>
    <xf numFmtId="348" fontId="2" fillId="0" borderId="17">
      <alignmen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41" fontId="79" fillId="0" borderId="17" applyNumberFormat="0" applyFont="0" applyFill="0" applyBorder="0" applyProtection="0">
      <alignment horizontal="distributed" vertical="center"/>
    </xf>
    <xf numFmtId="277" fontId="39" fillId="0" borderId="17" applyFill="0">
      <alignment horizontal="right" vertical="center"/>
    </xf>
    <xf numFmtId="38" fontId="79" fillId="18" borderId="17" applyProtection="0">
      <alignment vertical="center"/>
    </xf>
    <xf numFmtId="177" fontId="1" fillId="0" borderId="138">
      <alignment horizontal="center" vertical="center"/>
    </xf>
    <xf numFmtId="0" fontId="168" fillId="0" borderId="2" applyFill="0" applyBorder="0">
      <alignment horizontal="left" vertical="center"/>
    </xf>
    <xf numFmtId="0" fontId="18" fillId="5" borderId="4" applyNumberFormat="0" applyAlignment="0" applyProtection="0">
      <alignment vertical="center"/>
    </xf>
    <xf numFmtId="282" fontId="39" fillId="0" borderId="17" applyFont="0" applyFill="0" applyBorder="0">
      <alignment horizontal="right" vertical="center"/>
    </xf>
    <xf numFmtId="177" fontId="1" fillId="0" borderId="138">
      <alignment horizontal="center" vertical="center"/>
    </xf>
    <xf numFmtId="0" fontId="89" fillId="31" borderId="4" applyNumberFormat="0" applyAlignment="0" applyProtection="0">
      <alignment vertical="center"/>
    </xf>
    <xf numFmtId="39" fontId="39" fillId="0" borderId="17" applyFont="0" applyFill="0" applyBorder="0">
      <alignment horizontal="righ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347" fontId="2" fillId="0" borderId="17">
      <alignment horizontal="right" vertical="center"/>
    </xf>
    <xf numFmtId="0" fontId="7" fillId="0" borderId="17"/>
    <xf numFmtId="348" fontId="2" fillId="0" borderId="17">
      <alignmen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168" fillId="0" borderId="2" applyFill="0" applyBorder="0">
      <alignment horizontal="lef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24" fillId="31" borderId="13" applyNumberFormat="0" applyAlignment="0" applyProtection="0">
      <alignment vertical="center"/>
    </xf>
    <xf numFmtId="0" fontId="18" fillId="5" borderId="4" applyNumberFormat="0" applyAlignment="0" applyProtection="0">
      <alignmen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0" fontId="181" fillId="0" borderId="17" applyFont="0" applyFill="0" applyBorder="0">
      <alignment horizontal="right" vertical="center"/>
    </xf>
    <xf numFmtId="0" fontId="7" fillId="0" borderId="17"/>
    <xf numFmtId="283" fontId="39" fillId="0" borderId="17" applyFont="0" applyFill="0" applyBorder="0">
      <alignment horizontal="righ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37" fontId="39" fillId="0" borderId="17" applyFont="0" applyFill="0" applyBorder="0">
      <alignment vertical="center"/>
    </xf>
    <xf numFmtId="0" fontId="64" fillId="0" borderId="2">
      <alignment horizontal="left" vertical="center"/>
    </xf>
    <xf numFmtId="0" fontId="18" fillId="5" borderId="4" applyNumberFormat="0" applyAlignment="0" applyProtection="0">
      <alignment vertical="center"/>
    </xf>
    <xf numFmtId="0" fontId="18" fillId="5" borderId="4" applyNumberFormat="0" applyAlignment="0" applyProtection="0">
      <alignment vertical="center"/>
    </xf>
    <xf numFmtId="0" fontId="24" fillId="31" borderId="13" applyNumberFormat="0" applyAlignment="0" applyProtection="0">
      <alignment vertical="center"/>
    </xf>
    <xf numFmtId="0" fontId="168" fillId="0" borderId="2" applyFill="0" applyBorder="0">
      <alignment horizontal="left" vertical="center"/>
    </xf>
    <xf numFmtId="292" fontId="39" fillId="0" borderId="17" applyFill="0" applyBorder="0" applyProtection="0">
      <alignment horizontal="right" vertical="center"/>
    </xf>
    <xf numFmtId="293" fontId="35" fillId="0" borderId="17" applyFill="0" applyBorder="0" applyProtection="0">
      <alignment horizontal="right" vertical="center"/>
    </xf>
    <xf numFmtId="324" fontId="2" fillId="0" borderId="17" applyBorder="0">
      <alignment vertical="center"/>
    </xf>
    <xf numFmtId="3" fontId="73" fillId="0" borderId="17"/>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2" fontId="39" fillId="0" borderId="17" applyFill="0" applyBorder="0" applyProtection="0">
      <alignment horizontal="right" vertical="center"/>
    </xf>
    <xf numFmtId="3" fontId="73" fillId="0" borderId="17"/>
    <xf numFmtId="37" fontId="39" fillId="0" borderId="17" applyFont="0" applyFill="0" applyBorder="0">
      <alignment vertical="center"/>
    </xf>
    <xf numFmtId="292" fontId="39" fillId="0" borderId="17" applyFill="0" applyBorder="0" applyProtection="0">
      <alignment horizontal="right" vertical="center"/>
    </xf>
    <xf numFmtId="289" fontId="39" fillId="0" borderId="17" applyFont="0" applyFill="0" applyBorder="0">
      <alignment horizontal="right" vertical="center"/>
    </xf>
    <xf numFmtId="0" fontId="89" fillId="31" borderId="4" applyNumberFormat="0" applyAlignment="0" applyProtection="0">
      <alignment vertical="center"/>
    </xf>
    <xf numFmtId="293" fontId="35" fillId="0" borderId="17">
      <alignment horizontal="right" vertical="center"/>
    </xf>
    <xf numFmtId="3" fontId="73" fillId="0" borderId="17"/>
    <xf numFmtId="0" fontId="24" fillId="31" borderId="13" applyNumberFormat="0" applyAlignment="0" applyProtection="0">
      <alignment vertical="center"/>
    </xf>
    <xf numFmtId="3" fontId="73" fillId="0" borderId="17"/>
    <xf numFmtId="282" fontId="39" fillId="0" borderId="17" applyFont="0" applyFill="0" applyBorder="0">
      <alignment horizontal="right" vertical="center"/>
    </xf>
    <xf numFmtId="282" fontId="39" fillId="0" borderId="17" applyFont="0" applyFill="0" applyBorder="0">
      <alignment horizontal="right" vertical="center"/>
    </xf>
    <xf numFmtId="286" fontId="39" fillId="0" borderId="17" applyFill="0" applyBorder="0" applyProtection="0">
      <alignment horizontal="right" vertical="center"/>
    </xf>
    <xf numFmtId="0" fontId="64" fillId="0" borderId="2">
      <alignment horizontal="left" vertical="center"/>
    </xf>
    <xf numFmtId="0" fontId="5" fillId="4" borderId="5" applyNumberFormat="0" applyFont="0" applyAlignment="0" applyProtection="0">
      <alignment vertical="center"/>
    </xf>
    <xf numFmtId="286" fontId="39" fillId="0" borderId="17"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41" fontId="79" fillId="0" borderId="17" applyNumberFormat="0" applyFont="0" applyFill="0" applyBorder="0" applyProtection="0">
      <alignment horizontal="distributed" vertical="center"/>
    </xf>
    <xf numFmtId="177" fontId="158" fillId="0" borderId="17">
      <alignment vertical="center"/>
    </xf>
    <xf numFmtId="293" fontId="35" fillId="0" borderId="17">
      <alignment horizontal="right" vertical="center"/>
    </xf>
    <xf numFmtId="280" fontId="181"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49" fontId="2" fillId="0" borderId="17">
      <alignment horizontal="center" vertical="center"/>
    </xf>
    <xf numFmtId="279" fontId="181" fillId="0" borderId="17" applyFont="0" applyFill="0" applyBorder="0">
      <alignment horizontal="right" vertical="center"/>
    </xf>
    <xf numFmtId="342" fontId="2" fillId="0" borderId="17">
      <alignment vertical="center"/>
    </xf>
    <xf numFmtId="346" fontId="2" fillId="0" borderId="17">
      <alignment vertical="center"/>
    </xf>
    <xf numFmtId="0" fontId="89" fillId="31" borderId="4" applyNumberFormat="0" applyAlignment="0" applyProtection="0">
      <alignment vertical="center"/>
    </xf>
    <xf numFmtId="0" fontId="17" fillId="0" borderId="82" applyNumberFormat="0" applyFill="0" applyAlignment="0" applyProtection="0">
      <alignment vertical="center"/>
    </xf>
    <xf numFmtId="0" fontId="7" fillId="0" borderId="17"/>
    <xf numFmtId="279" fontId="181" fillId="0" borderId="17" applyFont="0" applyFill="0" applyBorder="0">
      <alignment horizontal="right" vertical="center"/>
    </xf>
    <xf numFmtId="177" fontId="158" fillId="0" borderId="17">
      <alignmen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78" fontId="1" fillId="0" borderId="17" applyFont="0" applyFill="0" applyBorder="0" applyProtection="0">
      <alignment horizontal="right" vertical="center"/>
    </xf>
    <xf numFmtId="347" fontId="2" fillId="0" borderId="17">
      <alignment horizontal="right" vertical="center"/>
    </xf>
    <xf numFmtId="289" fontId="39" fillId="0" borderId="17" applyFont="0" applyFill="0" applyBorder="0">
      <alignment horizontal="right" vertical="center"/>
    </xf>
    <xf numFmtId="283" fontId="39" fillId="0" borderId="17" applyFont="0" applyFill="0" applyBorder="0">
      <alignment horizontal="right" vertical="center"/>
    </xf>
    <xf numFmtId="324" fontId="2" fillId="0" borderId="17" applyBorder="0">
      <alignment vertical="center"/>
    </xf>
    <xf numFmtId="285" fontId="39" fillId="0" borderId="17" applyFill="0" applyBorder="0" applyProtection="0">
      <alignment horizontal="right" vertical="center"/>
    </xf>
    <xf numFmtId="3" fontId="73" fillId="0" borderId="17"/>
    <xf numFmtId="0" fontId="17" fillId="0" borderId="82" applyNumberFormat="0" applyFill="0" applyAlignment="0" applyProtection="0">
      <alignment vertical="center"/>
    </xf>
    <xf numFmtId="0" fontId="5" fillId="4" borderId="5" applyNumberFormat="0" applyFont="0" applyAlignment="0" applyProtection="0">
      <alignment vertical="center"/>
    </xf>
    <xf numFmtId="0" fontId="64" fillId="0" borderId="2">
      <alignment horizontal="left" vertical="center"/>
    </xf>
    <xf numFmtId="0" fontId="64" fillId="0" borderId="2">
      <alignment horizontal="left" vertical="center"/>
    </xf>
    <xf numFmtId="0" fontId="24" fillId="31" borderId="13" applyNumberFormat="0" applyAlignment="0" applyProtection="0">
      <alignment vertical="center"/>
    </xf>
    <xf numFmtId="286" fontId="39" fillId="0" borderId="17" applyFill="0" applyBorder="0" applyProtection="0">
      <alignment horizontal="right" vertical="center"/>
    </xf>
    <xf numFmtId="342" fontId="2" fillId="0" borderId="17">
      <alignment vertical="center"/>
    </xf>
    <xf numFmtId="346" fontId="2" fillId="0" borderId="17">
      <alignment vertical="center"/>
    </xf>
    <xf numFmtId="348" fontId="2" fillId="0" borderId="17">
      <alignment vertical="center"/>
    </xf>
    <xf numFmtId="347" fontId="2" fillId="0" borderId="17">
      <alignment horizontal="right" vertical="center"/>
    </xf>
    <xf numFmtId="3" fontId="73" fillId="0" borderId="17"/>
    <xf numFmtId="324" fontId="2" fillId="0" borderId="17" applyBorder="0">
      <alignment vertical="center"/>
    </xf>
    <xf numFmtId="0" fontId="5" fillId="4" borderId="5" applyNumberFormat="0" applyFont="0" applyAlignment="0" applyProtection="0">
      <alignmen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38" fontId="79" fillId="18" borderId="17" applyProtection="0">
      <alignment vertical="center"/>
    </xf>
    <xf numFmtId="342" fontId="2" fillId="0" borderId="17">
      <alignment vertical="center"/>
    </xf>
    <xf numFmtId="3" fontId="73" fillId="0" borderId="17"/>
    <xf numFmtId="49" fontId="2" fillId="0" borderId="17">
      <alignment horizontal="center" vertical="center"/>
    </xf>
    <xf numFmtId="348" fontId="2" fillId="0" borderId="17">
      <alignmen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41" fontId="79" fillId="0" borderId="17" applyNumberFormat="0" applyFont="0" applyFill="0" applyBorder="0" applyProtection="0">
      <alignment horizontal="distributed" vertical="center"/>
    </xf>
    <xf numFmtId="277" fontId="39" fillId="0" borderId="17" applyFill="0">
      <alignment horizontal="right" vertical="center"/>
    </xf>
    <xf numFmtId="38" fontId="79" fillId="18" borderId="17" applyProtection="0">
      <alignment vertical="center"/>
    </xf>
    <xf numFmtId="177" fontId="1" fillId="0" borderId="138">
      <alignment horizontal="center" vertical="center"/>
    </xf>
    <xf numFmtId="0" fontId="168" fillId="0" borderId="2" applyFill="0" applyBorder="0">
      <alignment horizontal="left" vertical="center"/>
    </xf>
    <xf numFmtId="0" fontId="18" fillId="5" borderId="4" applyNumberFormat="0" applyAlignment="0" applyProtection="0">
      <alignment vertical="center"/>
    </xf>
    <xf numFmtId="282" fontId="39" fillId="0" borderId="17" applyFont="0" applyFill="0" applyBorder="0">
      <alignment horizontal="right" vertical="center"/>
    </xf>
    <xf numFmtId="177" fontId="1" fillId="0" borderId="138">
      <alignment horizontal="center" vertical="center"/>
    </xf>
    <xf numFmtId="0" fontId="89" fillId="31" borderId="4" applyNumberFormat="0" applyAlignment="0" applyProtection="0">
      <alignment vertical="center"/>
    </xf>
    <xf numFmtId="39" fontId="39" fillId="0" borderId="17" applyFont="0" applyFill="0" applyBorder="0">
      <alignment horizontal="righ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347" fontId="2" fillId="0" borderId="17">
      <alignment horizontal="right" vertical="center"/>
    </xf>
    <xf numFmtId="0" fontId="7" fillId="0" borderId="17"/>
    <xf numFmtId="348" fontId="2" fillId="0" borderId="17">
      <alignmen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168" fillId="0" borderId="2" applyFill="0" applyBorder="0">
      <alignment horizontal="lef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24" fillId="31" borderId="13" applyNumberFormat="0" applyAlignment="0" applyProtection="0">
      <alignment vertical="center"/>
    </xf>
    <xf numFmtId="0" fontId="18" fillId="5" borderId="4" applyNumberFormat="0" applyAlignment="0" applyProtection="0">
      <alignmen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0" fontId="181" fillId="0" borderId="17" applyFont="0" applyFill="0" applyBorder="0">
      <alignment horizontal="right" vertical="center"/>
    </xf>
    <xf numFmtId="0" fontId="7" fillId="0" borderId="17"/>
    <xf numFmtId="283" fontId="39" fillId="0" borderId="17" applyFont="0" applyFill="0" applyBorder="0">
      <alignment horizontal="righ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37" fontId="39" fillId="0" borderId="17" applyFont="0" applyFill="0" applyBorder="0">
      <alignment vertical="center"/>
    </xf>
    <xf numFmtId="0" fontId="64" fillId="0" borderId="2">
      <alignment horizontal="left" vertical="center"/>
    </xf>
    <xf numFmtId="0" fontId="18" fillId="5" borderId="4" applyNumberFormat="0" applyAlignment="0" applyProtection="0">
      <alignment vertical="center"/>
    </xf>
    <xf numFmtId="0" fontId="18" fillId="5" borderId="4" applyNumberFormat="0" applyAlignment="0" applyProtection="0">
      <alignment vertical="center"/>
    </xf>
    <xf numFmtId="0" fontId="24" fillId="31" borderId="13" applyNumberFormat="0" applyAlignment="0" applyProtection="0">
      <alignment vertical="center"/>
    </xf>
    <xf numFmtId="0" fontId="168" fillId="0" borderId="2" applyFill="0" applyBorder="0">
      <alignment horizontal="left" vertical="center"/>
    </xf>
    <xf numFmtId="292" fontId="39" fillId="0" borderId="17" applyFill="0" applyBorder="0" applyProtection="0">
      <alignment horizontal="right" vertical="center"/>
    </xf>
    <xf numFmtId="293" fontId="35" fillId="0" borderId="17" applyFill="0" applyBorder="0" applyProtection="0">
      <alignment horizontal="right" vertical="center"/>
    </xf>
    <xf numFmtId="324" fontId="2" fillId="0" borderId="17" applyBorder="0">
      <alignment vertical="center"/>
    </xf>
    <xf numFmtId="3" fontId="73" fillId="0" borderId="17"/>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2" fontId="39" fillId="0" borderId="17" applyFill="0" applyBorder="0" applyProtection="0">
      <alignment horizontal="right" vertical="center"/>
    </xf>
    <xf numFmtId="3" fontId="73" fillId="0" borderId="17"/>
    <xf numFmtId="37" fontId="39" fillId="0" borderId="17" applyFont="0" applyFill="0" applyBorder="0">
      <alignment vertical="center"/>
    </xf>
    <xf numFmtId="292" fontId="39" fillId="0" borderId="17" applyFill="0" applyBorder="0" applyProtection="0">
      <alignment horizontal="right" vertical="center"/>
    </xf>
    <xf numFmtId="289" fontId="39" fillId="0" borderId="17" applyFont="0" applyFill="0" applyBorder="0">
      <alignment horizontal="right" vertical="center"/>
    </xf>
    <xf numFmtId="0" fontId="89" fillId="31" borderId="4" applyNumberFormat="0" applyAlignment="0" applyProtection="0">
      <alignment vertical="center"/>
    </xf>
    <xf numFmtId="293" fontId="35" fillId="0" borderId="17">
      <alignment horizontal="right" vertical="center"/>
    </xf>
    <xf numFmtId="3" fontId="73" fillId="0" borderId="17"/>
    <xf numFmtId="0" fontId="24" fillId="31" borderId="13" applyNumberFormat="0" applyAlignment="0" applyProtection="0">
      <alignment vertical="center"/>
    </xf>
    <xf numFmtId="3" fontId="73" fillId="0" borderId="17"/>
    <xf numFmtId="282" fontId="39" fillId="0" borderId="17" applyFont="0" applyFill="0" applyBorder="0">
      <alignment horizontal="right" vertical="center"/>
    </xf>
    <xf numFmtId="282" fontId="39" fillId="0" borderId="17" applyFont="0" applyFill="0" applyBorder="0">
      <alignment horizontal="right" vertical="center"/>
    </xf>
    <xf numFmtId="286" fontId="39" fillId="0" borderId="17" applyFill="0" applyBorder="0" applyProtection="0">
      <alignment horizontal="right" vertical="center"/>
    </xf>
    <xf numFmtId="0" fontId="64" fillId="0" borderId="2">
      <alignment horizontal="left" vertical="center"/>
    </xf>
    <xf numFmtId="0" fontId="5" fillId="4" borderId="5" applyNumberFormat="0" applyFont="0" applyAlignment="0" applyProtection="0">
      <alignment vertical="center"/>
    </xf>
    <xf numFmtId="286" fontId="39" fillId="0" borderId="17"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41" fontId="79" fillId="0" borderId="17" applyNumberFormat="0" applyFont="0" applyFill="0" applyBorder="0" applyProtection="0">
      <alignment horizontal="distributed" vertical="center"/>
    </xf>
    <xf numFmtId="177" fontId="158" fillId="0" borderId="17">
      <alignment vertical="center"/>
    </xf>
    <xf numFmtId="293" fontId="35" fillId="0" borderId="17">
      <alignment horizontal="right" vertical="center"/>
    </xf>
    <xf numFmtId="280" fontId="181"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49" fontId="2" fillId="0" borderId="17">
      <alignment horizontal="center" vertical="center"/>
    </xf>
    <xf numFmtId="279" fontId="181" fillId="0" borderId="17" applyFont="0" applyFill="0" applyBorder="0">
      <alignment horizontal="right" vertical="center"/>
    </xf>
    <xf numFmtId="342" fontId="2" fillId="0" borderId="17">
      <alignment vertical="center"/>
    </xf>
    <xf numFmtId="346" fontId="2" fillId="0" borderId="17">
      <alignment vertical="center"/>
    </xf>
    <xf numFmtId="0" fontId="89" fillId="31" borderId="4" applyNumberFormat="0" applyAlignment="0" applyProtection="0">
      <alignment vertical="center"/>
    </xf>
    <xf numFmtId="0" fontId="17" fillId="0" borderId="82" applyNumberFormat="0" applyFill="0" applyAlignment="0" applyProtection="0">
      <alignment vertical="center"/>
    </xf>
    <xf numFmtId="0" fontId="7" fillId="0" borderId="17"/>
    <xf numFmtId="279" fontId="181" fillId="0" borderId="17" applyFont="0" applyFill="0" applyBorder="0">
      <alignment horizontal="right" vertical="center"/>
    </xf>
    <xf numFmtId="177" fontId="158" fillId="0" borderId="17">
      <alignmen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78" fontId="1" fillId="0" borderId="17" applyFont="0" applyFill="0" applyBorder="0" applyProtection="0">
      <alignment horizontal="right" vertical="center"/>
    </xf>
    <xf numFmtId="347" fontId="2" fillId="0" borderId="17">
      <alignment horizontal="right" vertical="center"/>
    </xf>
    <xf numFmtId="289" fontId="39" fillId="0" borderId="17" applyFont="0" applyFill="0" applyBorder="0">
      <alignment horizontal="right" vertical="center"/>
    </xf>
    <xf numFmtId="283" fontId="39" fillId="0" borderId="17" applyFont="0" applyFill="0" applyBorder="0">
      <alignment horizontal="right" vertical="center"/>
    </xf>
    <xf numFmtId="324" fontId="2" fillId="0" borderId="17" applyBorder="0">
      <alignment vertical="center"/>
    </xf>
    <xf numFmtId="285" fontId="39" fillId="0" borderId="17" applyFill="0" applyBorder="0" applyProtection="0">
      <alignment horizontal="right" vertical="center"/>
    </xf>
    <xf numFmtId="3" fontId="73" fillId="0" borderId="17"/>
    <xf numFmtId="0" fontId="17" fillId="0" borderId="82" applyNumberFormat="0" applyFill="0" applyAlignment="0" applyProtection="0">
      <alignment vertical="center"/>
    </xf>
    <xf numFmtId="0" fontId="5" fillId="4" borderId="5" applyNumberFormat="0" applyFont="0" applyAlignment="0" applyProtection="0">
      <alignment vertical="center"/>
    </xf>
    <xf numFmtId="0" fontId="64" fillId="0" borderId="2">
      <alignment horizontal="left" vertical="center"/>
    </xf>
    <xf numFmtId="0" fontId="64" fillId="0" borderId="2">
      <alignment horizontal="left" vertical="center"/>
    </xf>
    <xf numFmtId="0" fontId="24" fillId="31" borderId="13" applyNumberFormat="0" applyAlignment="0" applyProtection="0">
      <alignment vertical="center"/>
    </xf>
    <xf numFmtId="286" fontId="39" fillId="0" borderId="17" applyFill="0" applyBorder="0" applyProtection="0">
      <alignment horizontal="right" vertical="center"/>
    </xf>
    <xf numFmtId="342" fontId="2" fillId="0" borderId="17">
      <alignment vertical="center"/>
    </xf>
    <xf numFmtId="346" fontId="2" fillId="0" borderId="17">
      <alignment vertical="center"/>
    </xf>
    <xf numFmtId="348" fontId="2" fillId="0" borderId="17">
      <alignment vertical="center"/>
    </xf>
    <xf numFmtId="347" fontId="2" fillId="0" borderId="17">
      <alignment horizontal="right" vertical="center"/>
    </xf>
    <xf numFmtId="3" fontId="73" fillId="0" borderId="17"/>
    <xf numFmtId="324" fontId="2" fillId="0" borderId="17" applyBorder="0">
      <alignment vertical="center"/>
    </xf>
    <xf numFmtId="0" fontId="5" fillId="4" borderId="5" applyNumberFormat="0" applyFont="0" applyAlignment="0" applyProtection="0">
      <alignmen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38" fontId="79" fillId="18" borderId="17" applyProtection="0">
      <alignment vertical="center"/>
    </xf>
    <xf numFmtId="342" fontId="2" fillId="0" borderId="17">
      <alignment vertical="center"/>
    </xf>
    <xf numFmtId="3" fontId="73" fillId="0" borderId="17"/>
    <xf numFmtId="49" fontId="2" fillId="0" borderId="17">
      <alignment horizontal="center" vertical="center"/>
    </xf>
    <xf numFmtId="348" fontId="2" fillId="0" borderId="17">
      <alignmen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41" fontId="79" fillId="0" borderId="17" applyNumberFormat="0" applyFont="0" applyFill="0" applyBorder="0" applyProtection="0">
      <alignment horizontal="distributed" vertical="center"/>
    </xf>
    <xf numFmtId="277" fontId="39" fillId="0" borderId="17" applyFill="0">
      <alignment horizontal="right" vertical="center"/>
    </xf>
    <xf numFmtId="38" fontId="79" fillId="18" borderId="17" applyProtection="0">
      <alignment vertical="center"/>
    </xf>
    <xf numFmtId="177" fontId="1" fillId="0" borderId="138">
      <alignment horizontal="center" vertical="center"/>
    </xf>
    <xf numFmtId="0" fontId="168" fillId="0" borderId="2" applyFill="0" applyBorder="0">
      <alignment horizontal="left" vertical="center"/>
    </xf>
    <xf numFmtId="0" fontId="18" fillId="5" borderId="4" applyNumberFormat="0" applyAlignment="0" applyProtection="0">
      <alignment vertical="center"/>
    </xf>
    <xf numFmtId="282" fontId="39" fillId="0" borderId="17" applyFont="0" applyFill="0" applyBorder="0">
      <alignment horizontal="right" vertical="center"/>
    </xf>
    <xf numFmtId="177" fontId="1" fillId="0" borderId="138">
      <alignment horizontal="center" vertical="center"/>
    </xf>
    <xf numFmtId="0" fontId="89" fillId="31" borderId="4" applyNumberFormat="0" applyAlignment="0" applyProtection="0">
      <alignment vertical="center"/>
    </xf>
    <xf numFmtId="39" fontId="39" fillId="0" borderId="17" applyFont="0" applyFill="0" applyBorder="0">
      <alignment horizontal="righ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347" fontId="2" fillId="0" borderId="17">
      <alignment horizontal="right" vertical="center"/>
    </xf>
    <xf numFmtId="0" fontId="7" fillId="0" borderId="17"/>
    <xf numFmtId="348" fontId="2" fillId="0" borderId="17">
      <alignmen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168" fillId="0" borderId="2" applyFill="0" applyBorder="0">
      <alignment horizontal="lef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24" fillId="31" borderId="13" applyNumberFormat="0" applyAlignment="0" applyProtection="0">
      <alignment vertical="center"/>
    </xf>
    <xf numFmtId="0" fontId="18" fillId="5" borderId="4" applyNumberFormat="0" applyAlignment="0" applyProtection="0">
      <alignment vertical="center"/>
    </xf>
    <xf numFmtId="0" fontId="7" fillId="0" borderId="17"/>
    <xf numFmtId="348" fontId="2" fillId="0" borderId="17">
      <alignment vertical="center"/>
    </xf>
    <xf numFmtId="347" fontId="2" fillId="0" borderId="17">
      <alignment horizontal="right" vertical="center"/>
    </xf>
    <xf numFmtId="0" fontId="7" fillId="0" borderId="17"/>
    <xf numFmtId="38" fontId="79" fillId="18" borderId="17" applyProtection="0">
      <alignment vertical="center"/>
    </xf>
    <xf numFmtId="342" fontId="2" fillId="0" borderId="17">
      <alignment vertical="center"/>
    </xf>
    <xf numFmtId="324" fontId="2" fillId="0" borderId="17" applyBorder="0">
      <alignment vertical="center"/>
    </xf>
    <xf numFmtId="49" fontId="2" fillId="0" borderId="17">
      <alignment horizontal="center" vertical="center"/>
    </xf>
    <xf numFmtId="346" fontId="2" fillId="0" borderId="17">
      <alignment vertical="center"/>
    </xf>
    <xf numFmtId="348" fontId="2" fillId="0" borderId="17">
      <alignment vertical="center"/>
    </xf>
    <xf numFmtId="347" fontId="2" fillId="0" borderId="17">
      <alignment horizontal="right" vertical="center"/>
    </xf>
    <xf numFmtId="342" fontId="2" fillId="0" borderId="17">
      <alignment vertical="center"/>
    </xf>
    <xf numFmtId="279" fontId="181" fillId="0" borderId="17" applyFont="0" applyFill="0" applyBorder="0">
      <alignment horizontal="right" vertical="center"/>
    </xf>
    <xf numFmtId="3" fontId="73" fillId="0" borderId="17"/>
    <xf numFmtId="3" fontId="73" fillId="0" borderId="17"/>
    <xf numFmtId="177" fontId="158" fillId="0" borderId="17">
      <alignment vertical="center"/>
    </xf>
    <xf numFmtId="49" fontId="2" fillId="0" borderId="17">
      <alignment horizontal="center" vertical="center"/>
    </xf>
    <xf numFmtId="281" fontId="1" fillId="0" borderId="17" applyFont="0" applyFill="0" applyBorder="0">
      <alignment horizontal="right" vertical="center"/>
    </xf>
    <xf numFmtId="283" fontId="39" fillId="0" borderId="17" applyFont="0" applyFill="0" applyBorder="0">
      <alignment horizontal="right" vertical="center"/>
    </xf>
    <xf numFmtId="293" fontId="35" fillId="0" borderId="17">
      <alignment horizontal="right" vertical="center"/>
    </xf>
    <xf numFmtId="280" fontId="181" fillId="0" borderId="17" applyFont="0" applyFill="0" applyBorder="0">
      <alignment horizontal="righ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93" fontId="35" fillId="0" borderId="17" applyFill="0" applyBorder="0" applyProtection="0">
      <alignment horizontal="right" vertical="center"/>
    </xf>
    <xf numFmtId="288" fontId="39" fillId="0" borderId="17" applyFont="0" applyFill="0" applyBorder="0">
      <alignment horizontal="right" vertical="center"/>
    </xf>
    <xf numFmtId="10" fontId="84" fillId="27" borderId="17" applyNumberFormat="0" applyBorder="0" applyAlignment="0" applyProtection="0"/>
    <xf numFmtId="292" fontId="39" fillId="0" borderId="17" applyFill="0" applyBorder="0" applyProtection="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80" fontId="181" fillId="0" borderId="17" applyFont="0" applyFill="0" applyBorder="0">
      <alignment horizontal="right" vertical="center"/>
    </xf>
    <xf numFmtId="288" fontId="39"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79" fontId="181" fillId="0" borderId="17" applyFont="0" applyFill="0" applyBorder="0">
      <alignment horizontal="right" vertical="center"/>
    </xf>
    <xf numFmtId="289" fontId="39" fillId="0" borderId="17" applyFont="0" applyFill="0" applyBorder="0">
      <alignment horizontal="right" vertical="center"/>
    </xf>
    <xf numFmtId="3" fontId="73" fillId="0" borderId="17"/>
    <xf numFmtId="38" fontId="79" fillId="18" borderId="17" applyProtection="0">
      <alignment vertical="center"/>
    </xf>
    <xf numFmtId="346" fontId="2" fillId="0" borderId="17">
      <alignment vertical="center"/>
    </xf>
    <xf numFmtId="277" fontId="39" fillId="0" borderId="17" applyFill="0">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37" fontId="39" fillId="0" borderId="17" applyFont="0" applyFill="0" applyBorder="0">
      <alignment vertical="center"/>
    </xf>
    <xf numFmtId="37" fontId="39" fillId="0" borderId="17" applyFont="0" applyFill="0" applyBorder="0">
      <alignment vertical="center"/>
    </xf>
    <xf numFmtId="3" fontId="73" fillId="0" borderId="17"/>
    <xf numFmtId="3" fontId="73" fillId="0" borderId="17"/>
    <xf numFmtId="324" fontId="2" fillId="0" borderId="17" applyBorder="0">
      <alignment vertical="center"/>
    </xf>
    <xf numFmtId="282" fontId="39"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49" fontId="2" fillId="0" borderId="17">
      <alignment horizontal="center" vertical="center"/>
    </xf>
    <xf numFmtId="177" fontId="158" fillId="0" borderId="17">
      <alignment vertical="center"/>
    </xf>
    <xf numFmtId="347" fontId="2" fillId="0" borderId="17">
      <alignment horizontal="right" vertical="center"/>
    </xf>
    <xf numFmtId="348" fontId="2" fillId="0" borderId="17">
      <alignment vertical="center"/>
    </xf>
    <xf numFmtId="289" fontId="39" fillId="0" borderId="17" applyFont="0" applyFill="0" applyBorder="0">
      <alignment horizontal="right" vertical="center"/>
    </xf>
    <xf numFmtId="279"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83" fontId="39" fillId="0" borderId="17" applyFont="0" applyFill="0" applyBorder="0">
      <alignment horizontal="right" vertical="center"/>
    </xf>
    <xf numFmtId="282" fontId="39" fillId="0" borderId="17" applyFont="0" applyFill="0" applyBorder="0">
      <alignment horizontal="right" vertical="center"/>
    </xf>
    <xf numFmtId="324" fontId="2" fillId="0" borderId="17" applyBorder="0">
      <alignment vertical="center"/>
    </xf>
    <xf numFmtId="286" fontId="39" fillId="0" borderId="17" applyFill="0" applyBorder="0" applyProtection="0">
      <alignment horizontal="right" vertical="center"/>
    </xf>
    <xf numFmtId="289" fontId="39" fillId="0" borderId="17" applyFont="0" applyFill="0" applyBorder="0">
      <alignment horizontal="righ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39" fontId="39" fillId="0" borderId="17" applyFont="0" applyFill="0" applyBorder="0">
      <alignment horizontal="right" vertical="center"/>
    </xf>
    <xf numFmtId="293" fontId="35" fillId="0" borderId="17">
      <alignment horizontal="right" vertical="center"/>
    </xf>
    <xf numFmtId="3" fontId="73" fillId="0" borderId="17"/>
    <xf numFmtId="3" fontId="73" fillId="0" borderId="17"/>
    <xf numFmtId="37" fontId="39" fillId="0" borderId="17" applyFont="0" applyFill="0" applyBorder="0">
      <alignment vertical="center"/>
    </xf>
    <xf numFmtId="39" fontId="39" fillId="0" borderId="17" applyFont="0" applyFill="0" applyBorder="0">
      <alignment horizontal="right" vertical="center"/>
    </xf>
    <xf numFmtId="277" fontId="39" fillId="0" borderId="17" applyFill="0">
      <alignment horizontal="right" vertical="center"/>
    </xf>
    <xf numFmtId="3" fontId="73" fillId="0" borderId="17"/>
    <xf numFmtId="285" fontId="39" fillId="0" borderId="17" applyFill="0" applyBorder="0" applyProtection="0">
      <alignment horizontal="right" vertical="center"/>
    </xf>
    <xf numFmtId="292" fontId="39" fillId="0" borderId="17" applyFill="0" applyBorder="0" applyProtection="0">
      <alignment horizontal="right" vertical="center"/>
    </xf>
    <xf numFmtId="342" fontId="2" fillId="0" borderId="17">
      <alignment vertical="center"/>
    </xf>
    <xf numFmtId="346" fontId="2" fillId="0" borderId="17">
      <alignment vertical="center"/>
    </xf>
    <xf numFmtId="38" fontId="79" fillId="18" borderId="17" applyProtection="0">
      <alignment vertical="center"/>
    </xf>
    <xf numFmtId="0" fontId="7" fillId="0" borderId="17"/>
    <xf numFmtId="286" fontId="39" fillId="0" borderId="17" applyFill="0" applyBorder="0" applyProtection="0">
      <alignment horizontal="right" vertical="center"/>
    </xf>
    <xf numFmtId="3" fontId="73" fillId="0" borderId="17"/>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2" fontId="39" fillId="0" borderId="17" applyFont="0" applyFill="0" applyBorder="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286" fontId="39" fillId="0" borderId="17" applyFill="0" applyBorder="0" applyProtection="0">
      <alignment horizontal="righ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0" fontId="5" fillId="4" borderId="5" applyNumberFormat="0" applyFont="0" applyAlignment="0" applyProtection="0">
      <alignment vertical="center"/>
    </xf>
    <xf numFmtId="0" fontId="89" fillId="31" borderId="4" applyNumberFormat="0" applyAlignment="0" applyProtection="0">
      <alignment vertical="center"/>
    </xf>
    <xf numFmtId="0" fontId="18" fillId="5" borderId="4" applyNumberFormat="0" applyAlignment="0" applyProtection="0">
      <alignment vertical="center"/>
    </xf>
    <xf numFmtId="0" fontId="17" fillId="0" borderId="82" applyNumberFormat="0" applyFill="0" applyAlignment="0" applyProtection="0">
      <alignment vertical="center"/>
    </xf>
    <xf numFmtId="0" fontId="64" fillId="0" borderId="2">
      <alignment horizontal="left" vertical="center"/>
    </xf>
    <xf numFmtId="0" fontId="5" fillId="4" borderId="5" applyNumberFormat="0" applyFont="0" applyAlignment="0" applyProtection="0">
      <alignment vertical="center"/>
    </xf>
    <xf numFmtId="177" fontId="1" fillId="0" borderId="138">
      <alignment horizontal="center" vertical="center"/>
    </xf>
    <xf numFmtId="286" fontId="39" fillId="0" borderId="17" applyFill="0" applyBorder="0" applyProtection="0">
      <alignment horizontal="right" vertical="center"/>
    </xf>
    <xf numFmtId="0" fontId="7" fillId="0" borderId="17"/>
    <xf numFmtId="346" fontId="2" fillId="0" borderId="17">
      <alignment vertical="center"/>
    </xf>
    <xf numFmtId="342" fontId="2" fillId="0" borderId="17">
      <alignment vertical="center"/>
    </xf>
    <xf numFmtId="292" fontId="39" fillId="0" borderId="17" applyFill="0" applyBorder="0" applyProtection="0">
      <alignment horizontal="right" vertical="center"/>
    </xf>
    <xf numFmtId="283" fontId="39" fillId="0" borderId="17" applyFont="0" applyFill="0" applyBorder="0">
      <alignment horizontal="right" vertical="center"/>
    </xf>
    <xf numFmtId="280" fontId="181" fillId="0" borderId="17" applyFont="0" applyFill="0" applyBorder="0">
      <alignment horizontal="right" vertical="center"/>
    </xf>
    <xf numFmtId="288" fontId="39" fillId="0" borderId="17" applyFont="0" applyFill="0" applyBorder="0">
      <alignment horizontal="right" vertical="center"/>
    </xf>
    <xf numFmtId="293" fontId="35" fillId="0" borderId="17" applyFill="0" applyBorder="0" applyProtection="0">
      <alignment horizontal="right" vertical="center"/>
    </xf>
    <xf numFmtId="289" fontId="39" fillId="0" borderId="17" applyFont="0" applyFill="0" applyBorder="0">
      <alignment horizontal="right" vertical="center"/>
    </xf>
    <xf numFmtId="348" fontId="2" fillId="0" borderId="17">
      <alignment vertical="center"/>
    </xf>
    <xf numFmtId="10" fontId="84" fillId="27" borderId="17" applyNumberFormat="0" applyBorder="0" applyAlignment="0" applyProtection="0"/>
    <xf numFmtId="279" fontId="181" fillId="0" borderId="17" applyFont="0" applyFill="0" applyBorder="0">
      <alignment horizontal="right" vertical="center"/>
    </xf>
    <xf numFmtId="49" fontId="2" fillId="0" borderId="17">
      <alignment horizontal="center" vertical="center"/>
    </xf>
    <xf numFmtId="41" fontId="79" fillId="0" borderId="17" applyNumberFormat="0" applyFont="0" applyFill="0" applyBorder="0" applyProtection="0">
      <alignment horizontal="distributed"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41" fontId="79" fillId="0" borderId="17" applyNumberFormat="0" applyFont="0" applyFill="0" applyBorder="0" applyProtection="0">
      <alignment horizontal="distributed" vertical="center"/>
    </xf>
    <xf numFmtId="177" fontId="158" fillId="0" borderId="17">
      <alignment vertical="center"/>
    </xf>
    <xf numFmtId="277" fontId="39" fillId="0" borderId="17" applyFill="0">
      <alignment horizontal="right" vertical="center"/>
    </xf>
    <xf numFmtId="38" fontId="79" fillId="18" borderId="17" applyProtection="0">
      <alignment vertical="center"/>
    </xf>
    <xf numFmtId="3" fontId="73" fillId="0" borderId="17"/>
    <xf numFmtId="289" fontId="39" fillId="0" borderId="17" applyFont="0" applyFill="0" applyBorder="0">
      <alignment horizontal="right" vertical="center"/>
    </xf>
    <xf numFmtId="279" fontId="181"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92" fontId="39" fillId="0" borderId="17" applyFill="0" applyBorder="0" applyProtection="0">
      <alignment horizontal="right" vertical="center"/>
    </xf>
    <xf numFmtId="10" fontId="84" fillId="27" borderId="17" applyNumberFormat="0" applyBorder="0" applyAlignment="0" applyProtection="0"/>
    <xf numFmtId="288" fontId="39" fillId="0" borderId="17" applyFont="0" applyFill="0" applyBorder="0">
      <alignment horizontal="right" vertical="center"/>
    </xf>
    <xf numFmtId="293" fontId="35" fillId="0" borderId="17" applyFill="0" applyBorder="0" applyProtection="0">
      <alignment horizontal="right" vertical="center"/>
    </xf>
    <xf numFmtId="283" fontId="39" fillId="0" borderId="17" applyFont="0" applyFill="0" applyBorder="0">
      <alignment horizontal="right" vertical="center"/>
    </xf>
    <xf numFmtId="292" fontId="39" fillId="0" borderId="17" applyFill="0" applyBorder="0" applyProtection="0">
      <alignment horizontal="right" vertical="center"/>
    </xf>
    <xf numFmtId="280" fontId="181" fillId="0" borderId="17" applyFont="0" applyFill="0" applyBorder="0">
      <alignment horizontal="right" vertical="center"/>
    </xf>
    <xf numFmtId="293" fontId="35" fillId="0" borderId="17">
      <alignment horizontal="right" vertical="center"/>
    </xf>
    <xf numFmtId="283" fontId="39" fillId="0" borderId="17" applyFont="0" applyFill="0" applyBorder="0">
      <alignment horizontal="right" vertical="center"/>
    </xf>
    <xf numFmtId="281" fontId="1" fillId="0" borderId="17" applyFont="0" applyFill="0" applyBorder="0">
      <alignment horizontal="right" vertical="center"/>
    </xf>
    <xf numFmtId="49" fontId="2" fillId="0" borderId="17">
      <alignment horizontal="center" vertical="center"/>
    </xf>
    <xf numFmtId="177" fontId="158" fillId="0" borderId="17">
      <alignment vertical="center"/>
    </xf>
    <xf numFmtId="3" fontId="73" fillId="0" borderId="17"/>
    <xf numFmtId="3" fontId="73" fillId="0" borderId="17"/>
    <xf numFmtId="279" fontId="181" fillId="0" borderId="17" applyFont="0" applyFill="0" applyBorder="0">
      <alignment horizontal="right" vertical="center"/>
    </xf>
    <xf numFmtId="0" fontId="18" fillId="5" borderId="4" applyNumberFormat="0" applyAlignment="0" applyProtection="0">
      <alignment vertical="center"/>
    </xf>
    <xf numFmtId="0" fontId="5" fillId="4" borderId="5" applyNumberFormat="0" applyFont="0" applyAlignment="0" applyProtection="0">
      <alignment vertical="center"/>
    </xf>
    <xf numFmtId="0" fontId="89" fillId="31" borderId="4" applyNumberFormat="0" applyAlignment="0" applyProtection="0">
      <alignment vertical="center"/>
    </xf>
    <xf numFmtId="177" fontId="1" fillId="0" borderId="138">
      <alignment horizontal="center" vertical="center"/>
    </xf>
    <xf numFmtId="0" fontId="168" fillId="0" borderId="2" applyFill="0" applyBorder="0">
      <alignment horizontal="left" vertical="center"/>
    </xf>
    <xf numFmtId="0" fontId="17" fillId="0" borderId="82" applyNumberFormat="0" applyFill="0" applyAlignment="0" applyProtection="0">
      <alignment vertical="center"/>
    </xf>
    <xf numFmtId="0" fontId="24" fillId="31" borderId="13" applyNumberFormat="0" applyAlignment="0" applyProtection="0">
      <alignment vertical="center"/>
    </xf>
    <xf numFmtId="0" fontId="64" fillId="0" borderId="2">
      <alignment horizontal="left" vertical="center"/>
    </xf>
    <xf numFmtId="286" fontId="39" fillId="0" borderId="17" applyFill="0" applyBorder="0" applyProtection="0">
      <alignment horizontal="right" vertical="center"/>
    </xf>
    <xf numFmtId="0" fontId="18" fillId="5" borderId="4" applyNumberFormat="0" applyAlignment="0" applyProtection="0">
      <alignment vertical="center"/>
    </xf>
    <xf numFmtId="0" fontId="5" fillId="4" borderId="5" applyNumberFormat="0" applyFont="0" applyAlignment="0" applyProtection="0">
      <alignment vertical="center"/>
    </xf>
    <xf numFmtId="0" fontId="89" fillId="31" borderId="4" applyNumberFormat="0" applyAlignment="0" applyProtection="0">
      <alignment vertical="center"/>
    </xf>
    <xf numFmtId="177" fontId="1" fillId="0" borderId="138">
      <alignment horizontal="center" vertical="center"/>
    </xf>
    <xf numFmtId="0" fontId="168" fillId="0" borderId="2" applyFill="0" applyBorder="0">
      <alignment horizontal="left" vertical="center"/>
    </xf>
    <xf numFmtId="0" fontId="17" fillId="0" borderId="82" applyNumberFormat="0" applyFill="0" applyAlignment="0" applyProtection="0">
      <alignment vertical="center"/>
    </xf>
    <xf numFmtId="0" fontId="24" fillId="31" borderId="13" applyNumberFormat="0" applyAlignment="0" applyProtection="0">
      <alignment vertical="center"/>
    </xf>
    <xf numFmtId="0" fontId="64" fillId="0" borderId="2">
      <alignment horizontal="left" vertical="center"/>
    </xf>
    <xf numFmtId="282" fontId="39" fillId="0" borderId="17" applyFont="0" applyFill="0" applyBorder="0">
      <alignment horizontal="right" vertical="center"/>
    </xf>
    <xf numFmtId="0" fontId="18" fillId="5" borderId="4" applyNumberFormat="0" applyAlignment="0" applyProtection="0">
      <alignment vertical="center"/>
    </xf>
    <xf numFmtId="0" fontId="5" fillId="4" borderId="5" applyNumberFormat="0" applyFont="0" applyAlignment="0" applyProtection="0">
      <alignment vertical="center"/>
    </xf>
    <xf numFmtId="0" fontId="89" fillId="31" borderId="4" applyNumberFormat="0" applyAlignment="0" applyProtection="0">
      <alignment vertical="center"/>
    </xf>
    <xf numFmtId="177" fontId="1" fillId="0" borderId="138">
      <alignment horizontal="center" vertical="center"/>
    </xf>
    <xf numFmtId="0" fontId="168" fillId="0" borderId="2" applyFill="0" applyBorder="0">
      <alignment horizontal="left" vertical="center"/>
    </xf>
    <xf numFmtId="0" fontId="17" fillId="0" borderId="82" applyNumberFormat="0" applyFill="0" applyAlignment="0" applyProtection="0">
      <alignment vertical="center"/>
    </xf>
    <xf numFmtId="0" fontId="24" fillId="31" borderId="13" applyNumberFormat="0" applyAlignment="0" applyProtection="0">
      <alignment vertical="center"/>
    </xf>
    <xf numFmtId="0" fontId="7" fillId="0" borderId="17"/>
    <xf numFmtId="38" fontId="79" fillId="18" borderId="17" applyProtection="0">
      <alignment vertical="center"/>
    </xf>
    <xf numFmtId="346" fontId="2" fillId="0" borderId="17">
      <alignment vertical="center"/>
    </xf>
    <xf numFmtId="342" fontId="2" fillId="0" borderId="17">
      <alignment vertical="center"/>
    </xf>
    <xf numFmtId="292" fontId="39" fillId="0" borderId="17" applyFill="0" applyBorder="0" applyProtection="0">
      <alignment horizontal="right" vertical="center"/>
    </xf>
    <xf numFmtId="37" fontId="39" fillId="0" borderId="17" applyFont="0" applyFill="0" applyBorder="0">
      <alignment vertical="center"/>
    </xf>
    <xf numFmtId="3" fontId="73" fillId="0" borderId="17"/>
    <xf numFmtId="3" fontId="73" fillId="0" borderId="17"/>
    <xf numFmtId="293" fontId="35" fillId="0" borderId="17">
      <alignment horizontal="right" vertical="center"/>
    </xf>
    <xf numFmtId="39" fontId="39" fillId="0" borderId="17" applyFont="0" applyFill="0" applyBorder="0">
      <alignment horizontal="right" vertical="center"/>
    </xf>
    <xf numFmtId="41" fontId="79" fillId="0" borderId="17" applyNumberFormat="0" applyFont="0" applyFill="0" applyBorder="0" applyProtection="0">
      <alignment horizontal="distributed" vertical="center"/>
    </xf>
    <xf numFmtId="285" fontId="39" fillId="0" borderId="17" applyFill="0" applyBorder="0" applyProtection="0">
      <alignment horizontal="right" vertical="center"/>
    </xf>
    <xf numFmtId="3" fontId="73" fillId="0" borderId="17"/>
    <xf numFmtId="277" fontId="39" fillId="0" borderId="17" applyFill="0">
      <alignment horizontal="right" vertical="center"/>
    </xf>
    <xf numFmtId="39" fontId="39" fillId="0" borderId="17" applyFont="0" applyFill="0" applyBorder="0">
      <alignment horizontal="right" vertical="center"/>
    </xf>
    <xf numFmtId="277" fontId="39" fillId="0" borderId="17" applyFill="0">
      <alignment horizontal="right" vertical="center"/>
    </xf>
    <xf numFmtId="289" fontId="39" fillId="0" borderId="17" applyFont="0" applyFill="0" applyBorder="0">
      <alignment horizontal="right" vertical="center"/>
    </xf>
    <xf numFmtId="286" fontId="39" fillId="0" borderId="17" applyFill="0" applyBorder="0" applyProtection="0">
      <alignment horizontal="right" vertical="center"/>
    </xf>
    <xf numFmtId="324" fontId="2" fillId="0" borderId="17" applyBorder="0">
      <alignment vertical="center"/>
    </xf>
    <xf numFmtId="282" fontId="39" fillId="0" borderId="17" applyFont="0" applyFill="0" applyBorder="0">
      <alignment horizontal="right" vertical="center"/>
    </xf>
    <xf numFmtId="283" fontId="39" fillId="0" borderId="17" applyFont="0" applyFill="0" applyBorder="0">
      <alignment horizontal="right" vertical="center"/>
    </xf>
    <xf numFmtId="280" fontId="181" fillId="0" borderId="17" applyFont="0" applyFill="0" applyBorder="0">
      <alignment horizontal="right" vertical="center"/>
    </xf>
    <xf numFmtId="288" fontId="39" fillId="0" borderId="17" applyFont="0" applyFill="0" applyBorder="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79" fontId="181" fillId="0" borderId="17" applyFont="0" applyFill="0" applyBorder="0">
      <alignment horizontal="right" vertical="center"/>
    </xf>
    <xf numFmtId="289" fontId="39" fillId="0" borderId="17" applyFont="0" applyFill="0" applyBorder="0">
      <alignment horizontal="right" vertical="center"/>
    </xf>
    <xf numFmtId="348" fontId="2" fillId="0" borderId="17">
      <alignment vertical="center"/>
    </xf>
    <xf numFmtId="347" fontId="2" fillId="0" borderId="17">
      <alignment horizontal="right" vertical="center"/>
    </xf>
    <xf numFmtId="177" fontId="158" fillId="0" borderId="17">
      <alignment vertical="center"/>
    </xf>
    <xf numFmtId="49" fontId="2" fillId="0" borderId="17">
      <alignment horizontal="center" vertical="center"/>
    </xf>
    <xf numFmtId="41" fontId="79" fillId="0" borderId="17" applyNumberFormat="0" applyFont="0" applyFill="0" applyBorder="0" applyProtection="0">
      <alignment horizontal="distributed"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3" fontId="73" fillId="0" borderId="17"/>
    <xf numFmtId="3" fontId="73" fillId="0" borderId="17"/>
    <xf numFmtId="37" fontId="39" fillId="0" borderId="17" applyFont="0" applyFill="0" applyBorder="0">
      <alignment vertical="center"/>
    </xf>
    <xf numFmtId="37" fontId="39" fillId="0" borderId="17" applyFont="0" applyFill="0" applyBorder="0">
      <alignment vertical="center"/>
    </xf>
    <xf numFmtId="39" fontId="39" fillId="0" borderId="17" applyFont="0" applyFill="0" applyBorder="0">
      <alignment horizontal="right" vertical="center"/>
    </xf>
    <xf numFmtId="41" fontId="79" fillId="0" borderId="17" applyNumberFormat="0" applyFont="0" applyFill="0" applyBorder="0" applyProtection="0">
      <alignment horizontal="distributed" vertical="center"/>
    </xf>
    <xf numFmtId="177" fontId="158" fillId="0" borderId="17">
      <alignment vertical="center"/>
    </xf>
    <xf numFmtId="277" fontId="39" fillId="0" borderId="17" applyFill="0">
      <alignment horizontal="right" vertical="center"/>
    </xf>
    <xf numFmtId="346" fontId="2" fillId="0" borderId="17">
      <alignment vertical="center"/>
    </xf>
    <xf numFmtId="38" fontId="79" fillId="18" borderId="17" applyProtection="0">
      <alignment vertical="center"/>
    </xf>
    <xf numFmtId="3" fontId="73" fillId="0" borderId="17"/>
    <xf numFmtId="289" fontId="39" fillId="0" borderId="17" applyFont="0" applyFill="0" applyBorder="0">
      <alignment horizontal="right" vertical="center"/>
    </xf>
    <xf numFmtId="279" fontId="181"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92" fontId="39" fillId="0" borderId="17" applyFill="0" applyBorder="0" applyProtection="0">
      <alignment horizontal="right" vertical="center"/>
    </xf>
    <xf numFmtId="10" fontId="84" fillId="27" borderId="17" applyNumberFormat="0" applyBorder="0" applyAlignment="0" applyProtection="0"/>
    <xf numFmtId="288" fontId="39" fillId="0" borderId="17" applyFont="0" applyFill="0" applyBorder="0">
      <alignment horizontal="right" vertical="center"/>
    </xf>
    <xf numFmtId="293" fontId="35" fillId="0" borderId="17" applyFill="0" applyBorder="0" applyProtection="0">
      <alignment horizontal="right" vertical="center"/>
    </xf>
    <xf numFmtId="280" fontId="181" fillId="0" borderId="17" applyFont="0" applyFill="0" applyBorder="0">
      <alignment horizontal="right" vertical="center"/>
    </xf>
    <xf numFmtId="293" fontId="35" fillId="0" borderId="17">
      <alignment horizontal="right" vertical="center"/>
    </xf>
    <xf numFmtId="283" fontId="39" fillId="0" borderId="17" applyFont="0" applyFill="0" applyBorder="0">
      <alignment horizontal="right" vertical="center"/>
    </xf>
    <xf numFmtId="281" fontId="1" fillId="0" borderId="17" applyFont="0" applyFill="0" applyBorder="0">
      <alignment horizontal="right" vertical="center"/>
    </xf>
    <xf numFmtId="49" fontId="2" fillId="0" borderId="17">
      <alignment horizontal="center" vertical="center"/>
    </xf>
    <xf numFmtId="177" fontId="158" fillId="0" borderId="17">
      <alignment vertical="center"/>
    </xf>
    <xf numFmtId="3" fontId="73" fillId="0" borderId="17"/>
    <xf numFmtId="3" fontId="73" fillId="0" borderId="17"/>
    <xf numFmtId="279" fontId="181" fillId="0" borderId="17" applyFont="0" applyFill="0" applyBorder="0">
      <alignment horizontal="right" vertical="center"/>
    </xf>
    <xf numFmtId="342" fontId="2" fillId="0" borderId="17">
      <alignment vertical="center"/>
    </xf>
    <xf numFmtId="347" fontId="2" fillId="0" borderId="17">
      <alignment horizontal="right" vertical="center"/>
    </xf>
    <xf numFmtId="348" fontId="2" fillId="0" borderId="17">
      <alignment vertical="center"/>
    </xf>
    <xf numFmtId="346" fontId="2" fillId="0" borderId="17">
      <alignment vertical="center"/>
    </xf>
    <xf numFmtId="49" fontId="2" fillId="0" borderId="17">
      <alignment horizontal="center" vertical="center"/>
    </xf>
    <xf numFmtId="324" fontId="2" fillId="0" borderId="17" applyBorder="0">
      <alignment vertical="center"/>
    </xf>
    <xf numFmtId="342" fontId="2" fillId="0" borderId="17">
      <alignment vertical="center"/>
    </xf>
    <xf numFmtId="38" fontId="79" fillId="18" borderId="17" applyProtection="0">
      <alignment vertical="center"/>
    </xf>
    <xf numFmtId="0" fontId="7" fillId="0" borderId="17"/>
    <xf numFmtId="347" fontId="2" fillId="0" borderId="17">
      <alignment horizontal="right" vertical="center"/>
    </xf>
    <xf numFmtId="348" fontId="2" fillId="0" borderId="17">
      <alignment vertical="center"/>
    </xf>
    <xf numFmtId="0" fontId="7" fillId="0" borderId="17"/>
    <xf numFmtId="0" fontId="18" fillId="5" borderId="4" applyNumberFormat="0" applyAlignment="0" applyProtection="0">
      <alignment vertical="center"/>
    </xf>
    <xf numFmtId="0" fontId="5" fillId="4" borderId="5" applyNumberFormat="0" applyFont="0" applyAlignment="0" applyProtection="0">
      <alignment vertical="center"/>
    </xf>
    <xf numFmtId="0" fontId="89" fillId="31" borderId="4" applyNumberFormat="0" applyAlignment="0" applyProtection="0">
      <alignment vertical="center"/>
    </xf>
    <xf numFmtId="177" fontId="1" fillId="0" borderId="138">
      <alignment horizontal="center" vertical="center"/>
    </xf>
    <xf numFmtId="0" fontId="168" fillId="0" borderId="2" applyFill="0" applyBorder="0">
      <alignment horizontal="left" vertical="center"/>
    </xf>
    <xf numFmtId="0" fontId="17" fillId="0" borderId="82" applyNumberFormat="0" applyFill="0" applyAlignment="0" applyProtection="0">
      <alignment vertical="center"/>
    </xf>
    <xf numFmtId="0" fontId="24" fillId="31" borderId="13" applyNumberFormat="0" applyAlignment="0" applyProtection="0">
      <alignment vertical="center"/>
    </xf>
    <xf numFmtId="0" fontId="64" fillId="0" borderId="2">
      <alignment horizontal="left" vertical="center"/>
    </xf>
    <xf numFmtId="0" fontId="18" fillId="5" borderId="4" applyNumberFormat="0" applyAlignment="0" applyProtection="0">
      <alignment vertical="center"/>
    </xf>
    <xf numFmtId="0" fontId="5" fillId="4" borderId="5" applyNumberFormat="0" applyFont="0" applyAlignment="0" applyProtection="0">
      <alignment vertical="center"/>
    </xf>
    <xf numFmtId="0" fontId="89" fillId="31" borderId="4" applyNumberFormat="0" applyAlignment="0" applyProtection="0">
      <alignment vertical="center"/>
    </xf>
    <xf numFmtId="177" fontId="1" fillId="0" borderId="138">
      <alignment horizontal="center" vertical="center"/>
    </xf>
    <xf numFmtId="0" fontId="168" fillId="0" borderId="2" applyFill="0" applyBorder="0">
      <alignment horizontal="left" vertical="center"/>
    </xf>
    <xf numFmtId="0" fontId="17" fillId="0" borderId="82" applyNumberFormat="0" applyFill="0" applyAlignment="0" applyProtection="0">
      <alignment vertical="center"/>
    </xf>
    <xf numFmtId="0" fontId="24" fillId="31" borderId="13" applyNumberFormat="0" applyAlignment="0" applyProtection="0">
      <alignment vertical="center"/>
    </xf>
    <xf numFmtId="0" fontId="64" fillId="0" borderId="2">
      <alignment horizontal="left" vertical="center"/>
    </xf>
    <xf numFmtId="286" fontId="39" fillId="0" borderId="17" applyFill="0" applyBorder="0" applyProtection="0">
      <alignment horizontal="right" vertical="center"/>
    </xf>
    <xf numFmtId="0" fontId="18" fillId="5" borderId="4" applyNumberFormat="0" applyAlignment="0" applyProtection="0">
      <alignment vertical="center"/>
    </xf>
    <xf numFmtId="0" fontId="5" fillId="4" borderId="5" applyNumberFormat="0" applyFont="0" applyAlignment="0" applyProtection="0">
      <alignment vertical="center"/>
    </xf>
    <xf numFmtId="0" fontId="89" fillId="31" borderId="4" applyNumberFormat="0" applyAlignment="0" applyProtection="0">
      <alignment vertical="center"/>
    </xf>
    <xf numFmtId="177" fontId="1" fillId="0" borderId="138">
      <alignment horizontal="center" vertical="center"/>
    </xf>
    <xf numFmtId="0" fontId="168" fillId="0" borderId="2" applyFill="0" applyBorder="0">
      <alignment horizontal="left" vertical="center"/>
    </xf>
    <xf numFmtId="0" fontId="17" fillId="0" borderId="82" applyNumberFormat="0" applyFill="0" applyAlignment="0" applyProtection="0">
      <alignment vertical="center"/>
    </xf>
    <xf numFmtId="0" fontId="24" fillId="31" borderId="13" applyNumberFormat="0" applyAlignment="0" applyProtection="0">
      <alignment vertical="center"/>
    </xf>
    <xf numFmtId="0" fontId="64" fillId="0" borderId="2">
      <alignment horizontal="left" vertical="center"/>
    </xf>
    <xf numFmtId="282" fontId="39" fillId="0" borderId="17" applyFont="0" applyFill="0" applyBorder="0">
      <alignment horizontal="right" vertical="center"/>
    </xf>
    <xf numFmtId="0" fontId="18" fillId="5" borderId="4" applyNumberFormat="0" applyAlignment="0" applyProtection="0">
      <alignment vertical="center"/>
    </xf>
    <xf numFmtId="0" fontId="5" fillId="4" borderId="5" applyNumberFormat="0" applyFont="0" applyAlignment="0" applyProtection="0">
      <alignment vertical="center"/>
    </xf>
    <xf numFmtId="0" fontId="89" fillId="31" borderId="4" applyNumberFormat="0" applyAlignment="0" applyProtection="0">
      <alignment vertical="center"/>
    </xf>
    <xf numFmtId="177" fontId="1" fillId="0" borderId="138">
      <alignment horizontal="center" vertical="center"/>
    </xf>
    <xf numFmtId="0" fontId="168" fillId="0" borderId="2" applyFill="0" applyBorder="0">
      <alignment horizontal="left" vertical="center"/>
    </xf>
    <xf numFmtId="0" fontId="17" fillId="0" borderId="82" applyNumberFormat="0" applyFill="0" applyAlignment="0" applyProtection="0">
      <alignment vertical="center"/>
    </xf>
    <xf numFmtId="0" fontId="24" fillId="31" borderId="13" applyNumberFormat="0" applyAlignment="0" applyProtection="0">
      <alignment vertical="center"/>
    </xf>
    <xf numFmtId="0" fontId="64" fillId="0" borderId="2">
      <alignment horizontal="left" vertical="center"/>
    </xf>
    <xf numFmtId="3" fontId="73" fillId="0" borderId="17"/>
    <xf numFmtId="286" fontId="39" fillId="0" borderId="17" applyFill="0" applyBorder="0" applyProtection="0">
      <alignment horizontal="right" vertical="center"/>
    </xf>
    <xf numFmtId="0" fontId="7" fillId="0" borderId="17"/>
    <xf numFmtId="38" fontId="79" fillId="18" borderId="17" applyProtection="0">
      <alignment vertical="center"/>
    </xf>
    <xf numFmtId="346" fontId="2" fillId="0" borderId="17">
      <alignment vertical="center"/>
    </xf>
    <xf numFmtId="342" fontId="2" fillId="0" borderId="17">
      <alignment vertical="center"/>
    </xf>
    <xf numFmtId="292" fontId="39" fillId="0" borderId="17" applyFill="0" applyBorder="0" applyProtection="0">
      <alignment horizontal="right" vertical="center"/>
    </xf>
    <xf numFmtId="285" fontId="39" fillId="0" borderId="17" applyFill="0" applyBorder="0" applyProtection="0">
      <alignment horizontal="right" vertical="center"/>
    </xf>
    <xf numFmtId="3" fontId="73" fillId="0" borderId="17"/>
    <xf numFmtId="277" fontId="39" fillId="0" borderId="17" applyFill="0">
      <alignment horizontal="right" vertical="center"/>
    </xf>
    <xf numFmtId="39" fontId="39" fillId="0" borderId="17" applyFont="0" applyFill="0" applyBorder="0">
      <alignment horizontal="right" vertical="center"/>
    </xf>
    <xf numFmtId="37" fontId="39" fillId="0" borderId="17" applyFont="0" applyFill="0" applyBorder="0">
      <alignment vertical="center"/>
    </xf>
    <xf numFmtId="3" fontId="73" fillId="0" borderId="17"/>
    <xf numFmtId="3" fontId="73" fillId="0" borderId="17"/>
    <xf numFmtId="293" fontId="35" fillId="0" borderId="17">
      <alignment horizontal="right" vertical="center"/>
    </xf>
    <xf numFmtId="39" fontId="39" fillId="0" borderId="17" applyFont="0" applyFill="0" applyBorder="0">
      <alignment horizontal="right" vertical="center"/>
    </xf>
    <xf numFmtId="41" fontId="79" fillId="0" borderId="17" applyNumberFormat="0" applyFont="0" applyFill="0" applyBorder="0" applyProtection="0">
      <alignment horizontal="distributed" vertical="center"/>
    </xf>
    <xf numFmtId="347" fontId="2" fillId="0" borderId="17">
      <alignment horizontal="right" vertical="center"/>
    </xf>
    <xf numFmtId="348" fontId="2" fillId="0" borderId="17">
      <alignment vertical="center"/>
    </xf>
    <xf numFmtId="346" fontId="2" fillId="0" borderId="17">
      <alignment vertical="center"/>
    </xf>
    <xf numFmtId="49" fontId="2" fillId="0" borderId="17">
      <alignment horizontal="center" vertical="center"/>
    </xf>
    <xf numFmtId="324" fontId="2" fillId="0" borderId="17" applyBorder="0">
      <alignment vertical="center"/>
    </xf>
    <xf numFmtId="342" fontId="2" fillId="0" borderId="17">
      <alignment vertical="center"/>
    </xf>
    <xf numFmtId="38" fontId="79" fillId="18" borderId="17" applyProtection="0">
      <alignment vertical="center"/>
    </xf>
    <xf numFmtId="0" fontId="7" fillId="0" borderId="17"/>
    <xf numFmtId="0" fontId="7" fillId="0" borderId="17"/>
    <xf numFmtId="39" fontId="39" fillId="0" borderId="17" applyFont="0" applyFill="0" applyBorder="0">
      <alignment horizontal="right" vertical="center"/>
    </xf>
    <xf numFmtId="0" fontId="89" fillId="31" borderId="4" applyNumberFormat="0" applyAlignment="0" applyProtection="0">
      <alignment vertical="center"/>
    </xf>
    <xf numFmtId="177" fontId="1" fillId="0" borderId="138">
      <alignment horizontal="center" vertical="center"/>
    </xf>
    <xf numFmtId="282" fontId="39" fillId="0" borderId="17" applyFont="0" applyFill="0" applyBorder="0">
      <alignment horizontal="right" vertical="center"/>
    </xf>
    <xf numFmtId="0" fontId="18" fillId="5" borderId="4" applyNumberFormat="0" applyAlignment="0" applyProtection="0">
      <alignment vertical="center"/>
    </xf>
    <xf numFmtId="0" fontId="168" fillId="0" borderId="2" applyFill="0" applyBorder="0">
      <alignment horizontal="left" vertical="center"/>
    </xf>
    <xf numFmtId="177" fontId="1" fillId="0" borderId="138">
      <alignment horizontal="center" vertical="center"/>
    </xf>
    <xf numFmtId="38" fontId="79" fillId="18" borderId="17" applyProtection="0">
      <alignment vertical="center"/>
    </xf>
    <xf numFmtId="277" fontId="39" fillId="0" borderId="17" applyFill="0">
      <alignment horizontal="right" vertical="center"/>
    </xf>
    <xf numFmtId="41" fontId="79" fillId="0" borderId="17" applyNumberFormat="0" applyFont="0" applyFill="0" applyBorder="0" applyProtection="0">
      <alignment horizontal="distributed" vertical="center"/>
    </xf>
    <xf numFmtId="288" fontId="39" fillId="0" borderId="17" applyFont="0" applyFill="0" applyBorder="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348" fontId="2" fillId="0" borderId="17">
      <alignment vertical="center"/>
    </xf>
    <xf numFmtId="49" fontId="2" fillId="0" borderId="17">
      <alignment horizontal="center" vertical="center"/>
    </xf>
    <xf numFmtId="3" fontId="73" fillId="0" borderId="17"/>
    <xf numFmtId="342" fontId="2" fillId="0" borderId="17">
      <alignment vertical="center"/>
    </xf>
    <xf numFmtId="38" fontId="79" fillId="18" borderId="17" applyProtection="0">
      <alignment vertical="center"/>
    </xf>
    <xf numFmtId="0" fontId="5" fillId="4" borderId="5" applyNumberFormat="0" applyFont="0" applyAlignment="0" applyProtection="0">
      <alignment vertical="center"/>
    </xf>
    <xf numFmtId="0" fontId="5" fillId="4" borderId="5" applyNumberFormat="0" applyFont="0" applyAlignment="0" applyProtection="0">
      <alignment vertical="center"/>
    </xf>
    <xf numFmtId="324" fontId="2" fillId="0" borderId="17" applyBorder="0">
      <alignment vertical="center"/>
    </xf>
    <xf numFmtId="3" fontId="73" fillId="0" borderId="17"/>
    <xf numFmtId="347" fontId="2" fillId="0" borderId="17">
      <alignment horizontal="right" vertical="center"/>
    </xf>
    <xf numFmtId="348" fontId="2" fillId="0" borderId="17">
      <alignment vertical="center"/>
    </xf>
    <xf numFmtId="346" fontId="2" fillId="0" borderId="17">
      <alignment vertical="center"/>
    </xf>
    <xf numFmtId="342" fontId="2" fillId="0" borderId="17">
      <alignment vertical="center"/>
    </xf>
    <xf numFmtId="286" fontId="39" fillId="0" borderId="17" applyFill="0" applyBorder="0" applyProtection="0">
      <alignment horizontal="right" vertical="center"/>
    </xf>
    <xf numFmtId="0" fontId="24" fillId="31" borderId="13" applyNumberFormat="0" applyAlignment="0" applyProtection="0">
      <alignment vertical="center"/>
    </xf>
    <xf numFmtId="0" fontId="64" fillId="0" borderId="2">
      <alignment horizontal="left" vertical="center"/>
    </xf>
    <xf numFmtId="0" fontId="64" fillId="0" borderId="2">
      <alignment horizontal="left" vertical="center"/>
    </xf>
    <xf numFmtId="0" fontId="5" fillId="4" borderId="5" applyNumberFormat="0" applyFont="0" applyAlignment="0" applyProtection="0">
      <alignment vertical="center"/>
    </xf>
    <xf numFmtId="0" fontId="17" fillId="0" borderId="82" applyNumberFormat="0" applyFill="0" applyAlignment="0" applyProtection="0">
      <alignment vertical="center"/>
    </xf>
    <xf numFmtId="3" fontId="73" fillId="0" borderId="17"/>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177" fontId="158" fillId="0" borderId="17">
      <alignment vertical="center"/>
    </xf>
    <xf numFmtId="279" fontId="181" fillId="0" borderId="17" applyFont="0" applyFill="0" applyBorder="0">
      <alignment horizontal="right" vertical="center"/>
    </xf>
    <xf numFmtId="0" fontId="7" fillId="0" borderId="17"/>
    <xf numFmtId="0" fontId="17" fillId="0" borderId="82" applyNumberFormat="0" applyFill="0" applyAlignment="0" applyProtection="0">
      <alignment vertical="center"/>
    </xf>
    <xf numFmtId="0" fontId="89" fillId="31" borderId="4" applyNumberFormat="0" applyAlignment="0" applyProtection="0">
      <alignment vertical="center"/>
    </xf>
    <xf numFmtId="346" fontId="2" fillId="0" borderId="17">
      <alignment vertical="center"/>
    </xf>
    <xf numFmtId="342" fontId="2" fillId="0" borderId="17">
      <alignment vertical="center"/>
    </xf>
    <xf numFmtId="49" fontId="2" fillId="0" borderId="17">
      <alignment horizontal="center" vertical="center"/>
    </xf>
    <xf numFmtId="38" fontId="79" fillId="18" borderId="17" applyProtection="0">
      <alignment vertical="center"/>
    </xf>
    <xf numFmtId="3" fontId="73" fillId="0" borderId="17"/>
    <xf numFmtId="289" fontId="39" fillId="0" borderId="17" applyFont="0" applyFill="0" applyBorder="0">
      <alignment horizontal="right" vertical="center"/>
    </xf>
    <xf numFmtId="279" fontId="181" fillId="0" borderId="17" applyFont="0" applyFill="0" applyBorder="0">
      <alignment horizontal="right" vertical="center"/>
    </xf>
    <xf numFmtId="37" fontId="39" fillId="0" borderId="17" applyFont="0" applyFill="0" applyBorder="0">
      <alignment vertical="center"/>
    </xf>
    <xf numFmtId="39" fontId="39" fillId="0" borderId="17" applyFont="0" applyFill="0" applyBorder="0">
      <alignment horizontal="right" vertical="center"/>
    </xf>
    <xf numFmtId="41" fontId="79" fillId="0" borderId="17" applyNumberFormat="0" applyFont="0" applyFill="0" applyBorder="0" applyProtection="0">
      <alignment horizontal="distributed" vertical="center"/>
    </xf>
    <xf numFmtId="177" fontId="158" fillId="0" borderId="17">
      <alignment vertical="center"/>
    </xf>
    <xf numFmtId="277" fontId="39" fillId="0" borderId="17" applyFill="0">
      <alignment horizontal="right" vertical="center"/>
    </xf>
    <xf numFmtId="346" fontId="2" fillId="0" borderId="17">
      <alignmen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10" fontId="84" fillId="27" borderId="17" applyNumberFormat="0" applyBorder="0" applyAlignment="0" applyProtection="0"/>
    <xf numFmtId="10" fontId="84" fillId="27" borderId="17" applyNumberFormat="0" applyBorder="0" applyAlignment="0" applyProtection="0"/>
    <xf numFmtId="293" fontId="35" fillId="0" borderId="17" applyFill="0" applyBorder="0" applyProtection="0">
      <alignment horizontal="right" vertical="center"/>
    </xf>
    <xf numFmtId="3" fontId="73" fillId="0" borderId="17"/>
    <xf numFmtId="0" fontId="24" fillId="31" borderId="13" applyNumberFormat="0" applyAlignment="0" applyProtection="0">
      <alignment vertical="center"/>
    </xf>
    <xf numFmtId="3" fontId="73" fillId="0" borderId="17"/>
    <xf numFmtId="293" fontId="35" fillId="0" borderId="17">
      <alignment horizontal="right" vertical="center"/>
    </xf>
    <xf numFmtId="0" fontId="89" fillId="31" borderId="4" applyNumberFormat="0" applyAlignment="0" applyProtection="0">
      <alignment vertical="center"/>
    </xf>
    <xf numFmtId="289" fontId="39" fillId="0" borderId="17" applyFont="0" applyFill="0" applyBorder="0">
      <alignment horizontal="right" vertical="center"/>
    </xf>
    <xf numFmtId="292" fontId="39" fillId="0" borderId="17" applyFill="0" applyBorder="0" applyProtection="0">
      <alignment horizontal="right" vertical="center"/>
    </xf>
    <xf numFmtId="37" fontId="39" fillId="0" borderId="17" applyFont="0" applyFill="0" applyBorder="0">
      <alignment vertical="center"/>
    </xf>
    <xf numFmtId="3" fontId="73" fillId="0" borderId="17"/>
    <xf numFmtId="292" fontId="39" fillId="0" borderId="17" applyFill="0" applyBorder="0" applyProtection="0">
      <alignment horizontal="right" vertical="center"/>
    </xf>
    <xf numFmtId="283" fontId="39" fillId="0" borderId="17" applyFont="0" applyFill="0" applyBorder="0">
      <alignment horizontal="right" vertical="center"/>
    </xf>
    <xf numFmtId="281" fontId="1" fillId="0" borderId="17" applyFont="0" applyFill="0" applyBorder="0">
      <alignment horizontal="right" vertical="center"/>
    </xf>
    <xf numFmtId="49" fontId="2" fillId="0" borderId="17">
      <alignment horizontal="center" vertical="center"/>
    </xf>
    <xf numFmtId="3" fontId="73" fillId="0" borderId="17"/>
    <xf numFmtId="324" fontId="2" fillId="0" borderId="17" applyBorder="0">
      <alignment vertical="center"/>
    </xf>
    <xf numFmtId="293" fontId="35" fillId="0" borderId="17" applyFill="0" applyBorder="0" applyProtection="0">
      <alignment horizontal="right" vertical="center"/>
    </xf>
    <xf numFmtId="292" fontId="39" fillId="0" borderId="17" applyFill="0" applyBorder="0" applyProtection="0">
      <alignment horizontal="right" vertical="center"/>
    </xf>
    <xf numFmtId="0" fontId="168" fillId="0" borderId="2" applyFill="0" applyBorder="0">
      <alignment horizontal="left" vertical="center"/>
    </xf>
    <xf numFmtId="0" fontId="24" fillId="31" borderId="13" applyNumberFormat="0" applyAlignment="0" applyProtection="0">
      <alignment vertical="center"/>
    </xf>
    <xf numFmtId="0" fontId="18" fillId="5" borderId="4" applyNumberFormat="0" applyAlignment="0" applyProtection="0">
      <alignment vertical="center"/>
    </xf>
    <xf numFmtId="0" fontId="18" fillId="5" borderId="4" applyNumberFormat="0" applyAlignment="0" applyProtection="0">
      <alignment vertical="center"/>
    </xf>
    <xf numFmtId="0" fontId="64" fillId="0" borderId="2">
      <alignment horizontal="left" vertical="center"/>
    </xf>
    <xf numFmtId="37" fontId="39" fillId="0" borderId="17" applyFont="0" applyFill="0" applyBorder="0">
      <alignment vertical="center"/>
    </xf>
    <xf numFmtId="3" fontId="73" fillId="0" borderId="17"/>
    <xf numFmtId="277" fontId="39" fillId="0" borderId="17" applyFill="0">
      <alignment horizontal="right" vertical="center"/>
    </xf>
    <xf numFmtId="39" fontId="39" fillId="0" borderId="17" applyFont="0" applyFill="0" applyBorder="0">
      <alignment horizontal="right" vertical="center"/>
    </xf>
    <xf numFmtId="283" fontId="39" fillId="0" borderId="17" applyFont="0" applyFill="0" applyBorder="0">
      <alignment horizontal="right" vertical="center"/>
    </xf>
    <xf numFmtId="0" fontId="7" fillId="0" borderId="17"/>
    <xf numFmtId="280" fontId="181" fillId="0" borderId="17" applyFont="0" applyFill="0" applyBorder="0">
      <alignment horizontal="right" vertical="center"/>
    </xf>
    <xf numFmtId="342" fontId="2" fillId="0" borderId="17">
      <alignment vertical="center"/>
    </xf>
    <xf numFmtId="348" fontId="2" fillId="0" borderId="17">
      <alignment vertical="center"/>
    </xf>
    <xf numFmtId="346" fontId="2" fillId="0" borderId="17">
      <alignment vertical="center"/>
    </xf>
    <xf numFmtId="49" fontId="2" fillId="0" borderId="17">
      <alignment horizontal="center" vertical="center"/>
    </xf>
    <xf numFmtId="324" fontId="2" fillId="0" borderId="17" applyBorder="0">
      <alignment vertical="center"/>
    </xf>
    <xf numFmtId="342" fontId="2" fillId="0" borderId="17">
      <alignment vertical="center"/>
    </xf>
    <xf numFmtId="38" fontId="79" fillId="18" borderId="17" applyProtection="0">
      <alignment vertical="center"/>
    </xf>
    <xf numFmtId="0" fontId="7" fillId="0" borderId="17"/>
    <xf numFmtId="347" fontId="2" fillId="0" borderId="17">
      <alignment horizontal="right" vertical="center"/>
    </xf>
    <xf numFmtId="348" fontId="2" fillId="0" borderId="17">
      <alignment vertical="center"/>
    </xf>
    <xf numFmtId="0" fontId="7" fillId="0" borderId="17"/>
    <xf numFmtId="0" fontId="18" fillId="5" borderId="4" applyNumberFormat="0" applyAlignment="0" applyProtection="0">
      <alignment vertical="center"/>
    </xf>
    <xf numFmtId="0" fontId="24" fillId="31" borderId="13" applyNumberFormat="0" applyAlignment="0" applyProtection="0">
      <alignment vertical="center"/>
    </xf>
    <xf numFmtId="177" fontId="1" fillId="0" borderId="138">
      <alignment horizontal="center" vertical="center"/>
    </xf>
    <xf numFmtId="0" fontId="168" fillId="0" borderId="2" applyFill="0" applyBorder="0">
      <alignment horizontal="left" vertical="center"/>
    </xf>
    <xf numFmtId="0" fontId="17" fillId="0" borderId="82" applyNumberFormat="0" applyFill="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0" fontId="18" fillId="5" borderId="4" applyNumberFormat="0" applyAlignment="0" applyProtection="0">
      <alignment vertical="center"/>
    </xf>
    <xf numFmtId="0" fontId="5" fillId="4" borderId="5" applyNumberFormat="0" applyFont="0" applyAlignment="0" applyProtection="0">
      <alignment vertical="center"/>
    </xf>
    <xf numFmtId="0" fontId="168" fillId="0" borderId="2" applyFill="0" applyBorder="0">
      <alignment horizontal="left" vertical="center"/>
    </xf>
    <xf numFmtId="0" fontId="17" fillId="0" borderId="82" applyNumberFormat="0" applyFill="0" applyAlignment="0" applyProtection="0">
      <alignment vertical="center"/>
    </xf>
    <xf numFmtId="0" fontId="89" fillId="31" borderId="4" applyNumberFormat="0" applyAlignment="0" applyProtection="0">
      <alignment vertical="center"/>
    </xf>
    <xf numFmtId="0" fontId="168" fillId="0" borderId="2" applyFill="0" applyBorder="0">
      <alignment horizontal="left" vertical="center"/>
    </xf>
    <xf numFmtId="0" fontId="24" fillId="31" borderId="13" applyNumberFormat="0" applyAlignment="0" applyProtection="0">
      <alignment vertical="center"/>
    </xf>
    <xf numFmtId="3" fontId="73" fillId="0" borderId="17"/>
    <xf numFmtId="38" fontId="79" fillId="18" borderId="17" applyProtection="0">
      <alignment vertical="center"/>
    </xf>
    <xf numFmtId="347" fontId="2" fillId="0" borderId="17">
      <alignment horizontal="right" vertical="center"/>
    </xf>
    <xf numFmtId="177" fontId="158" fillId="0" borderId="17">
      <alignment vertical="center"/>
    </xf>
    <xf numFmtId="278" fontId="1" fillId="0" borderId="17" applyFont="0" applyFill="0" applyBorder="0" applyProtection="0">
      <alignment horizontal="right" vertical="center"/>
    </xf>
    <xf numFmtId="282" fontId="39" fillId="0" borderId="17" applyFont="0" applyFill="0" applyBorder="0">
      <alignment horizontal="right" vertical="center"/>
    </xf>
    <xf numFmtId="324" fontId="2" fillId="0" borderId="17" applyBorder="0">
      <alignment vertical="center"/>
    </xf>
    <xf numFmtId="3" fontId="73" fillId="0" borderId="17"/>
    <xf numFmtId="3" fontId="73" fillId="0" borderId="17"/>
    <xf numFmtId="37" fontId="39" fillId="0" borderId="17" applyFont="0" applyFill="0" applyBorder="0">
      <alignment vertical="center"/>
    </xf>
    <xf numFmtId="37" fontId="39" fillId="0" borderId="17" applyFont="0" applyFill="0" applyBorder="0">
      <alignment vertical="center"/>
    </xf>
    <xf numFmtId="39" fontId="39" fillId="0" borderId="17" applyFont="0" applyFill="0" applyBorder="0">
      <alignment horizontal="right" vertical="center"/>
    </xf>
    <xf numFmtId="346" fontId="2" fillId="0" borderId="17">
      <alignment vertical="center"/>
    </xf>
    <xf numFmtId="347" fontId="2" fillId="0" borderId="17">
      <alignment horizontal="right" vertical="center"/>
    </xf>
    <xf numFmtId="0" fontId="89" fillId="31" borderId="4" applyNumberFormat="0" applyAlignment="0" applyProtection="0">
      <alignment vertical="center"/>
    </xf>
    <xf numFmtId="177" fontId="1" fillId="0" borderId="138">
      <alignment horizontal="center" vertical="center"/>
    </xf>
    <xf numFmtId="0" fontId="24" fillId="31" borderId="13" applyNumberFormat="0" applyAlignment="0" applyProtection="0">
      <alignment vertical="center"/>
    </xf>
    <xf numFmtId="0" fontId="64" fillId="0" borderId="2">
      <alignment horizontal="left" vertical="center"/>
    </xf>
    <xf numFmtId="0" fontId="64" fillId="0" borderId="2">
      <alignment horizontal="left" vertical="center"/>
    </xf>
    <xf numFmtId="3" fontId="73" fillId="0" borderId="17"/>
    <xf numFmtId="286" fontId="39" fillId="0" borderId="17" applyFill="0" applyBorder="0" applyProtection="0">
      <alignment horizontal="right" vertical="center"/>
    </xf>
    <xf numFmtId="278" fontId="1" fillId="0" borderId="17" applyFont="0" applyFill="0" applyBorder="0" applyProtection="0">
      <alignment horizontal="right" vertical="center"/>
    </xf>
    <xf numFmtId="282" fontId="39" fillId="0" borderId="17" applyFont="0" applyFill="0" applyBorder="0">
      <alignment horizontal="right" vertical="center"/>
    </xf>
    <xf numFmtId="324" fontId="2" fillId="0" borderId="17" applyBorder="0">
      <alignment vertical="center"/>
    </xf>
    <xf numFmtId="3" fontId="73" fillId="0" borderId="17"/>
    <xf numFmtId="3" fontId="73" fillId="0" borderId="17"/>
    <xf numFmtId="37" fontId="39" fillId="0" borderId="17" applyFont="0" applyFill="0" applyBorder="0">
      <alignment vertical="center"/>
    </xf>
    <xf numFmtId="37" fontId="39" fillId="0" borderId="17" applyFont="0" applyFill="0" applyBorder="0">
      <alignment vertical="center"/>
    </xf>
    <xf numFmtId="39" fontId="39" fillId="0" borderId="17" applyFont="0" applyFill="0" applyBorder="0">
      <alignment horizontal="right" vertical="center"/>
    </xf>
    <xf numFmtId="41" fontId="79" fillId="0" borderId="17" applyNumberFormat="0" applyFont="0" applyFill="0" applyBorder="0" applyProtection="0">
      <alignment horizontal="distributed" vertical="center"/>
    </xf>
    <xf numFmtId="177" fontId="158" fillId="0" borderId="17">
      <alignment vertical="center"/>
    </xf>
    <xf numFmtId="277" fontId="39" fillId="0" borderId="17" applyFill="0">
      <alignment horizontal="right" vertical="center"/>
    </xf>
    <xf numFmtId="346" fontId="2" fillId="0" borderId="17">
      <alignment vertical="center"/>
    </xf>
    <xf numFmtId="38" fontId="79" fillId="18" borderId="17" applyProtection="0">
      <alignment vertical="center"/>
    </xf>
    <xf numFmtId="3" fontId="73" fillId="0" borderId="17"/>
    <xf numFmtId="289" fontId="39" fillId="0" borderId="17" applyFont="0" applyFill="0" applyBorder="0">
      <alignment horizontal="right" vertical="center"/>
    </xf>
    <xf numFmtId="279" fontId="181"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92" fontId="39" fillId="0" borderId="17" applyFill="0" applyBorder="0" applyProtection="0">
      <alignment horizontal="right" vertical="center"/>
    </xf>
    <xf numFmtId="10" fontId="84" fillId="27" borderId="17" applyNumberFormat="0" applyBorder="0" applyAlignment="0" applyProtection="0"/>
    <xf numFmtId="288" fontId="39" fillId="0" borderId="17" applyFont="0" applyFill="0" applyBorder="0">
      <alignment horizontal="right" vertical="center"/>
    </xf>
    <xf numFmtId="293" fontId="35" fillId="0" borderId="17" applyFill="0" applyBorder="0" applyProtection="0">
      <alignment horizontal="right" vertical="center"/>
    </xf>
    <xf numFmtId="283" fontId="39" fillId="0" borderId="17" applyFont="0" applyFill="0" applyBorder="0">
      <alignment horizontal="right" vertical="center"/>
    </xf>
    <xf numFmtId="292" fontId="39" fillId="0" borderId="17" applyFill="0" applyBorder="0" applyProtection="0">
      <alignment horizontal="right" vertical="center"/>
    </xf>
    <xf numFmtId="280" fontId="181" fillId="0" borderId="17" applyFont="0" applyFill="0" applyBorder="0">
      <alignment horizontal="right" vertical="center"/>
    </xf>
    <xf numFmtId="293" fontId="35" fillId="0" borderId="17">
      <alignment horizontal="right" vertical="center"/>
    </xf>
    <xf numFmtId="283" fontId="39" fillId="0" borderId="17" applyFont="0" applyFill="0" applyBorder="0">
      <alignment horizontal="right" vertical="center"/>
    </xf>
    <xf numFmtId="281" fontId="1" fillId="0" borderId="17" applyFont="0" applyFill="0" applyBorder="0">
      <alignment horizontal="right" vertical="center"/>
    </xf>
    <xf numFmtId="49" fontId="2" fillId="0" borderId="17">
      <alignment horizontal="center" vertical="center"/>
    </xf>
    <xf numFmtId="177" fontId="158" fillId="0" borderId="17">
      <alignment vertical="center"/>
    </xf>
    <xf numFmtId="3" fontId="73" fillId="0" borderId="17"/>
    <xf numFmtId="3" fontId="73" fillId="0" borderId="17"/>
    <xf numFmtId="279" fontId="181" fillId="0" borderId="17" applyFont="0" applyFill="0" applyBorder="0">
      <alignment horizontal="right" vertical="center"/>
    </xf>
    <xf numFmtId="342" fontId="2" fillId="0" borderId="17">
      <alignment vertical="center"/>
    </xf>
    <xf numFmtId="347" fontId="2" fillId="0" borderId="17">
      <alignment horizontal="right" vertical="center"/>
    </xf>
    <xf numFmtId="348" fontId="2" fillId="0" borderId="17">
      <alignment vertical="center"/>
    </xf>
    <xf numFmtId="346" fontId="2" fillId="0" borderId="17">
      <alignment vertical="center"/>
    </xf>
    <xf numFmtId="49" fontId="2" fillId="0" borderId="17">
      <alignment horizontal="center" vertical="center"/>
    </xf>
    <xf numFmtId="324" fontId="2" fillId="0" borderId="17" applyBorder="0">
      <alignment vertical="center"/>
    </xf>
    <xf numFmtId="342" fontId="2" fillId="0" borderId="17">
      <alignment vertical="center"/>
    </xf>
    <xf numFmtId="38" fontId="79" fillId="18" borderId="17" applyProtection="0">
      <alignment vertical="center"/>
    </xf>
    <xf numFmtId="0" fontId="7" fillId="0" borderId="17"/>
    <xf numFmtId="347" fontId="2" fillId="0" borderId="17">
      <alignment horizontal="right" vertical="center"/>
    </xf>
    <xf numFmtId="348" fontId="2" fillId="0" borderId="17">
      <alignment vertical="center"/>
    </xf>
    <xf numFmtId="0" fontId="7" fillId="0" borderId="17"/>
    <xf numFmtId="348" fontId="2" fillId="0" borderId="17">
      <alignment vertical="center"/>
    </xf>
    <xf numFmtId="0" fontId="7" fillId="0" borderId="17"/>
    <xf numFmtId="347" fontId="2" fillId="0" borderId="17">
      <alignment horizontal="right" vertical="center"/>
    </xf>
    <xf numFmtId="0" fontId="18" fillId="5" borderId="4" applyNumberFormat="0" applyAlignment="0" applyProtection="0">
      <alignment vertical="center"/>
    </xf>
    <xf numFmtId="0" fontId="5" fillId="4" borderId="5" applyNumberFormat="0" applyFont="0" applyAlignment="0" applyProtection="0">
      <alignment vertical="center"/>
    </xf>
    <xf numFmtId="0" fontId="89" fillId="31" borderId="4" applyNumberFormat="0" applyAlignment="0" applyProtection="0">
      <alignment vertical="center"/>
    </xf>
    <xf numFmtId="177" fontId="1" fillId="0" borderId="138">
      <alignment horizontal="center" vertical="center"/>
    </xf>
    <xf numFmtId="0" fontId="168" fillId="0" borderId="2" applyFill="0" applyBorder="0">
      <alignment horizontal="left" vertical="center"/>
    </xf>
    <xf numFmtId="0" fontId="17" fillId="0" borderId="82" applyNumberFormat="0" applyFill="0" applyAlignment="0" applyProtection="0">
      <alignment vertical="center"/>
    </xf>
    <xf numFmtId="0" fontId="24" fillId="31" borderId="13" applyNumberFormat="0" applyAlignment="0" applyProtection="0">
      <alignment vertical="center"/>
    </xf>
    <xf numFmtId="0" fontId="64" fillId="0" borderId="2">
      <alignment horizontal="left" vertical="center"/>
    </xf>
    <xf numFmtId="0" fontId="18" fillId="5" borderId="4" applyNumberFormat="0" applyAlignment="0" applyProtection="0">
      <alignment vertical="center"/>
    </xf>
    <xf numFmtId="0" fontId="5" fillId="4" borderId="5" applyNumberFormat="0" applyFont="0" applyAlignment="0" applyProtection="0">
      <alignment vertical="center"/>
    </xf>
    <xf numFmtId="0" fontId="89" fillId="31" borderId="4" applyNumberFormat="0" applyAlignment="0" applyProtection="0">
      <alignment vertical="center"/>
    </xf>
    <xf numFmtId="177" fontId="1" fillId="0" borderId="138">
      <alignment horizontal="center" vertical="center"/>
    </xf>
    <xf numFmtId="0" fontId="168" fillId="0" borderId="2" applyFill="0" applyBorder="0">
      <alignment horizontal="left" vertical="center"/>
    </xf>
    <xf numFmtId="0" fontId="17" fillId="0" borderId="82" applyNumberFormat="0" applyFill="0" applyAlignment="0" applyProtection="0">
      <alignment vertical="center"/>
    </xf>
    <xf numFmtId="0" fontId="24" fillId="31" borderId="13" applyNumberFormat="0" applyAlignment="0" applyProtection="0">
      <alignment vertical="center"/>
    </xf>
    <xf numFmtId="0" fontId="64" fillId="0" borderId="2">
      <alignment horizontal="left" vertical="center"/>
    </xf>
    <xf numFmtId="286" fontId="39" fillId="0" borderId="17" applyFill="0" applyBorder="0" applyProtection="0">
      <alignment horizontal="right" vertical="center"/>
    </xf>
    <xf numFmtId="0" fontId="18" fillId="5" borderId="4" applyNumberFormat="0" applyAlignment="0" applyProtection="0">
      <alignment vertical="center"/>
    </xf>
    <xf numFmtId="0" fontId="5" fillId="4" borderId="5" applyNumberFormat="0" applyFont="0" applyAlignment="0" applyProtection="0">
      <alignment vertical="center"/>
    </xf>
    <xf numFmtId="0" fontId="89" fillId="31" borderId="4" applyNumberFormat="0" applyAlignment="0" applyProtection="0">
      <alignment vertical="center"/>
    </xf>
    <xf numFmtId="177" fontId="1" fillId="0" borderId="138">
      <alignment horizontal="center" vertical="center"/>
    </xf>
    <xf numFmtId="0" fontId="168" fillId="0" borderId="2" applyFill="0" applyBorder="0">
      <alignment horizontal="left" vertical="center"/>
    </xf>
    <xf numFmtId="0" fontId="17" fillId="0" borderId="82" applyNumberFormat="0" applyFill="0" applyAlignment="0" applyProtection="0">
      <alignment vertical="center"/>
    </xf>
    <xf numFmtId="0" fontId="24" fillId="31" borderId="13" applyNumberFormat="0" applyAlignment="0" applyProtection="0">
      <alignment vertical="center"/>
    </xf>
    <xf numFmtId="0" fontId="64" fillId="0" borderId="2">
      <alignment horizontal="left" vertical="center"/>
    </xf>
    <xf numFmtId="282" fontId="39" fillId="0" borderId="17" applyFont="0" applyFill="0" applyBorder="0">
      <alignment horizontal="right" vertical="center"/>
    </xf>
    <xf numFmtId="0" fontId="18" fillId="5" borderId="4" applyNumberFormat="0" applyAlignment="0" applyProtection="0">
      <alignment vertical="center"/>
    </xf>
    <xf numFmtId="0" fontId="5" fillId="4" borderId="5" applyNumberFormat="0" applyFont="0" applyAlignment="0" applyProtection="0">
      <alignment vertical="center"/>
    </xf>
    <xf numFmtId="0" fontId="89" fillId="31" borderId="4" applyNumberFormat="0" applyAlignment="0" applyProtection="0">
      <alignment vertical="center"/>
    </xf>
    <xf numFmtId="177" fontId="1" fillId="0" borderId="138">
      <alignment horizontal="center" vertical="center"/>
    </xf>
    <xf numFmtId="0" fontId="168" fillId="0" borderId="2" applyFill="0" applyBorder="0">
      <alignment horizontal="left" vertical="center"/>
    </xf>
    <xf numFmtId="0" fontId="17" fillId="0" borderId="82" applyNumberFormat="0" applyFill="0" applyAlignment="0" applyProtection="0">
      <alignment vertical="center"/>
    </xf>
    <xf numFmtId="0" fontId="24" fillId="31" borderId="13" applyNumberFormat="0" applyAlignment="0" applyProtection="0">
      <alignment vertical="center"/>
    </xf>
    <xf numFmtId="0" fontId="64" fillId="0" borderId="2">
      <alignment horizontal="left" vertical="center"/>
    </xf>
    <xf numFmtId="3" fontId="73" fillId="0" borderId="17"/>
    <xf numFmtId="286" fontId="39" fillId="0" borderId="17" applyFill="0" applyBorder="0" applyProtection="0">
      <alignment horizontal="right" vertical="center"/>
    </xf>
    <xf numFmtId="0" fontId="7" fillId="0" borderId="17"/>
    <xf numFmtId="38" fontId="79" fillId="18" borderId="17" applyProtection="0">
      <alignment vertical="center"/>
    </xf>
    <xf numFmtId="346" fontId="2" fillId="0" borderId="17">
      <alignment vertical="center"/>
    </xf>
    <xf numFmtId="342" fontId="2" fillId="0" borderId="17">
      <alignment vertical="center"/>
    </xf>
    <xf numFmtId="292" fontId="39" fillId="0" borderId="17" applyFill="0" applyBorder="0" applyProtection="0">
      <alignment horizontal="right" vertical="center"/>
    </xf>
    <xf numFmtId="285" fontId="39" fillId="0" borderId="17" applyFill="0" applyBorder="0" applyProtection="0">
      <alignment horizontal="right" vertical="center"/>
    </xf>
    <xf numFmtId="3" fontId="73" fillId="0" borderId="17"/>
    <xf numFmtId="277" fontId="39" fillId="0" borderId="17" applyFill="0">
      <alignment horizontal="right" vertical="center"/>
    </xf>
    <xf numFmtId="39" fontId="39" fillId="0" borderId="17" applyFont="0" applyFill="0" applyBorder="0">
      <alignment horizontal="right" vertical="center"/>
    </xf>
    <xf numFmtId="37" fontId="39" fillId="0" borderId="17" applyFont="0" applyFill="0" applyBorder="0">
      <alignment vertical="center"/>
    </xf>
    <xf numFmtId="3" fontId="73" fillId="0" borderId="17"/>
    <xf numFmtId="3" fontId="73" fillId="0" borderId="17"/>
    <xf numFmtId="293" fontId="35" fillId="0" borderId="17">
      <alignment horizontal="right" vertical="center"/>
    </xf>
    <xf numFmtId="39" fontId="39" fillId="0" borderId="17" applyFont="0" applyFill="0" applyBorder="0">
      <alignment horizontal="right" vertical="center"/>
    </xf>
    <xf numFmtId="41" fontId="79" fillId="0" borderId="17" applyNumberFormat="0" applyFont="0" applyFill="0" applyBorder="0" applyProtection="0">
      <alignment horizontal="distributed" vertical="center"/>
    </xf>
    <xf numFmtId="277" fontId="39" fillId="0" borderId="17" applyFill="0">
      <alignment horizontal="right" vertical="center"/>
    </xf>
    <xf numFmtId="289" fontId="39" fillId="0" borderId="17" applyFont="0" applyFill="0" applyBorder="0">
      <alignment horizontal="right" vertical="center"/>
    </xf>
    <xf numFmtId="286" fontId="39" fillId="0" borderId="17" applyFill="0" applyBorder="0" applyProtection="0">
      <alignment horizontal="right" vertical="center"/>
    </xf>
    <xf numFmtId="324" fontId="2" fillId="0" borderId="17" applyBorder="0">
      <alignment vertical="center"/>
    </xf>
    <xf numFmtId="282" fontId="39" fillId="0" borderId="17" applyFont="0" applyFill="0" applyBorder="0">
      <alignment horizontal="right" vertical="center"/>
    </xf>
    <xf numFmtId="283" fontId="39" fillId="0" borderId="17" applyFont="0" applyFill="0" applyBorder="0">
      <alignment horizontal="right" vertical="center"/>
    </xf>
    <xf numFmtId="280" fontId="181" fillId="0" borderId="17" applyFont="0" applyFill="0" applyBorder="0">
      <alignment horizontal="right" vertical="center"/>
    </xf>
    <xf numFmtId="288" fontId="39" fillId="0" borderId="17" applyFont="0" applyFill="0" applyBorder="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79" fontId="181" fillId="0" borderId="17" applyFont="0" applyFill="0" applyBorder="0">
      <alignment horizontal="right" vertical="center"/>
    </xf>
    <xf numFmtId="289" fontId="39" fillId="0" borderId="17" applyFont="0" applyFill="0" applyBorder="0">
      <alignment horizontal="right" vertical="center"/>
    </xf>
    <xf numFmtId="348" fontId="2" fillId="0" borderId="17">
      <alignment vertical="center"/>
    </xf>
    <xf numFmtId="347" fontId="2" fillId="0" borderId="17">
      <alignment horizontal="right" vertical="center"/>
    </xf>
    <xf numFmtId="177" fontId="158" fillId="0" borderId="17">
      <alignment vertical="center"/>
    </xf>
    <xf numFmtId="49" fontId="2" fillId="0" borderId="17">
      <alignment horizontal="center" vertical="center"/>
    </xf>
    <xf numFmtId="41" fontId="79" fillId="0" borderId="17" applyNumberFormat="0" applyFont="0" applyFill="0" applyBorder="0" applyProtection="0">
      <alignment horizontal="distributed"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2" fontId="39" fillId="0" borderId="17" applyFont="0" applyFill="0" applyBorder="0">
      <alignment horizontal="right" vertical="center"/>
    </xf>
    <xf numFmtId="324" fontId="2" fillId="0" borderId="17" applyBorder="0">
      <alignment vertical="center"/>
    </xf>
    <xf numFmtId="283" fontId="39" fillId="0" borderId="17" applyFont="0" applyFill="0" applyBorder="0">
      <alignment horizontal="right" vertical="center"/>
    </xf>
    <xf numFmtId="292" fontId="39" fillId="0" borderId="17" applyFill="0" applyBorder="0" applyProtection="0">
      <alignment horizontal="right" vertical="center"/>
    </xf>
    <xf numFmtId="277" fontId="39" fillId="0" borderId="17" applyFill="0">
      <alignment horizontal="right" vertical="center"/>
    </xf>
    <xf numFmtId="289" fontId="39" fillId="0" borderId="17" applyFont="0" applyFill="0" applyBorder="0">
      <alignment horizontal="right" vertical="center"/>
    </xf>
    <xf numFmtId="286" fontId="39" fillId="0" borderId="17" applyFill="0" applyBorder="0" applyProtection="0">
      <alignment horizontal="right" vertical="center"/>
    </xf>
    <xf numFmtId="324" fontId="2" fillId="0" borderId="17" applyBorder="0">
      <alignment vertical="center"/>
    </xf>
    <xf numFmtId="282" fontId="39" fillId="0" borderId="17" applyFont="0" applyFill="0" applyBorder="0">
      <alignment horizontal="right" vertical="center"/>
    </xf>
    <xf numFmtId="283" fontId="39" fillId="0" borderId="17" applyFont="0" applyFill="0" applyBorder="0">
      <alignment horizontal="right" vertical="center"/>
    </xf>
    <xf numFmtId="280" fontId="181" fillId="0" borderId="17" applyFont="0" applyFill="0" applyBorder="0">
      <alignment horizontal="right" vertical="center"/>
    </xf>
    <xf numFmtId="288" fontId="39" fillId="0" borderId="17" applyFont="0" applyFill="0" applyBorder="0">
      <alignment horizontal="right" vertical="center"/>
    </xf>
    <xf numFmtId="293" fontId="35" fillId="0" borderId="17" applyFill="0" applyBorder="0" applyProtection="0">
      <alignment horizontal="right" vertical="center"/>
    </xf>
    <xf numFmtId="10" fontId="84" fillId="27" borderId="17" applyNumberFormat="0" applyBorder="0" applyAlignment="0" applyProtection="0"/>
    <xf numFmtId="279" fontId="181" fillId="0" borderId="17" applyFont="0" applyFill="0" applyBorder="0">
      <alignment horizontal="right" vertical="center"/>
    </xf>
    <xf numFmtId="289" fontId="39" fillId="0" borderId="17" applyFont="0" applyFill="0" applyBorder="0">
      <alignment horizontal="right" vertical="center"/>
    </xf>
    <xf numFmtId="348" fontId="2" fillId="0" borderId="17">
      <alignment vertical="center"/>
    </xf>
    <xf numFmtId="347" fontId="2" fillId="0" borderId="17">
      <alignment horizontal="right" vertical="center"/>
    </xf>
    <xf numFmtId="177" fontId="158" fillId="0" borderId="17">
      <alignment vertical="center"/>
    </xf>
    <xf numFmtId="49" fontId="2" fillId="0" borderId="17">
      <alignment horizontal="center" vertical="center"/>
    </xf>
    <xf numFmtId="41" fontId="79" fillId="0" borderId="17" applyNumberFormat="0" applyFont="0" applyFill="0" applyBorder="0" applyProtection="0">
      <alignment horizontal="distributed" vertical="center"/>
    </xf>
    <xf numFmtId="278" fontId="1" fillId="0" borderId="17" applyFont="0" applyFill="0" applyBorder="0" applyProtection="0">
      <alignment horizontal="right" vertical="center"/>
    </xf>
    <xf numFmtId="281" fontId="1" fillId="0" borderId="17" applyFont="0" applyFill="0" applyBorder="0">
      <alignment horizontal="right" vertical="center"/>
    </xf>
    <xf numFmtId="293" fontId="35" fillId="0" borderId="17">
      <alignment horizontal="right"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278" fontId="1" fillId="0" borderId="17" applyFont="0" applyFill="0" applyBorder="0" applyProtection="0">
      <alignment horizontal="right" vertical="center"/>
    </xf>
    <xf numFmtId="282" fontId="39" fillId="0" borderId="17" applyFont="0" applyFill="0" applyBorder="0">
      <alignment horizontal="right" vertical="center"/>
    </xf>
    <xf numFmtId="324" fontId="2" fillId="0" borderId="17" applyBorder="0">
      <alignment vertical="center"/>
    </xf>
    <xf numFmtId="3" fontId="73" fillId="0" borderId="17"/>
    <xf numFmtId="3" fontId="73" fillId="0" borderId="17"/>
    <xf numFmtId="37" fontId="39" fillId="0" borderId="17" applyFont="0" applyFill="0" applyBorder="0">
      <alignment vertical="center"/>
    </xf>
    <xf numFmtId="37" fontId="39" fillId="0" borderId="17" applyFont="0" applyFill="0" applyBorder="0">
      <alignment vertical="center"/>
    </xf>
    <xf numFmtId="39" fontId="39" fillId="0" borderId="17" applyFont="0" applyFill="0" applyBorder="0">
      <alignment horizontal="right" vertical="center"/>
    </xf>
    <xf numFmtId="41" fontId="79" fillId="0" borderId="17" applyNumberFormat="0" applyFont="0" applyFill="0" applyBorder="0" applyProtection="0">
      <alignment horizontal="distributed" vertical="center"/>
    </xf>
    <xf numFmtId="177" fontId="158" fillId="0" borderId="17">
      <alignment vertical="center"/>
    </xf>
    <xf numFmtId="277" fontId="39" fillId="0" borderId="17" applyFill="0">
      <alignment horizontal="right" vertical="center"/>
    </xf>
    <xf numFmtId="346" fontId="2" fillId="0" borderId="17">
      <alignment vertical="center"/>
    </xf>
    <xf numFmtId="38" fontId="79" fillId="18" borderId="17" applyProtection="0">
      <alignment vertical="center"/>
    </xf>
    <xf numFmtId="3" fontId="73" fillId="0" borderId="17"/>
    <xf numFmtId="289" fontId="39" fillId="0" borderId="17" applyFont="0" applyFill="0" applyBorder="0">
      <alignment horizontal="right" vertical="center"/>
    </xf>
    <xf numFmtId="279" fontId="181" fillId="0" borderId="17" applyFont="0" applyFill="0" applyBorder="0">
      <alignment horizontal="right" vertical="center"/>
    </xf>
    <xf numFmtId="285" fontId="39" fillId="0" borderId="17" applyFill="0" applyBorder="0" applyProtection="0">
      <alignment horizontal="right" vertical="center"/>
    </xf>
    <xf numFmtId="285" fontId="39" fillId="0" borderId="17" applyFill="0" applyBorder="0" applyProtection="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10" fontId="84" fillId="27" borderId="17" applyNumberFormat="0" applyBorder="0" applyAlignment="0" applyProtection="0"/>
    <xf numFmtId="293" fontId="35" fillId="0" borderId="17" applyFill="0" applyBorder="0" applyProtection="0">
      <alignment horizontal="right" vertical="center"/>
    </xf>
    <xf numFmtId="292" fontId="39" fillId="0" borderId="17" applyFill="0" applyBorder="0" applyProtection="0">
      <alignment horizontal="right" vertical="center"/>
    </xf>
    <xf numFmtId="10" fontId="84" fillId="27" borderId="17" applyNumberFormat="0" applyBorder="0" applyAlignment="0" applyProtection="0"/>
    <xf numFmtId="288" fontId="39" fillId="0" borderId="17" applyFont="0" applyFill="0" applyBorder="0">
      <alignment horizontal="right" vertical="center"/>
    </xf>
    <xf numFmtId="293" fontId="35" fillId="0" borderId="17" applyFill="0" applyBorder="0" applyProtection="0">
      <alignment horizontal="right" vertical="center"/>
    </xf>
    <xf numFmtId="283" fontId="39" fillId="0" borderId="17" applyFont="0" applyFill="0" applyBorder="0">
      <alignment horizontal="right" vertical="center"/>
    </xf>
    <xf numFmtId="292" fontId="39" fillId="0" borderId="17" applyFill="0" applyBorder="0" applyProtection="0">
      <alignment horizontal="right" vertical="center"/>
    </xf>
    <xf numFmtId="280" fontId="181" fillId="0" borderId="17" applyFont="0" applyFill="0" applyBorder="0">
      <alignment horizontal="right" vertical="center"/>
    </xf>
    <xf numFmtId="293" fontId="35" fillId="0" borderId="17">
      <alignment horizontal="right" vertical="center"/>
    </xf>
    <xf numFmtId="283" fontId="39" fillId="0" borderId="17" applyFont="0" applyFill="0" applyBorder="0">
      <alignment horizontal="right" vertical="center"/>
    </xf>
    <xf numFmtId="281" fontId="1" fillId="0" borderId="17" applyFont="0" applyFill="0" applyBorder="0">
      <alignment horizontal="right" vertical="center"/>
    </xf>
    <xf numFmtId="49" fontId="2" fillId="0" borderId="17">
      <alignment horizontal="center" vertical="center"/>
    </xf>
    <xf numFmtId="177" fontId="158" fillId="0" borderId="17">
      <alignment vertical="center"/>
    </xf>
    <xf numFmtId="3" fontId="73" fillId="0" borderId="17"/>
    <xf numFmtId="3" fontId="73" fillId="0" borderId="17"/>
    <xf numFmtId="279" fontId="181" fillId="0" borderId="17" applyFont="0" applyFill="0" applyBorder="0">
      <alignment horizontal="right" vertical="center"/>
    </xf>
    <xf numFmtId="342" fontId="2" fillId="0" borderId="17">
      <alignment vertical="center"/>
    </xf>
    <xf numFmtId="347" fontId="2" fillId="0" borderId="17">
      <alignment horizontal="right" vertical="center"/>
    </xf>
    <xf numFmtId="348" fontId="2" fillId="0" borderId="17">
      <alignment vertical="center"/>
    </xf>
    <xf numFmtId="0" fontId="89" fillId="31" borderId="4" applyNumberFormat="0" applyAlignment="0" applyProtection="0">
      <alignment vertical="center"/>
    </xf>
    <xf numFmtId="177" fontId="1" fillId="0" borderId="138">
      <alignment horizontal="center" vertical="center"/>
    </xf>
    <xf numFmtId="285" fontId="39" fillId="0" borderId="17" applyFill="0" applyBorder="0" applyProtection="0">
      <alignment horizontal="right" vertical="center"/>
    </xf>
    <xf numFmtId="324" fontId="2" fillId="0" borderId="17" applyBorder="0">
      <alignment vertical="center"/>
    </xf>
    <xf numFmtId="283" fontId="39" fillId="0" borderId="17" applyFont="0" applyFill="0" applyBorder="0">
      <alignment horizontal="right" vertical="center"/>
    </xf>
    <xf numFmtId="289" fontId="39" fillId="0" borderId="17" applyFont="0" applyFill="0" applyBorder="0">
      <alignment horizontal="right" vertical="center"/>
    </xf>
    <xf numFmtId="347" fontId="2" fillId="0" borderId="17">
      <alignment horizontal="right" vertical="center"/>
    </xf>
    <xf numFmtId="278" fontId="1" fillId="0" borderId="17" applyFont="0" applyFill="0" applyBorder="0" applyProtection="0">
      <alignment horizontal="right" vertical="center"/>
    </xf>
    <xf numFmtId="279" fontId="181" fillId="0" borderId="17" applyFont="0" applyFill="0" applyBorder="0">
      <alignment horizontal="right" vertical="center"/>
    </xf>
    <xf numFmtId="288" fontId="39" fillId="0" borderId="17" applyFont="0" applyFill="0" applyBorder="0">
      <alignment horizontal="right" vertical="center"/>
    </xf>
    <xf numFmtId="280" fontId="181" fillId="0" borderId="17" applyFont="0" applyFill="0" applyBorder="0">
      <alignment horizontal="right" vertical="center"/>
    </xf>
    <xf numFmtId="293" fontId="35" fillId="0" borderId="17">
      <alignment horizontal="right" vertical="center"/>
    </xf>
    <xf numFmtId="177" fontId="158" fillId="0" borderId="17">
      <alignment vertical="center"/>
    </xf>
    <xf numFmtId="41" fontId="79" fillId="0" borderId="17" applyNumberFormat="0" applyFont="0" applyFill="0" applyBorder="0" applyProtection="0">
      <alignment horizontal="distributed" vertical="center"/>
    </xf>
    <xf numFmtId="281" fontId="1" fillId="0" borderId="17" applyFont="0" applyFill="0" applyBorder="0">
      <alignment horizontal="right" vertical="center"/>
    </xf>
    <xf numFmtId="278" fontId="1" fillId="0" borderId="17" applyFont="0" applyFill="0" applyBorder="0" applyProtection="0">
      <alignment horizontal="right" vertical="center"/>
    </xf>
    <xf numFmtId="286" fontId="39" fillId="0" borderId="17" applyFill="0" applyBorder="0" applyProtection="0">
      <alignment horizontal="right" vertical="center"/>
    </xf>
    <xf numFmtId="0" fontId="5" fillId="4" borderId="5" applyNumberFormat="0" applyFont="0" applyAlignment="0" applyProtection="0">
      <alignment vertical="center"/>
    </xf>
    <xf numFmtId="0" fontId="64" fillId="0" borderId="2">
      <alignment horizontal="left" vertical="center"/>
    </xf>
    <xf numFmtId="286" fontId="39" fillId="0" borderId="17" applyFill="0" applyBorder="0" applyProtection="0">
      <alignment horizontal="right" vertical="center"/>
    </xf>
    <xf numFmtId="282" fontId="39" fillId="0" borderId="17" applyFont="0" applyFill="0" applyBorder="0">
      <alignment horizontal="right" vertical="center"/>
    </xf>
    <xf numFmtId="282" fontId="39" fillId="0" borderId="17" applyFont="0" applyFill="0" applyBorder="0">
      <alignment horizontal="right" vertical="center"/>
    </xf>
    <xf numFmtId="0" fontId="64" fillId="0" borderId="2">
      <alignment horizontal="left" vertical="center"/>
    </xf>
    <xf numFmtId="39" fontId="39" fillId="0" borderId="17" applyFont="0" applyFill="0" applyBorder="0">
      <alignment horizontal="right" vertical="center"/>
    </xf>
    <xf numFmtId="39" fontId="39" fillId="0" borderId="17" applyFont="0" applyFill="0" applyBorder="0">
      <alignment horizontal="right" vertical="center"/>
    </xf>
    <xf numFmtId="0" fontId="89" fillId="31" borderId="4" applyNumberFormat="0" applyAlignment="0" applyProtection="0">
      <alignment vertical="center"/>
    </xf>
    <xf numFmtId="0" fontId="24" fillId="31" borderId="13" applyNumberFormat="0" applyAlignment="0" applyProtection="0">
      <alignment vertical="center"/>
    </xf>
    <xf numFmtId="324" fontId="2" fillId="0" borderId="17" applyBorder="0">
      <alignment vertical="center"/>
    </xf>
    <xf numFmtId="286" fontId="39" fillId="0" borderId="17" applyFill="0" applyBorder="0" applyProtection="0">
      <alignment horizontal="right" vertical="center"/>
    </xf>
    <xf numFmtId="3" fontId="73" fillId="0" borderId="17"/>
    <xf numFmtId="0" fontId="168" fillId="0" borderId="2" applyFill="0" applyBorder="0">
      <alignment horizontal="left" vertical="center"/>
    </xf>
    <xf numFmtId="285" fontId="39" fillId="0" borderId="17" applyFill="0" applyBorder="0" applyProtection="0">
      <alignment horizontal="right" vertical="center"/>
    </xf>
    <xf numFmtId="177" fontId="1" fillId="0" borderId="138">
      <alignment horizontal="center" vertical="center"/>
    </xf>
    <xf numFmtId="277" fontId="39" fillId="0" borderId="17" applyFill="0">
      <alignment horizontal="right" vertical="center"/>
    </xf>
    <xf numFmtId="0" fontId="18" fillId="5" borderId="4" applyNumberFormat="0" applyAlignment="0" applyProtection="0">
      <alignment vertical="center"/>
    </xf>
    <xf numFmtId="3" fontId="73" fillId="0" borderId="17"/>
    <xf numFmtId="0" fontId="17" fillId="0" borderId="82" applyNumberFormat="0" applyFill="0" applyAlignment="0" applyProtection="0">
      <alignment vertical="center"/>
    </xf>
    <xf numFmtId="3" fontId="73" fillId="0" borderId="17"/>
    <xf numFmtId="0" fontId="168" fillId="0" borderId="2" applyFill="0" applyBorder="0">
      <alignment horizontal="left" vertical="center"/>
    </xf>
    <xf numFmtId="289" fontId="39" fillId="0" borderId="17" applyFont="0" applyFill="0" applyBorder="0">
      <alignment horizontal="right" vertical="center"/>
    </xf>
    <xf numFmtId="0" fontId="5" fillId="4" borderId="5" applyNumberFormat="0" applyFont="0" applyAlignment="0" applyProtection="0">
      <alignment vertical="center"/>
    </xf>
    <xf numFmtId="293" fontId="35" fillId="0" borderId="17">
      <alignment horizontal="right" vertical="center"/>
    </xf>
    <xf numFmtId="0" fontId="24" fillId="31" borderId="13" applyNumberFormat="0" applyAlignment="0" applyProtection="0">
      <alignment vertical="center"/>
    </xf>
    <xf numFmtId="277" fontId="39" fillId="0" borderId="17" applyFill="0">
      <alignment horizontal="right" vertical="center"/>
    </xf>
    <xf numFmtId="0" fontId="17" fillId="0" borderId="82" applyNumberFormat="0" applyFill="0" applyAlignment="0" applyProtection="0">
      <alignment vertical="center"/>
    </xf>
    <xf numFmtId="286" fontId="39" fillId="0" borderId="17" applyFill="0" applyBorder="0" applyProtection="0">
      <alignment horizontal="right" vertical="center"/>
    </xf>
    <xf numFmtId="177" fontId="1" fillId="0" borderId="138">
      <alignment horizontal="center" vertical="center"/>
    </xf>
    <xf numFmtId="41" fontId="79" fillId="0" borderId="17" applyNumberFormat="0" applyFont="0" applyFill="0" applyBorder="0" applyProtection="0">
      <alignment horizontal="distributed" vertical="center"/>
    </xf>
    <xf numFmtId="282" fontId="39" fillId="0" borderId="17" applyFont="0" applyFill="0" applyBorder="0">
      <alignment horizontal="right" vertical="center"/>
    </xf>
    <xf numFmtId="37" fontId="39" fillId="0" borderId="17" applyFont="0" applyFill="0" applyBorder="0">
      <alignment vertical="center"/>
    </xf>
    <xf numFmtId="0" fontId="64" fillId="0" borderId="2">
      <alignment horizontal="left" vertical="center"/>
    </xf>
    <xf numFmtId="282" fontId="39" fillId="0" borderId="17" applyFont="0" applyFill="0" applyBorder="0">
      <alignment horizontal="right" vertical="center"/>
    </xf>
    <xf numFmtId="0" fontId="18" fillId="5" borderId="4" applyNumberFormat="0" applyAlignment="0" applyProtection="0">
      <alignment vertical="center"/>
    </xf>
    <xf numFmtId="0" fontId="64" fillId="0" borderId="2">
      <alignment horizontal="left" vertical="center"/>
    </xf>
    <xf numFmtId="0" fontId="24" fillId="31" borderId="13" applyNumberFormat="0" applyAlignment="0" applyProtection="0">
      <alignment vertical="center"/>
    </xf>
    <xf numFmtId="0" fontId="17" fillId="0" borderId="82" applyNumberFormat="0" applyFill="0" applyAlignment="0" applyProtection="0">
      <alignment vertical="center"/>
    </xf>
    <xf numFmtId="0" fontId="168" fillId="0" borderId="2" applyFill="0" applyBorder="0">
      <alignment horizontal="left" vertical="center"/>
    </xf>
    <xf numFmtId="177" fontId="1" fillId="0" borderId="138">
      <alignment horizontal="center" vertical="center"/>
    </xf>
    <xf numFmtId="0" fontId="89" fillId="31" borderId="4" applyNumberFormat="0" applyAlignment="0" applyProtection="0">
      <alignment vertical="center"/>
    </xf>
    <xf numFmtId="0" fontId="5" fillId="4" borderId="5" applyNumberFormat="0" applyFont="0" applyAlignment="0" applyProtection="0">
      <alignment vertical="center"/>
    </xf>
    <xf numFmtId="0" fontId="18" fillId="5" borderId="4" applyNumberFormat="0" applyAlignment="0" applyProtection="0">
      <alignment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41" fontId="79" fillId="0" borderId="17" applyNumberFormat="0" applyFont="0" applyFill="0" applyBorder="0" applyProtection="0">
      <alignment horizontal="distributed" vertical="center"/>
    </xf>
    <xf numFmtId="188" fontId="30" fillId="0" borderId="0">
      <protection locked="0"/>
    </xf>
    <xf numFmtId="188" fontId="30" fillId="0" borderId="0">
      <protection locked="0"/>
    </xf>
    <xf numFmtId="188" fontId="30" fillId="0" borderId="0">
      <protection locked="0"/>
    </xf>
    <xf numFmtId="188" fontId="30" fillId="0" borderId="0">
      <protection locked="0"/>
    </xf>
    <xf numFmtId="188" fontId="30" fillId="0" borderId="0">
      <protection locked="0"/>
    </xf>
    <xf numFmtId="188" fontId="30" fillId="0" borderId="0">
      <protection locked="0"/>
    </xf>
    <xf numFmtId="0" fontId="31" fillId="0" borderId="0">
      <protection locked="0"/>
    </xf>
    <xf numFmtId="0" fontId="31" fillId="0" borderId="0">
      <protection locked="0"/>
    </xf>
    <xf numFmtId="0" fontId="65" fillId="0" borderId="0" applyProtection="0"/>
    <xf numFmtId="0" fontId="64" fillId="0" borderId="0" applyProtection="0"/>
    <xf numFmtId="0" fontId="31" fillId="0" borderId="0">
      <protection locked="0"/>
    </xf>
    <xf numFmtId="0" fontId="5" fillId="0" borderId="0"/>
  </cellStyleXfs>
  <cellXfs count="678">
    <xf numFmtId="0" fontId="0" fillId="0" borderId="0" xfId="0"/>
    <xf numFmtId="0" fontId="38" fillId="0" borderId="0" xfId="0" applyFont="1" applyAlignment="1">
      <alignment horizontal="left" vertical="center" wrapText="1"/>
    </xf>
    <xf numFmtId="0" fontId="38" fillId="0" borderId="0" xfId="0" applyFont="1" applyAlignment="1">
      <alignment horizontal="center" vertical="center" wrapText="1"/>
    </xf>
    <xf numFmtId="0" fontId="3" fillId="0" borderId="0" xfId="0" applyFont="1" applyAlignment="1">
      <alignment horizontal="center" vertical="center"/>
    </xf>
    <xf numFmtId="0" fontId="38" fillId="0" borderId="27" xfId="0" applyFont="1" applyBorder="1" applyAlignment="1">
      <alignment horizontal="left" vertical="center" wrapText="1"/>
    </xf>
    <xf numFmtId="0" fontId="38" fillId="0" borderId="27" xfId="0" applyFont="1" applyBorder="1" applyAlignment="1">
      <alignment horizontal="center" vertical="center" wrapText="1"/>
    </xf>
    <xf numFmtId="0" fontId="38" fillId="0" borderId="17" xfId="0" applyFont="1" applyBorder="1" applyAlignment="1">
      <alignment horizontal="center" vertical="center" wrapText="1"/>
    </xf>
    <xf numFmtId="0" fontId="39" fillId="0" borderId="27" xfId="0" applyFont="1" applyBorder="1" applyAlignment="1">
      <alignment horizontal="center" vertical="center" wrapText="1"/>
    </xf>
    <xf numFmtId="0" fontId="39" fillId="0" borderId="35" xfId="0" applyFont="1" applyBorder="1" applyAlignment="1">
      <alignment horizontal="center" vertical="center" wrapText="1"/>
    </xf>
    <xf numFmtId="0" fontId="39" fillId="0" borderId="17" xfId="0" applyFont="1" applyBorder="1" applyAlignment="1">
      <alignment horizontal="center" vertical="center" wrapText="1"/>
    </xf>
    <xf numFmtId="0" fontId="3" fillId="0" borderId="0" xfId="0" applyFont="1" applyAlignment="1">
      <alignment vertical="center"/>
    </xf>
    <xf numFmtId="0" fontId="28" fillId="0" borderId="0" xfId="0" applyFont="1" applyAlignment="1">
      <alignment vertical="center"/>
    </xf>
    <xf numFmtId="0" fontId="29" fillId="0" borderId="17" xfId="0" applyFont="1" applyBorder="1" applyAlignment="1">
      <alignment vertical="center"/>
    </xf>
    <xf numFmtId="180" fontId="28" fillId="0" borderId="17" xfId="82" applyNumberFormat="1" applyFont="1" applyFill="1" applyBorder="1" applyAlignment="1">
      <alignment vertical="center"/>
    </xf>
    <xf numFmtId="180" fontId="29" fillId="0" borderId="17" xfId="82" applyNumberFormat="1" applyFont="1" applyFill="1" applyBorder="1" applyAlignment="1">
      <alignment vertical="center"/>
    </xf>
    <xf numFmtId="186" fontId="28" fillId="0" borderId="17" xfId="82" applyNumberFormat="1" applyFont="1" applyFill="1" applyBorder="1" applyAlignment="1">
      <alignment vertical="center"/>
    </xf>
    <xf numFmtId="41" fontId="28" fillId="0" borderId="0" xfId="0" applyNumberFormat="1" applyFont="1" applyAlignment="1">
      <alignment vertical="center"/>
    </xf>
    <xf numFmtId="0" fontId="28" fillId="0" borderId="17" xfId="0" applyFont="1" applyBorder="1" applyAlignment="1">
      <alignment horizontal="left" vertical="center" indent="1"/>
    </xf>
    <xf numFmtId="182" fontId="28" fillId="0" borderId="17" xfId="0" applyNumberFormat="1" applyFont="1" applyBorder="1" applyAlignment="1">
      <alignment horizontal="center" vertical="center"/>
    </xf>
    <xf numFmtId="0" fontId="28" fillId="0" borderId="17" xfId="82" applyFont="1" applyFill="1" applyBorder="1" applyAlignment="1">
      <alignment vertical="center"/>
    </xf>
    <xf numFmtId="0" fontId="28" fillId="0" borderId="17" xfId="0" applyFont="1" applyBorder="1" applyAlignment="1">
      <alignment horizontal="left" vertical="center" indent="2"/>
    </xf>
    <xf numFmtId="178" fontId="28" fillId="0" borderId="17" xfId="0" applyNumberFormat="1" applyFont="1" applyBorder="1" applyAlignment="1">
      <alignment horizontal="center" vertical="center"/>
    </xf>
    <xf numFmtId="183" fontId="28" fillId="0" borderId="17" xfId="0" applyNumberFormat="1" applyFont="1" applyBorder="1" applyAlignment="1">
      <alignment horizontal="center" vertical="center"/>
    </xf>
    <xf numFmtId="0" fontId="29" fillId="0" borderId="17" xfId="0" applyFont="1" applyBorder="1" applyAlignment="1">
      <alignment horizontal="left" vertical="center"/>
    </xf>
    <xf numFmtId="0" fontId="29" fillId="0" borderId="17" xfId="0" applyFont="1" applyBorder="1" applyAlignment="1">
      <alignment horizontal="center" vertical="center"/>
    </xf>
    <xf numFmtId="180" fontId="29" fillId="0" borderId="17" xfId="0" applyNumberFormat="1" applyFont="1" applyBorder="1" applyAlignment="1">
      <alignment horizontal="right" vertical="center"/>
    </xf>
    <xf numFmtId="0" fontId="29" fillId="0" borderId="0" xfId="0" applyFont="1" applyAlignment="1">
      <alignment vertical="center"/>
    </xf>
    <xf numFmtId="0" fontId="28" fillId="0" borderId="17" xfId="0" applyFont="1" applyBorder="1" applyAlignment="1">
      <alignment horizontal="left" vertical="center"/>
    </xf>
    <xf numFmtId="180" fontId="28" fillId="0" borderId="17" xfId="0" applyNumberFormat="1" applyFont="1" applyBorder="1" applyAlignment="1">
      <alignment horizontal="right" vertical="center"/>
    </xf>
    <xf numFmtId="180" fontId="28" fillId="0" borderId="17" xfId="0" applyNumberFormat="1" applyFont="1" applyBorder="1" applyAlignment="1">
      <alignment vertical="center"/>
    </xf>
    <xf numFmtId="0" fontId="28" fillId="0" borderId="17" xfId="0" applyFont="1" applyBorder="1" applyAlignment="1">
      <alignment vertical="center"/>
    </xf>
    <xf numFmtId="0" fontId="72" fillId="0" borderId="0" xfId="0" applyFont="1" applyAlignment="1">
      <alignment vertical="center"/>
    </xf>
    <xf numFmtId="0" fontId="71" fillId="0" borderId="17" xfId="0" applyFont="1" applyBorder="1" applyAlignment="1">
      <alignment horizontal="center" vertical="center"/>
    </xf>
    <xf numFmtId="180" fontId="71" fillId="0" borderId="17" xfId="0" applyNumberFormat="1" applyFont="1" applyBorder="1" applyAlignment="1">
      <alignment vertical="center"/>
    </xf>
    <xf numFmtId="180" fontId="71" fillId="0" borderId="17" xfId="0" applyNumberFormat="1" applyFont="1" applyBorder="1" applyAlignment="1">
      <alignment horizontal="right" vertical="center"/>
    </xf>
    <xf numFmtId="0" fontId="71" fillId="0" borderId="17" xfId="0" applyFont="1" applyBorder="1" applyAlignment="1">
      <alignment vertical="center"/>
    </xf>
    <xf numFmtId="0" fontId="33" fillId="0" borderId="0" xfId="0" applyFont="1" applyAlignment="1">
      <alignment vertical="center"/>
    </xf>
    <xf numFmtId="0" fontId="35" fillId="0" borderId="0" xfId="0" applyFont="1" applyAlignment="1">
      <alignment horizontal="center" vertical="center"/>
    </xf>
    <xf numFmtId="0" fontId="35" fillId="0" borderId="0" xfId="0" applyFont="1" applyAlignment="1">
      <alignment vertical="center" wrapText="1"/>
    </xf>
    <xf numFmtId="0" fontId="36" fillId="0" borderId="0" xfId="0" applyFont="1" applyAlignment="1">
      <alignment horizontal="center" vertical="center"/>
    </xf>
    <xf numFmtId="0" fontId="37" fillId="0" borderId="22" xfId="0" applyFont="1" applyBorder="1" applyAlignment="1">
      <alignment horizontal="center" vertical="center" wrapText="1"/>
    </xf>
    <xf numFmtId="0" fontId="31" fillId="0" borderId="0" xfId="0" applyFont="1" applyAlignment="1">
      <alignment horizontal="center" vertical="center"/>
    </xf>
    <xf numFmtId="0" fontId="37" fillId="0" borderId="0" xfId="0" applyFont="1" applyAlignment="1">
      <alignment horizontal="center" vertical="center" wrapText="1"/>
    </xf>
    <xf numFmtId="0" fontId="37" fillId="0" borderId="23" xfId="0" applyFont="1" applyBorder="1" applyAlignment="1">
      <alignment horizontal="center" vertical="center" wrapText="1"/>
    </xf>
    <xf numFmtId="0" fontId="38" fillId="0" borderId="26" xfId="0" applyFont="1" applyBorder="1" applyAlignment="1">
      <alignment horizontal="center" vertical="center" wrapText="1"/>
    </xf>
    <xf numFmtId="0" fontId="38" fillId="0" borderId="28" xfId="0" applyFont="1" applyBorder="1" applyAlignment="1">
      <alignment horizontal="center" vertical="center" wrapText="1"/>
    </xf>
    <xf numFmtId="0" fontId="3" fillId="0" borderId="0" xfId="0" applyFont="1" applyAlignment="1">
      <alignment horizontal="left" vertical="center"/>
    </xf>
    <xf numFmtId="0" fontId="33" fillId="0" borderId="0" xfId="0" applyFont="1" applyAlignment="1">
      <alignment horizontal="center" vertical="center"/>
    </xf>
    <xf numFmtId="0" fontId="37" fillId="0" borderId="30" xfId="0" applyFont="1" applyBorder="1" applyAlignment="1">
      <alignment horizontal="center" vertical="center" wrapText="1"/>
    </xf>
    <xf numFmtId="0" fontId="37" fillId="0" borderId="31" xfId="0" applyFont="1" applyBorder="1" applyAlignment="1">
      <alignment horizontal="center" vertical="center" wrapText="1"/>
    </xf>
    <xf numFmtId="0" fontId="37" fillId="0" borderId="32" xfId="0" applyFont="1" applyBorder="1" applyAlignment="1">
      <alignment horizontal="center" vertical="center" wrapText="1"/>
    </xf>
    <xf numFmtId="0" fontId="37" fillId="0" borderId="29" xfId="0" applyFont="1" applyBorder="1" applyAlignment="1">
      <alignment horizontal="center" vertical="center" wrapText="1"/>
    </xf>
    <xf numFmtId="0" fontId="41" fillId="0" borderId="38" xfId="0" applyFont="1" applyBorder="1" applyAlignment="1">
      <alignment horizontal="center" vertical="center" wrapText="1"/>
    </xf>
    <xf numFmtId="0" fontId="37" fillId="0" borderId="24" xfId="0" applyFont="1" applyBorder="1" applyAlignment="1">
      <alignment horizontal="center" vertical="center" wrapText="1"/>
    </xf>
    <xf numFmtId="0" fontId="37" fillId="0" borderId="27" xfId="0" applyFont="1" applyBorder="1" applyAlignment="1">
      <alignment horizontal="center" vertical="center" wrapText="1"/>
    </xf>
    <xf numFmtId="0" fontId="37" fillId="0" borderId="33" xfId="0" applyFont="1" applyBorder="1" applyAlignment="1">
      <alignment horizontal="center" vertical="center" wrapText="1"/>
    </xf>
    <xf numFmtId="0" fontId="39" fillId="0" borderId="34" xfId="0" applyFont="1" applyBorder="1" applyAlignment="1">
      <alignment horizontal="center" vertical="center" wrapText="1"/>
    </xf>
    <xf numFmtId="0" fontId="3" fillId="0" borderId="26" xfId="0" applyFont="1" applyBorder="1" applyAlignment="1">
      <alignment horizontal="center" vertical="center"/>
    </xf>
    <xf numFmtId="0" fontId="3" fillId="0" borderId="17" xfId="0" applyFont="1" applyBorder="1" applyAlignment="1">
      <alignment horizontal="center" vertical="center"/>
    </xf>
    <xf numFmtId="0" fontId="40" fillId="0" borderId="0" xfId="0" applyFont="1" applyAlignment="1">
      <alignment horizontal="center" vertical="center" wrapText="1"/>
    </xf>
    <xf numFmtId="0" fontId="42" fillId="0" borderId="0" xfId="0" applyFont="1" applyAlignment="1">
      <alignment vertical="center"/>
    </xf>
    <xf numFmtId="0" fontId="106" fillId="0" borderId="0" xfId="0" applyFont="1" applyAlignment="1">
      <alignment vertical="center"/>
    </xf>
    <xf numFmtId="0" fontId="106" fillId="0" borderId="0" xfId="0" applyFont="1" applyAlignment="1">
      <alignment horizontal="left" vertical="center"/>
    </xf>
    <xf numFmtId="0" fontId="106" fillId="0" borderId="0" xfId="0" applyFont="1"/>
    <xf numFmtId="0" fontId="106" fillId="0" borderId="0" xfId="0" applyFont="1" applyAlignment="1">
      <alignment horizontal="center" vertical="center"/>
    </xf>
    <xf numFmtId="0" fontId="30" fillId="27" borderId="27" xfId="0" applyFont="1" applyFill="1" applyBorder="1" applyAlignment="1">
      <alignment horizontal="center" vertical="center" wrapText="1"/>
    </xf>
    <xf numFmtId="0" fontId="0" fillId="0" borderId="0" xfId="0" applyAlignment="1">
      <alignment vertical="center"/>
    </xf>
    <xf numFmtId="0" fontId="28" fillId="0" borderId="17" xfId="0" applyFont="1" applyBorder="1" applyAlignment="1">
      <alignment horizontal="center" vertical="center"/>
    </xf>
    <xf numFmtId="0" fontId="110" fillId="0" borderId="0" xfId="109" applyFont="1" applyAlignment="1">
      <alignment horizontal="center" vertical="center"/>
    </xf>
    <xf numFmtId="0" fontId="111" fillId="0" borderId="0" xfId="109" quotePrefix="1" applyFont="1" applyAlignment="1">
      <alignment horizontal="center" vertical="center"/>
    </xf>
    <xf numFmtId="0" fontId="112" fillId="0" borderId="0" xfId="109" quotePrefix="1" applyFont="1" applyAlignment="1">
      <alignment horizontal="center" vertical="center"/>
    </xf>
    <xf numFmtId="0" fontId="110" fillId="0" borderId="0" xfId="109" applyFont="1" applyAlignment="1">
      <alignment vertical="center"/>
    </xf>
    <xf numFmtId="0" fontId="113" fillId="0" borderId="0" xfId="109" applyFont="1" applyAlignment="1">
      <alignment horizontal="left" vertical="center"/>
    </xf>
    <xf numFmtId="0" fontId="110" fillId="0" borderId="0" xfId="109" applyFont="1" applyAlignment="1">
      <alignment horizontal="center"/>
    </xf>
    <xf numFmtId="0" fontId="110" fillId="0" borderId="0" xfId="109" applyFont="1" applyAlignment="1">
      <alignment horizontal="centerContinuous"/>
    </xf>
    <xf numFmtId="41" fontId="110" fillId="0" borderId="0" xfId="991" applyFont="1" applyFill="1" applyAlignment="1">
      <alignment horizontal="centerContinuous"/>
    </xf>
    <xf numFmtId="0" fontId="110" fillId="0" borderId="0" xfId="109" applyFont="1"/>
    <xf numFmtId="0" fontId="114" fillId="0" borderId="0" xfId="109" applyFont="1" applyAlignment="1">
      <alignment horizontal="left" vertical="center"/>
    </xf>
    <xf numFmtId="37" fontId="115" fillId="19" borderId="17" xfId="109" quotePrefix="1" applyNumberFormat="1" applyFont="1" applyFill="1" applyBorder="1" applyAlignment="1">
      <alignment horizontal="center" vertical="center"/>
    </xf>
    <xf numFmtId="0" fontId="117" fillId="0" borderId="0" xfId="109" applyFont="1" applyAlignment="1">
      <alignment vertical="center"/>
    </xf>
    <xf numFmtId="43" fontId="110" fillId="0" borderId="0" xfId="109" applyNumberFormat="1" applyFont="1" applyAlignment="1">
      <alignment vertical="center"/>
    </xf>
    <xf numFmtId="49" fontId="110" fillId="0" borderId="0" xfId="109" applyNumberFormat="1" applyFont="1" applyAlignment="1">
      <alignment vertical="center"/>
    </xf>
    <xf numFmtId="220" fontId="110" fillId="0" borderId="0" xfId="109" applyNumberFormat="1" applyFont="1" applyAlignment="1">
      <alignment vertical="center"/>
    </xf>
    <xf numFmtId="219" fontId="110" fillId="0" borderId="0" xfId="109" applyNumberFormat="1" applyFont="1" applyAlignment="1">
      <alignment vertical="center"/>
    </xf>
    <xf numFmtId="0" fontId="118" fillId="0" borderId="0" xfId="109" applyFont="1" applyAlignment="1">
      <alignment vertical="center"/>
    </xf>
    <xf numFmtId="42" fontId="119" fillId="0" borderId="0" xfId="1222" applyFont="1" applyFill="1" applyBorder="1" applyAlignment="1">
      <alignment horizontal="center" vertical="center"/>
    </xf>
    <xf numFmtId="219" fontId="119" fillId="0" borderId="0" xfId="109" applyNumberFormat="1" applyFont="1" applyAlignment="1">
      <alignment vertical="center"/>
    </xf>
    <xf numFmtId="49" fontId="119" fillId="0" borderId="0" xfId="109" applyNumberFormat="1" applyFont="1" applyAlignment="1">
      <alignment vertical="center"/>
    </xf>
    <xf numFmtId="0" fontId="119" fillId="0" borderId="0" xfId="109" applyFont="1" applyAlignment="1">
      <alignment horizontal="center" vertical="center"/>
    </xf>
    <xf numFmtId="220" fontId="119" fillId="0" borderId="0" xfId="109" applyNumberFormat="1" applyFont="1" applyAlignment="1">
      <alignment vertical="center"/>
    </xf>
    <xf numFmtId="49" fontId="120" fillId="0" borderId="0" xfId="109" applyNumberFormat="1" applyFont="1" applyAlignment="1">
      <alignment vertical="center"/>
    </xf>
    <xf numFmtId="49" fontId="121" fillId="0" borderId="0" xfId="109" applyNumberFormat="1" applyFont="1" applyAlignment="1">
      <alignment vertical="center"/>
    </xf>
    <xf numFmtId="0" fontId="121" fillId="0" borderId="0" xfId="109" applyFont="1" applyAlignment="1">
      <alignment horizontal="center" vertical="center"/>
    </xf>
    <xf numFmtId="220" fontId="121" fillId="0" borderId="0" xfId="109" applyNumberFormat="1" applyFont="1" applyAlignment="1">
      <alignment vertical="center"/>
    </xf>
    <xf numFmtId="219" fontId="121" fillId="0" borderId="0" xfId="109" applyNumberFormat="1" applyFont="1" applyAlignment="1">
      <alignment vertical="center"/>
    </xf>
    <xf numFmtId="0" fontId="122" fillId="0" borderId="0" xfId="109" applyFont="1" applyAlignment="1">
      <alignment vertical="center"/>
    </xf>
    <xf numFmtId="0" fontId="120" fillId="0" borderId="0" xfId="109" applyFont="1" applyAlignment="1">
      <alignment horizontal="center" vertical="center"/>
    </xf>
    <xf numFmtId="220" fontId="120" fillId="0" borderId="0" xfId="109" applyNumberFormat="1" applyFont="1" applyAlignment="1">
      <alignment vertical="center"/>
    </xf>
    <xf numFmtId="219" fontId="120" fillId="0" borderId="0" xfId="109" applyNumberFormat="1" applyFont="1" applyAlignment="1">
      <alignment vertical="center"/>
    </xf>
    <xf numFmtId="219" fontId="122" fillId="0" borderId="0" xfId="109" applyNumberFormat="1" applyFont="1" applyAlignment="1">
      <alignment vertical="center"/>
    </xf>
    <xf numFmtId="49" fontId="120" fillId="33" borderId="96" xfId="109" applyNumberFormat="1" applyFont="1" applyFill="1" applyBorder="1" applyAlignment="1">
      <alignment horizontal="center" vertical="center"/>
    </xf>
    <xf numFmtId="0" fontId="120" fillId="33" borderId="97" xfId="109" applyFont="1" applyFill="1" applyBorder="1" applyAlignment="1">
      <alignment horizontal="center" vertical="center" shrinkToFit="1"/>
    </xf>
    <xf numFmtId="0" fontId="120" fillId="0" borderId="99" xfId="109" applyFont="1" applyBorder="1" applyAlignment="1">
      <alignment horizontal="center" vertical="center"/>
    </xf>
    <xf numFmtId="185" fontId="120" fillId="0" borderId="77" xfId="109" applyNumberFormat="1" applyFont="1" applyBorder="1" applyAlignment="1">
      <alignment horizontal="center" vertical="center"/>
    </xf>
    <xf numFmtId="219" fontId="120" fillId="0" borderId="77" xfId="109" applyNumberFormat="1" applyFont="1" applyBorder="1" applyAlignment="1">
      <alignment horizontal="center" vertical="center"/>
    </xf>
    <xf numFmtId="0" fontId="120" fillId="0" borderId="78" xfId="109" applyFont="1" applyBorder="1" applyAlignment="1">
      <alignment horizontal="center" vertical="center"/>
    </xf>
    <xf numFmtId="185" fontId="120" fillId="0" borderId="37" xfId="109" applyNumberFormat="1" applyFont="1" applyBorder="1" applyAlignment="1">
      <alignment horizontal="center" vertical="center"/>
    </xf>
    <xf numFmtId="0" fontId="120" fillId="0" borderId="37" xfId="109" applyFont="1" applyBorder="1" applyAlignment="1">
      <alignment horizontal="center" vertical="center"/>
    </xf>
    <xf numFmtId="0" fontId="120" fillId="0" borderId="93" xfId="109" applyFont="1" applyBorder="1" applyAlignment="1">
      <alignment horizontal="center" vertical="center"/>
    </xf>
    <xf numFmtId="0" fontId="120" fillId="0" borderId="94" xfId="109" applyFont="1" applyBorder="1" applyAlignment="1">
      <alignment horizontal="center" vertical="center"/>
    </xf>
    <xf numFmtId="185" fontId="120" fillId="0" borderId="16" xfId="109" applyNumberFormat="1" applyFont="1" applyBorder="1" applyAlignment="1">
      <alignment horizontal="center" vertical="center"/>
    </xf>
    <xf numFmtId="0" fontId="120" fillId="0" borderId="16" xfId="109" applyFont="1" applyBorder="1" applyAlignment="1">
      <alignment horizontal="center" vertical="center"/>
    </xf>
    <xf numFmtId="0" fontId="120" fillId="0" borderId="102" xfId="109" applyFont="1" applyBorder="1" applyAlignment="1">
      <alignment horizontal="center" vertical="center"/>
    </xf>
    <xf numFmtId="185" fontId="120" fillId="0" borderId="14" xfId="109" applyNumberFormat="1" applyFont="1" applyBorder="1" applyAlignment="1">
      <alignment horizontal="center" vertical="center"/>
    </xf>
    <xf numFmtId="0" fontId="120" fillId="0" borderId="14" xfId="109" applyFont="1" applyBorder="1" applyAlignment="1">
      <alignment horizontal="center" vertical="center"/>
    </xf>
    <xf numFmtId="219" fontId="120" fillId="0" borderId="14" xfId="109" applyNumberFormat="1" applyFont="1" applyBorder="1" applyAlignment="1">
      <alignment horizontal="center" vertical="center"/>
    </xf>
    <xf numFmtId="0" fontId="120" fillId="0" borderId="95" xfId="109" applyFont="1" applyBorder="1" applyAlignment="1">
      <alignment horizontal="center" vertical="center"/>
    </xf>
    <xf numFmtId="49" fontId="122" fillId="0" borderId="0" xfId="109" applyNumberFormat="1" applyFont="1" applyAlignment="1">
      <alignment horizontal="center" vertical="center"/>
    </xf>
    <xf numFmtId="0" fontId="123" fillId="0" borderId="0" xfId="109" applyFont="1" applyAlignment="1">
      <alignment horizontal="left" vertical="center"/>
    </xf>
    <xf numFmtId="219" fontId="124" fillId="0" borderId="0" xfId="109" applyNumberFormat="1" applyFont="1" applyAlignment="1">
      <alignment horizontal="center" vertical="center"/>
    </xf>
    <xf numFmtId="221" fontId="124" fillId="0" borderId="0" xfId="109" applyNumberFormat="1" applyFont="1" applyAlignment="1">
      <alignment horizontal="center" vertical="center"/>
    </xf>
    <xf numFmtId="222" fontId="124" fillId="0" borderId="0" xfId="109" applyNumberFormat="1" applyFont="1" applyAlignment="1">
      <alignment horizontal="center" vertical="center"/>
    </xf>
    <xf numFmtId="189" fontId="124" fillId="0" borderId="0" xfId="109" applyNumberFormat="1" applyFont="1" applyAlignment="1">
      <alignment horizontal="center" vertical="center" wrapText="1"/>
    </xf>
    <xf numFmtId="189" fontId="122" fillId="0" borderId="0" xfId="109" applyNumberFormat="1" applyFont="1" applyAlignment="1">
      <alignment horizontal="center" vertical="center" wrapText="1"/>
    </xf>
    <xf numFmtId="221" fontId="122" fillId="0" borderId="0" xfId="109" applyNumberFormat="1" applyFont="1" applyAlignment="1">
      <alignment horizontal="right" vertical="center"/>
    </xf>
    <xf numFmtId="221" fontId="122" fillId="0" borderId="0" xfId="109" applyNumberFormat="1" applyFont="1" applyAlignment="1">
      <alignment horizontal="center" vertical="center"/>
    </xf>
    <xf numFmtId="0" fontId="122" fillId="0" borderId="0" xfId="109" applyFont="1" applyAlignment="1">
      <alignment horizontal="center" vertical="center"/>
    </xf>
    <xf numFmtId="222" fontId="122" fillId="0" borderId="0" xfId="109" applyNumberFormat="1" applyFont="1" applyAlignment="1">
      <alignment horizontal="center" vertical="center"/>
    </xf>
    <xf numFmtId="221" fontId="124" fillId="0" borderId="0" xfId="109" applyNumberFormat="1" applyFont="1" applyAlignment="1">
      <alignment horizontal="left" vertical="center"/>
    </xf>
    <xf numFmtId="0" fontId="125" fillId="0" borderId="0" xfId="109" applyFont="1" applyAlignment="1">
      <alignment horizontal="left" vertical="center"/>
    </xf>
    <xf numFmtId="49" fontId="122" fillId="0" borderId="0" xfId="109" applyNumberFormat="1" applyFont="1" applyAlignment="1">
      <alignment vertical="center"/>
    </xf>
    <xf numFmtId="220" fontId="122" fillId="0" borderId="0" xfId="109" applyNumberFormat="1" applyFont="1" applyAlignment="1">
      <alignment vertical="center"/>
    </xf>
    <xf numFmtId="219" fontId="120" fillId="33" borderId="97" xfId="109" applyNumberFormat="1" applyFont="1" applyFill="1" applyBorder="1" applyAlignment="1">
      <alignment horizontal="center" vertical="center" wrapText="1"/>
    </xf>
    <xf numFmtId="0" fontId="120" fillId="33" borderId="97" xfId="109" applyFont="1" applyFill="1" applyBorder="1" applyAlignment="1">
      <alignment horizontal="center" vertical="center" wrapText="1"/>
    </xf>
    <xf numFmtId="220" fontId="120" fillId="33" borderId="97" xfId="109" applyNumberFormat="1" applyFont="1" applyFill="1" applyBorder="1" applyAlignment="1">
      <alignment horizontal="center" vertical="center" wrapText="1"/>
    </xf>
    <xf numFmtId="0" fontId="120" fillId="33" borderId="103" xfId="109" applyFont="1" applyFill="1" applyBorder="1" applyAlignment="1">
      <alignment horizontal="center" vertical="center" wrapText="1"/>
    </xf>
    <xf numFmtId="0" fontId="120" fillId="33" borderId="98" xfId="109" applyFont="1" applyFill="1" applyBorder="1" applyAlignment="1">
      <alignment horizontal="center" vertical="center" wrapText="1"/>
    </xf>
    <xf numFmtId="223" fontId="120" fillId="0" borderId="77" xfId="991" applyNumberFormat="1" applyFont="1" applyFill="1" applyBorder="1" applyAlignment="1">
      <alignment horizontal="center" vertical="center"/>
    </xf>
    <xf numFmtId="224" fontId="120" fillId="0" borderId="77" xfId="991" applyNumberFormat="1" applyFont="1" applyFill="1" applyBorder="1" applyAlignment="1">
      <alignment horizontal="center" vertical="center"/>
    </xf>
    <xf numFmtId="221" fontId="120" fillId="0" borderId="104" xfId="109" applyNumberFormat="1" applyFont="1" applyBorder="1" applyAlignment="1">
      <alignment horizontal="right" vertical="center"/>
    </xf>
    <xf numFmtId="225" fontId="126" fillId="0" borderId="100" xfId="991" applyNumberFormat="1" applyFont="1" applyFill="1" applyBorder="1" applyAlignment="1">
      <alignment vertical="center"/>
    </xf>
    <xf numFmtId="189" fontId="122" fillId="0" borderId="0" xfId="109" applyNumberFormat="1" applyFont="1" applyAlignment="1">
      <alignment horizontal="center" vertical="center"/>
    </xf>
    <xf numFmtId="221" fontId="122" fillId="0" borderId="0" xfId="109" applyNumberFormat="1" applyFont="1" applyAlignment="1">
      <alignment horizontal="left" vertical="center"/>
    </xf>
    <xf numFmtId="224" fontId="120" fillId="0" borderId="14" xfId="991" applyNumberFormat="1" applyFont="1" applyFill="1" applyBorder="1" applyAlignment="1">
      <alignment horizontal="center" vertical="center"/>
    </xf>
    <xf numFmtId="221" fontId="120" fillId="0" borderId="105" xfId="109" applyNumberFormat="1" applyFont="1" applyBorder="1" applyAlignment="1">
      <alignment horizontal="right" vertical="center"/>
    </xf>
    <xf numFmtId="225" fontId="126" fillId="0" borderId="95" xfId="991" applyNumberFormat="1" applyFont="1" applyFill="1" applyBorder="1" applyAlignment="1">
      <alignment vertical="center"/>
    </xf>
    <xf numFmtId="0" fontId="124" fillId="0" borderId="0" xfId="109" applyFont="1" applyAlignment="1">
      <alignment horizontal="center" vertical="center"/>
    </xf>
    <xf numFmtId="220" fontId="124" fillId="0" borderId="0" xfId="109" applyNumberFormat="1" applyFont="1" applyAlignment="1">
      <alignment horizontal="center" vertical="center"/>
    </xf>
    <xf numFmtId="226" fontId="122" fillId="0" borderId="0" xfId="109" applyNumberFormat="1" applyFont="1" applyAlignment="1">
      <alignment horizontal="center" vertical="center"/>
    </xf>
    <xf numFmtId="0" fontId="67" fillId="0" borderId="70" xfId="109" applyFont="1" applyBorder="1" applyAlignment="1">
      <alignment horizontal="center" vertical="center" wrapText="1"/>
    </xf>
    <xf numFmtId="0" fontId="120" fillId="33" borderId="14" xfId="109" applyFont="1" applyFill="1" applyBorder="1" applyAlignment="1">
      <alignment horizontal="center" vertical="center" wrapText="1"/>
    </xf>
    <xf numFmtId="0" fontId="70" fillId="0" borderId="71" xfId="109" applyFont="1" applyBorder="1" applyAlignment="1">
      <alignment horizontal="justify" vertical="center" wrapText="1"/>
    </xf>
    <xf numFmtId="0" fontId="70" fillId="0" borderId="71" xfId="109" applyFont="1" applyBorder="1" applyAlignment="1">
      <alignment horizontal="center" vertical="center" wrapText="1"/>
    </xf>
    <xf numFmtId="225" fontId="122" fillId="0" borderId="0" xfId="991" applyNumberFormat="1" applyFont="1" applyFill="1" applyBorder="1" applyAlignment="1">
      <alignment vertical="center"/>
    </xf>
    <xf numFmtId="0" fontId="70" fillId="0" borderId="72" xfId="109" applyFont="1" applyBorder="1" applyAlignment="1">
      <alignment horizontal="justify" vertical="center" wrapText="1"/>
    </xf>
    <xf numFmtId="0" fontId="70" fillId="0" borderId="72" xfId="109" applyFont="1" applyBorder="1" applyAlignment="1">
      <alignment horizontal="center" vertical="center" wrapText="1"/>
    </xf>
    <xf numFmtId="41" fontId="120" fillId="0" borderId="37" xfId="991" applyFont="1" applyFill="1" applyBorder="1" applyAlignment="1">
      <alignment horizontal="center" vertical="center"/>
    </xf>
    <xf numFmtId="227" fontId="120" fillId="0" borderId="37" xfId="991" applyNumberFormat="1" applyFont="1" applyFill="1" applyBorder="1" applyAlignment="1">
      <alignment vertical="center"/>
    </xf>
    <xf numFmtId="228" fontId="120" fillId="0" borderId="37" xfId="991" applyNumberFormat="1" applyFont="1" applyFill="1" applyBorder="1" applyAlignment="1">
      <alignment vertical="center"/>
    </xf>
    <xf numFmtId="229" fontId="120" fillId="0" borderId="93" xfId="991" applyNumberFormat="1" applyFont="1" applyFill="1" applyBorder="1" applyAlignment="1">
      <alignment vertical="center"/>
    </xf>
    <xf numFmtId="185" fontId="120" fillId="0" borderId="14" xfId="991" applyNumberFormat="1" applyFont="1" applyFill="1" applyBorder="1" applyAlignment="1">
      <alignment horizontal="center" vertical="center"/>
    </xf>
    <xf numFmtId="184" fontId="120" fillId="0" borderId="14" xfId="991" applyNumberFormat="1" applyFont="1" applyFill="1" applyBorder="1" applyAlignment="1">
      <alignment vertical="center"/>
    </xf>
    <xf numFmtId="41" fontId="120" fillId="0" borderId="14" xfId="991" applyFont="1" applyFill="1" applyBorder="1" applyAlignment="1">
      <alignment vertical="center"/>
    </xf>
    <xf numFmtId="184" fontId="120" fillId="0" borderId="95" xfId="991" applyNumberFormat="1" applyFont="1" applyFill="1" applyBorder="1" applyAlignment="1">
      <alignment vertical="center"/>
    </xf>
    <xf numFmtId="41" fontId="122" fillId="0" borderId="0" xfId="991" applyFont="1" applyFill="1" applyBorder="1" applyAlignment="1">
      <alignment vertical="center"/>
    </xf>
    <xf numFmtId="41" fontId="124" fillId="0" borderId="0" xfId="991" applyFont="1" applyFill="1" applyBorder="1" applyAlignment="1">
      <alignment horizontal="left" vertical="center"/>
    </xf>
    <xf numFmtId="3" fontId="124" fillId="0" borderId="0" xfId="109" applyNumberFormat="1" applyFont="1" applyAlignment="1">
      <alignment horizontal="center" vertical="center"/>
    </xf>
    <xf numFmtId="201" fontId="122" fillId="0" borderId="0" xfId="109" applyNumberFormat="1" applyFont="1" applyAlignment="1">
      <alignment horizontal="center" vertical="center"/>
    </xf>
    <xf numFmtId="3" fontId="70" fillId="0" borderId="72" xfId="109" applyNumberFormat="1" applyFont="1" applyBorder="1" applyAlignment="1">
      <alignment horizontal="center" vertical="center" wrapText="1"/>
    </xf>
    <xf numFmtId="0" fontId="70" fillId="0" borderId="73" xfId="109" applyFont="1" applyBorder="1" applyAlignment="1">
      <alignment horizontal="justify" vertical="center" wrapText="1"/>
    </xf>
    <xf numFmtId="3" fontId="70" fillId="0" borderId="73" xfId="109" applyNumberFormat="1" applyFont="1" applyBorder="1" applyAlignment="1">
      <alignment horizontal="center" vertical="center" wrapText="1"/>
    </xf>
    <xf numFmtId="0" fontId="70" fillId="0" borderId="73" xfId="109" applyFont="1" applyBorder="1" applyAlignment="1">
      <alignment horizontal="center" vertical="center" wrapText="1"/>
    </xf>
    <xf numFmtId="41" fontId="120" fillId="0" borderId="77" xfId="991" applyFont="1" applyFill="1" applyBorder="1" applyAlignment="1">
      <alignment horizontal="center" vertical="center"/>
    </xf>
    <xf numFmtId="227" fontId="120" fillId="0" borderId="77" xfId="991" applyNumberFormat="1" applyFont="1" applyFill="1" applyBorder="1" applyAlignment="1">
      <alignment vertical="center"/>
    </xf>
    <xf numFmtId="228" fontId="120" fillId="0" borderId="77" xfId="991" applyNumberFormat="1" applyFont="1" applyFill="1" applyBorder="1" applyAlignment="1">
      <alignment vertical="center"/>
    </xf>
    <xf numFmtId="229" fontId="120" fillId="0" borderId="100" xfId="991" applyNumberFormat="1" applyFont="1" applyFill="1" applyBorder="1" applyAlignment="1">
      <alignment vertical="center"/>
    </xf>
    <xf numFmtId="0" fontId="120" fillId="0" borderId="14" xfId="109" applyFont="1" applyBorder="1" applyAlignment="1">
      <alignment horizontal="left" vertical="center"/>
    </xf>
    <xf numFmtId="227" fontId="120" fillId="0" borderId="14" xfId="991" applyNumberFormat="1" applyFont="1" applyFill="1" applyBorder="1" applyAlignment="1">
      <alignment vertical="center"/>
    </xf>
    <xf numFmtId="227" fontId="120" fillId="0" borderId="95" xfId="991" applyNumberFormat="1" applyFont="1" applyFill="1" applyBorder="1" applyAlignment="1">
      <alignment vertical="center"/>
    </xf>
    <xf numFmtId="228" fontId="122" fillId="0" borderId="0" xfId="991" applyNumberFormat="1" applyFont="1" applyFill="1" applyBorder="1" applyAlignment="1">
      <alignment vertical="center"/>
    </xf>
    <xf numFmtId="41" fontId="122" fillId="0" borderId="0" xfId="991" applyFont="1" applyFill="1" applyBorder="1" applyAlignment="1">
      <alignment horizontal="right" vertical="center"/>
    </xf>
    <xf numFmtId="0" fontId="122" fillId="0" borderId="0" xfId="109" applyFont="1" applyAlignment="1">
      <alignment horizontal="left" vertical="center"/>
    </xf>
    <xf numFmtId="228" fontId="122" fillId="0" borderId="0" xfId="991" applyNumberFormat="1" applyFont="1" applyFill="1" applyBorder="1" applyAlignment="1">
      <alignment horizontal="center" vertical="center"/>
    </xf>
    <xf numFmtId="182" fontId="122" fillId="0" borderId="0" xfId="109" applyNumberFormat="1" applyFont="1" applyAlignment="1">
      <alignment vertical="center"/>
    </xf>
    <xf numFmtId="182" fontId="122" fillId="0" borderId="0" xfId="109" applyNumberFormat="1" applyFont="1" applyAlignment="1">
      <alignment horizontal="center" vertical="center"/>
    </xf>
    <xf numFmtId="185" fontId="120" fillId="0" borderId="105" xfId="991" applyNumberFormat="1" applyFont="1" applyFill="1" applyBorder="1" applyAlignment="1">
      <alignment horizontal="center" vertical="center"/>
    </xf>
    <xf numFmtId="182" fontId="128" fillId="0" borderId="0" xfId="109" applyNumberFormat="1" applyFont="1" applyAlignment="1">
      <alignment vertical="center"/>
    </xf>
    <xf numFmtId="41" fontId="122" fillId="0" borderId="0" xfId="991" applyFont="1" applyFill="1" applyBorder="1" applyAlignment="1">
      <alignment horizontal="center" vertical="center"/>
    </xf>
    <xf numFmtId="183" fontId="122" fillId="0" borderId="0" xfId="109" applyNumberFormat="1" applyFont="1" applyAlignment="1">
      <alignment horizontal="center" vertical="center" wrapText="1"/>
    </xf>
    <xf numFmtId="183" fontId="122" fillId="0" borderId="0" xfId="109" applyNumberFormat="1" applyFont="1" applyAlignment="1">
      <alignment horizontal="center" vertical="center"/>
    </xf>
    <xf numFmtId="49" fontId="116" fillId="0" borderId="0" xfId="109" applyNumberFormat="1" applyFont="1" applyAlignment="1">
      <alignment vertical="center"/>
    </xf>
    <xf numFmtId="220" fontId="116" fillId="0" borderId="0" xfId="109" applyNumberFormat="1" applyFont="1" applyAlignment="1">
      <alignment vertical="center"/>
    </xf>
    <xf numFmtId="219" fontId="116" fillId="0" borderId="0" xfId="109" applyNumberFormat="1" applyFont="1" applyAlignment="1">
      <alignment vertical="center"/>
    </xf>
    <xf numFmtId="230" fontId="116" fillId="0" borderId="0" xfId="109" applyNumberFormat="1" applyFont="1" applyAlignment="1">
      <alignment vertical="center"/>
    </xf>
    <xf numFmtId="182" fontId="116" fillId="0" borderId="0" xfId="109" applyNumberFormat="1" applyFont="1" applyAlignment="1">
      <alignment horizontal="center" vertical="center"/>
    </xf>
    <xf numFmtId="0" fontId="116" fillId="0" borderId="0" xfId="109" applyFont="1" applyAlignment="1">
      <alignment vertical="center"/>
    </xf>
    <xf numFmtId="231" fontId="116" fillId="0" borderId="0" xfId="109" applyNumberFormat="1" applyFont="1" applyAlignment="1">
      <alignment vertical="center"/>
    </xf>
    <xf numFmtId="232" fontId="116" fillId="0" borderId="0" xfId="109" applyNumberFormat="1" applyFont="1" applyAlignment="1">
      <alignment vertical="center"/>
    </xf>
    <xf numFmtId="0" fontId="116" fillId="33" borderId="17" xfId="109" applyFont="1" applyFill="1" applyBorder="1" applyAlignment="1">
      <alignment horizontal="center" vertical="center"/>
    </xf>
    <xf numFmtId="220" fontId="116" fillId="33" borderId="17" xfId="109" applyNumberFormat="1" applyFont="1" applyFill="1" applyBorder="1" applyAlignment="1">
      <alignment horizontal="center" vertical="center"/>
    </xf>
    <xf numFmtId="231" fontId="119" fillId="0" borderId="0" xfId="109" applyNumberFormat="1" applyFont="1" applyAlignment="1">
      <alignment vertical="center"/>
    </xf>
    <xf numFmtId="0" fontId="116" fillId="0" borderId="17" xfId="109" applyFont="1" applyBorder="1" applyAlignment="1">
      <alignment horizontal="center" vertical="center"/>
    </xf>
    <xf numFmtId="220" fontId="116" fillId="0" borderId="17" xfId="109" applyNumberFormat="1" applyFont="1" applyBorder="1" applyAlignment="1">
      <alignment horizontal="center" vertical="center"/>
    </xf>
    <xf numFmtId="180" fontId="116" fillId="0" borderId="17" xfId="109" applyNumberFormat="1" applyFont="1" applyBorder="1" applyAlignment="1">
      <alignment horizontal="center" vertical="center"/>
    </xf>
    <xf numFmtId="232" fontId="116" fillId="0" borderId="0" xfId="109" applyNumberFormat="1" applyFont="1" applyAlignment="1">
      <alignment horizontal="left" vertical="center"/>
    </xf>
    <xf numFmtId="0" fontId="130" fillId="0" borderId="0" xfId="109" applyFont="1" applyAlignment="1">
      <alignment vertical="center"/>
    </xf>
    <xf numFmtId="0" fontId="116" fillId="0" borderId="0" xfId="109" applyFont="1"/>
    <xf numFmtId="178" fontId="116" fillId="0" borderId="0" xfId="109" applyNumberFormat="1" applyFont="1" applyAlignment="1">
      <alignment vertical="center"/>
    </xf>
    <xf numFmtId="185" fontId="116" fillId="0" borderId="0" xfId="109" applyNumberFormat="1" applyFont="1" applyAlignment="1">
      <alignment vertical="center"/>
    </xf>
    <xf numFmtId="184" fontId="119" fillId="0" borderId="0" xfId="991" applyNumberFormat="1" applyFont="1" applyFill="1" applyBorder="1" applyAlignment="1">
      <alignment vertical="center"/>
    </xf>
    <xf numFmtId="219" fontId="116" fillId="0" borderId="0" xfId="109" applyNumberFormat="1" applyFont="1" applyAlignment="1">
      <alignment horizontal="center" vertical="center"/>
    </xf>
    <xf numFmtId="220" fontId="116" fillId="0" borderId="0" xfId="109" applyNumberFormat="1" applyFont="1" applyAlignment="1">
      <alignment horizontal="center" vertical="center"/>
    </xf>
    <xf numFmtId="220" fontId="116" fillId="33" borderId="97" xfId="109" applyNumberFormat="1" applyFont="1" applyFill="1" applyBorder="1" applyAlignment="1">
      <alignment horizontal="center" vertical="center"/>
    </xf>
    <xf numFmtId="219" fontId="116" fillId="33" borderId="97" xfId="109" applyNumberFormat="1" applyFont="1" applyFill="1" applyBorder="1" applyAlignment="1">
      <alignment horizontal="center" vertical="center"/>
    </xf>
    <xf numFmtId="220" fontId="116" fillId="33" borderId="98" xfId="109" applyNumberFormat="1" applyFont="1" applyFill="1" applyBorder="1" applyAlignment="1">
      <alignment horizontal="center" vertical="center"/>
    </xf>
    <xf numFmtId="180" fontId="116" fillId="0" borderId="37" xfId="109" applyNumberFormat="1" applyFont="1" applyBorder="1" applyAlignment="1">
      <alignment horizontal="center" vertical="center"/>
    </xf>
    <xf numFmtId="219" fontId="116" fillId="0" borderId="77" xfId="109" applyNumberFormat="1" applyFont="1" applyBorder="1" applyAlignment="1">
      <alignment horizontal="center" vertical="center"/>
    </xf>
    <xf numFmtId="0" fontId="116" fillId="0" borderId="100" xfId="109" applyFont="1" applyBorder="1" applyAlignment="1">
      <alignment horizontal="center" vertical="center"/>
    </xf>
    <xf numFmtId="41" fontId="116" fillId="0" borderId="0" xfId="991" applyFont="1" applyFill="1" applyBorder="1" applyAlignment="1">
      <alignment horizontal="center" vertical="center"/>
    </xf>
    <xf numFmtId="0" fontId="116" fillId="0" borderId="0" xfId="109" applyFont="1" applyAlignment="1">
      <alignment horizontal="right" vertical="center"/>
    </xf>
    <xf numFmtId="220" fontId="116" fillId="0" borderId="14" xfId="109" applyNumberFormat="1" applyFont="1" applyBorder="1" applyAlignment="1">
      <alignment horizontal="center" vertical="center"/>
    </xf>
    <xf numFmtId="219" fontId="116" fillId="0" borderId="14" xfId="109" applyNumberFormat="1" applyFont="1" applyBorder="1" applyAlignment="1">
      <alignment horizontal="center" vertical="center"/>
    </xf>
    <xf numFmtId="0" fontId="116" fillId="0" borderId="95" xfId="109" applyFont="1" applyBorder="1" applyAlignment="1">
      <alignment horizontal="center" vertical="center"/>
    </xf>
    <xf numFmtId="219" fontId="130" fillId="0" borderId="0" xfId="109" applyNumberFormat="1" applyFont="1" applyAlignment="1">
      <alignment vertical="center"/>
    </xf>
    <xf numFmtId="0" fontId="119" fillId="0" borderId="0" xfId="109" applyFont="1" applyAlignment="1">
      <alignment vertical="center"/>
    </xf>
    <xf numFmtId="236" fontId="110" fillId="0" borderId="0" xfId="1223" applyNumberFormat="1" applyFont="1" applyAlignment="1">
      <alignment horizontal="center" vertical="center"/>
    </xf>
    <xf numFmtId="236" fontId="119" fillId="0" borderId="0" xfId="1223" applyNumberFormat="1" applyFont="1" applyAlignment="1">
      <alignment horizontal="center" vertical="center"/>
    </xf>
    <xf numFmtId="201" fontId="119" fillId="0" borderId="0" xfId="109" applyNumberFormat="1" applyFont="1" applyAlignment="1">
      <alignment horizontal="center" vertical="center"/>
    </xf>
    <xf numFmtId="183" fontId="119" fillId="0" borderId="0" xfId="109" applyNumberFormat="1" applyFont="1" applyAlignment="1">
      <alignment horizontal="center" vertical="center"/>
    </xf>
    <xf numFmtId="0" fontId="119" fillId="0" borderId="0" xfId="109" applyFont="1" applyAlignment="1">
      <alignment horizontal="left" vertical="center"/>
    </xf>
    <xf numFmtId="49" fontId="131" fillId="0" borderId="0" xfId="109" applyNumberFormat="1" applyFont="1" applyAlignment="1">
      <alignment vertical="center"/>
    </xf>
    <xf numFmtId="0" fontId="131" fillId="0" borderId="0" xfId="109" applyFont="1" applyAlignment="1">
      <alignment horizontal="center" vertical="center"/>
    </xf>
    <xf numFmtId="220" fontId="131" fillId="0" borderId="0" xfId="109" applyNumberFormat="1" applyFont="1" applyAlignment="1">
      <alignment vertical="center"/>
    </xf>
    <xf numFmtId="219" fontId="131" fillId="0" borderId="0" xfId="109" applyNumberFormat="1" applyFont="1" applyAlignment="1">
      <alignment vertical="center"/>
    </xf>
    <xf numFmtId="0" fontId="131" fillId="0" borderId="0" xfId="109" applyFont="1" applyAlignment="1">
      <alignment vertical="center"/>
    </xf>
    <xf numFmtId="0" fontId="1" fillId="0" borderId="0" xfId="111" applyAlignment="1">
      <alignment horizontal="center" vertical="center"/>
    </xf>
    <xf numFmtId="0" fontId="135" fillId="0" borderId="19" xfId="111" applyFont="1" applyBorder="1" applyAlignment="1">
      <alignment horizontal="center" vertical="center"/>
    </xf>
    <xf numFmtId="0" fontId="135" fillId="0" borderId="18" xfId="111" applyFont="1" applyBorder="1" applyAlignment="1">
      <alignment horizontal="center" vertical="center"/>
    </xf>
    <xf numFmtId="0" fontId="137" fillId="0" borderId="19" xfId="111" applyFont="1" applyBorder="1" applyAlignment="1">
      <alignment horizontal="center" vertical="center"/>
    </xf>
    <xf numFmtId="0" fontId="5" fillId="0" borderId="0" xfId="109"/>
    <xf numFmtId="0" fontId="143" fillId="0" borderId="0" xfId="109" applyFont="1" applyAlignment="1">
      <alignment horizontal="center" vertical="center"/>
    </xf>
    <xf numFmtId="177" fontId="143" fillId="0" borderId="0" xfId="110" applyFont="1" applyAlignment="1">
      <alignment horizontal="center" vertical="center"/>
    </xf>
    <xf numFmtId="0" fontId="144" fillId="35" borderId="17" xfId="109" applyFont="1" applyFill="1" applyBorder="1" applyAlignment="1">
      <alignment horizontal="center" vertical="center"/>
    </xf>
    <xf numFmtId="177" fontId="144" fillId="35" borderId="17" xfId="110" applyFont="1" applyFill="1" applyBorder="1" applyAlignment="1">
      <alignment horizontal="center" vertical="center" wrapText="1"/>
    </xf>
    <xf numFmtId="0" fontId="146" fillId="0" borderId="17" xfId="109" applyFont="1" applyBorder="1" applyAlignment="1">
      <alignment horizontal="center" vertical="center"/>
    </xf>
    <xf numFmtId="37" fontId="147" fillId="0" borderId="78" xfId="109" applyNumberFormat="1" applyFont="1" applyBorder="1" applyAlignment="1">
      <alignment horizontal="left" vertical="center"/>
    </xf>
    <xf numFmtId="37" fontId="147" fillId="0" borderId="37" xfId="109" quotePrefix="1" applyNumberFormat="1" applyFont="1" applyBorder="1" applyAlignment="1">
      <alignment horizontal="center" vertical="center"/>
    </xf>
    <xf numFmtId="218" fontId="147" fillId="0" borderId="37" xfId="109" applyNumberFormat="1" applyFont="1" applyBorder="1" applyAlignment="1">
      <alignment horizontal="center" vertical="center"/>
    </xf>
    <xf numFmtId="0" fontId="147" fillId="0" borderId="78" xfId="109" applyFont="1" applyBorder="1" applyAlignment="1">
      <alignment horizontal="left" vertical="center"/>
    </xf>
    <xf numFmtId="0" fontId="147" fillId="0" borderId="37" xfId="109" applyFont="1" applyBorder="1" applyAlignment="1">
      <alignment horizontal="center" vertical="center"/>
    </xf>
    <xf numFmtId="3" fontId="147" fillId="0" borderId="37" xfId="109" applyNumberFormat="1" applyFont="1" applyBorder="1" applyAlignment="1">
      <alignment horizontal="centerContinuous" vertical="center"/>
    </xf>
    <xf numFmtId="41" fontId="147" fillId="0" borderId="37" xfId="991" applyFont="1" applyFill="1" applyBorder="1" applyAlignment="1">
      <alignment horizontal="centerContinuous" vertical="center"/>
    </xf>
    <xf numFmtId="41" fontId="147" fillId="0" borderId="37" xfId="991" applyFont="1" applyFill="1" applyBorder="1" applyAlignment="1">
      <alignment vertical="center"/>
    </xf>
    <xf numFmtId="41" fontId="147" fillId="0" borderId="37" xfId="991" applyFont="1" applyFill="1" applyBorder="1" applyAlignment="1">
      <alignment horizontal="center" vertical="center"/>
    </xf>
    <xf numFmtId="41" fontId="147" fillId="0" borderId="37" xfId="991" applyFont="1" applyFill="1" applyBorder="1" applyAlignment="1">
      <alignment horizontal="left" vertical="center"/>
    </xf>
    <xf numFmtId="0" fontId="147" fillId="0" borderId="37" xfId="109" applyFont="1" applyBorder="1" applyAlignment="1">
      <alignment horizontal="center" vertical="center" wrapText="1"/>
    </xf>
    <xf numFmtId="37" fontId="147" fillId="0" borderId="37" xfId="109" applyNumberFormat="1" applyFont="1" applyBorder="1" applyAlignment="1">
      <alignment vertical="center"/>
    </xf>
    <xf numFmtId="3" fontId="147" fillId="0" borderId="37" xfId="109" applyNumberFormat="1" applyFont="1" applyBorder="1" applyAlignment="1">
      <alignment vertical="center"/>
    </xf>
    <xf numFmtId="41" fontId="148" fillId="0" borderId="37" xfId="991" applyFont="1" applyFill="1" applyBorder="1" applyAlignment="1">
      <alignment vertical="center"/>
    </xf>
    <xf numFmtId="0" fontId="120" fillId="33" borderId="97" xfId="109" applyFont="1" applyFill="1" applyBorder="1" applyAlignment="1">
      <alignment horizontal="center" vertical="center"/>
    </xf>
    <xf numFmtId="219" fontId="120" fillId="33" borderId="97" xfId="109" applyNumberFormat="1" applyFont="1" applyFill="1" applyBorder="1" applyAlignment="1">
      <alignment horizontal="center" vertical="center"/>
    </xf>
    <xf numFmtId="219" fontId="120" fillId="33" borderId="98" xfId="109" applyNumberFormat="1" applyFont="1" applyFill="1" applyBorder="1" applyAlignment="1">
      <alignment horizontal="center" vertical="center"/>
    </xf>
    <xf numFmtId="219" fontId="122" fillId="0" borderId="0" xfId="109" applyNumberFormat="1" applyFont="1" applyAlignment="1">
      <alignment horizontal="center" vertical="center"/>
    </xf>
    <xf numFmtId="49" fontId="119" fillId="0" borderId="0" xfId="109" applyNumberFormat="1" applyFont="1" applyAlignment="1">
      <alignment horizontal="left" vertical="center"/>
    </xf>
    <xf numFmtId="0" fontId="120" fillId="0" borderId="119" xfId="109" applyFont="1" applyBorder="1" applyAlignment="1">
      <alignment horizontal="center" vertical="center"/>
    </xf>
    <xf numFmtId="185" fontId="120" fillId="0" borderId="103" xfId="109" applyNumberFormat="1" applyFont="1" applyBorder="1" applyAlignment="1">
      <alignment horizontal="center" vertical="center"/>
    </xf>
    <xf numFmtId="41" fontId="120" fillId="0" borderId="103" xfId="991" applyFont="1" applyFill="1" applyBorder="1" applyAlignment="1">
      <alignment horizontal="center" vertical="center"/>
    </xf>
    <xf numFmtId="227" fontId="120" fillId="0" borderId="103" xfId="991" applyNumberFormat="1" applyFont="1" applyFill="1" applyBorder="1" applyAlignment="1">
      <alignment vertical="center"/>
    </xf>
    <xf numFmtId="228" fontId="120" fillId="0" borderId="103" xfId="991" applyNumberFormat="1" applyFont="1" applyFill="1" applyBorder="1" applyAlignment="1">
      <alignment vertical="center"/>
    </xf>
    <xf numFmtId="229" fontId="120" fillId="0" borderId="107" xfId="991" applyNumberFormat="1" applyFont="1" applyFill="1" applyBorder="1" applyAlignment="1">
      <alignment vertical="center"/>
    </xf>
    <xf numFmtId="220" fontId="122" fillId="0" borderId="0" xfId="109" applyNumberFormat="1" applyFont="1" applyAlignment="1">
      <alignment horizontal="center" vertical="center"/>
    </xf>
    <xf numFmtId="0" fontId="120" fillId="33" borderId="14" xfId="109" applyFont="1" applyFill="1" applyBorder="1" applyAlignment="1">
      <alignment horizontal="center" vertical="center"/>
    </xf>
    <xf numFmtId="219" fontId="116" fillId="33" borderId="17" xfId="109" applyNumberFormat="1" applyFont="1" applyFill="1" applyBorder="1" applyAlignment="1">
      <alignment horizontal="center" vertical="center"/>
    </xf>
    <xf numFmtId="0" fontId="116" fillId="0" borderId="0" xfId="109" applyFont="1" applyAlignment="1">
      <alignment horizontal="center" vertical="center"/>
    </xf>
    <xf numFmtId="219" fontId="116" fillId="0" borderId="17" xfId="109" applyNumberFormat="1" applyFont="1" applyBorder="1" applyAlignment="1">
      <alignment horizontal="center" vertical="center"/>
    </xf>
    <xf numFmtId="0" fontId="116" fillId="0" borderId="0" xfId="109" applyFont="1" applyAlignment="1">
      <alignment horizontal="left" vertical="center"/>
    </xf>
    <xf numFmtId="0" fontId="133" fillId="0" borderId="18" xfId="111" applyFont="1" applyBorder="1" applyAlignment="1">
      <alignment horizontal="center" vertical="center" shrinkToFit="1"/>
    </xf>
    <xf numFmtId="223" fontId="120" fillId="0" borderId="14" xfId="991" applyNumberFormat="1" applyFont="1" applyFill="1" applyBorder="1" applyAlignment="1">
      <alignment horizontal="center" vertical="center"/>
    </xf>
    <xf numFmtId="221" fontId="120" fillId="0" borderId="14" xfId="109" applyNumberFormat="1" applyFont="1" applyBorder="1" applyAlignment="1">
      <alignment horizontal="right" vertical="center"/>
    </xf>
    <xf numFmtId="219" fontId="149" fillId="0" borderId="17" xfId="110" applyNumberFormat="1" applyFont="1" applyBorder="1" applyAlignment="1">
      <alignment horizontal="center" vertical="center"/>
    </xf>
    <xf numFmtId="0" fontId="149" fillId="0" borderId="17" xfId="109" applyFont="1" applyBorder="1" applyAlignment="1">
      <alignment horizontal="distributed" vertical="center" indent="1"/>
    </xf>
    <xf numFmtId="0" fontId="116" fillId="0" borderId="0" xfId="109" quotePrefix="1" applyFont="1" applyAlignment="1">
      <alignment horizontal="left" vertical="center"/>
    </xf>
    <xf numFmtId="182" fontId="116" fillId="0" borderId="0" xfId="109" applyNumberFormat="1" applyFont="1" applyAlignment="1">
      <alignment horizontal="left" vertical="center"/>
    </xf>
    <xf numFmtId="233" fontId="116" fillId="0" borderId="0" xfId="109" applyNumberFormat="1" applyFont="1" applyAlignment="1">
      <alignment horizontal="left" vertical="center"/>
    </xf>
    <xf numFmtId="182" fontId="116" fillId="0" borderId="0" xfId="109" applyNumberFormat="1" applyFont="1" applyAlignment="1">
      <alignment vertical="center"/>
    </xf>
    <xf numFmtId="3" fontId="116" fillId="0" borderId="0" xfId="109" applyNumberFormat="1" applyFont="1" applyAlignment="1">
      <alignment horizontal="center" vertical="center"/>
    </xf>
    <xf numFmtId="233" fontId="116" fillId="0" borderId="0" xfId="109" applyNumberFormat="1" applyFont="1" applyAlignment="1">
      <alignment horizontal="center" vertical="center"/>
    </xf>
    <xf numFmtId="234" fontId="116" fillId="0" borderId="0" xfId="991" applyNumberFormat="1" applyFont="1" applyFill="1" applyBorder="1" applyAlignment="1">
      <alignment horizontal="center" vertical="center"/>
    </xf>
    <xf numFmtId="41" fontId="116" fillId="0" borderId="0" xfId="991" applyFont="1" applyFill="1" applyBorder="1" applyAlignment="1">
      <alignment vertical="center"/>
    </xf>
    <xf numFmtId="219" fontId="110" fillId="0" borderId="0" xfId="109" applyNumberFormat="1" applyFont="1" applyAlignment="1">
      <alignment horizontal="right" vertical="center"/>
    </xf>
    <xf numFmtId="0" fontId="110" fillId="0" borderId="0" xfId="109" applyFont="1" applyAlignment="1">
      <alignment horizontal="left" vertical="center"/>
    </xf>
    <xf numFmtId="41" fontId="110" fillId="0" borderId="0" xfId="991" applyFont="1" applyFill="1" applyBorder="1" applyAlignment="1">
      <alignment horizontal="center" vertical="center"/>
    </xf>
    <xf numFmtId="235" fontId="116" fillId="0" borderId="0" xfId="109" applyNumberFormat="1" applyFont="1" applyAlignment="1">
      <alignment horizontal="left" vertical="center"/>
    </xf>
    <xf numFmtId="0" fontId="124" fillId="0" borderId="0" xfId="109" applyFont="1" applyAlignment="1">
      <alignment horizontal="left" vertical="center"/>
    </xf>
    <xf numFmtId="41" fontId="116" fillId="0" borderId="0" xfId="991" applyFont="1" applyFill="1" applyBorder="1" applyAlignment="1">
      <alignment horizontal="right" vertical="center"/>
    </xf>
    <xf numFmtId="0" fontId="110" fillId="0" borderId="0" xfId="109" applyFont="1" applyAlignment="1">
      <alignment horizontal="right" vertical="center"/>
    </xf>
    <xf numFmtId="221" fontId="120" fillId="0" borderId="120" xfId="109" applyNumberFormat="1" applyFont="1" applyBorder="1" applyAlignment="1">
      <alignment horizontal="right" vertical="center"/>
    </xf>
    <xf numFmtId="221" fontId="120" fillId="0" borderId="91" xfId="109" applyNumberFormat="1" applyFont="1" applyBorder="1" applyAlignment="1">
      <alignment horizontal="right" vertical="center"/>
    </xf>
    <xf numFmtId="0" fontId="135" fillId="0" borderId="19" xfId="111" applyFont="1" applyBorder="1" applyAlignment="1">
      <alignment horizontal="center" vertical="center" shrinkToFit="1"/>
    </xf>
    <xf numFmtId="0" fontId="3" fillId="32" borderId="24" xfId="0" applyFont="1" applyFill="1" applyBorder="1" applyAlignment="1">
      <alignment horizontal="left" vertical="center" wrapText="1"/>
    </xf>
    <xf numFmtId="0" fontId="3" fillId="32" borderId="24" xfId="0" applyFont="1" applyFill="1" applyBorder="1" applyAlignment="1">
      <alignment horizontal="center" vertical="center" wrapText="1"/>
    </xf>
    <xf numFmtId="0" fontId="3" fillId="32" borderId="25" xfId="0" applyFont="1" applyFill="1" applyBorder="1" applyAlignment="1">
      <alignment horizontal="center" vertical="center" wrapText="1"/>
    </xf>
    <xf numFmtId="0" fontId="150" fillId="0" borderId="0" xfId="0" applyFont="1" applyAlignment="1">
      <alignment horizontal="left" vertical="center"/>
    </xf>
    <xf numFmtId="219" fontId="110" fillId="0" borderId="0" xfId="109" applyNumberFormat="1" applyFont="1" applyAlignment="1">
      <alignment horizontal="left" vertical="center"/>
    </xf>
    <xf numFmtId="37" fontId="147" fillId="0" borderId="37" xfId="109" applyNumberFormat="1" applyFont="1" applyBorder="1" applyAlignment="1">
      <alignment horizontal="center" vertical="center"/>
    </xf>
    <xf numFmtId="0" fontId="115" fillId="19" borderId="17" xfId="109" quotePrefix="1" applyFont="1" applyFill="1" applyBorder="1" applyAlignment="1">
      <alignment horizontal="center" vertical="center"/>
    </xf>
    <xf numFmtId="0" fontId="115" fillId="19" borderId="17" xfId="109" applyFont="1" applyFill="1" applyBorder="1" applyAlignment="1">
      <alignment horizontal="center" vertical="center"/>
    </xf>
    <xf numFmtId="0" fontId="79" fillId="36" borderId="17" xfId="0" applyFont="1" applyFill="1" applyBorder="1"/>
    <xf numFmtId="0" fontId="79" fillId="0" borderId="17" xfId="0" applyFont="1" applyBorder="1" applyAlignment="1">
      <alignment horizontal="center"/>
    </xf>
    <xf numFmtId="0" fontId="3" fillId="0" borderId="17" xfId="0" applyFont="1" applyBorder="1" applyAlignment="1">
      <alignment vertical="center"/>
    </xf>
    <xf numFmtId="0" fontId="79" fillId="18" borderId="17" xfId="0" applyFont="1" applyFill="1" applyBorder="1" applyAlignment="1">
      <alignment horizontal="center"/>
    </xf>
    <xf numFmtId="0" fontId="151" fillId="37" borderId="0" xfId="109" applyFont="1" applyFill="1" applyAlignment="1">
      <alignment vertical="center"/>
    </xf>
    <xf numFmtId="41" fontId="151" fillId="37" borderId="0" xfId="991" applyFont="1" applyFill="1" applyAlignment="1">
      <alignment vertical="center"/>
    </xf>
    <xf numFmtId="0" fontId="151" fillId="0" borderId="0" xfId="109" applyFont="1" applyAlignment="1">
      <alignment vertical="center"/>
    </xf>
    <xf numFmtId="41" fontId="151" fillId="0" borderId="0" xfId="991" applyFont="1" applyAlignment="1">
      <alignment vertical="center"/>
    </xf>
    <xf numFmtId="0" fontId="151" fillId="0" borderId="17" xfId="109" applyFont="1" applyBorder="1" applyAlignment="1">
      <alignment horizontal="center" vertical="center" wrapText="1"/>
    </xf>
    <xf numFmtId="0" fontId="151" fillId="0" borderId="17" xfId="109" applyFont="1" applyBorder="1" applyAlignment="1">
      <alignment horizontal="center" vertical="center"/>
    </xf>
    <xf numFmtId="41" fontId="151" fillId="0" borderId="17" xfId="991" applyFont="1" applyBorder="1" applyAlignment="1">
      <alignment horizontal="center" vertical="center"/>
    </xf>
    <xf numFmtId="224" fontId="151" fillId="0" borderId="17" xfId="991" applyNumberFormat="1" applyFont="1" applyBorder="1" applyAlignment="1">
      <alignment horizontal="center" vertical="center"/>
    </xf>
    <xf numFmtId="0" fontId="151" fillId="0" borderId="0" xfId="109" applyFont="1" applyAlignment="1">
      <alignment horizontal="center" vertical="center"/>
    </xf>
    <xf numFmtId="0" fontId="151" fillId="38" borderId="0" xfId="109" applyFont="1" applyFill="1" applyAlignment="1">
      <alignment horizontal="center" vertical="center"/>
    </xf>
    <xf numFmtId="0" fontId="151" fillId="32" borderId="17" xfId="109" applyFont="1" applyFill="1" applyBorder="1" applyAlignment="1">
      <alignment horizontal="center" vertical="center" wrapText="1"/>
    </xf>
    <xf numFmtId="41" fontId="151" fillId="32" borderId="17" xfId="991" applyFont="1" applyFill="1" applyBorder="1" applyAlignment="1">
      <alignment horizontal="center" vertical="center"/>
    </xf>
    <xf numFmtId="224" fontId="151" fillId="32" borderId="17" xfId="991" applyNumberFormat="1" applyFont="1" applyFill="1" applyBorder="1" applyAlignment="1">
      <alignment horizontal="center" vertical="center"/>
    </xf>
    <xf numFmtId="184" fontId="151" fillId="0" borderId="17" xfId="991" applyNumberFormat="1" applyFont="1" applyBorder="1" applyAlignment="1">
      <alignment horizontal="center" vertical="center"/>
    </xf>
    <xf numFmtId="186" fontId="151" fillId="0" borderId="17" xfId="109" applyNumberFormat="1" applyFont="1" applyBorder="1" applyAlignment="1">
      <alignment horizontal="center" vertical="center"/>
    </xf>
    <xf numFmtId="41" fontId="151" fillId="0" borderId="17" xfId="109" applyNumberFormat="1" applyFont="1" applyBorder="1" applyAlignment="1">
      <alignment horizontal="center" vertical="center"/>
    </xf>
    <xf numFmtId="0" fontId="151" fillId="32" borderId="17" xfId="109" applyFont="1" applyFill="1" applyBorder="1" applyAlignment="1">
      <alignment horizontal="center" vertical="center"/>
    </xf>
    <xf numFmtId="184" fontId="151" fillId="32" borderId="17" xfId="991" applyNumberFormat="1" applyFont="1" applyFill="1" applyBorder="1" applyAlignment="1">
      <alignment horizontal="center" vertical="center"/>
    </xf>
    <xf numFmtId="186" fontId="151" fillId="32" borderId="17" xfId="109" applyNumberFormat="1" applyFont="1" applyFill="1" applyBorder="1" applyAlignment="1">
      <alignment horizontal="center" vertical="center"/>
    </xf>
    <xf numFmtId="41" fontId="151" fillId="32" borderId="17" xfId="109" applyNumberFormat="1" applyFont="1" applyFill="1" applyBorder="1" applyAlignment="1">
      <alignment horizontal="center" vertical="center"/>
    </xf>
    <xf numFmtId="41" fontId="151" fillId="0" borderId="17" xfId="991" applyFont="1" applyFill="1" applyBorder="1" applyAlignment="1">
      <alignment horizontal="center" vertical="center"/>
    </xf>
    <xf numFmtId="224" fontId="151" fillId="0" borderId="17" xfId="991" applyNumberFormat="1" applyFont="1" applyFill="1" applyBorder="1" applyAlignment="1">
      <alignment horizontal="center" vertical="center"/>
    </xf>
    <xf numFmtId="184" fontId="151" fillId="0" borderId="17" xfId="991" applyNumberFormat="1" applyFont="1" applyFill="1" applyBorder="1" applyAlignment="1">
      <alignment horizontal="center" vertical="center"/>
    </xf>
    <xf numFmtId="0" fontId="151" fillId="39" borderId="17" xfId="109" applyFont="1" applyFill="1" applyBorder="1" applyAlignment="1">
      <alignment horizontal="center" vertical="center" wrapText="1"/>
    </xf>
    <xf numFmtId="41" fontId="151" fillId="39" borderId="17" xfId="991" applyFont="1" applyFill="1" applyBorder="1" applyAlignment="1">
      <alignment horizontal="center" vertical="center"/>
    </xf>
    <xf numFmtId="224" fontId="151" fillId="39" borderId="17" xfId="991" applyNumberFormat="1" applyFont="1" applyFill="1" applyBorder="1" applyAlignment="1">
      <alignment horizontal="center" vertical="center"/>
    </xf>
    <xf numFmtId="0" fontId="151" fillId="39" borderId="17" xfId="109" applyFont="1" applyFill="1" applyBorder="1" applyAlignment="1">
      <alignment horizontal="center" vertical="center"/>
    </xf>
    <xf numFmtId="184" fontId="151" fillId="39" borderId="17" xfId="991" applyNumberFormat="1" applyFont="1" applyFill="1" applyBorder="1" applyAlignment="1">
      <alignment horizontal="center" vertical="center"/>
    </xf>
    <xf numFmtId="186" fontId="151" fillId="39" borderId="17" xfId="109" applyNumberFormat="1" applyFont="1" applyFill="1" applyBorder="1" applyAlignment="1">
      <alignment horizontal="center" vertical="center"/>
    </xf>
    <xf numFmtId="41" fontId="151" fillId="39" borderId="17" xfId="109" applyNumberFormat="1" applyFont="1" applyFill="1" applyBorder="1" applyAlignment="1">
      <alignment horizontal="center" vertical="center"/>
    </xf>
    <xf numFmtId="201" fontId="153" fillId="34" borderId="17" xfId="1224" applyNumberFormat="1" applyFont="1" applyFill="1" applyBorder="1" applyAlignment="1">
      <alignment horizontal="center" vertical="center" wrapText="1"/>
    </xf>
    <xf numFmtId="201" fontId="153" fillId="0" borderId="17" xfId="1224" applyNumberFormat="1" applyFont="1" applyBorder="1" applyAlignment="1">
      <alignment horizontal="center" vertical="center" wrapText="1"/>
    </xf>
    <xf numFmtId="0" fontId="27" fillId="0" borderId="124" xfId="1224" applyFont="1" applyBorder="1" applyAlignment="1">
      <alignment vertical="center"/>
    </xf>
    <xf numFmtId="201" fontId="153" fillId="0" borderId="27" xfId="1224" applyNumberFormat="1" applyFont="1" applyBorder="1" applyAlignment="1">
      <alignment horizontal="center" vertical="center" wrapText="1"/>
    </xf>
    <xf numFmtId="0" fontId="27" fillId="0" borderId="125" xfId="1224" applyFont="1" applyBorder="1" applyAlignment="1">
      <alignment vertical="center"/>
    </xf>
    <xf numFmtId="0" fontId="27" fillId="32" borderId="125" xfId="1224" applyFont="1" applyFill="1" applyBorder="1" applyAlignment="1">
      <alignment vertical="center"/>
    </xf>
    <xf numFmtId="201" fontId="153" fillId="32" borderId="27" xfId="1224" applyNumberFormat="1" applyFont="1" applyFill="1" applyBorder="1" applyAlignment="1">
      <alignment horizontal="center" vertical="center" wrapText="1"/>
    </xf>
    <xf numFmtId="0" fontId="153" fillId="18" borderId="135" xfId="1224" applyFont="1" applyFill="1" applyBorder="1" applyAlignment="1">
      <alignment horizontal="center" vertical="center" wrapText="1"/>
    </xf>
    <xf numFmtId="0" fontId="153" fillId="0" borderId="135" xfId="1224" applyFont="1" applyBorder="1" applyAlignment="1">
      <alignment horizontal="center" vertical="center" wrapText="1"/>
    </xf>
    <xf numFmtId="0" fontId="27" fillId="34" borderId="125" xfId="1224" applyFont="1" applyFill="1" applyBorder="1" applyAlignment="1">
      <alignment vertical="center"/>
    </xf>
    <xf numFmtId="0" fontId="153" fillId="18" borderId="136" xfId="1224" applyFont="1" applyFill="1" applyBorder="1" applyAlignment="1">
      <alignment horizontal="center" vertical="center" wrapText="1"/>
    </xf>
    <xf numFmtId="0" fontId="27" fillId="0" borderId="137" xfId="1224" applyFont="1" applyBorder="1" applyAlignment="1">
      <alignment vertical="center"/>
    </xf>
    <xf numFmtId="201" fontId="153" fillId="0" borderId="138" xfId="1224" applyNumberFormat="1" applyFont="1" applyBorder="1" applyAlignment="1">
      <alignment horizontal="center" vertical="center" wrapText="1"/>
    </xf>
    <xf numFmtId="0" fontId="153" fillId="18" borderId="139" xfId="1224" applyFont="1" applyFill="1" applyBorder="1" applyAlignment="1">
      <alignment horizontal="center" vertical="center" wrapText="1"/>
    </xf>
    <xf numFmtId="3" fontId="79" fillId="0" borderId="17" xfId="1209" applyNumberFormat="1" applyFont="1" applyBorder="1" applyAlignment="1">
      <alignment vertical="center"/>
    </xf>
    <xf numFmtId="181" fontId="28" fillId="0" borderId="17" xfId="0" applyNumberFormat="1" applyFont="1" applyBorder="1" applyAlignment="1">
      <alignment vertical="center"/>
    </xf>
    <xf numFmtId="181" fontId="3" fillId="0" borderId="17" xfId="0" applyNumberFormat="1" applyFont="1" applyBorder="1" applyAlignment="1">
      <alignment vertical="center"/>
    </xf>
    <xf numFmtId="0" fontId="133" fillId="0" borderId="148" xfId="111" applyFont="1" applyBorder="1" applyAlignment="1">
      <alignment horizontal="center" vertical="center"/>
    </xf>
    <xf numFmtId="0" fontId="133" fillId="0" borderId="148" xfId="111" applyFont="1" applyBorder="1" applyAlignment="1">
      <alignment horizontal="center" vertical="center" shrinkToFit="1"/>
    </xf>
    <xf numFmtId="0" fontId="137" fillId="0" borderId="148" xfId="111" applyFont="1" applyBorder="1" applyAlignment="1">
      <alignment horizontal="center" vertical="center"/>
    </xf>
    <xf numFmtId="0" fontId="133" fillId="0" borderId="151" xfId="111" applyFont="1" applyBorder="1" applyAlignment="1">
      <alignment horizontal="center" vertical="center" shrinkToFit="1"/>
    </xf>
    <xf numFmtId="0" fontId="146" fillId="0" borderId="152" xfId="109" applyFont="1" applyBorder="1" applyAlignment="1">
      <alignment horizontal="center" vertical="center"/>
    </xf>
    <xf numFmtId="0" fontId="149" fillId="0" borderId="36" xfId="109" applyFont="1" applyBorder="1" applyAlignment="1">
      <alignment horizontal="distributed" vertical="center" indent="1"/>
    </xf>
    <xf numFmtId="0" fontId="149" fillId="0" borderId="26" xfId="109" applyFont="1" applyBorder="1" applyAlignment="1">
      <alignment horizontal="distributed" vertical="center" indent="1"/>
    </xf>
    <xf numFmtId="0" fontId="149" fillId="0" borderId="125" xfId="109" applyFont="1" applyBorder="1" applyAlignment="1">
      <alignment horizontal="distributed" vertical="center" indent="1"/>
    </xf>
    <xf numFmtId="0" fontId="1" fillId="0" borderId="18" xfId="111" applyBorder="1" applyAlignment="1">
      <alignment horizontal="center" vertical="center"/>
    </xf>
    <xf numFmtId="0" fontId="1" fillId="0" borderId="19" xfId="111" applyBorder="1" applyAlignment="1">
      <alignment horizontal="center" vertical="center"/>
    </xf>
    <xf numFmtId="0" fontId="232" fillId="0" borderId="0" xfId="0" applyFont="1" applyAlignment="1">
      <alignment horizontal="left" vertical="center"/>
    </xf>
    <xf numFmtId="0" fontId="27" fillId="33" borderId="121" xfId="0" applyFont="1" applyFill="1" applyBorder="1" applyAlignment="1">
      <alignment horizontal="center" vertical="center"/>
    </xf>
    <xf numFmtId="0" fontId="27" fillId="33" borderId="80" xfId="0" applyFont="1" applyFill="1" applyBorder="1" applyAlignment="1">
      <alignment horizontal="center" vertical="center"/>
    </xf>
    <xf numFmtId="0" fontId="27" fillId="0" borderId="102" xfId="0" applyFont="1" applyBorder="1" applyAlignment="1">
      <alignment horizontal="center" vertical="center"/>
    </xf>
    <xf numFmtId="185" fontId="27" fillId="0" borderId="14" xfId="0" applyNumberFormat="1" applyFont="1" applyBorder="1" applyAlignment="1">
      <alignment horizontal="center" vertical="center"/>
    </xf>
    <xf numFmtId="182" fontId="27" fillId="0" borderId="14" xfId="0" applyNumberFormat="1" applyFont="1" applyBorder="1" applyAlignment="1">
      <alignment horizontal="center" vertical="center"/>
    </xf>
    <xf numFmtId="349" fontId="27" fillId="0" borderId="105" xfId="0" applyNumberFormat="1" applyFont="1" applyBorder="1" applyAlignment="1">
      <alignment horizontal="center" vertical="center"/>
    </xf>
    <xf numFmtId="182" fontId="27" fillId="0" borderId="14" xfId="0" applyNumberFormat="1" applyFont="1" applyBorder="1" applyAlignment="1">
      <alignment vertical="center"/>
    </xf>
    <xf numFmtId="349" fontId="27" fillId="0" borderId="95" xfId="0" applyNumberFormat="1" applyFont="1" applyBorder="1" applyAlignment="1">
      <alignment vertical="center"/>
    </xf>
    <xf numFmtId="237" fontId="117" fillId="0" borderId="0" xfId="109" applyNumberFormat="1" applyFont="1" applyAlignment="1">
      <alignment vertical="center"/>
    </xf>
    <xf numFmtId="41" fontId="117" fillId="0" borderId="0" xfId="991" applyFont="1" applyFill="1" applyBorder="1" applyAlignment="1">
      <alignment vertical="center"/>
    </xf>
    <xf numFmtId="43" fontId="117" fillId="0" borderId="0" xfId="109" applyNumberFormat="1" applyFont="1" applyAlignment="1">
      <alignment vertical="center"/>
    </xf>
    <xf numFmtId="41" fontId="117" fillId="0" borderId="0" xfId="109" applyNumberFormat="1" applyFont="1" applyAlignment="1">
      <alignment vertical="center"/>
    </xf>
    <xf numFmtId="41" fontId="236" fillId="0" borderId="93" xfId="991" quotePrefix="1" applyFont="1" applyFill="1" applyBorder="1" applyAlignment="1">
      <alignment horizontal="center" vertical="center"/>
    </xf>
    <xf numFmtId="41" fontId="148" fillId="0" borderId="37" xfId="991" applyFont="1" applyFill="1" applyBorder="1" applyAlignment="1">
      <alignment horizontal="center" vertical="center"/>
    </xf>
    <xf numFmtId="0" fontId="147" fillId="0" borderId="94" xfId="109" applyFont="1" applyBorder="1" applyAlignment="1">
      <alignment horizontal="left" vertical="center"/>
    </xf>
    <xf numFmtId="0" fontId="138" fillId="0" borderId="19" xfId="111" applyFont="1" applyBorder="1" applyAlignment="1">
      <alignment horizontal="left" vertical="center"/>
    </xf>
    <xf numFmtId="177" fontId="133" fillId="0" borderId="0" xfId="110" applyFont="1" applyBorder="1" applyAlignment="1">
      <alignment horizontal="left" vertical="center"/>
    </xf>
    <xf numFmtId="177" fontId="134" fillId="0" borderId="0" xfId="110" applyFont="1" applyBorder="1" applyAlignment="1">
      <alignment horizontal="left" vertical="center"/>
    </xf>
    <xf numFmtId="0" fontId="133" fillId="0" borderId="0" xfId="111" applyFont="1" applyAlignment="1">
      <alignment horizontal="center" vertical="center" shrinkToFit="1"/>
    </xf>
    <xf numFmtId="0" fontId="134" fillId="0" borderId="0" xfId="111" applyFont="1" applyAlignment="1">
      <alignment horizontal="center" vertical="center"/>
    </xf>
    <xf numFmtId="0" fontId="133" fillId="0" borderId="0" xfId="111" applyFont="1" applyAlignment="1">
      <alignment horizontal="center" vertical="center"/>
    </xf>
    <xf numFmtId="0" fontId="135" fillId="0" borderId="0" xfId="111" applyFont="1" applyAlignment="1">
      <alignment horizontal="center" vertical="center" shrinkToFit="1"/>
    </xf>
    <xf numFmtId="0" fontId="136" fillId="0" borderId="0" xfId="111" applyFont="1" applyAlignment="1">
      <alignment horizontal="left" vertical="center"/>
    </xf>
    <xf numFmtId="0" fontId="135" fillId="0" borderId="0" xfId="111" applyFont="1" applyAlignment="1">
      <alignment horizontal="center" vertical="center"/>
    </xf>
    <xf numFmtId="0" fontId="137" fillId="0" borderId="0" xfId="111" applyFont="1" applyAlignment="1">
      <alignment horizontal="center" vertical="center"/>
    </xf>
    <xf numFmtId="0" fontId="137" fillId="0" borderId="0" xfId="111" applyFont="1" applyAlignment="1">
      <alignment vertical="center"/>
    </xf>
    <xf numFmtId="0" fontId="138" fillId="0" borderId="0" xfId="111" applyFont="1" applyAlignment="1">
      <alignment horizontal="left" vertical="center"/>
    </xf>
    <xf numFmtId="0" fontId="137" fillId="0" borderId="0" xfId="111" applyFont="1" applyAlignment="1">
      <alignment horizontal="left" vertical="center"/>
    </xf>
    <xf numFmtId="0" fontId="140" fillId="0" borderId="0" xfId="111" applyFont="1" applyAlignment="1">
      <alignment horizontal="left" vertical="center"/>
    </xf>
    <xf numFmtId="0" fontId="138" fillId="0" borderId="0" xfId="111" applyFont="1" applyAlignment="1">
      <alignment horizontal="center" vertical="center"/>
    </xf>
    <xf numFmtId="0" fontId="138" fillId="0" borderId="0" xfId="111" applyFont="1" applyAlignment="1">
      <alignment vertical="center"/>
    </xf>
    <xf numFmtId="0" fontId="133" fillId="0" borderId="0" xfId="111" applyFont="1" applyAlignment="1">
      <alignment vertical="center"/>
    </xf>
    <xf numFmtId="0" fontId="133" fillId="0" borderId="0" xfId="111" applyFont="1" applyAlignment="1">
      <alignment horizontal="right" vertical="center"/>
    </xf>
    <xf numFmtId="0" fontId="133" fillId="0" borderId="0" xfId="111" applyFont="1" applyAlignment="1">
      <alignment horizontal="left" vertical="center"/>
    </xf>
    <xf numFmtId="0" fontId="235" fillId="0" borderId="0" xfId="111" applyFont="1" applyAlignment="1">
      <alignment horizontal="center" vertical="center"/>
    </xf>
    <xf numFmtId="0" fontId="134" fillId="0" borderId="0" xfId="9717" applyFont="1" applyAlignment="1">
      <alignment vertical="center"/>
    </xf>
    <xf numFmtId="0" fontId="135" fillId="0" borderId="0" xfId="9717" applyFont="1" applyAlignment="1">
      <alignment vertical="center"/>
    </xf>
    <xf numFmtId="0" fontId="1" fillId="0" borderId="165" xfId="111" applyBorder="1" applyAlignment="1">
      <alignment horizontal="center" vertical="center"/>
    </xf>
    <xf numFmtId="0" fontId="1" fillId="0" borderId="39" xfId="111" applyBorder="1" applyAlignment="1">
      <alignment horizontal="center" vertical="center"/>
    </xf>
    <xf numFmtId="0" fontId="135" fillId="0" borderId="39" xfId="9717" applyFont="1" applyBorder="1" applyAlignment="1">
      <alignment vertical="center"/>
    </xf>
    <xf numFmtId="0" fontId="1" fillId="0" borderId="166" xfId="111" applyBorder="1" applyAlignment="1">
      <alignment horizontal="center" vertical="center"/>
    </xf>
    <xf numFmtId="0" fontId="237" fillId="0" borderId="99" xfId="109" applyFont="1" applyBorder="1" applyAlignment="1">
      <alignment horizontal="left" vertical="center"/>
    </xf>
    <xf numFmtId="0" fontId="238" fillId="0" borderId="77" xfId="109" quotePrefix="1" applyFont="1" applyBorder="1" applyAlignment="1">
      <alignment horizontal="center" vertical="center"/>
    </xf>
    <xf numFmtId="0" fontId="238" fillId="0" borderId="77" xfId="109" applyFont="1" applyBorder="1" applyAlignment="1">
      <alignment horizontal="center" vertical="center"/>
    </xf>
    <xf numFmtId="41" fontId="238" fillId="0" borderId="77" xfId="109" quotePrefix="1" applyNumberFormat="1" applyFont="1" applyBorder="1" applyAlignment="1">
      <alignment horizontal="center" vertical="center"/>
    </xf>
    <xf numFmtId="41" fontId="239" fillId="0" borderId="77" xfId="109" quotePrefix="1" applyNumberFormat="1" applyFont="1" applyBorder="1" applyAlignment="1">
      <alignment horizontal="center" vertical="center"/>
    </xf>
    <xf numFmtId="0" fontId="238" fillId="0" borderId="93" xfId="109" applyFont="1" applyBorder="1" applyAlignment="1">
      <alignment horizontal="center" vertical="center"/>
    </xf>
    <xf numFmtId="0" fontId="147" fillId="0" borderId="37" xfId="109" applyFont="1" applyBorder="1" applyAlignment="1">
      <alignment vertical="center"/>
    </xf>
    <xf numFmtId="0" fontId="238" fillId="0" borderId="100" xfId="109" applyFont="1" applyBorder="1" applyAlignment="1">
      <alignment horizontal="center" vertical="center"/>
    </xf>
    <xf numFmtId="41" fontId="148" fillId="0" borderId="37" xfId="991" applyFont="1" applyFill="1" applyBorder="1" applyAlignment="1">
      <alignment horizontal="centerContinuous" vertical="center"/>
    </xf>
    <xf numFmtId="41" fontId="147" fillId="0" borderId="80" xfId="991" applyFont="1" applyFill="1" applyBorder="1" applyAlignment="1">
      <alignment vertical="center"/>
    </xf>
    <xf numFmtId="41" fontId="147" fillId="0" borderId="40" xfId="991" applyFont="1" applyFill="1" applyBorder="1" applyAlignment="1">
      <alignment vertical="center"/>
    </xf>
    <xf numFmtId="37" fontId="147" fillId="0" borderId="78" xfId="109" applyNumberFormat="1" applyFont="1" applyBorder="1" applyAlignment="1">
      <alignment horizontal="center" vertical="center"/>
    </xf>
    <xf numFmtId="41" fontId="236" fillId="0" borderId="93" xfId="991" applyFont="1" applyFill="1" applyBorder="1" applyAlignment="1">
      <alignment vertical="center"/>
    </xf>
    <xf numFmtId="3" fontId="147" fillId="0" borderId="37" xfId="109" applyNumberFormat="1" applyFont="1" applyBorder="1" applyAlignment="1">
      <alignment horizontal="center" vertical="center"/>
    </xf>
    <xf numFmtId="0" fontId="147" fillId="0" borderId="37" xfId="109" quotePrefix="1" applyFont="1" applyBorder="1" applyAlignment="1">
      <alignment horizontal="center" vertical="center"/>
    </xf>
    <xf numFmtId="39" fontId="147" fillId="0" borderId="37" xfId="109" applyNumberFormat="1" applyFont="1" applyBorder="1" applyAlignment="1">
      <alignment horizontal="center" vertical="center"/>
    </xf>
    <xf numFmtId="186" fontId="238" fillId="0" borderId="0" xfId="109" applyNumberFormat="1" applyFont="1" applyAlignment="1">
      <alignment vertical="center"/>
    </xf>
    <xf numFmtId="37" fontId="147" fillId="0" borderId="16" xfId="109" applyNumberFormat="1" applyFont="1" applyBorder="1" applyAlignment="1">
      <alignment horizontal="center" vertical="center"/>
    </xf>
    <xf numFmtId="37" fontId="147" fillId="0" borderId="16" xfId="109" applyNumberFormat="1" applyFont="1" applyBorder="1" applyAlignment="1">
      <alignment vertical="center"/>
    </xf>
    <xf numFmtId="3" fontId="147" fillId="0" borderId="16" xfId="109" applyNumberFormat="1" applyFont="1" applyBorder="1" applyAlignment="1">
      <alignment vertical="center"/>
    </xf>
    <xf numFmtId="41" fontId="147" fillId="0" borderId="16" xfId="991" applyFont="1" applyFill="1" applyBorder="1" applyAlignment="1">
      <alignment horizontal="centerContinuous" vertical="center"/>
    </xf>
    <xf numFmtId="41" fontId="147" fillId="0" borderId="16" xfId="991" applyFont="1" applyFill="1" applyBorder="1" applyAlignment="1">
      <alignment horizontal="center" vertical="center"/>
    </xf>
    <xf numFmtId="41" fontId="147" fillId="0" borderId="16" xfId="991" applyFont="1" applyFill="1" applyBorder="1" applyAlignment="1">
      <alignment vertical="center"/>
    </xf>
    <xf numFmtId="41" fontId="148" fillId="0" borderId="16" xfId="991" applyFont="1" applyFill="1" applyBorder="1" applyAlignment="1">
      <alignment vertical="center"/>
    </xf>
    <xf numFmtId="0" fontId="240" fillId="0" borderId="78" xfId="109" applyFont="1" applyBorder="1" applyAlignment="1">
      <alignment horizontal="left" vertical="center"/>
    </xf>
    <xf numFmtId="219" fontId="148" fillId="0" borderId="16" xfId="991" applyNumberFormat="1" applyFont="1" applyFill="1" applyBorder="1" applyAlignment="1">
      <alignment vertical="center"/>
    </xf>
    <xf numFmtId="0" fontId="240" fillId="0" borderId="102" xfId="109" applyFont="1" applyBorder="1" applyAlignment="1">
      <alignment horizontal="left" vertical="center"/>
    </xf>
    <xf numFmtId="37" fontId="147" fillId="0" borderId="14" xfId="109" applyNumberFormat="1" applyFont="1" applyBorder="1" applyAlignment="1">
      <alignment horizontal="center" vertical="center"/>
    </xf>
    <xf numFmtId="37" fontId="147" fillId="0" borderId="14" xfId="109" applyNumberFormat="1" applyFont="1" applyBorder="1" applyAlignment="1">
      <alignment vertical="center"/>
    </xf>
    <xf numFmtId="3" fontId="147" fillId="0" borderId="14" xfId="109" applyNumberFormat="1" applyFont="1" applyBorder="1" applyAlignment="1">
      <alignment vertical="center"/>
    </xf>
    <xf numFmtId="41" fontId="147" fillId="0" borderId="14" xfId="991" applyFont="1" applyFill="1" applyBorder="1" applyAlignment="1">
      <alignment horizontal="centerContinuous" vertical="center"/>
    </xf>
    <xf numFmtId="41" fontId="147" fillId="0" borderId="14" xfId="991" applyFont="1" applyFill="1" applyBorder="1" applyAlignment="1">
      <alignment horizontal="center" vertical="center"/>
    </xf>
    <xf numFmtId="41" fontId="147" fillId="0" borderId="14" xfId="991" applyFont="1" applyFill="1" applyBorder="1" applyAlignment="1">
      <alignment vertical="center"/>
    </xf>
    <xf numFmtId="0" fontId="241" fillId="0" borderId="0" xfId="111" applyFont="1" applyAlignment="1">
      <alignment vertical="center"/>
    </xf>
    <xf numFmtId="0" fontId="241" fillId="0" borderId="0" xfId="111" applyFont="1" applyAlignment="1">
      <alignment horizontal="right" vertical="center"/>
    </xf>
    <xf numFmtId="0" fontId="241" fillId="0" borderId="0" xfId="111" applyFont="1" applyAlignment="1">
      <alignment horizontal="left" vertical="center"/>
    </xf>
    <xf numFmtId="0" fontId="72" fillId="32" borderId="27" xfId="0" applyFont="1" applyFill="1" applyBorder="1" applyAlignment="1">
      <alignment horizontal="left" vertical="center" wrapText="1"/>
    </xf>
    <xf numFmtId="0" fontId="72" fillId="32" borderId="27" xfId="0" applyFont="1" applyFill="1" applyBorder="1" applyAlignment="1">
      <alignment horizontal="center" vertical="center" wrapText="1"/>
    </xf>
    <xf numFmtId="0" fontId="72" fillId="32" borderId="28" xfId="0" applyFont="1" applyFill="1" applyBorder="1" applyAlignment="1">
      <alignment horizontal="center" vertical="center" wrapText="1"/>
    </xf>
    <xf numFmtId="0" fontId="38" fillId="34" borderId="27" xfId="0" applyFont="1" applyFill="1" applyBorder="1" applyAlignment="1">
      <alignment horizontal="left" vertical="center" wrapText="1"/>
    </xf>
    <xf numFmtId="0" fontId="38" fillId="34" borderId="27" xfId="0" applyFont="1" applyFill="1" applyBorder="1" applyAlignment="1">
      <alignment horizontal="center" vertical="center" wrapText="1"/>
    </xf>
    <xf numFmtId="0" fontId="38" fillId="34" borderId="28" xfId="0" applyFont="1" applyFill="1" applyBorder="1" applyAlignment="1">
      <alignment horizontal="center" vertical="center" wrapText="1"/>
    </xf>
    <xf numFmtId="0" fontId="243" fillId="0" borderId="17" xfId="0" applyFont="1" applyBorder="1" applyAlignment="1">
      <alignment vertical="center"/>
    </xf>
    <xf numFmtId="180" fontId="71" fillId="0" borderId="17" xfId="82" applyNumberFormat="1" applyFont="1" applyFill="1" applyBorder="1" applyAlignment="1">
      <alignment vertical="center"/>
    </xf>
    <xf numFmtId="180" fontId="243" fillId="0" borderId="17" xfId="82" applyNumberFormat="1" applyFont="1" applyFill="1" applyBorder="1" applyAlignment="1">
      <alignment vertical="center"/>
    </xf>
    <xf numFmtId="0" fontId="71" fillId="0" borderId="17" xfId="0" applyFont="1" applyBorder="1" applyAlignment="1">
      <alignment horizontal="left" vertical="center" indent="1"/>
    </xf>
    <xf numFmtId="182" fontId="71" fillId="0" borderId="17" xfId="0" applyNumberFormat="1" applyFont="1" applyBorder="1" applyAlignment="1">
      <alignment horizontal="center" vertical="center"/>
    </xf>
    <xf numFmtId="0" fontId="71" fillId="0" borderId="17" xfId="0" applyFont="1" applyBorder="1" applyAlignment="1">
      <alignment horizontal="left" vertical="center" indent="2"/>
    </xf>
    <xf numFmtId="178" fontId="71" fillId="0" borderId="17" xfId="0" applyNumberFormat="1" applyFont="1" applyBorder="1" applyAlignment="1">
      <alignment horizontal="center" vertical="center"/>
    </xf>
    <xf numFmtId="183" fontId="71" fillId="0" borderId="17" xfId="0" applyNumberFormat="1" applyFont="1" applyBorder="1" applyAlignment="1">
      <alignment horizontal="center" vertical="center"/>
    </xf>
    <xf numFmtId="41" fontId="148" fillId="0" borderId="14" xfId="991" applyFont="1" applyFill="1" applyBorder="1" applyAlignment="1">
      <alignment vertical="center"/>
    </xf>
    <xf numFmtId="43" fontId="151" fillId="0" borderId="0" xfId="109" applyNumberFormat="1" applyFont="1" applyAlignment="1">
      <alignment vertical="center"/>
    </xf>
    <xf numFmtId="0" fontId="141" fillId="34" borderId="33" xfId="0" applyFont="1" applyFill="1" applyBorder="1" applyAlignment="1">
      <alignment horizontal="center" vertical="center" wrapText="1"/>
    </xf>
    <xf numFmtId="0" fontId="141" fillId="34" borderId="123" xfId="0" applyFont="1" applyFill="1" applyBorder="1" applyAlignment="1">
      <alignment horizontal="center" vertical="center" wrapText="1"/>
    </xf>
    <xf numFmtId="0" fontId="141" fillId="34" borderId="17" xfId="0" applyFont="1" applyFill="1" applyBorder="1" applyAlignment="1">
      <alignment horizontal="center" vertical="center" wrapText="1"/>
    </xf>
    <xf numFmtId="0" fontId="35" fillId="0" borderId="52" xfId="0" applyFont="1" applyBorder="1" applyAlignment="1">
      <alignment horizontal="center" vertical="center" wrapText="1"/>
    </xf>
    <xf numFmtId="0" fontId="35" fillId="0" borderId="51" xfId="0" applyFont="1" applyBorder="1" applyAlignment="1">
      <alignment horizontal="center" vertical="center" wrapText="1"/>
    </xf>
    <xf numFmtId="0" fontId="35" fillId="0" borderId="26" xfId="0" applyFont="1" applyBorder="1" applyAlignment="1">
      <alignment horizontal="center" vertical="center" wrapText="1"/>
    </xf>
    <xf numFmtId="0" fontId="138" fillId="0" borderId="149" xfId="111" applyFont="1" applyBorder="1" applyAlignment="1">
      <alignment horizontal="center" vertical="center" shrinkToFit="1"/>
    </xf>
    <xf numFmtId="0" fontId="138" fillId="0" borderId="150" xfId="111" applyFont="1" applyBorder="1" applyAlignment="1">
      <alignment horizontal="center" vertical="center" shrinkToFit="1"/>
    </xf>
    <xf numFmtId="0" fontId="241" fillId="0" borderId="0" xfId="111" applyFont="1" applyAlignment="1">
      <alignment horizontal="center" vertical="center"/>
    </xf>
    <xf numFmtId="177" fontId="241" fillId="0" borderId="0" xfId="110" applyFont="1" applyBorder="1" applyAlignment="1">
      <alignment horizontal="left" vertical="center"/>
    </xf>
    <xf numFmtId="177" fontId="242" fillId="0" borderId="0" xfId="110" applyFont="1" applyBorder="1" applyAlignment="1">
      <alignment horizontal="left" vertical="center"/>
    </xf>
    <xf numFmtId="0" fontId="133" fillId="0" borderId="0" xfId="111" applyFont="1" applyAlignment="1">
      <alignment horizontal="center" vertical="center"/>
    </xf>
    <xf numFmtId="0" fontId="138" fillId="0" borderId="0" xfId="111" applyFont="1" applyAlignment="1">
      <alignment horizontal="left" vertical="center"/>
    </xf>
    <xf numFmtId="0" fontId="138" fillId="0" borderId="19" xfId="111" applyFont="1" applyBorder="1" applyAlignment="1">
      <alignment horizontal="left" vertical="center"/>
    </xf>
    <xf numFmtId="0" fontId="139" fillId="0" borderId="18" xfId="111" applyFont="1" applyBorder="1" applyAlignment="1">
      <alignment horizontal="center" vertical="center" shrinkToFit="1"/>
    </xf>
    <xf numFmtId="0" fontId="139" fillId="0" borderId="0" xfId="111" applyFont="1" applyAlignment="1">
      <alignment horizontal="center" vertical="center" shrinkToFit="1"/>
    </xf>
    <xf numFmtId="0" fontId="139" fillId="0" borderId="19" xfId="111" applyFont="1" applyBorder="1" applyAlignment="1">
      <alignment horizontal="center" vertical="center" shrinkToFit="1"/>
    </xf>
    <xf numFmtId="177" fontId="133" fillId="0" borderId="0" xfId="110" applyFont="1" applyBorder="1" applyAlignment="1">
      <alignment horizontal="left" vertical="center"/>
    </xf>
    <xf numFmtId="177" fontId="134" fillId="0" borderId="0" xfId="110" applyFont="1" applyBorder="1" applyAlignment="1">
      <alignment horizontal="left" vertical="center"/>
    </xf>
    <xf numFmtId="0" fontId="115" fillId="19" borderId="36" xfId="109" quotePrefix="1" applyFont="1" applyFill="1" applyBorder="1" applyAlignment="1">
      <alignment horizontal="center" vertical="center"/>
    </xf>
    <xf numFmtId="0" fontId="115" fillId="19" borderId="26" xfId="109" quotePrefix="1" applyFont="1" applyFill="1" applyBorder="1" applyAlignment="1">
      <alignment horizontal="center" vertical="center"/>
    </xf>
    <xf numFmtId="0" fontId="115" fillId="19" borderId="17" xfId="109" quotePrefix="1" applyFont="1" applyFill="1" applyBorder="1" applyAlignment="1">
      <alignment horizontal="center" vertical="center"/>
    </xf>
    <xf numFmtId="0" fontId="115" fillId="19" borderId="17" xfId="109" applyFont="1" applyFill="1" applyBorder="1" applyAlignment="1">
      <alignment horizontal="center" vertical="center"/>
    </xf>
    <xf numFmtId="37" fontId="147" fillId="0" borderId="78" xfId="109" applyNumberFormat="1" applyFont="1" applyBorder="1" applyAlignment="1">
      <alignment horizontal="center" vertical="center"/>
    </xf>
    <xf numFmtId="37" fontId="147" fillId="0" borderId="37" xfId="109" applyNumberFormat="1" applyFont="1" applyBorder="1" applyAlignment="1">
      <alignment horizontal="center" vertical="center"/>
    </xf>
    <xf numFmtId="49" fontId="119" fillId="0" borderId="0" xfId="109" applyNumberFormat="1" applyFont="1" applyAlignment="1">
      <alignment horizontal="left" vertical="center"/>
    </xf>
    <xf numFmtId="0" fontId="122" fillId="0" borderId="41" xfId="109" applyFont="1" applyBorder="1" applyAlignment="1">
      <alignment horizontal="center" vertical="center"/>
    </xf>
    <xf numFmtId="0" fontId="122" fillId="0" borderId="0" xfId="109" applyFont="1" applyAlignment="1">
      <alignment horizontal="center" vertical="center"/>
    </xf>
    <xf numFmtId="42" fontId="118" fillId="0" borderId="0" xfId="1222" applyFont="1" applyFill="1" applyBorder="1" applyAlignment="1">
      <alignment horizontal="center" vertical="center"/>
    </xf>
    <xf numFmtId="0" fontId="119" fillId="0" borderId="0" xfId="109" applyFont="1" applyAlignment="1">
      <alignment vertical="center"/>
    </xf>
    <xf numFmtId="220" fontId="120" fillId="33" borderId="97" xfId="109" applyNumberFormat="1" applyFont="1" applyFill="1" applyBorder="1" applyAlignment="1">
      <alignment horizontal="center" vertical="center"/>
    </xf>
    <xf numFmtId="0" fontId="120" fillId="0" borderId="121" xfId="109" applyFont="1" applyBorder="1" applyAlignment="1">
      <alignment horizontal="center" vertical="center"/>
    </xf>
    <xf numFmtId="0" fontId="120" fillId="0" borderId="122" xfId="109" applyFont="1" applyBorder="1" applyAlignment="1">
      <alignment horizontal="center" vertical="center"/>
    </xf>
    <xf numFmtId="0" fontId="120" fillId="0" borderId="80" xfId="109" applyFont="1" applyBorder="1" applyAlignment="1">
      <alignment horizontal="center" vertical="center"/>
    </xf>
    <xf numFmtId="0" fontId="120" fillId="0" borderId="40" xfId="109" applyFont="1" applyBorder="1" applyAlignment="1">
      <alignment horizontal="center" vertical="center"/>
    </xf>
    <xf numFmtId="0" fontId="120" fillId="0" borderId="14" xfId="109" applyFont="1" applyBorder="1" applyAlignment="1">
      <alignment horizontal="center" vertical="center"/>
    </xf>
    <xf numFmtId="219" fontId="122" fillId="0" borderId="0" xfId="109" applyNumberFormat="1" applyFont="1" applyAlignment="1">
      <alignment horizontal="center" vertical="center"/>
    </xf>
    <xf numFmtId="220" fontId="122" fillId="0" borderId="0" xfId="109" applyNumberFormat="1" applyFont="1" applyAlignment="1">
      <alignment horizontal="center" vertical="center"/>
    </xf>
    <xf numFmtId="49" fontId="120" fillId="33" borderId="90" xfId="109" applyNumberFormat="1" applyFont="1" applyFill="1" applyBorder="1" applyAlignment="1">
      <alignment horizontal="center" vertical="center"/>
    </xf>
    <xf numFmtId="49" fontId="120" fillId="33" borderId="78" xfId="109" applyNumberFormat="1" applyFont="1" applyFill="1" applyBorder="1" applyAlignment="1">
      <alignment horizontal="center" vertical="center"/>
    </xf>
    <xf numFmtId="49" fontId="120" fillId="33" borderId="102" xfId="109" applyNumberFormat="1" applyFont="1" applyFill="1" applyBorder="1" applyAlignment="1">
      <alignment horizontal="center" vertical="center"/>
    </xf>
    <xf numFmtId="0" fontId="120" fillId="33" borderId="91" xfId="109" applyFont="1" applyFill="1" applyBorder="1" applyAlignment="1">
      <alignment horizontal="center" vertical="center"/>
    </xf>
    <xf numFmtId="0" fontId="120" fillId="33" borderId="37" xfId="109" applyFont="1" applyFill="1" applyBorder="1" applyAlignment="1">
      <alignment horizontal="center" vertical="center"/>
    </xf>
    <xf numFmtId="0" fontId="120" fillId="33" borderId="14" xfId="109" applyFont="1" applyFill="1" applyBorder="1" applyAlignment="1">
      <alignment horizontal="center" vertical="center"/>
    </xf>
    <xf numFmtId="219" fontId="120" fillId="33" borderId="103" xfId="109" applyNumberFormat="1" applyFont="1" applyFill="1" applyBorder="1" applyAlignment="1">
      <alignment horizontal="center" vertical="center"/>
    </xf>
    <xf numFmtId="219" fontId="120" fillId="33" borderId="15" xfId="109" applyNumberFormat="1" applyFont="1" applyFill="1" applyBorder="1" applyAlignment="1">
      <alignment horizontal="center" vertical="center"/>
    </xf>
    <xf numFmtId="219" fontId="120" fillId="33" borderId="111" xfId="109" applyNumberFormat="1" applyFont="1" applyFill="1" applyBorder="1" applyAlignment="1">
      <alignment horizontal="center" vertical="center"/>
    </xf>
    <xf numFmtId="219" fontId="120" fillId="33" borderId="106" xfId="109" applyNumberFormat="1" applyFont="1" applyFill="1" applyBorder="1" applyAlignment="1">
      <alignment horizontal="center" vertical="center"/>
    </xf>
    <xf numFmtId="219" fontId="120" fillId="33" borderId="109" xfId="109" applyNumberFormat="1" applyFont="1" applyFill="1" applyBorder="1" applyAlignment="1">
      <alignment horizontal="center" vertical="center"/>
    </xf>
    <xf numFmtId="219" fontId="120" fillId="33" borderId="112" xfId="109" applyNumberFormat="1" applyFont="1" applyFill="1" applyBorder="1" applyAlignment="1">
      <alignment horizontal="center" vertical="center"/>
    </xf>
    <xf numFmtId="0" fontId="120" fillId="33" borderId="37" xfId="109" applyFont="1" applyFill="1" applyBorder="1" applyAlignment="1">
      <alignment horizontal="center" vertical="center" wrapText="1"/>
    </xf>
    <xf numFmtId="0" fontId="67" fillId="0" borderId="74" xfId="109" applyFont="1" applyBorder="1" applyAlignment="1">
      <alignment horizontal="center" vertical="center" wrapText="1"/>
    </xf>
    <xf numFmtId="0" fontId="67" fillId="0" borderId="76" xfId="109" applyFont="1" applyBorder="1" applyAlignment="1">
      <alignment horizontal="center" vertical="center" wrapText="1"/>
    </xf>
    <xf numFmtId="0" fontId="67" fillId="0" borderId="71" xfId="109" applyFont="1" applyBorder="1" applyAlignment="1">
      <alignment horizontal="center" vertical="center" wrapText="1"/>
    </xf>
    <xf numFmtId="0" fontId="67" fillId="0" borderId="72" xfId="109" applyFont="1" applyBorder="1" applyAlignment="1">
      <alignment horizontal="center" vertical="center" wrapText="1"/>
    </xf>
    <xf numFmtId="0" fontId="67" fillId="0" borderId="73" xfId="109" applyFont="1" applyBorder="1" applyAlignment="1">
      <alignment horizontal="center" vertical="center" wrapText="1"/>
    </xf>
    <xf numFmtId="0" fontId="67" fillId="0" borderId="71" xfId="109" applyFont="1" applyBorder="1" applyAlignment="1">
      <alignment horizontal="justify" vertical="center" wrapText="1"/>
    </xf>
    <xf numFmtId="0" fontId="67" fillId="0" borderId="72" xfId="109" applyFont="1" applyBorder="1" applyAlignment="1">
      <alignment horizontal="justify" vertical="center" wrapText="1"/>
    </xf>
    <xf numFmtId="0" fontId="67" fillId="0" borderId="73" xfId="109" applyFont="1" applyBorder="1" applyAlignment="1">
      <alignment horizontal="justify" vertical="center" wrapText="1"/>
    </xf>
    <xf numFmtId="219" fontId="120" fillId="33" borderId="92" xfId="109" applyNumberFormat="1" applyFont="1" applyFill="1" applyBorder="1" applyAlignment="1">
      <alignment horizontal="center" vertical="center" wrapText="1"/>
    </xf>
    <xf numFmtId="219" fontId="120" fillId="33" borderId="93" xfId="109" applyNumberFormat="1" applyFont="1" applyFill="1" applyBorder="1" applyAlignment="1">
      <alignment horizontal="center" vertical="center"/>
    </xf>
    <xf numFmtId="219" fontId="120" fillId="33" borderId="95" xfId="109" applyNumberFormat="1" applyFont="1" applyFill="1" applyBorder="1" applyAlignment="1">
      <alignment horizontal="center" vertical="center"/>
    </xf>
    <xf numFmtId="219" fontId="122" fillId="0" borderId="0" xfId="109" applyNumberFormat="1" applyFont="1" applyAlignment="1">
      <alignment horizontal="center" vertical="center" wrapText="1"/>
    </xf>
    <xf numFmtId="219" fontId="120" fillId="33" borderId="107" xfId="109" applyNumberFormat="1" applyFont="1" applyFill="1" applyBorder="1" applyAlignment="1">
      <alignment horizontal="center" vertical="center"/>
    </xf>
    <xf numFmtId="219" fontId="120" fillId="33" borderId="110" xfId="109" applyNumberFormat="1" applyFont="1" applyFill="1" applyBorder="1" applyAlignment="1">
      <alignment horizontal="center" vertical="center"/>
    </xf>
    <xf numFmtId="219" fontId="120" fillId="33" borderId="113" xfId="109" applyNumberFormat="1" applyFont="1" applyFill="1" applyBorder="1" applyAlignment="1">
      <alignment horizontal="center" vertical="center"/>
    </xf>
    <xf numFmtId="0" fontId="67" fillId="0" borderId="108" xfId="109" applyFont="1" applyBorder="1" applyAlignment="1">
      <alignment horizontal="center" vertical="center" wrapText="1"/>
    </xf>
    <xf numFmtId="0" fontId="67" fillId="0" borderId="75" xfId="109" applyFont="1" applyBorder="1" applyAlignment="1">
      <alignment horizontal="center" vertical="center" wrapText="1"/>
    </xf>
    <xf numFmtId="0" fontId="67" fillId="0" borderId="68" xfId="109" applyFont="1" applyBorder="1" applyAlignment="1">
      <alignment horizontal="center" vertical="center" wrapText="1"/>
    </xf>
    <xf numFmtId="0" fontId="67" fillId="0" borderId="69" xfId="109" applyFont="1" applyBorder="1" applyAlignment="1">
      <alignment horizontal="center" vertical="center" wrapText="1"/>
    </xf>
    <xf numFmtId="219" fontId="120" fillId="33" borderId="91" xfId="109" applyNumberFormat="1" applyFont="1" applyFill="1" applyBorder="1" applyAlignment="1">
      <alignment horizontal="center" vertical="center"/>
    </xf>
    <xf numFmtId="219" fontId="120" fillId="33" borderId="37" xfId="109" applyNumberFormat="1" applyFont="1" applyFill="1" applyBorder="1" applyAlignment="1">
      <alignment horizontal="center" vertical="center"/>
    </xf>
    <xf numFmtId="219" fontId="120" fillId="33" borderId="14" xfId="109" applyNumberFormat="1" applyFont="1" applyFill="1" applyBorder="1" applyAlignment="1">
      <alignment horizontal="center" vertical="center"/>
    </xf>
    <xf numFmtId="0" fontId="120" fillId="33" borderId="97" xfId="109" applyFont="1" applyFill="1" applyBorder="1" applyAlignment="1">
      <alignment horizontal="center" vertical="center"/>
    </xf>
    <xf numFmtId="219" fontId="120" fillId="33" borderId="97" xfId="109" applyNumberFormat="1" applyFont="1" applyFill="1" applyBorder="1" applyAlignment="1">
      <alignment horizontal="center" vertical="center"/>
    </xf>
    <xf numFmtId="219" fontId="120" fillId="33" borderId="98" xfId="109" applyNumberFormat="1" applyFont="1" applyFill="1" applyBorder="1" applyAlignment="1">
      <alignment horizontal="center" vertical="center"/>
    </xf>
    <xf numFmtId="182" fontId="120" fillId="0" borderId="77" xfId="109" applyNumberFormat="1" applyFont="1" applyBorder="1" applyAlignment="1">
      <alignment horizontal="center" vertical="center"/>
    </xf>
    <xf numFmtId="182" fontId="120" fillId="0" borderId="100" xfId="109" applyNumberFormat="1" applyFont="1" applyBorder="1" applyAlignment="1">
      <alignment horizontal="center" vertical="center"/>
    </xf>
    <xf numFmtId="182" fontId="120" fillId="0" borderId="121" xfId="109" applyNumberFormat="1" applyFont="1" applyBorder="1" applyAlignment="1">
      <alignment horizontal="center" vertical="center"/>
    </xf>
    <xf numFmtId="182" fontId="120" fillId="0" borderId="80" xfId="109" applyNumberFormat="1" applyFont="1" applyBorder="1" applyAlignment="1">
      <alignment horizontal="center" vertical="center"/>
    </xf>
    <xf numFmtId="182" fontId="120" fillId="0" borderId="114" xfId="109" applyNumberFormat="1" applyFont="1" applyBorder="1" applyAlignment="1">
      <alignment horizontal="center" vertical="center"/>
    </xf>
    <xf numFmtId="182" fontId="120" fillId="0" borderId="40" xfId="109" applyNumberFormat="1" applyFont="1" applyBorder="1" applyAlignment="1">
      <alignment horizontal="center" vertical="center"/>
    </xf>
    <xf numFmtId="0" fontId="110" fillId="0" borderId="0" xfId="109" applyFont="1" applyAlignment="1">
      <alignment horizontal="center" vertical="center"/>
    </xf>
    <xf numFmtId="49" fontId="124" fillId="0" borderId="0" xfId="109" applyNumberFormat="1" applyFont="1" applyAlignment="1">
      <alignment horizontal="left" vertical="center"/>
    </xf>
    <xf numFmtId="219" fontId="116" fillId="0" borderId="17" xfId="109" applyNumberFormat="1" applyFont="1" applyBorder="1" applyAlignment="1">
      <alignment horizontal="center" vertical="center"/>
    </xf>
    <xf numFmtId="219" fontId="116" fillId="0" borderId="118" xfId="109" applyNumberFormat="1" applyFont="1" applyBorder="1" applyAlignment="1">
      <alignment horizontal="center" vertical="center"/>
    </xf>
    <xf numFmtId="219" fontId="116" fillId="0" borderId="20" xfId="109" applyNumberFormat="1" applyFont="1" applyBorder="1" applyAlignment="1">
      <alignment horizontal="center" vertical="center"/>
    </xf>
    <xf numFmtId="0" fontId="116" fillId="0" borderId="0" xfId="109" applyFont="1" applyAlignment="1">
      <alignment horizontal="left" vertical="center"/>
    </xf>
    <xf numFmtId="0" fontId="116" fillId="33" borderId="96" xfId="109" applyFont="1" applyFill="1" applyBorder="1" applyAlignment="1">
      <alignment horizontal="center" vertical="center"/>
    </xf>
    <xf numFmtId="0" fontId="116" fillId="33" borderId="97" xfId="109" applyFont="1" applyFill="1" applyBorder="1" applyAlignment="1">
      <alignment horizontal="center" vertical="center"/>
    </xf>
    <xf numFmtId="189" fontId="120" fillId="0" borderId="16" xfId="109" applyNumberFormat="1" applyFont="1" applyBorder="1" applyAlignment="1">
      <alignment horizontal="center" vertical="center"/>
    </xf>
    <xf numFmtId="189" fontId="120" fillId="0" borderId="101" xfId="109" applyNumberFormat="1" applyFont="1" applyBorder="1" applyAlignment="1">
      <alignment horizontal="center" vertical="center"/>
    </xf>
    <xf numFmtId="182" fontId="126" fillId="0" borderId="115" xfId="109" applyNumberFormat="1" applyFont="1" applyBorder="1" applyAlignment="1">
      <alignment horizontal="center" vertical="center"/>
    </xf>
    <xf numFmtId="182" fontId="126" fillId="0" borderId="116" xfId="109" applyNumberFormat="1" applyFont="1" applyBorder="1" applyAlignment="1">
      <alignment horizontal="center" vertical="center"/>
    </xf>
    <xf numFmtId="182" fontId="126" fillId="0" borderId="117" xfId="109" applyNumberFormat="1" applyFont="1" applyBorder="1" applyAlignment="1">
      <alignment horizontal="center" vertical="center"/>
    </xf>
    <xf numFmtId="0" fontId="116" fillId="0" borderId="99" xfId="109" applyFont="1" applyBorder="1" applyAlignment="1">
      <alignment horizontal="center" vertical="center"/>
    </xf>
    <xf numFmtId="0" fontId="116" fillId="0" borderId="77" xfId="109" applyFont="1" applyBorder="1" applyAlignment="1">
      <alignment horizontal="center" vertical="center"/>
    </xf>
    <xf numFmtId="0" fontId="116" fillId="0" borderId="102" xfId="109" applyFont="1" applyBorder="1" applyAlignment="1">
      <alignment horizontal="center" vertical="center"/>
    </xf>
    <xf numFmtId="0" fontId="116" fillId="0" borderId="14" xfId="109" applyFont="1" applyBorder="1" applyAlignment="1">
      <alignment horizontal="center" vertical="center"/>
    </xf>
    <xf numFmtId="219" fontId="116" fillId="33" borderId="17" xfId="109" applyNumberFormat="1" applyFont="1" applyFill="1" applyBorder="1" applyAlignment="1">
      <alignment horizontal="center" vertical="center"/>
    </xf>
    <xf numFmtId="182" fontId="120" fillId="0" borderId="153" xfId="109" applyNumberFormat="1" applyFont="1" applyBorder="1" applyAlignment="1">
      <alignment horizontal="center" vertical="center"/>
    </xf>
    <xf numFmtId="182" fontId="120" fillId="0" borderId="154" xfId="109" applyNumberFormat="1" applyFont="1" applyBorder="1" applyAlignment="1">
      <alignment horizontal="center" vertical="center"/>
    </xf>
    <xf numFmtId="182" fontId="120" fillId="0" borderId="155" xfId="109" applyNumberFormat="1" applyFont="1" applyBorder="1" applyAlignment="1">
      <alignment horizontal="center" vertical="center"/>
    </xf>
    <xf numFmtId="0" fontId="116" fillId="0" borderId="0" xfId="109" applyFont="1" applyAlignment="1">
      <alignment horizontal="center" vertical="center"/>
    </xf>
    <xf numFmtId="0" fontId="109" fillId="0" borderId="17" xfId="0" applyFont="1" applyBorder="1" applyAlignment="1">
      <alignment horizontal="center" vertical="center"/>
    </xf>
    <xf numFmtId="0" fontId="28" fillId="0" borderId="17" xfId="0" applyFont="1" applyBorder="1" applyAlignment="1">
      <alignment horizontal="center" vertical="center"/>
    </xf>
    <xf numFmtId="0" fontId="37" fillId="0" borderId="0" xfId="0" applyFont="1" applyAlignment="1">
      <alignment horizontal="center" vertical="center" wrapText="1"/>
    </xf>
    <xf numFmtId="0" fontId="3" fillId="0" borderId="0" xfId="0" applyFont="1" applyAlignment="1">
      <alignment horizontal="center" vertical="center"/>
    </xf>
    <xf numFmtId="0" fontId="155" fillId="0" borderId="0" xfId="0" applyFont="1" applyAlignment="1">
      <alignment horizontal="center" vertical="center" wrapText="1"/>
    </xf>
    <xf numFmtId="0" fontId="33" fillId="0" borderId="0" xfId="0" applyFont="1" applyAlignment="1">
      <alignment horizontal="center" vertical="center"/>
    </xf>
    <xf numFmtId="0" fontId="37" fillId="0" borderId="43"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17" xfId="0" applyFont="1" applyBorder="1" applyAlignment="1">
      <alignment horizontal="center" vertical="center" wrapText="1"/>
    </xf>
    <xf numFmtId="0" fontId="37" fillId="0" borderId="34" xfId="0" applyFont="1" applyBorder="1" applyAlignment="1">
      <alignment horizontal="center" vertical="center" wrapText="1"/>
    </xf>
    <xf numFmtId="0" fontId="233" fillId="0" borderId="156" xfId="0" applyFont="1" applyBorder="1" applyAlignment="1">
      <alignment horizontal="center" vertical="center" wrapText="1"/>
    </xf>
    <xf numFmtId="0" fontId="233" fillId="0" borderId="159" xfId="0" applyFont="1" applyBorder="1" applyAlignment="1">
      <alignment horizontal="center" vertical="center" wrapText="1"/>
    </xf>
    <xf numFmtId="0" fontId="233" fillId="34" borderId="157" xfId="0" applyFont="1" applyFill="1" applyBorder="1" applyAlignment="1">
      <alignment horizontal="center" vertical="center" wrapText="1"/>
    </xf>
    <xf numFmtId="0" fontId="233" fillId="34" borderId="160" xfId="0" applyFont="1" applyFill="1" applyBorder="1" applyAlignment="1">
      <alignment horizontal="center" vertical="center" wrapText="1"/>
    </xf>
    <xf numFmtId="0" fontId="233" fillId="0" borderId="157" xfId="0" applyFont="1" applyBorder="1" applyAlignment="1">
      <alignment horizontal="center" vertical="center" wrapText="1"/>
    </xf>
    <xf numFmtId="0" fontId="233" fillId="0" borderId="158" xfId="0" applyFont="1" applyBorder="1" applyAlignment="1">
      <alignment horizontal="center" vertical="center" wrapText="1"/>
    </xf>
    <xf numFmtId="0" fontId="233" fillId="0" borderId="160" xfId="0" applyFont="1" applyBorder="1" applyAlignment="1">
      <alignment horizontal="center" vertical="center" wrapText="1"/>
    </xf>
    <xf numFmtId="0" fontId="233" fillId="0" borderId="161" xfId="0" applyFont="1" applyBorder="1" applyAlignment="1">
      <alignment horizontal="center" vertical="center" wrapText="1"/>
    </xf>
    <xf numFmtId="0" fontId="234" fillId="0" borderId="159" xfId="0" applyFont="1" applyBorder="1" applyAlignment="1">
      <alignment horizontal="center" vertical="center" wrapText="1"/>
    </xf>
    <xf numFmtId="49" fontId="234" fillId="34" borderId="160" xfId="0" applyNumberFormat="1" applyFont="1" applyFill="1" applyBorder="1" applyAlignment="1">
      <alignment horizontal="left" vertical="center" wrapText="1"/>
    </xf>
    <xf numFmtId="49" fontId="234" fillId="0" borderId="160" xfId="0" applyNumberFormat="1" applyFont="1" applyBorder="1" applyAlignment="1">
      <alignment horizontal="left" vertical="center" wrapText="1"/>
    </xf>
    <xf numFmtId="49" fontId="234" fillId="0" borderId="161" xfId="0" applyNumberFormat="1" applyFont="1" applyBorder="1" applyAlignment="1">
      <alignment horizontal="left" vertical="center" wrapText="1"/>
    </xf>
    <xf numFmtId="220" fontId="27" fillId="33" borderId="107" xfId="0" applyNumberFormat="1" applyFont="1" applyFill="1" applyBorder="1" applyAlignment="1">
      <alignment horizontal="center" vertical="center" wrapText="1"/>
    </xf>
    <xf numFmtId="220" fontId="27" fillId="33" borderId="100" xfId="0" applyNumberFormat="1" applyFont="1" applyFill="1" applyBorder="1" applyAlignment="1">
      <alignment horizontal="center" vertical="center" wrapText="1"/>
    </xf>
    <xf numFmtId="0" fontId="234" fillId="34" borderId="160" xfId="0" applyFont="1" applyFill="1" applyBorder="1" applyAlignment="1">
      <alignment horizontal="center" vertical="center" wrapText="1"/>
    </xf>
    <xf numFmtId="0" fontId="234" fillId="0" borderId="160" xfId="0" applyFont="1" applyBorder="1" applyAlignment="1">
      <alignment horizontal="center" vertical="center" wrapText="1"/>
    </xf>
    <xf numFmtId="0" fontId="234" fillId="0" borderId="161" xfId="0" applyFont="1" applyBorder="1" applyAlignment="1">
      <alignment horizontal="center" vertical="center" wrapText="1"/>
    </xf>
    <xf numFmtId="0" fontId="234" fillId="0" borderId="162" xfId="0" applyFont="1" applyBorder="1" applyAlignment="1">
      <alignment horizontal="center" vertical="center" wrapText="1"/>
    </xf>
    <xf numFmtId="0" fontId="233" fillId="34" borderId="163" xfId="0" applyFont="1" applyFill="1" applyBorder="1" applyAlignment="1">
      <alignment horizontal="center" vertical="center" wrapText="1"/>
    </xf>
    <xf numFmtId="0" fontId="234" fillId="0" borderId="163" xfId="0" applyFont="1" applyBorder="1" applyAlignment="1">
      <alignment horizontal="center" vertical="center" wrapText="1"/>
    </xf>
    <xf numFmtId="0" fontId="234" fillId="0" borderId="164" xfId="0" applyFont="1" applyBorder="1" applyAlignment="1">
      <alignment horizontal="center" vertical="center" wrapText="1"/>
    </xf>
    <xf numFmtId="49" fontId="27" fillId="33" borderId="119" xfId="0" applyNumberFormat="1" applyFont="1" applyFill="1" applyBorder="1" applyAlignment="1">
      <alignment horizontal="center" vertical="center"/>
    </xf>
    <xf numFmtId="49" fontId="27" fillId="33" borderId="99" xfId="0" applyNumberFormat="1" applyFont="1" applyFill="1" applyBorder="1" applyAlignment="1">
      <alignment horizontal="center" vertical="center"/>
    </xf>
    <xf numFmtId="0" fontId="27" fillId="33" borderId="103" xfId="0" applyFont="1" applyFill="1" applyBorder="1" applyAlignment="1">
      <alignment horizontal="center" vertical="center"/>
    </xf>
    <xf numFmtId="0" fontId="27" fillId="33" borderId="77" xfId="0" applyFont="1" applyFill="1" applyBorder="1" applyAlignment="1">
      <alignment horizontal="center" vertical="center"/>
    </xf>
    <xf numFmtId="220" fontId="27" fillId="33" borderId="103" xfId="0" applyNumberFormat="1" applyFont="1" applyFill="1" applyBorder="1" applyAlignment="1">
      <alignment horizontal="center" vertical="center" wrapText="1"/>
    </xf>
    <xf numFmtId="220" fontId="27" fillId="33" borderId="77" xfId="0" applyNumberFormat="1" applyFont="1" applyFill="1" applyBorder="1" applyAlignment="1">
      <alignment horizontal="center" vertical="center" wrapText="1"/>
    </xf>
    <xf numFmtId="0" fontId="37" fillId="0" borderId="55" xfId="0" applyFont="1" applyBorder="1" applyAlignment="1">
      <alignment horizontal="center" vertical="center" wrapText="1"/>
    </xf>
    <xf numFmtId="0" fontId="37" fillId="0" borderId="56" xfId="0" applyFont="1" applyBorder="1" applyAlignment="1">
      <alignment horizontal="center" vertical="center" wrapText="1"/>
    </xf>
    <xf numFmtId="0" fontId="37" fillId="0" borderId="57" xfId="0" applyFont="1" applyBorder="1" applyAlignment="1">
      <alignment horizontal="center" vertical="center" wrapText="1"/>
    </xf>
    <xf numFmtId="0" fontId="37" fillId="0" borderId="53" xfId="0" applyFont="1" applyBorder="1" applyAlignment="1">
      <alignment horizontal="center" vertical="center" wrapText="1"/>
    </xf>
    <xf numFmtId="0" fontId="37" fillId="0" borderId="52" xfId="0" applyFont="1" applyBorder="1" applyAlignment="1">
      <alignment horizontal="center" vertical="center" wrapText="1"/>
    </xf>
    <xf numFmtId="187" fontId="37" fillId="0" borderId="53" xfId="0" applyNumberFormat="1" applyFont="1" applyBorder="1" applyAlignment="1">
      <alignment horizontal="center" vertical="center" wrapText="1"/>
    </xf>
    <xf numFmtId="187" fontId="37" fillId="0" borderId="52" xfId="0" applyNumberFormat="1" applyFont="1" applyBorder="1" applyAlignment="1">
      <alignment horizontal="center" vertical="center" wrapText="1"/>
    </xf>
    <xf numFmtId="0" fontId="37" fillId="0" borderId="49" xfId="0" applyFont="1" applyBorder="1" applyAlignment="1">
      <alignment horizontal="center" vertical="center" wrapText="1"/>
    </xf>
    <xf numFmtId="0" fontId="37" fillId="0" borderId="50" xfId="0" applyFont="1" applyBorder="1" applyAlignment="1">
      <alignment horizontal="center" vertical="center" wrapText="1"/>
    </xf>
    <xf numFmtId="0" fontId="37" fillId="0" borderId="51" xfId="0" applyFont="1" applyBorder="1" applyAlignment="1">
      <alignment horizontal="center" vertical="center" wrapText="1"/>
    </xf>
    <xf numFmtId="187" fontId="37" fillId="0" borderId="43" xfId="0" applyNumberFormat="1" applyFont="1" applyBorder="1" applyAlignment="1">
      <alignment horizontal="center" vertical="center" wrapText="1"/>
    </xf>
    <xf numFmtId="0" fontId="35" fillId="0" borderId="0" xfId="0" applyFont="1" applyAlignment="1">
      <alignment horizontal="left" vertical="center" wrapText="1"/>
    </xf>
    <xf numFmtId="0" fontId="37" fillId="0" borderId="54" xfId="0" applyFont="1" applyBorder="1" applyAlignment="1">
      <alignment horizontal="center" vertical="center" wrapText="1"/>
    </xf>
    <xf numFmtId="0" fontId="37" fillId="0" borderId="45" xfId="0" applyFont="1" applyBorder="1" applyAlignment="1">
      <alignment horizontal="center" vertical="center" wrapText="1"/>
    </xf>
    <xf numFmtId="0" fontId="37" fillId="0" borderId="46" xfId="0" applyFont="1" applyBorder="1" applyAlignment="1">
      <alignment horizontal="center" vertical="center" wrapText="1"/>
    </xf>
    <xf numFmtId="0" fontId="37" fillId="0" borderId="30" xfId="0" applyFont="1" applyBorder="1" applyAlignment="1">
      <alignment horizontal="center" vertical="center" wrapText="1"/>
    </xf>
    <xf numFmtId="0" fontId="37" fillId="0" borderId="44" xfId="0" applyFont="1" applyBorder="1" applyAlignment="1">
      <alignment horizontal="center" vertical="center" wrapText="1"/>
    </xf>
    <xf numFmtId="0" fontId="37" fillId="0" borderId="47" xfId="0" applyFont="1" applyBorder="1" applyAlignment="1">
      <alignment horizontal="center" vertical="center" wrapText="1"/>
    </xf>
    <xf numFmtId="0" fontId="37" fillId="0" borderId="48" xfId="0" applyFont="1" applyBorder="1" applyAlignment="1">
      <alignment horizontal="center" vertical="center" wrapText="1"/>
    </xf>
    <xf numFmtId="0" fontId="39" fillId="0" borderId="30" xfId="0" applyFont="1" applyBorder="1" applyAlignment="1">
      <alignment horizontal="center" vertical="center" wrapText="1"/>
    </xf>
    <xf numFmtId="0" fontId="39" fillId="0" borderId="29" xfId="0" applyFont="1" applyBorder="1" applyAlignment="1">
      <alignment horizontal="center" vertical="center" wrapText="1"/>
    </xf>
    <xf numFmtId="0" fontId="37" fillId="0" borderId="63" xfId="0" applyFont="1" applyBorder="1" applyAlignment="1">
      <alignment horizontal="center" vertical="center" wrapText="1"/>
    </xf>
    <xf numFmtId="0" fontId="37" fillId="0" borderId="64" xfId="0" applyFont="1" applyBorder="1" applyAlignment="1">
      <alignment horizontal="center" vertical="center" wrapText="1"/>
    </xf>
    <xf numFmtId="0" fontId="37" fillId="0" borderId="58" xfId="0" applyFont="1" applyBorder="1" applyAlignment="1">
      <alignment horizontal="center" vertical="center" wrapText="1"/>
    </xf>
    <xf numFmtId="0" fontId="35" fillId="0" borderId="17" xfId="0" applyFont="1" applyBorder="1" applyAlignment="1">
      <alignment horizontal="center" vertical="center"/>
    </xf>
    <xf numFmtId="0" fontId="35" fillId="0" borderId="34" xfId="0" applyFont="1" applyBorder="1" applyAlignment="1">
      <alignment horizontal="center" vertical="center"/>
    </xf>
    <xf numFmtId="0" fontId="39" fillId="0" borderId="43" xfId="0" applyFont="1" applyBorder="1" applyAlignment="1">
      <alignment horizontal="center" vertical="center" wrapText="1"/>
    </xf>
    <xf numFmtId="0" fontId="39" fillId="0" borderId="65" xfId="0" applyFont="1" applyBorder="1" applyAlignment="1">
      <alignment horizontal="center" vertical="center" wrapText="1"/>
    </xf>
    <xf numFmtId="0" fontId="39" fillId="0" borderId="58" xfId="0" applyFont="1" applyBorder="1" applyAlignment="1">
      <alignment horizontal="center" vertical="center" wrapText="1"/>
    </xf>
    <xf numFmtId="0" fontId="39" fillId="0" borderId="17" xfId="0" applyFont="1" applyBorder="1" applyAlignment="1">
      <alignment horizontal="center" vertical="center" wrapText="1"/>
    </xf>
    <xf numFmtId="0" fontId="37" fillId="0" borderId="66" xfId="0" applyFont="1" applyBorder="1" applyAlignment="1">
      <alignment horizontal="center" vertical="center" wrapText="1"/>
    </xf>
    <xf numFmtId="0" fontId="37" fillId="0" borderId="67" xfId="0" applyFont="1" applyBorder="1" applyAlignment="1">
      <alignment horizontal="center" vertical="center" wrapText="1"/>
    </xf>
    <xf numFmtId="0" fontId="39" fillId="0" borderId="34" xfId="0" applyFont="1" applyBorder="1" applyAlignment="1">
      <alignment horizontal="center" vertical="center" wrapText="1"/>
    </xf>
    <xf numFmtId="0" fontId="43" fillId="0" borderId="31" xfId="0" applyFont="1" applyBorder="1" applyAlignment="1">
      <alignment horizontal="center" vertical="center" wrapText="1"/>
    </xf>
    <xf numFmtId="0" fontId="43" fillId="0" borderId="38" xfId="0" applyFont="1" applyBorder="1" applyAlignment="1">
      <alignment horizontal="center" vertical="center" wrapText="1"/>
    </xf>
    <xf numFmtId="0" fontId="39" fillId="0" borderId="55" xfId="0" applyFont="1" applyBorder="1" applyAlignment="1">
      <alignment horizontal="center" vertical="center" wrapText="1"/>
    </xf>
    <xf numFmtId="0" fontId="39" fillId="0" borderId="56" xfId="0" applyFont="1" applyBorder="1" applyAlignment="1">
      <alignment horizontal="center" vertical="center" wrapText="1"/>
    </xf>
    <xf numFmtId="0" fontId="39" fillId="0" borderId="67"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52" xfId="0" applyFont="1" applyBorder="1" applyAlignment="1">
      <alignment horizontal="center" vertical="center" wrapText="1"/>
    </xf>
    <xf numFmtId="0" fontId="35" fillId="0" borderId="41" xfId="0" applyFont="1" applyBorder="1" applyAlignment="1">
      <alignment horizontal="left" vertical="center" wrapText="1"/>
    </xf>
    <xf numFmtId="0" fontId="39" fillId="0" borderId="42" xfId="0" applyFont="1" applyBorder="1" applyAlignment="1">
      <alignment horizontal="center" vertical="center" wrapText="1"/>
    </xf>
    <xf numFmtId="0" fontId="39" fillId="0" borderId="21" xfId="0" applyFont="1" applyBorder="1" applyAlignment="1">
      <alignment horizontal="center" vertical="center" wrapText="1"/>
    </xf>
    <xf numFmtId="0" fontId="39" fillId="0" borderId="59" xfId="0" applyFont="1" applyBorder="1" applyAlignment="1">
      <alignment horizontal="center" vertical="center" wrapText="1"/>
    </xf>
    <xf numFmtId="0" fontId="39" fillId="0" borderId="60" xfId="0" applyFont="1" applyBorder="1" applyAlignment="1">
      <alignment horizontal="center" vertical="center" wrapText="1"/>
    </xf>
    <xf numFmtId="0" fontId="39" fillId="0" borderId="61" xfId="0" applyFont="1" applyBorder="1" applyAlignment="1">
      <alignment horizontal="center" vertical="center" wrapText="1"/>
    </xf>
    <xf numFmtId="0" fontId="39" fillId="0" borderId="62" xfId="0" applyFont="1" applyBorder="1" applyAlignment="1">
      <alignment horizontal="center" vertical="center" wrapText="1"/>
    </xf>
    <xf numFmtId="0" fontId="141" fillId="34" borderId="17" xfId="0" applyFont="1" applyFill="1" applyBorder="1" applyAlignment="1">
      <alignment horizontal="center" vertical="center" wrapText="1"/>
    </xf>
    <xf numFmtId="0" fontId="35" fillId="0" borderId="26" xfId="0" applyFont="1" applyBorder="1" applyAlignment="1">
      <alignment horizontal="center" vertical="center" wrapText="1"/>
    </xf>
    <xf numFmtId="0" fontId="142" fillId="0" borderId="0" xfId="109" applyFont="1" applyAlignment="1">
      <alignment horizontal="center" vertical="center"/>
    </xf>
    <xf numFmtId="0" fontId="104" fillId="0" borderId="0" xfId="0" applyFont="1" applyAlignment="1">
      <alignment horizontal="center" vertical="center"/>
    </xf>
    <xf numFmtId="0" fontId="106" fillId="0" borderId="0" xfId="0" applyFont="1" applyAlignment="1">
      <alignment horizontal="left" vertical="center"/>
    </xf>
    <xf numFmtId="186" fontId="106" fillId="0" borderId="0" xfId="991" applyNumberFormat="1" applyFont="1" applyAlignment="1">
      <alignment horizontal="center"/>
    </xf>
    <xf numFmtId="0" fontId="30" fillId="18" borderId="132" xfId="0" applyFont="1" applyFill="1" applyBorder="1" applyAlignment="1">
      <alignment horizontal="center" vertical="center" wrapText="1"/>
    </xf>
    <xf numFmtId="0" fontId="30" fillId="18" borderId="126" xfId="0" applyFont="1" applyFill="1" applyBorder="1" applyAlignment="1">
      <alignment horizontal="center" vertical="center" wrapText="1"/>
    </xf>
    <xf numFmtId="0" fontId="30" fillId="18" borderId="127" xfId="0" applyFont="1" applyFill="1" applyBorder="1" applyAlignment="1">
      <alignment horizontal="center" vertical="center" wrapText="1"/>
    </xf>
    <xf numFmtId="0" fontId="30" fillId="27" borderId="22" xfId="0" applyFont="1" applyFill="1" applyBorder="1" applyAlignment="1">
      <alignment horizontal="center" vertical="center" wrapText="1"/>
    </xf>
    <xf numFmtId="0" fontId="30" fillId="27" borderId="87" xfId="0" applyFont="1" applyFill="1" applyBorder="1" applyAlignment="1">
      <alignment horizontal="center" vertical="center" wrapText="1"/>
    </xf>
    <xf numFmtId="0" fontId="30" fillId="27" borderId="88" xfId="0" applyFont="1" applyFill="1" applyBorder="1" applyAlignment="1">
      <alignment horizontal="center" vertical="center" wrapText="1"/>
    </xf>
    <xf numFmtId="0" fontId="30" fillId="27" borderId="89" xfId="0" applyFont="1" applyFill="1" applyBorder="1" applyAlignment="1">
      <alignment horizontal="center" vertical="center" wrapText="1"/>
    </xf>
    <xf numFmtId="0" fontId="30" fillId="0" borderId="0" xfId="111" applyFont="1" applyAlignment="1">
      <alignment horizontal="right" vertical="center" wrapText="1"/>
    </xf>
    <xf numFmtId="0" fontId="30" fillId="18" borderId="128" xfId="0" applyFont="1" applyFill="1" applyBorder="1" applyAlignment="1">
      <alignment horizontal="center" vertical="center" wrapText="1"/>
    </xf>
    <xf numFmtId="0" fontId="30" fillId="18" borderId="133" xfId="0" applyFont="1" applyFill="1" applyBorder="1" applyAlignment="1">
      <alignment horizontal="center" vertical="center" wrapText="1"/>
    </xf>
    <xf numFmtId="0" fontId="30" fillId="18" borderId="134" xfId="0" applyFont="1" applyFill="1" applyBorder="1" applyAlignment="1">
      <alignment horizontal="center" vertical="center" wrapText="1"/>
    </xf>
    <xf numFmtId="186" fontId="106" fillId="0" borderId="0" xfId="0" applyNumberFormat="1" applyFont="1" applyAlignment="1">
      <alignment horizontal="center"/>
    </xf>
    <xf numFmtId="0" fontId="231" fillId="0" borderId="0" xfId="111" applyFont="1" applyAlignment="1">
      <alignment horizontal="center" vertical="center" wrapText="1"/>
    </xf>
    <xf numFmtId="0" fontId="108" fillId="18" borderId="129" xfId="0" applyFont="1" applyFill="1" applyBorder="1" applyAlignment="1">
      <alignment horizontal="center" vertical="center" wrapText="1"/>
    </xf>
    <xf numFmtId="0" fontId="108" fillId="18" borderId="130" xfId="0" applyFont="1" applyFill="1" applyBorder="1" applyAlignment="1">
      <alignment horizontal="center" vertical="center" wrapText="1"/>
    </xf>
    <xf numFmtId="0" fontId="108" fillId="18" borderId="131" xfId="0" applyFont="1" applyFill="1" applyBorder="1" applyAlignment="1">
      <alignment horizontal="center" vertical="center" wrapText="1"/>
    </xf>
    <xf numFmtId="0" fontId="152" fillId="0" borderId="0" xfId="109" applyFont="1" applyAlignment="1">
      <alignment horizontal="center" vertical="center"/>
    </xf>
    <xf numFmtId="0" fontId="151" fillId="0" borderId="17" xfId="109" applyFont="1" applyBorder="1" applyAlignment="1">
      <alignment horizontal="center" vertical="center"/>
    </xf>
    <xf numFmtId="0" fontId="151" fillId="0" borderId="17" xfId="109" applyFont="1" applyBorder="1" applyAlignment="1">
      <alignment horizontal="center" vertical="center" wrapText="1"/>
    </xf>
    <xf numFmtId="0" fontId="151" fillId="0" borderId="36" xfId="109" applyFont="1" applyBorder="1" applyAlignment="1">
      <alignment horizontal="center" vertical="center"/>
    </xf>
    <xf numFmtId="0" fontId="151" fillId="0" borderId="140" xfId="109" applyFont="1" applyBorder="1" applyAlignment="1">
      <alignment horizontal="center" vertical="center"/>
    </xf>
    <xf numFmtId="0" fontId="151" fillId="0" borderId="26" xfId="109" applyFont="1" applyBorder="1" applyAlignment="1">
      <alignment horizontal="center" vertical="center"/>
    </xf>
  </cellXfs>
  <cellStyles count="9718">
    <cellStyle name="' '" xfId="1225" xr:uid="{00000000-0005-0000-0000-000000000000}"/>
    <cellStyle name="#,##0" xfId="112" xr:uid="{00000000-0005-0000-0000-000001000000}"/>
    <cellStyle name="#,##0 2" xfId="3765" xr:uid="{00000000-0005-0000-0000-000002000000}"/>
    <cellStyle name="#,##0 2 10" xfId="6815" xr:uid="{00000000-0005-0000-0000-000003000000}"/>
    <cellStyle name="#,##0 2 2" xfId="3887" xr:uid="{00000000-0005-0000-0000-000004000000}"/>
    <cellStyle name="#,##0 2 2 2" xfId="4497" xr:uid="{00000000-0005-0000-0000-000005000000}"/>
    <cellStyle name="#,##0 2 2 2 2" xfId="7572" xr:uid="{00000000-0005-0000-0000-000006000000}"/>
    <cellStyle name="#,##0 2 2 3" xfId="5107" xr:uid="{00000000-0005-0000-0000-000007000000}"/>
    <cellStyle name="#,##0 2 2 3 2" xfId="8182" xr:uid="{00000000-0005-0000-0000-000008000000}"/>
    <cellStyle name="#,##0 2 2 4" xfId="5717" xr:uid="{00000000-0005-0000-0000-000009000000}"/>
    <cellStyle name="#,##0 2 2 4 2" xfId="8792" xr:uid="{00000000-0005-0000-0000-00000A000000}"/>
    <cellStyle name="#,##0 2 2 5" xfId="6449" xr:uid="{00000000-0005-0000-0000-00000B000000}"/>
    <cellStyle name="#,##0 2 2 5 2" xfId="9524" xr:uid="{00000000-0005-0000-0000-00000C000000}"/>
    <cellStyle name="#,##0 2 2 6" xfId="6937" xr:uid="{00000000-0005-0000-0000-00000D000000}"/>
    <cellStyle name="#,##0 2 3" xfId="4012" xr:uid="{00000000-0005-0000-0000-00000E000000}"/>
    <cellStyle name="#,##0 2 3 2" xfId="4622" xr:uid="{00000000-0005-0000-0000-00000F000000}"/>
    <cellStyle name="#,##0 2 3 2 2" xfId="7697" xr:uid="{00000000-0005-0000-0000-000010000000}"/>
    <cellStyle name="#,##0 2 3 3" xfId="5232" xr:uid="{00000000-0005-0000-0000-000011000000}"/>
    <cellStyle name="#,##0 2 3 3 2" xfId="8307" xr:uid="{00000000-0005-0000-0000-000012000000}"/>
    <cellStyle name="#,##0 2 3 4" xfId="5842" xr:uid="{00000000-0005-0000-0000-000013000000}"/>
    <cellStyle name="#,##0 2 3 4 2" xfId="8917" xr:uid="{00000000-0005-0000-0000-000014000000}"/>
    <cellStyle name="#,##0 2 3 5" xfId="6361" xr:uid="{00000000-0005-0000-0000-000015000000}"/>
    <cellStyle name="#,##0 2 3 5 2" xfId="9436" xr:uid="{00000000-0005-0000-0000-000016000000}"/>
    <cellStyle name="#,##0 2 3 6" xfId="7062" xr:uid="{00000000-0005-0000-0000-000017000000}"/>
    <cellStyle name="#,##0 2 4" xfId="3643" xr:uid="{00000000-0005-0000-0000-000018000000}"/>
    <cellStyle name="#,##0 2 4 2" xfId="4253" xr:uid="{00000000-0005-0000-0000-000019000000}"/>
    <cellStyle name="#,##0 2 4 2 2" xfId="7328" xr:uid="{00000000-0005-0000-0000-00001A000000}"/>
    <cellStyle name="#,##0 2 4 3" xfId="4863" xr:uid="{00000000-0005-0000-0000-00001B000000}"/>
    <cellStyle name="#,##0 2 4 3 2" xfId="7938" xr:uid="{00000000-0005-0000-0000-00001C000000}"/>
    <cellStyle name="#,##0 2 4 4" xfId="5473" xr:uid="{00000000-0005-0000-0000-00001D000000}"/>
    <cellStyle name="#,##0 2 4 4 2" xfId="8548" xr:uid="{00000000-0005-0000-0000-00001E000000}"/>
    <cellStyle name="#,##0 2 4 5" xfId="6259" xr:uid="{00000000-0005-0000-0000-00001F000000}"/>
    <cellStyle name="#,##0 2 4 5 2" xfId="9334" xr:uid="{00000000-0005-0000-0000-000020000000}"/>
    <cellStyle name="#,##0 2 4 6" xfId="6693" xr:uid="{00000000-0005-0000-0000-000021000000}"/>
    <cellStyle name="#,##0 2 5" xfId="4141" xr:uid="{00000000-0005-0000-0000-000022000000}"/>
    <cellStyle name="#,##0 2 5 2" xfId="4751" xr:uid="{00000000-0005-0000-0000-000023000000}"/>
    <cellStyle name="#,##0 2 5 2 2" xfId="7826" xr:uid="{00000000-0005-0000-0000-000024000000}"/>
    <cellStyle name="#,##0 2 5 3" xfId="5361" xr:uid="{00000000-0005-0000-0000-000025000000}"/>
    <cellStyle name="#,##0 2 5 3 2" xfId="8436" xr:uid="{00000000-0005-0000-0000-000026000000}"/>
    <cellStyle name="#,##0 2 5 4" xfId="5971" xr:uid="{00000000-0005-0000-0000-000027000000}"/>
    <cellStyle name="#,##0 2 5 4 2" xfId="9046" xr:uid="{00000000-0005-0000-0000-000028000000}"/>
    <cellStyle name="#,##0 2 5 5" xfId="6342" xr:uid="{00000000-0005-0000-0000-000029000000}"/>
    <cellStyle name="#,##0 2 5 5 2" xfId="9417" xr:uid="{00000000-0005-0000-0000-00002A000000}"/>
    <cellStyle name="#,##0 2 5 6" xfId="7191" xr:uid="{00000000-0005-0000-0000-00002B000000}"/>
    <cellStyle name="#,##0 2 6" xfId="4375" xr:uid="{00000000-0005-0000-0000-00002C000000}"/>
    <cellStyle name="#,##0 2 6 2" xfId="7450" xr:uid="{00000000-0005-0000-0000-00002D000000}"/>
    <cellStyle name="#,##0 2 7" xfId="4985" xr:uid="{00000000-0005-0000-0000-00002E000000}"/>
    <cellStyle name="#,##0 2 7 2" xfId="8060" xr:uid="{00000000-0005-0000-0000-00002F000000}"/>
    <cellStyle name="#,##0 2 8" xfId="5595" xr:uid="{00000000-0005-0000-0000-000030000000}"/>
    <cellStyle name="#,##0 2 8 2" xfId="8670" xr:uid="{00000000-0005-0000-0000-000031000000}"/>
    <cellStyle name="#,##0 2 9" xfId="6201" xr:uid="{00000000-0005-0000-0000-000032000000}"/>
    <cellStyle name="#,##0 2 9 2" xfId="9276" xr:uid="{00000000-0005-0000-0000-000033000000}"/>
    <cellStyle name="#,##0 3" xfId="3713" xr:uid="{00000000-0005-0000-0000-000034000000}"/>
    <cellStyle name="#,##0 3 10" xfId="6763" xr:uid="{00000000-0005-0000-0000-000035000000}"/>
    <cellStyle name="#,##0 3 2" xfId="3835" xr:uid="{00000000-0005-0000-0000-000036000000}"/>
    <cellStyle name="#,##0 3 2 2" xfId="4445" xr:uid="{00000000-0005-0000-0000-000037000000}"/>
    <cellStyle name="#,##0 3 2 2 2" xfId="7520" xr:uid="{00000000-0005-0000-0000-000038000000}"/>
    <cellStyle name="#,##0 3 2 3" xfId="5055" xr:uid="{00000000-0005-0000-0000-000039000000}"/>
    <cellStyle name="#,##0 3 2 3 2" xfId="8130" xr:uid="{00000000-0005-0000-0000-00003A000000}"/>
    <cellStyle name="#,##0 3 2 4" xfId="5665" xr:uid="{00000000-0005-0000-0000-00003B000000}"/>
    <cellStyle name="#,##0 3 2 4 2" xfId="8740" xr:uid="{00000000-0005-0000-0000-00003C000000}"/>
    <cellStyle name="#,##0 3 2 5" xfId="6133" xr:uid="{00000000-0005-0000-0000-00003D000000}"/>
    <cellStyle name="#,##0 3 2 5 2" xfId="9208" xr:uid="{00000000-0005-0000-0000-00003E000000}"/>
    <cellStyle name="#,##0 3 2 6" xfId="6885" xr:uid="{00000000-0005-0000-0000-00003F000000}"/>
    <cellStyle name="#,##0 3 3" xfId="3960" xr:uid="{00000000-0005-0000-0000-000040000000}"/>
    <cellStyle name="#,##0 3 3 2" xfId="4570" xr:uid="{00000000-0005-0000-0000-000041000000}"/>
    <cellStyle name="#,##0 3 3 2 2" xfId="7645" xr:uid="{00000000-0005-0000-0000-000042000000}"/>
    <cellStyle name="#,##0 3 3 3" xfId="5180" xr:uid="{00000000-0005-0000-0000-000043000000}"/>
    <cellStyle name="#,##0 3 3 3 2" xfId="8255" xr:uid="{00000000-0005-0000-0000-000044000000}"/>
    <cellStyle name="#,##0 3 3 4" xfId="5790" xr:uid="{00000000-0005-0000-0000-000045000000}"/>
    <cellStyle name="#,##0 3 3 4 2" xfId="8865" xr:uid="{00000000-0005-0000-0000-000046000000}"/>
    <cellStyle name="#,##0 3 3 5" xfId="6376" xr:uid="{00000000-0005-0000-0000-000047000000}"/>
    <cellStyle name="#,##0 3 3 5 2" xfId="9451" xr:uid="{00000000-0005-0000-0000-000048000000}"/>
    <cellStyle name="#,##0 3 3 6" xfId="7010" xr:uid="{00000000-0005-0000-0000-000049000000}"/>
    <cellStyle name="#,##0 3 4" xfId="3623" xr:uid="{00000000-0005-0000-0000-00004A000000}"/>
    <cellStyle name="#,##0 3 4 2" xfId="4233" xr:uid="{00000000-0005-0000-0000-00004B000000}"/>
    <cellStyle name="#,##0 3 4 2 2" xfId="7308" xr:uid="{00000000-0005-0000-0000-00004C000000}"/>
    <cellStyle name="#,##0 3 4 3" xfId="4843" xr:uid="{00000000-0005-0000-0000-00004D000000}"/>
    <cellStyle name="#,##0 3 4 3 2" xfId="7918" xr:uid="{00000000-0005-0000-0000-00004E000000}"/>
    <cellStyle name="#,##0 3 4 4" xfId="5453" xr:uid="{00000000-0005-0000-0000-00004F000000}"/>
    <cellStyle name="#,##0 3 4 4 2" xfId="8528" xr:uid="{00000000-0005-0000-0000-000050000000}"/>
    <cellStyle name="#,##0 3 4 5" xfId="6272" xr:uid="{00000000-0005-0000-0000-000051000000}"/>
    <cellStyle name="#,##0 3 4 5 2" xfId="9347" xr:uid="{00000000-0005-0000-0000-000052000000}"/>
    <cellStyle name="#,##0 3 4 6" xfId="6673" xr:uid="{00000000-0005-0000-0000-000053000000}"/>
    <cellStyle name="#,##0 3 5" xfId="4089" xr:uid="{00000000-0005-0000-0000-000054000000}"/>
    <cellStyle name="#,##0 3 5 2" xfId="4699" xr:uid="{00000000-0005-0000-0000-000055000000}"/>
    <cellStyle name="#,##0 3 5 2 2" xfId="7774" xr:uid="{00000000-0005-0000-0000-000056000000}"/>
    <cellStyle name="#,##0 3 5 3" xfId="5309" xr:uid="{00000000-0005-0000-0000-000057000000}"/>
    <cellStyle name="#,##0 3 5 3 2" xfId="8384" xr:uid="{00000000-0005-0000-0000-000058000000}"/>
    <cellStyle name="#,##0 3 5 4" xfId="5919" xr:uid="{00000000-0005-0000-0000-000059000000}"/>
    <cellStyle name="#,##0 3 5 4 2" xfId="8994" xr:uid="{00000000-0005-0000-0000-00005A000000}"/>
    <cellStyle name="#,##0 3 5 5" xfId="6037" xr:uid="{00000000-0005-0000-0000-00005B000000}"/>
    <cellStyle name="#,##0 3 5 5 2" xfId="9112" xr:uid="{00000000-0005-0000-0000-00005C000000}"/>
    <cellStyle name="#,##0 3 5 6" xfId="7139" xr:uid="{00000000-0005-0000-0000-00005D000000}"/>
    <cellStyle name="#,##0 3 6" xfId="4323" xr:uid="{00000000-0005-0000-0000-00005E000000}"/>
    <cellStyle name="#,##0 3 6 2" xfId="7398" xr:uid="{00000000-0005-0000-0000-00005F000000}"/>
    <cellStyle name="#,##0 3 7" xfId="4933" xr:uid="{00000000-0005-0000-0000-000060000000}"/>
    <cellStyle name="#,##0 3 7 2" xfId="8008" xr:uid="{00000000-0005-0000-0000-000061000000}"/>
    <cellStyle name="#,##0 3 8" xfId="5543" xr:uid="{00000000-0005-0000-0000-000062000000}"/>
    <cellStyle name="#,##0 3 8 2" xfId="8618" xr:uid="{00000000-0005-0000-0000-000063000000}"/>
    <cellStyle name="#,##0 3 9" xfId="6528" xr:uid="{00000000-0005-0000-0000-000064000000}"/>
    <cellStyle name="#,##0 3 9 2" xfId="9603" xr:uid="{00000000-0005-0000-0000-000065000000}"/>
    <cellStyle name="#,##0 4" xfId="3757" xr:uid="{00000000-0005-0000-0000-000066000000}"/>
    <cellStyle name="#,##0 4 10" xfId="6807" xr:uid="{00000000-0005-0000-0000-000067000000}"/>
    <cellStyle name="#,##0 4 2" xfId="3879" xr:uid="{00000000-0005-0000-0000-000068000000}"/>
    <cellStyle name="#,##0 4 2 2" xfId="4489" xr:uid="{00000000-0005-0000-0000-000069000000}"/>
    <cellStyle name="#,##0 4 2 2 2" xfId="7564" xr:uid="{00000000-0005-0000-0000-00006A000000}"/>
    <cellStyle name="#,##0 4 2 3" xfId="5099" xr:uid="{00000000-0005-0000-0000-00006B000000}"/>
    <cellStyle name="#,##0 4 2 3 2" xfId="8174" xr:uid="{00000000-0005-0000-0000-00006C000000}"/>
    <cellStyle name="#,##0 4 2 4" xfId="5709" xr:uid="{00000000-0005-0000-0000-00006D000000}"/>
    <cellStyle name="#,##0 4 2 4 2" xfId="8784" xr:uid="{00000000-0005-0000-0000-00006E000000}"/>
    <cellStyle name="#,##0 4 2 5" xfId="6457" xr:uid="{00000000-0005-0000-0000-00006F000000}"/>
    <cellStyle name="#,##0 4 2 5 2" xfId="9532" xr:uid="{00000000-0005-0000-0000-000070000000}"/>
    <cellStyle name="#,##0 4 2 6" xfId="6929" xr:uid="{00000000-0005-0000-0000-000071000000}"/>
    <cellStyle name="#,##0 4 3" xfId="4004" xr:uid="{00000000-0005-0000-0000-000072000000}"/>
    <cellStyle name="#,##0 4 3 2" xfId="4614" xr:uid="{00000000-0005-0000-0000-000073000000}"/>
    <cellStyle name="#,##0 4 3 2 2" xfId="7689" xr:uid="{00000000-0005-0000-0000-000074000000}"/>
    <cellStyle name="#,##0 4 3 3" xfId="5224" xr:uid="{00000000-0005-0000-0000-000075000000}"/>
    <cellStyle name="#,##0 4 3 3 2" xfId="8299" xr:uid="{00000000-0005-0000-0000-000076000000}"/>
    <cellStyle name="#,##0 4 3 4" xfId="5834" xr:uid="{00000000-0005-0000-0000-000077000000}"/>
    <cellStyle name="#,##0 4 3 4 2" xfId="8909" xr:uid="{00000000-0005-0000-0000-000078000000}"/>
    <cellStyle name="#,##0 4 3 5" xfId="6098" xr:uid="{00000000-0005-0000-0000-000079000000}"/>
    <cellStyle name="#,##0 4 3 5 2" xfId="9173" xr:uid="{00000000-0005-0000-0000-00007A000000}"/>
    <cellStyle name="#,##0 4 3 6" xfId="7054" xr:uid="{00000000-0005-0000-0000-00007B000000}"/>
    <cellStyle name="#,##0 4 4" xfId="3571" xr:uid="{00000000-0005-0000-0000-00007C000000}"/>
    <cellStyle name="#,##0 4 4 2" xfId="4181" xr:uid="{00000000-0005-0000-0000-00007D000000}"/>
    <cellStyle name="#,##0 4 4 2 2" xfId="7256" xr:uid="{00000000-0005-0000-0000-00007E000000}"/>
    <cellStyle name="#,##0 4 4 3" xfId="4791" xr:uid="{00000000-0005-0000-0000-00007F000000}"/>
    <cellStyle name="#,##0 4 4 3 2" xfId="7866" xr:uid="{00000000-0005-0000-0000-000080000000}"/>
    <cellStyle name="#,##0 4 4 4" xfId="5401" xr:uid="{00000000-0005-0000-0000-000081000000}"/>
    <cellStyle name="#,##0 4 4 4 2" xfId="8476" xr:uid="{00000000-0005-0000-0000-000082000000}"/>
    <cellStyle name="#,##0 4 4 5" xfId="6311" xr:uid="{00000000-0005-0000-0000-000083000000}"/>
    <cellStyle name="#,##0 4 4 5 2" xfId="9386" xr:uid="{00000000-0005-0000-0000-000084000000}"/>
    <cellStyle name="#,##0 4 4 6" xfId="6621" xr:uid="{00000000-0005-0000-0000-000085000000}"/>
    <cellStyle name="#,##0 4 5" xfId="4133" xr:uid="{00000000-0005-0000-0000-000086000000}"/>
    <cellStyle name="#,##0 4 5 2" xfId="4743" xr:uid="{00000000-0005-0000-0000-000087000000}"/>
    <cellStyle name="#,##0 4 5 2 2" xfId="7818" xr:uid="{00000000-0005-0000-0000-000088000000}"/>
    <cellStyle name="#,##0 4 5 3" xfId="5353" xr:uid="{00000000-0005-0000-0000-000089000000}"/>
    <cellStyle name="#,##0 4 5 3 2" xfId="8428" xr:uid="{00000000-0005-0000-0000-00008A000000}"/>
    <cellStyle name="#,##0 4 5 4" xfId="5963" xr:uid="{00000000-0005-0000-0000-00008B000000}"/>
    <cellStyle name="#,##0 4 5 4 2" xfId="9038" xr:uid="{00000000-0005-0000-0000-00008C000000}"/>
    <cellStyle name="#,##0 4 5 5" xfId="6592" xr:uid="{00000000-0005-0000-0000-00008D000000}"/>
    <cellStyle name="#,##0 4 5 5 2" xfId="9667" xr:uid="{00000000-0005-0000-0000-00008E000000}"/>
    <cellStyle name="#,##0 4 5 6" xfId="7183" xr:uid="{00000000-0005-0000-0000-00008F000000}"/>
    <cellStyle name="#,##0 4 6" xfId="4367" xr:uid="{00000000-0005-0000-0000-000090000000}"/>
    <cellStyle name="#,##0 4 6 2" xfId="7442" xr:uid="{00000000-0005-0000-0000-000091000000}"/>
    <cellStyle name="#,##0 4 7" xfId="4977" xr:uid="{00000000-0005-0000-0000-000092000000}"/>
    <cellStyle name="#,##0 4 7 2" xfId="8052" xr:uid="{00000000-0005-0000-0000-000093000000}"/>
    <cellStyle name="#,##0 4 8" xfId="5587" xr:uid="{00000000-0005-0000-0000-000094000000}"/>
    <cellStyle name="#,##0 4 8 2" xfId="8662" xr:uid="{00000000-0005-0000-0000-000095000000}"/>
    <cellStyle name="#,##0 4 9" xfId="6209" xr:uid="{00000000-0005-0000-0000-000096000000}"/>
    <cellStyle name="#,##0 4 9 2" xfId="9284" xr:uid="{00000000-0005-0000-0000-000097000000}"/>
    <cellStyle name="$" xfId="113" xr:uid="{00000000-0005-0000-0000-000098000000}"/>
    <cellStyle name="$_db진흥" xfId="114" xr:uid="{00000000-0005-0000-0000-000099000000}"/>
    <cellStyle name="$_db진흥 2" xfId="2996" xr:uid="{00000000-0005-0000-0000-00009A000000}"/>
    <cellStyle name="$_db진흥 3" xfId="1228" xr:uid="{00000000-0005-0000-0000-00009B000000}"/>
    <cellStyle name="$_SE40" xfId="1229" xr:uid="{00000000-0005-0000-0000-00009C000000}"/>
    <cellStyle name="$_SE40 2" xfId="2997" xr:uid="{00000000-0005-0000-0000-00009D000000}"/>
    <cellStyle name="$_견적2" xfId="115" xr:uid="{00000000-0005-0000-0000-00009E000000}"/>
    <cellStyle name="$_견적2 2" xfId="2998" xr:uid="{00000000-0005-0000-0000-00009F000000}"/>
    <cellStyle name="$_견적2 3" xfId="1226" xr:uid="{00000000-0005-0000-0000-0000A0000000}"/>
    <cellStyle name="$_기아" xfId="116" xr:uid="{00000000-0005-0000-0000-0000A1000000}"/>
    <cellStyle name="$_기아 2" xfId="2999" xr:uid="{00000000-0005-0000-0000-0000A2000000}"/>
    <cellStyle name="$_기아 3" xfId="1227" xr:uid="{00000000-0005-0000-0000-0000A3000000}"/>
    <cellStyle name="%(+,-,0)" xfId="1230" xr:uid="{00000000-0005-0000-0000-0000A4000000}"/>
    <cellStyle name="(##.00)" xfId="1231" xr:uid="{00000000-0005-0000-0000-0000A5000000}"/>
    <cellStyle name="(##.00) 2" xfId="3000" xr:uid="{00000000-0005-0000-0000-0000A6000000}"/>
    <cellStyle name="(△콤마)" xfId="1232" xr:uid="{00000000-0005-0000-0000-0000A7000000}"/>
    <cellStyle name="(백분율)" xfId="1233" xr:uid="{00000000-0005-0000-0000-0000A8000000}"/>
    <cellStyle name="(용량보정)" xfId="1234" xr:uid="{00000000-0005-0000-0000-0000A9000000}"/>
    <cellStyle name="(용량보정) 2" xfId="3764" xr:uid="{00000000-0005-0000-0000-0000AA000000}"/>
    <cellStyle name="(용량보정) 2 10" xfId="6814" xr:uid="{00000000-0005-0000-0000-0000AB000000}"/>
    <cellStyle name="(용량보정) 2 2" xfId="3886" xr:uid="{00000000-0005-0000-0000-0000AC000000}"/>
    <cellStyle name="(용량보정) 2 2 2" xfId="4496" xr:uid="{00000000-0005-0000-0000-0000AD000000}"/>
    <cellStyle name="(용량보정) 2 2 2 2" xfId="7571" xr:uid="{00000000-0005-0000-0000-0000AE000000}"/>
    <cellStyle name="(용량보정) 2 2 3" xfId="5106" xr:uid="{00000000-0005-0000-0000-0000AF000000}"/>
    <cellStyle name="(용량보정) 2 2 3 2" xfId="8181" xr:uid="{00000000-0005-0000-0000-0000B0000000}"/>
    <cellStyle name="(용량보정) 2 2 4" xfId="5716" xr:uid="{00000000-0005-0000-0000-0000B1000000}"/>
    <cellStyle name="(용량보정) 2 2 4 2" xfId="8791" xr:uid="{00000000-0005-0000-0000-0000B2000000}"/>
    <cellStyle name="(용량보정) 2 2 5" xfId="6450" xr:uid="{00000000-0005-0000-0000-0000B3000000}"/>
    <cellStyle name="(용량보정) 2 2 5 2" xfId="9525" xr:uid="{00000000-0005-0000-0000-0000B4000000}"/>
    <cellStyle name="(용량보정) 2 2 6" xfId="6936" xr:uid="{00000000-0005-0000-0000-0000B5000000}"/>
    <cellStyle name="(용량보정) 2 3" xfId="4011" xr:uid="{00000000-0005-0000-0000-0000B6000000}"/>
    <cellStyle name="(용량보정) 2 3 2" xfId="4621" xr:uid="{00000000-0005-0000-0000-0000B7000000}"/>
    <cellStyle name="(용량보정) 2 3 2 2" xfId="7696" xr:uid="{00000000-0005-0000-0000-0000B8000000}"/>
    <cellStyle name="(용량보정) 2 3 3" xfId="5231" xr:uid="{00000000-0005-0000-0000-0000B9000000}"/>
    <cellStyle name="(용량보정) 2 3 3 2" xfId="8306" xr:uid="{00000000-0005-0000-0000-0000BA000000}"/>
    <cellStyle name="(용량보정) 2 3 4" xfId="5841" xr:uid="{00000000-0005-0000-0000-0000BB000000}"/>
    <cellStyle name="(용량보정) 2 3 4 2" xfId="8916" xr:uid="{00000000-0005-0000-0000-0000BC000000}"/>
    <cellStyle name="(용량보정) 2 3 5" xfId="6362" xr:uid="{00000000-0005-0000-0000-0000BD000000}"/>
    <cellStyle name="(용량보정) 2 3 5 2" xfId="9437" xr:uid="{00000000-0005-0000-0000-0000BE000000}"/>
    <cellStyle name="(용량보정) 2 3 6" xfId="7061" xr:uid="{00000000-0005-0000-0000-0000BF000000}"/>
    <cellStyle name="(용량보정) 2 4" xfId="3600" xr:uid="{00000000-0005-0000-0000-0000C0000000}"/>
    <cellStyle name="(용량보정) 2 4 2" xfId="4210" xr:uid="{00000000-0005-0000-0000-0000C1000000}"/>
    <cellStyle name="(용량보정) 2 4 2 2" xfId="7285" xr:uid="{00000000-0005-0000-0000-0000C2000000}"/>
    <cellStyle name="(용량보정) 2 4 3" xfId="4820" xr:uid="{00000000-0005-0000-0000-0000C3000000}"/>
    <cellStyle name="(용량보정) 2 4 3 2" xfId="7895" xr:uid="{00000000-0005-0000-0000-0000C4000000}"/>
    <cellStyle name="(용량보정) 2 4 4" xfId="5430" xr:uid="{00000000-0005-0000-0000-0000C5000000}"/>
    <cellStyle name="(용량보정) 2 4 4 2" xfId="8505" xr:uid="{00000000-0005-0000-0000-0000C6000000}"/>
    <cellStyle name="(용량보정) 2 4 5" xfId="6571" xr:uid="{00000000-0005-0000-0000-0000C7000000}"/>
    <cellStyle name="(용량보정) 2 4 5 2" xfId="9646" xr:uid="{00000000-0005-0000-0000-0000C8000000}"/>
    <cellStyle name="(용량보정) 2 4 6" xfId="6650" xr:uid="{00000000-0005-0000-0000-0000C9000000}"/>
    <cellStyle name="(용량보정) 2 5" xfId="4140" xr:uid="{00000000-0005-0000-0000-0000CA000000}"/>
    <cellStyle name="(용량보정) 2 5 2" xfId="4750" xr:uid="{00000000-0005-0000-0000-0000CB000000}"/>
    <cellStyle name="(용량보정) 2 5 2 2" xfId="7825" xr:uid="{00000000-0005-0000-0000-0000CC000000}"/>
    <cellStyle name="(용량보정) 2 5 3" xfId="5360" xr:uid="{00000000-0005-0000-0000-0000CD000000}"/>
    <cellStyle name="(용량보정) 2 5 3 2" xfId="8435" xr:uid="{00000000-0005-0000-0000-0000CE000000}"/>
    <cellStyle name="(용량보정) 2 5 4" xfId="5970" xr:uid="{00000000-0005-0000-0000-0000CF000000}"/>
    <cellStyle name="(용량보정) 2 5 4 2" xfId="9045" xr:uid="{00000000-0005-0000-0000-0000D0000000}"/>
    <cellStyle name="(용량보정) 2 5 5" xfId="6013" xr:uid="{00000000-0005-0000-0000-0000D1000000}"/>
    <cellStyle name="(용량보정) 2 5 5 2" xfId="9088" xr:uid="{00000000-0005-0000-0000-0000D2000000}"/>
    <cellStyle name="(용량보정) 2 5 6" xfId="7190" xr:uid="{00000000-0005-0000-0000-0000D3000000}"/>
    <cellStyle name="(용량보정) 2 6" xfId="4374" xr:uid="{00000000-0005-0000-0000-0000D4000000}"/>
    <cellStyle name="(용량보정) 2 6 2" xfId="7449" xr:uid="{00000000-0005-0000-0000-0000D5000000}"/>
    <cellStyle name="(용량보정) 2 7" xfId="4984" xr:uid="{00000000-0005-0000-0000-0000D6000000}"/>
    <cellStyle name="(용량보정) 2 7 2" xfId="8059" xr:uid="{00000000-0005-0000-0000-0000D7000000}"/>
    <cellStyle name="(용량보정) 2 8" xfId="5594" xr:uid="{00000000-0005-0000-0000-0000D8000000}"/>
    <cellStyle name="(용량보정) 2 8 2" xfId="8669" xr:uid="{00000000-0005-0000-0000-0000D9000000}"/>
    <cellStyle name="(용량보정) 2 9" xfId="6202" xr:uid="{00000000-0005-0000-0000-0000DA000000}"/>
    <cellStyle name="(용량보정) 2 9 2" xfId="9277" xr:uid="{00000000-0005-0000-0000-0000DB000000}"/>
    <cellStyle name="(용량보정) 3" xfId="3746" xr:uid="{00000000-0005-0000-0000-0000DC000000}"/>
    <cellStyle name="(용량보정) 3 10" xfId="6796" xr:uid="{00000000-0005-0000-0000-0000DD000000}"/>
    <cellStyle name="(용량보정) 3 2" xfId="3868" xr:uid="{00000000-0005-0000-0000-0000DE000000}"/>
    <cellStyle name="(용량보정) 3 2 2" xfId="4478" xr:uid="{00000000-0005-0000-0000-0000DF000000}"/>
    <cellStyle name="(용량보정) 3 2 2 2" xfId="7553" xr:uid="{00000000-0005-0000-0000-0000E0000000}"/>
    <cellStyle name="(용량보정) 3 2 3" xfId="5088" xr:uid="{00000000-0005-0000-0000-0000E1000000}"/>
    <cellStyle name="(용량보정) 3 2 3 2" xfId="8163" xr:uid="{00000000-0005-0000-0000-0000E2000000}"/>
    <cellStyle name="(용량보정) 3 2 4" xfId="5698" xr:uid="{00000000-0005-0000-0000-0000E3000000}"/>
    <cellStyle name="(용량보정) 3 2 4 2" xfId="8773" xr:uid="{00000000-0005-0000-0000-0000E4000000}"/>
    <cellStyle name="(용량보정) 3 2 5" xfId="6468" xr:uid="{00000000-0005-0000-0000-0000E5000000}"/>
    <cellStyle name="(용량보정) 3 2 5 2" xfId="9543" xr:uid="{00000000-0005-0000-0000-0000E6000000}"/>
    <cellStyle name="(용량보정) 3 2 6" xfId="6918" xr:uid="{00000000-0005-0000-0000-0000E7000000}"/>
    <cellStyle name="(용량보정) 3 3" xfId="3993" xr:uid="{00000000-0005-0000-0000-0000E8000000}"/>
    <cellStyle name="(용량보정) 3 3 2" xfId="4603" xr:uid="{00000000-0005-0000-0000-0000E9000000}"/>
    <cellStyle name="(용량보정) 3 3 2 2" xfId="7678" xr:uid="{00000000-0005-0000-0000-0000EA000000}"/>
    <cellStyle name="(용량보정) 3 3 3" xfId="5213" xr:uid="{00000000-0005-0000-0000-0000EB000000}"/>
    <cellStyle name="(용량보정) 3 3 3 2" xfId="8288" xr:uid="{00000000-0005-0000-0000-0000EC000000}"/>
    <cellStyle name="(용량보정) 3 3 4" xfId="5823" xr:uid="{00000000-0005-0000-0000-0000ED000000}"/>
    <cellStyle name="(용량보정) 3 3 4 2" xfId="8898" xr:uid="{00000000-0005-0000-0000-0000EE000000}"/>
    <cellStyle name="(용량보정) 3 3 5" xfId="6103" xr:uid="{00000000-0005-0000-0000-0000EF000000}"/>
    <cellStyle name="(용량보정) 3 3 5 2" xfId="9178" xr:uid="{00000000-0005-0000-0000-0000F0000000}"/>
    <cellStyle name="(용량보정) 3 3 6" xfId="7043" xr:uid="{00000000-0005-0000-0000-0000F1000000}"/>
    <cellStyle name="(용량보정) 3 4" xfId="3597" xr:uid="{00000000-0005-0000-0000-0000F2000000}"/>
    <cellStyle name="(용량보정) 3 4 2" xfId="4207" xr:uid="{00000000-0005-0000-0000-0000F3000000}"/>
    <cellStyle name="(용량보정) 3 4 2 2" xfId="7282" xr:uid="{00000000-0005-0000-0000-0000F4000000}"/>
    <cellStyle name="(용량보정) 3 4 3" xfId="4817" xr:uid="{00000000-0005-0000-0000-0000F5000000}"/>
    <cellStyle name="(용량보정) 3 4 3 2" xfId="7892" xr:uid="{00000000-0005-0000-0000-0000F6000000}"/>
    <cellStyle name="(용량보정) 3 4 4" xfId="5427" xr:uid="{00000000-0005-0000-0000-0000F7000000}"/>
    <cellStyle name="(용량보정) 3 4 4 2" xfId="8502" xr:uid="{00000000-0005-0000-0000-0000F8000000}"/>
    <cellStyle name="(용량보정) 3 4 5" xfId="6574" xr:uid="{00000000-0005-0000-0000-0000F9000000}"/>
    <cellStyle name="(용량보정) 3 4 5 2" xfId="9649" xr:uid="{00000000-0005-0000-0000-0000FA000000}"/>
    <cellStyle name="(용량보정) 3 4 6" xfId="6647" xr:uid="{00000000-0005-0000-0000-0000FB000000}"/>
    <cellStyle name="(용량보정) 3 5" xfId="4122" xr:uid="{00000000-0005-0000-0000-0000FC000000}"/>
    <cellStyle name="(용량보정) 3 5 2" xfId="4732" xr:uid="{00000000-0005-0000-0000-0000FD000000}"/>
    <cellStyle name="(용량보정) 3 5 2 2" xfId="7807" xr:uid="{00000000-0005-0000-0000-0000FE000000}"/>
    <cellStyle name="(용량보정) 3 5 3" xfId="5342" xr:uid="{00000000-0005-0000-0000-0000FF000000}"/>
    <cellStyle name="(용량보정) 3 5 3 2" xfId="8417" xr:uid="{00000000-0005-0000-0000-000000010000}"/>
    <cellStyle name="(용량보정) 3 5 4" xfId="5952" xr:uid="{00000000-0005-0000-0000-000001010000}"/>
    <cellStyle name="(용량보정) 3 5 4 2" xfId="9027" xr:uid="{00000000-0005-0000-0000-000002010000}"/>
    <cellStyle name="(용량보정) 3 5 5" xfId="6600" xr:uid="{00000000-0005-0000-0000-000003010000}"/>
    <cellStyle name="(용량보정) 3 5 5 2" xfId="9675" xr:uid="{00000000-0005-0000-0000-000004010000}"/>
    <cellStyle name="(용량보정) 3 5 6" xfId="7172" xr:uid="{00000000-0005-0000-0000-000005010000}"/>
    <cellStyle name="(용량보정) 3 6" xfId="4356" xr:uid="{00000000-0005-0000-0000-000006010000}"/>
    <cellStyle name="(용량보정) 3 6 2" xfId="7431" xr:uid="{00000000-0005-0000-0000-000007010000}"/>
    <cellStyle name="(용량보정) 3 7" xfId="4966" xr:uid="{00000000-0005-0000-0000-000008010000}"/>
    <cellStyle name="(용량보정) 3 7 2" xfId="8041" xr:uid="{00000000-0005-0000-0000-000009010000}"/>
    <cellStyle name="(용량보정) 3 8" xfId="5576" xr:uid="{00000000-0005-0000-0000-00000A010000}"/>
    <cellStyle name="(용량보정) 3 8 2" xfId="8651" xr:uid="{00000000-0005-0000-0000-00000B010000}"/>
    <cellStyle name="(용량보정) 3 9" xfId="6495" xr:uid="{00000000-0005-0000-0000-00000C010000}"/>
    <cellStyle name="(용량보정) 3 9 2" xfId="9570" xr:uid="{00000000-0005-0000-0000-00000D010000}"/>
    <cellStyle name="(용량보정) 4" xfId="3783" xr:uid="{00000000-0005-0000-0000-00000E010000}"/>
    <cellStyle name="(용량보정) 4 10" xfId="6833" xr:uid="{00000000-0005-0000-0000-00000F010000}"/>
    <cellStyle name="(용량보정) 4 2" xfId="3905" xr:uid="{00000000-0005-0000-0000-000010010000}"/>
    <cellStyle name="(용량보정) 4 2 2" xfId="4515" xr:uid="{00000000-0005-0000-0000-000011010000}"/>
    <cellStyle name="(용량보정) 4 2 2 2" xfId="7590" xr:uid="{00000000-0005-0000-0000-000012010000}"/>
    <cellStyle name="(용량보정) 4 2 3" xfId="5125" xr:uid="{00000000-0005-0000-0000-000013010000}"/>
    <cellStyle name="(용량보정) 4 2 3 2" xfId="8200" xr:uid="{00000000-0005-0000-0000-000014010000}"/>
    <cellStyle name="(용량보정) 4 2 4" xfId="5735" xr:uid="{00000000-0005-0000-0000-000015010000}"/>
    <cellStyle name="(용량보정) 4 2 4 2" xfId="8810" xr:uid="{00000000-0005-0000-0000-000016010000}"/>
    <cellStyle name="(용량보정) 4 2 5" xfId="6431" xr:uid="{00000000-0005-0000-0000-000017010000}"/>
    <cellStyle name="(용량보정) 4 2 5 2" xfId="9506" xr:uid="{00000000-0005-0000-0000-000018010000}"/>
    <cellStyle name="(용량보정) 4 2 6" xfId="6955" xr:uid="{00000000-0005-0000-0000-000019010000}"/>
    <cellStyle name="(용량보정) 4 3" xfId="4030" xr:uid="{00000000-0005-0000-0000-00001A010000}"/>
    <cellStyle name="(용량보정) 4 3 2" xfId="4640" xr:uid="{00000000-0005-0000-0000-00001B010000}"/>
    <cellStyle name="(용량보정) 4 3 2 2" xfId="7715" xr:uid="{00000000-0005-0000-0000-00001C010000}"/>
    <cellStyle name="(용량보정) 4 3 3" xfId="5250" xr:uid="{00000000-0005-0000-0000-00001D010000}"/>
    <cellStyle name="(용량보정) 4 3 3 2" xfId="8325" xr:uid="{00000000-0005-0000-0000-00001E010000}"/>
    <cellStyle name="(용량보정) 4 3 4" xfId="5860" xr:uid="{00000000-0005-0000-0000-00001F010000}"/>
    <cellStyle name="(용량보정) 4 3 4 2" xfId="8935" xr:uid="{00000000-0005-0000-0000-000020010000}"/>
    <cellStyle name="(용량보정) 4 3 5" xfId="6069" xr:uid="{00000000-0005-0000-0000-000021010000}"/>
    <cellStyle name="(용량보정) 4 3 5 2" xfId="9144" xr:uid="{00000000-0005-0000-0000-000022010000}"/>
    <cellStyle name="(용량보정) 4 3 6" xfId="7080" xr:uid="{00000000-0005-0000-0000-000023010000}"/>
    <cellStyle name="(용량보정) 4 4" xfId="3649" xr:uid="{00000000-0005-0000-0000-000024010000}"/>
    <cellStyle name="(용량보정) 4 4 2" xfId="4259" xr:uid="{00000000-0005-0000-0000-000025010000}"/>
    <cellStyle name="(용량보정) 4 4 2 2" xfId="7334" xr:uid="{00000000-0005-0000-0000-000026010000}"/>
    <cellStyle name="(용량보정) 4 4 3" xfId="4869" xr:uid="{00000000-0005-0000-0000-000027010000}"/>
    <cellStyle name="(용량보정) 4 4 3 2" xfId="7944" xr:uid="{00000000-0005-0000-0000-000028010000}"/>
    <cellStyle name="(용량보정) 4 4 4" xfId="5479" xr:uid="{00000000-0005-0000-0000-000029010000}"/>
    <cellStyle name="(용량보정) 4 4 4 2" xfId="8554" xr:uid="{00000000-0005-0000-0000-00002A010000}"/>
    <cellStyle name="(용량보정) 4 4 5" xfId="6253" xr:uid="{00000000-0005-0000-0000-00002B010000}"/>
    <cellStyle name="(용량보정) 4 4 5 2" xfId="9328" xr:uid="{00000000-0005-0000-0000-00002C010000}"/>
    <cellStyle name="(용량보정) 4 4 6" xfId="6699" xr:uid="{00000000-0005-0000-0000-00002D010000}"/>
    <cellStyle name="(용량보정) 4 5" xfId="4159" xr:uid="{00000000-0005-0000-0000-00002E010000}"/>
    <cellStyle name="(용량보정) 4 5 2" xfId="4769" xr:uid="{00000000-0005-0000-0000-00002F010000}"/>
    <cellStyle name="(용량보정) 4 5 2 2" xfId="7844" xr:uid="{00000000-0005-0000-0000-000030010000}"/>
    <cellStyle name="(용량보정) 4 5 3" xfId="5379" xr:uid="{00000000-0005-0000-0000-000031010000}"/>
    <cellStyle name="(용량보정) 4 5 3 2" xfId="8454" xr:uid="{00000000-0005-0000-0000-000032010000}"/>
    <cellStyle name="(용량보정) 4 5 4" xfId="5989" xr:uid="{00000000-0005-0000-0000-000033010000}"/>
    <cellStyle name="(용량보정) 4 5 4 2" xfId="9064" xr:uid="{00000000-0005-0000-0000-000034010000}"/>
    <cellStyle name="(용량보정) 4 5 5" xfId="6583" xr:uid="{00000000-0005-0000-0000-000035010000}"/>
    <cellStyle name="(용량보정) 4 5 5 2" xfId="9658" xr:uid="{00000000-0005-0000-0000-000036010000}"/>
    <cellStyle name="(용량보정) 4 5 6" xfId="7209" xr:uid="{00000000-0005-0000-0000-000037010000}"/>
    <cellStyle name="(용량보정) 4 6" xfId="4393" xr:uid="{00000000-0005-0000-0000-000038010000}"/>
    <cellStyle name="(용량보정) 4 6 2" xfId="7468" xr:uid="{00000000-0005-0000-0000-000039010000}"/>
    <cellStyle name="(용량보정) 4 7" xfId="5003" xr:uid="{00000000-0005-0000-0000-00003A010000}"/>
    <cellStyle name="(용량보정) 4 7 2" xfId="8078" xr:uid="{00000000-0005-0000-0000-00003B010000}"/>
    <cellStyle name="(용량보정) 4 8" xfId="5613" xr:uid="{00000000-0005-0000-0000-00003C010000}"/>
    <cellStyle name="(용량보정) 4 8 2" xfId="8688" xr:uid="{00000000-0005-0000-0000-00003D010000}"/>
    <cellStyle name="(용량보정) 4 9" xfId="6183" xr:uid="{00000000-0005-0000-0000-00003E010000}"/>
    <cellStyle name="(용량보정) 4 9 2" xfId="9258" xr:uid="{00000000-0005-0000-0000-00003F010000}"/>
    <cellStyle name="(콤마)" xfId="1235" xr:uid="{00000000-0005-0000-0000-000040010000}"/>
    <cellStyle name=";;;" xfId="1236" xr:uid="{00000000-0005-0000-0000-000041010000}"/>
    <cellStyle name="??&amp;5_x0007_?._x0007_9_x0008_??_x0007__x0001__x0001_" xfId="1237" xr:uid="{00000000-0005-0000-0000-000042010000}"/>
    <cellStyle name="??&amp;6_x0007_?/_x0007_9_x0008_??_x0007__x0001__x0001_" xfId="1238" xr:uid="{00000000-0005-0000-0000-000043010000}"/>
    <cellStyle name="??&amp;O?&amp;H?_x0008__x000f__x0007_?_x0007__x0001__x0001_" xfId="117" xr:uid="{00000000-0005-0000-0000-000044010000}"/>
    <cellStyle name="??&amp;O?&amp;H?_x0008_??_x0007__x0001__x0001_" xfId="118" xr:uid="{00000000-0005-0000-0000-000045010000}"/>
    <cellStyle name="??&amp;멅?둃9_x0008_??_x0007__x0001__x0001_" xfId="1239" xr:uid="{00000000-0005-0000-0000-000046010000}"/>
    <cellStyle name="??&amp;쏗?뷐9_x0008__x0011__x0007_?_x0007__x0001__x0001_" xfId="1240" xr:uid="{00000000-0005-0000-0000-000047010000}"/>
    <cellStyle name="?W?_laroux" xfId="119" xr:uid="{00000000-0005-0000-0000-000048010000}"/>
    <cellStyle name="?曹%U?&amp;H?_x0008__x001a__x0004_?_x0007__x0001__x0001_" xfId="3001" xr:uid="{00000000-0005-0000-0000-000049010000}"/>
    <cellStyle name="?曹%U?&amp;H?_x0008_?s_x000a__x0007__x0001__x0001_" xfId="1241" xr:uid="{00000000-0005-0000-0000-00004A010000}"/>
    <cellStyle name="@" xfId="1242" xr:uid="{00000000-0005-0000-0000-00004B010000}"/>
    <cellStyle name="@_1.총괄표" xfId="1243" xr:uid="{00000000-0005-0000-0000-00004C010000}"/>
    <cellStyle name="@_지역업체결재" xfId="1244" xr:uid="{00000000-0005-0000-0000-00004D010000}"/>
    <cellStyle name="_%ec%9e%85%ec%b0%b0%ec%84%9c%eb%a5%98(%ed%84%b0%eb%84%90%ea%b3%84%ec%b8%a1)(1)" xfId="1245" xr:uid="{00000000-0005-0000-0000-00004E010000}"/>
    <cellStyle name="_%ec%b5%9c%ec%b4%88%ec%8b%a4%ed%96%89(05%eb%85%848%ec%9b%94%20%ea%b2%ac%ec%a0%81%ec%9a%a9)(1)" xfId="1246" xr:uid="{00000000-0005-0000-0000-00004F010000}"/>
    <cellStyle name="_1)토공" xfId="3002" xr:uid="{00000000-0005-0000-0000-000050010000}"/>
    <cellStyle name="_1.기성내역서" xfId="1247" xr:uid="{00000000-0005-0000-0000-000051010000}"/>
    <cellStyle name="_1공구(2지구)" xfId="3003" xr:uid="{00000000-0005-0000-0000-000052010000}"/>
    <cellStyle name="_1공구(2지구)_호안공" xfId="3004" xr:uid="{00000000-0005-0000-0000-000053010000}"/>
    <cellStyle name="_1공구단위수량산출(식재-포장-관로)" xfId="3005" xr:uid="{00000000-0005-0000-0000-000054010000}"/>
    <cellStyle name="_1공구단위수량산출(식재-포장-관로)_수량산출(식재-포장-관로)0605" xfId="3006" xr:uid="{00000000-0005-0000-0000-000055010000}"/>
    <cellStyle name="_1공구단위수량산출(식재-포장-관로)1" xfId="3007" xr:uid="{00000000-0005-0000-0000-000056010000}"/>
    <cellStyle name="_1공구단위수량산출(식재-포장-관로)1_수량산출(식재-포장-관로)0605" xfId="3008" xr:uid="{00000000-0005-0000-0000-000057010000}"/>
    <cellStyle name="_1공구도로" xfId="3009" xr:uid="{00000000-0005-0000-0000-000058010000}"/>
    <cellStyle name="_2.24받은기성(울산교육청사)(26.91%)" xfId="1248" xr:uid="{00000000-0005-0000-0000-000059010000}"/>
    <cellStyle name="_2001년 발주계획" xfId="1249" xr:uid="{00000000-0005-0000-0000-00005A010000}"/>
    <cellStyle name="_2-4.상반기실적부문별요약" xfId="120" xr:uid="{00000000-0005-0000-0000-00005B010000}"/>
    <cellStyle name="_2-4.상반기실적부문별요약(표지및목차포함)" xfId="121" xr:uid="{00000000-0005-0000-0000-00005C010000}"/>
    <cellStyle name="_2-4.상반기실적부문별요약(표지및목차포함)_1" xfId="122" xr:uid="{00000000-0005-0000-0000-00005D010000}"/>
    <cellStyle name="_2-4.상반기실적부문별요약_1" xfId="123" xr:uid="{00000000-0005-0000-0000-00005E010000}"/>
    <cellStyle name="_2차준공내역서" xfId="1250" xr:uid="{00000000-0005-0000-0000-00005F010000}"/>
    <cellStyle name="_3BOX교수량" xfId="3010" xr:uid="{00000000-0005-0000-0000-000060010000}"/>
    <cellStyle name="_6월5회" xfId="1251" xr:uid="{00000000-0005-0000-0000-000061010000}"/>
    <cellStyle name="_6월5회_설계변경내역서" xfId="1252" xr:uid="{00000000-0005-0000-0000-000062010000}"/>
    <cellStyle name="_6월5회_설계변경내역서_내역서제경비제외123" xfId="1253" xr:uid="{00000000-0005-0000-0000-000063010000}"/>
    <cellStyle name="_6월5회_설계변경내역서_설계변경내역서(2006년)" xfId="1254" xr:uid="{00000000-0005-0000-0000-000064010000}"/>
    <cellStyle name="_6월5회_설계변경내역서_설계변경내역서(물가변동)" xfId="1255" xr:uid="{00000000-0005-0000-0000-000065010000}"/>
    <cellStyle name="_6월5회_설계변경내역서_실정보고내역집계(2006)" xfId="1256" xr:uid="{00000000-0005-0000-0000-000066010000}"/>
    <cellStyle name="_6월5회_설계변경산출" xfId="1257" xr:uid="{00000000-0005-0000-0000-000067010000}"/>
    <cellStyle name="_6월5회_설계변경산출_9공구대우통신관로" xfId="1258" xr:uid="{00000000-0005-0000-0000-000068010000}"/>
    <cellStyle name="_6월5회_설계변경산출_9공구대우통신관로_설계변경내역서" xfId="1259" xr:uid="{00000000-0005-0000-0000-000069010000}"/>
    <cellStyle name="_6월5회_설계변경산출_9공구대우통신관로_설계변경내역서_내역서제경비제외123" xfId="1260" xr:uid="{00000000-0005-0000-0000-00006A010000}"/>
    <cellStyle name="_6월5회_설계변경산출_9공구대우통신관로_설계변경내역서_설계변경내역서(2006년)" xfId="1261" xr:uid="{00000000-0005-0000-0000-00006B010000}"/>
    <cellStyle name="_6월5회_설계변경산출_9공구대우통신관로_설계변경내역서_설계변경내역서(물가변동)" xfId="1262" xr:uid="{00000000-0005-0000-0000-00006C010000}"/>
    <cellStyle name="_6월5회_설계변경산출_9공구대우통신관로_설계변경내역서_실정보고내역집계(2006)" xfId="1263" xr:uid="{00000000-0005-0000-0000-00006D010000}"/>
    <cellStyle name="_6월5회_설계변경산출_설계변경내역서" xfId="1264" xr:uid="{00000000-0005-0000-0000-00006E010000}"/>
    <cellStyle name="_6월5회_설계변경산출_설계변경내역서_내역서제경비제외123" xfId="1265" xr:uid="{00000000-0005-0000-0000-00006F010000}"/>
    <cellStyle name="_6월5회_설계변경산출_설계변경내역서_설계변경내역서(2006년)" xfId="1266" xr:uid="{00000000-0005-0000-0000-000070010000}"/>
    <cellStyle name="_6월5회_설계변경산출_설계변경내역서_설계변경내역서(물가변동)" xfId="1267" xr:uid="{00000000-0005-0000-0000-000071010000}"/>
    <cellStyle name="_6월5회_설계변경산출_설계변경내역서_실정보고내역집계(2006)" xfId="1268" xr:uid="{00000000-0005-0000-0000-000072010000}"/>
    <cellStyle name="_6월5회_설계변경산출_통신관로(9공구)" xfId="1269" xr:uid="{00000000-0005-0000-0000-000073010000}"/>
    <cellStyle name="_6월5회_설계변경산출_통신관로(9공구)_설계변경내역서" xfId="1270" xr:uid="{00000000-0005-0000-0000-000074010000}"/>
    <cellStyle name="_6월5회_설계변경산출_통신관로(9공구)_설계변경내역서_내역서제경비제외123" xfId="1271" xr:uid="{00000000-0005-0000-0000-000075010000}"/>
    <cellStyle name="_6월5회_설계변경산출_통신관로(9공구)_설계변경내역서_설계변경내역서(2006년)" xfId="1272" xr:uid="{00000000-0005-0000-0000-000076010000}"/>
    <cellStyle name="_6월5회_설계변경산출_통신관로(9공구)_설계변경내역서_설계변경내역서(물가변동)" xfId="1273" xr:uid="{00000000-0005-0000-0000-000077010000}"/>
    <cellStyle name="_6월5회_설계변경산출_통신관로(9공구)_설계변경내역서_실정보고내역집계(2006)" xfId="1274" xr:uid="{00000000-0005-0000-0000-000078010000}"/>
    <cellStyle name="_8-11공구-견적대비" xfId="1275" xr:uid="{00000000-0005-0000-0000-000079010000}"/>
    <cellStyle name="_'99상반기경영개선활동결과(게시용)" xfId="124" xr:uid="{00000000-0005-0000-0000-00007A010000}"/>
    <cellStyle name="_beam재료표" xfId="125" xr:uid="{00000000-0005-0000-0000-00007B010000}"/>
    <cellStyle name="_Book1" xfId="2625" xr:uid="{00000000-0005-0000-0000-00007C010000}"/>
    <cellStyle name="_Book1_1" xfId="3011" xr:uid="{00000000-0005-0000-0000-00007D010000}"/>
    <cellStyle name="_Book2" xfId="2626" xr:uid="{00000000-0005-0000-0000-00007E010000}"/>
    <cellStyle name="_Book2_27-052 평택항 축조공사 정기 및 초기점검" xfId="2627" xr:uid="{00000000-0005-0000-0000-00007F010000}"/>
    <cellStyle name="_DH(sam)" xfId="2628" xr:uid="{00000000-0005-0000-0000-000080010000}"/>
    <cellStyle name="_DH(sam)_27-052 평택항 축조공사 정기 및 초기점검" xfId="2629" xr:uid="{00000000-0005-0000-0000-000081010000}"/>
    <cellStyle name="_DH(sam)_견적서갑지" xfId="2630" xr:uid="{00000000-0005-0000-0000-000082010000}"/>
    <cellStyle name="_DH(sam)_견적서갑지_27-052 평택항 축조공사 정기 및 초기점검" xfId="2631" xr:uid="{00000000-0005-0000-0000-000083010000}"/>
    <cellStyle name="_esc용공정" xfId="2632" xr:uid="{00000000-0005-0000-0000-000084010000}"/>
    <cellStyle name="_ESC적용실공정 1차준공분" xfId="2633" xr:uid="{00000000-0005-0000-0000-000085010000}"/>
    <cellStyle name="_fcr-02-084A-이동식점검차(수정)" xfId="2634" xr:uid="{00000000-0005-0000-0000-000086010000}"/>
    <cellStyle name="_fcr-02-084A-이동식점검차(수정) 2" xfId="7227" xr:uid="{00000000-0005-0000-0000-000087010000}"/>
    <cellStyle name="_FCST (2)" xfId="2635" xr:uid="{00000000-0005-0000-0000-000088010000}"/>
    <cellStyle name="_jung-ang(토,구조)" xfId="2636" xr:uid="{00000000-0005-0000-0000-000089010000}"/>
    <cellStyle name="_jung-ang(토,구조)_27-052 평택항 축조공사 정기 및 초기점검" xfId="2637" xr:uid="{00000000-0005-0000-0000-00008A010000}"/>
    <cellStyle name="_jung-ang(토,구조)_견적서갑지" xfId="2638" xr:uid="{00000000-0005-0000-0000-00008B010000}"/>
    <cellStyle name="_jung-ang(토,구조)_견적서갑지_27-052 평택항 축조공사 정기 및 초기점검" xfId="2639" xr:uid="{00000000-0005-0000-0000-00008C010000}"/>
    <cellStyle name="_LG건설-당진~대전간 고속도로 제5공구" xfId="2640" xr:uid="{00000000-0005-0000-0000-00008D010000}"/>
    <cellStyle name="_LG건설-당진~대전간 고속도로 제5공구_27-052 평택항 축조공사 정기 및 초기점검" xfId="2641" xr:uid="{00000000-0005-0000-0000-00008E010000}"/>
    <cellStyle name="_LG건설-당진~대전간 고속도로 제7공구" xfId="2642" xr:uid="{00000000-0005-0000-0000-00008F010000}"/>
    <cellStyle name="_LG건설-당진~대전간 고속도로 제7공구_27-052 평택항 축조공사 정기 및 초기점검" xfId="2643" xr:uid="{00000000-0005-0000-0000-000090010000}"/>
    <cellStyle name="_port" xfId="2644" xr:uid="{00000000-0005-0000-0000-000091010000}"/>
    <cellStyle name="_PQ평가양식_001" xfId="3012" xr:uid="{00000000-0005-0000-0000-000092010000}"/>
    <cellStyle name="_PQ평가양식_003" xfId="3013" xr:uid="{00000000-0005-0000-0000-000093010000}"/>
    <cellStyle name="_SK건설추정견적" xfId="2645" xr:uid="{00000000-0005-0000-0000-000094010000}"/>
    <cellStyle name="_YP(SAM-P)" xfId="2646" xr:uid="{00000000-0005-0000-0000-000095010000}"/>
    <cellStyle name="_가도" xfId="3014" xr:uid="{00000000-0005-0000-0000-000096010000}"/>
    <cellStyle name="_가좌리하수도" xfId="3015" xr:uid="{00000000-0005-0000-0000-000097010000}"/>
    <cellStyle name="_강변부대(신안)" xfId="1276" xr:uid="{00000000-0005-0000-0000-000098010000}"/>
    <cellStyle name="_강변부대(신안)_27-052 평택항 축조공사 정기 및 초기점검" xfId="1277" xr:uid="{00000000-0005-0000-0000-000099010000}"/>
    <cellStyle name="_강변부대(신안)_견적서갑지" xfId="1278" xr:uid="{00000000-0005-0000-0000-00009A010000}"/>
    <cellStyle name="_강변부대(신안)_견적서갑지_27-052 평택항 축조공사 정기 및 초기점검" xfId="1279" xr:uid="{00000000-0005-0000-0000-00009B010000}"/>
    <cellStyle name="_견적서갑지" xfId="1280" xr:uid="{00000000-0005-0000-0000-00009C010000}"/>
    <cellStyle name="_견적서갑지_27-052 평택항 축조공사 정기 및 초기점검" xfId="1281" xr:uid="{00000000-0005-0000-0000-00009D010000}"/>
    <cellStyle name="_경영개선활동상반기실적(990708)" xfId="126" xr:uid="{00000000-0005-0000-0000-00009E010000}"/>
    <cellStyle name="_경영개선활동상반기실적(990708)_1" xfId="127" xr:uid="{00000000-0005-0000-0000-00009F010000}"/>
    <cellStyle name="_경영개선활동상반기실적(990708)_2" xfId="128" xr:uid="{00000000-0005-0000-0000-0000A0010000}"/>
    <cellStyle name="_경영개선활성화방안(990802)" xfId="129" xr:uid="{00000000-0005-0000-0000-0000A1010000}"/>
    <cellStyle name="_경영개선활성화방안(990802)_1" xfId="130" xr:uid="{00000000-0005-0000-0000-0000A2010000}"/>
    <cellStyle name="_고달교1" xfId="1282" xr:uid="{00000000-0005-0000-0000-0000A3010000}"/>
    <cellStyle name="_고성2터널내역서(삼보중기건설)" xfId="1283" xr:uid="{00000000-0005-0000-0000-0000A4010000}"/>
    <cellStyle name="_고성2터널내역서(삼보중기건설)_27-052 평택항 축조공사 정기 및 초기점검" xfId="1284" xr:uid="{00000000-0005-0000-0000-0000A5010000}"/>
    <cellStyle name="_고성2터널내역서(삼보중기건설)_견적서갑지" xfId="1285" xr:uid="{00000000-0005-0000-0000-0000A6010000}"/>
    <cellStyle name="_고성2터널내역서(삼보중기건설)_견적서갑지_27-052 평택항 축조공사 정기 및 초기점검" xfId="1286" xr:uid="{00000000-0005-0000-0000-0000A7010000}"/>
    <cellStyle name="_광명로(성지)" xfId="1287" xr:uid="{00000000-0005-0000-0000-0000A8010000}"/>
    <cellStyle name="_광명로(성지)_27-052 평택항 축조공사 정기 및 초기점검" xfId="1288" xr:uid="{00000000-0005-0000-0000-0000A9010000}"/>
    <cellStyle name="_광명로(성지)_견적서갑지" xfId="1289" xr:uid="{00000000-0005-0000-0000-0000AA010000}"/>
    <cellStyle name="_광명로(성지)_견적서갑지_27-052 평택항 축조공사 정기 및 초기점검" xfId="1290" xr:uid="{00000000-0005-0000-0000-0000AB010000}"/>
    <cellStyle name="_광혁건설-서울춘천간 고속도로 4공구" xfId="1291" xr:uid="{00000000-0005-0000-0000-0000AC010000}"/>
    <cellStyle name="_광혁건설-서울춘천간 고속도로 4공구_27-052 평택항 축조공사 정기 및 초기점검" xfId="1292" xr:uid="{00000000-0005-0000-0000-0000AD010000}"/>
    <cellStyle name="_구마고속도로 금호~서대구간 확장공사" xfId="1293" xr:uid="{00000000-0005-0000-0000-0000AE010000}"/>
    <cellStyle name="_구마고속도로 금호~서대구간 확장공사_27-052 평택항 축조공사 정기 및 초기점검" xfId="1294" xr:uid="{00000000-0005-0000-0000-0000AF010000}"/>
    <cellStyle name="_구마고속도로 금호~서대구간 확장공사_견적서갑지" xfId="1295" xr:uid="{00000000-0005-0000-0000-0000B0010000}"/>
    <cellStyle name="_구마고속도로 금호~서대구간 확장공사_견적서갑지_27-052 평택항 축조공사 정기 및 초기점검" xfId="1296" xr:uid="{00000000-0005-0000-0000-0000B1010000}"/>
    <cellStyle name="_구마고속도로 금호~서대구간 확장공사_반곡개야(토,배,부)" xfId="1297" xr:uid="{00000000-0005-0000-0000-0000B2010000}"/>
    <cellStyle name="_구마고속도로 금호~서대구간 확장공사_반곡개야(토,배,부)_27-052 평택항 축조공사 정기 및 초기점검" xfId="1298" xr:uid="{00000000-0005-0000-0000-0000B3010000}"/>
    <cellStyle name="_구마고속도로 금호~서대구간 확장공사_반곡개야(토,배,부)_견적서갑지" xfId="1299" xr:uid="{00000000-0005-0000-0000-0000B4010000}"/>
    <cellStyle name="_구마고속도로 금호~서대구간 확장공사_반곡개야(토,배,부)_견적서갑지_27-052 평택항 축조공사 정기 및 초기점검" xfId="1300" xr:uid="{00000000-0005-0000-0000-0000B5010000}"/>
    <cellStyle name="_국도23호선영암연소지구내역서" xfId="3016" xr:uid="{00000000-0005-0000-0000-0000B6010000}"/>
    <cellStyle name="_국도37호선 하당육교 내진보강공사" xfId="131" xr:uid="{00000000-0005-0000-0000-0000B7010000}"/>
    <cellStyle name="_국도38호선 원박교 내진보강공사 단가산출서" xfId="132" xr:uid="{00000000-0005-0000-0000-0000B8010000}"/>
    <cellStyle name="_국도42호선여량지구오르막차로" xfId="3017" xr:uid="{00000000-0005-0000-0000-0000B9010000}"/>
    <cellStyle name="_국도5호선상시리수해복구공사(단가목록)" xfId="133" xr:uid="{00000000-0005-0000-0000-0000BA010000}"/>
    <cellStyle name="_금천청소년수련관(토목林)" xfId="3018" xr:uid="{00000000-0005-0000-0000-0000BB010000}"/>
    <cellStyle name="_금호건설-전북환경기초시설 현장 계측관리공사" xfId="1301" xr:uid="{00000000-0005-0000-0000-0000BC010000}"/>
    <cellStyle name="_기계설비" xfId="1302" xr:uid="{00000000-0005-0000-0000-0000BD010000}"/>
    <cellStyle name="_기계설비_횡계영업소톨케이트" xfId="1303" xr:uid="{00000000-0005-0000-0000-0000BE010000}"/>
    <cellStyle name="_김포우회도로 개설공사" xfId="1304" xr:uid="{00000000-0005-0000-0000-0000BF010000}"/>
    <cellStyle name="_김포우회도로 개설공사_27-052 평택항 축조공사 정기 및 초기점검" xfId="1305" xr:uid="{00000000-0005-0000-0000-0000C0010000}"/>
    <cellStyle name="_김포우회도로 개설공사_YP(SAM-P)" xfId="1312" xr:uid="{00000000-0005-0000-0000-0000C1010000}"/>
    <cellStyle name="_김포우회도로 개설공사_YP(SAM-P)_27-052 평택항 축조공사 정기 및 초기점검" xfId="1313" xr:uid="{00000000-0005-0000-0000-0000C2010000}"/>
    <cellStyle name="_김포우회도로 개설공사_YP(SAM-P)_견적서갑지" xfId="1314" xr:uid="{00000000-0005-0000-0000-0000C3010000}"/>
    <cellStyle name="_김포우회도로 개설공사_YP(SAM-P)_견적서갑지_27-052 평택항 축조공사 정기 및 초기점검" xfId="1315" xr:uid="{00000000-0005-0000-0000-0000C4010000}"/>
    <cellStyle name="_김포우회도로 개설공사_견적서갑지" xfId="1306" xr:uid="{00000000-0005-0000-0000-0000C5010000}"/>
    <cellStyle name="_김포우회도로 개설공사_견적서갑지_27-052 평택항 축조공사 정기 및 초기점검" xfId="1307" xr:uid="{00000000-0005-0000-0000-0000C6010000}"/>
    <cellStyle name="_김포우회도로 개설공사_반곡개야(토,배,부)" xfId="1308" xr:uid="{00000000-0005-0000-0000-0000C7010000}"/>
    <cellStyle name="_김포우회도로 개설공사_반곡개야(토,배,부)_27-052 평택항 축조공사 정기 및 초기점검" xfId="1309" xr:uid="{00000000-0005-0000-0000-0000C8010000}"/>
    <cellStyle name="_김포우회도로 개설공사_반곡개야(토,배,부)_견적서갑지" xfId="1310" xr:uid="{00000000-0005-0000-0000-0000C9010000}"/>
    <cellStyle name="_김포우회도로 개설공사_반곡개야(토,배,부)_견적서갑지_27-052 평택항 축조공사 정기 및 초기점검" xfId="1311" xr:uid="{00000000-0005-0000-0000-0000CA010000}"/>
    <cellStyle name="_내역-9공구" xfId="1316" xr:uid="{00000000-0005-0000-0000-0000CB010000}"/>
    <cellStyle name="_내역-9공구_27-052 평택항 축조공사 정기 및 초기점검" xfId="1317" xr:uid="{00000000-0005-0000-0000-0000CC010000}"/>
    <cellStyle name="_내역-9공구_견적서갑지" xfId="1318" xr:uid="{00000000-0005-0000-0000-0000CD010000}"/>
    <cellStyle name="_내역-9공구_견적서갑지_27-052 평택항 축조공사 정기 및 초기점검" xfId="1319" xr:uid="{00000000-0005-0000-0000-0000CE010000}"/>
    <cellStyle name="_내역-9공구_반곡개야(토,배,부)" xfId="1320" xr:uid="{00000000-0005-0000-0000-0000CF010000}"/>
    <cellStyle name="_내역-9공구_반곡개야(토,배,부)_27-052 평택항 축조공사 정기 및 초기점검" xfId="1321" xr:uid="{00000000-0005-0000-0000-0000D0010000}"/>
    <cellStyle name="_내역-9공구_반곡개야(토,배,부)_견적서갑지" xfId="1322" xr:uid="{00000000-0005-0000-0000-0000D1010000}"/>
    <cellStyle name="_내역-9공구_반곡개야(토,배,부)_견적서갑지_27-052 평택항 축조공사 정기 및 초기점검" xfId="1323" xr:uid="{00000000-0005-0000-0000-0000D2010000}"/>
    <cellStyle name="_단가협의안" xfId="1324" xr:uid="{00000000-0005-0000-0000-0000D3010000}"/>
    <cellStyle name="_대림산업-방배 방림시장 재건축 신축공사" xfId="1325" xr:uid="{00000000-0005-0000-0000-0000D4010000}"/>
    <cellStyle name="_대림산업-부산지하철 3호선 2단계 321공구" xfId="1326" xr:uid="{00000000-0005-0000-0000-0000D5010000}"/>
    <cellStyle name="_대림산업-서울지하철 7호선 연장 701공구" xfId="1327" xr:uid="{00000000-0005-0000-0000-0000D6010000}"/>
    <cellStyle name="_대림산업-평촌아크로타워" xfId="1328" xr:uid="{00000000-0005-0000-0000-0000D7010000}"/>
    <cellStyle name="_대림산업-평촌아크로타워_27-052 평택항 축조공사 정기 및 초기점검" xfId="1329" xr:uid="{00000000-0005-0000-0000-0000D8010000}"/>
    <cellStyle name="_대전12공구-성지" xfId="1330" xr:uid="{00000000-0005-0000-0000-0000D9010000}"/>
    <cellStyle name="_대전12공구-성지_27-052 평택항 축조공사 정기 및 초기점검" xfId="1331" xr:uid="{00000000-0005-0000-0000-0000DA010000}"/>
    <cellStyle name="_대전12공구-성지_견적서갑지" xfId="1332" xr:uid="{00000000-0005-0000-0000-0000DB010000}"/>
    <cellStyle name="_대전12공구-성지_견적서갑지_27-052 평택항 축조공사 정기 및 초기점검" xfId="1333" xr:uid="{00000000-0005-0000-0000-0000DC010000}"/>
    <cellStyle name="_대전-진주22공구" xfId="1334" xr:uid="{00000000-0005-0000-0000-0000DD010000}"/>
    <cellStyle name="_대전-진주22공구_27-052 평택항 축조공사 정기 및 초기점검" xfId="1335" xr:uid="{00000000-0005-0000-0000-0000DE010000}"/>
    <cellStyle name="_대전-진주22공구_견적서갑지" xfId="1336" xr:uid="{00000000-0005-0000-0000-0000DF010000}"/>
    <cellStyle name="_대전-진주22공구_견적서갑지_27-052 평택항 축조공사 정기 및 초기점검" xfId="1337" xr:uid="{00000000-0005-0000-0000-0000E0010000}"/>
    <cellStyle name="_도곡1교 교대 수량" xfId="3019" xr:uid="{00000000-0005-0000-0000-0000E1010000}"/>
    <cellStyle name="_도곡1교 교대 수량_1공구(2지구)" xfId="3020" xr:uid="{00000000-0005-0000-0000-0000E2010000}"/>
    <cellStyle name="_도곡1교 교대 수량_1공구(2지구)_호안공" xfId="3021" xr:uid="{00000000-0005-0000-0000-0000E3010000}"/>
    <cellStyle name="_도곡1교 교대 수량_암거수량" xfId="3022" xr:uid="{00000000-0005-0000-0000-0000E4010000}"/>
    <cellStyle name="_도곡1교 교대 수량_암거수량(2)" xfId="3023" xr:uid="{00000000-0005-0000-0000-0000E5010000}"/>
    <cellStyle name="_도곡1교 교대 수량_암거수량(2)_1공구(2지구)" xfId="3024" xr:uid="{00000000-0005-0000-0000-0000E6010000}"/>
    <cellStyle name="_도곡1교 교대 수량_암거수량(2)_1공구(2지구)_호안공" xfId="3025" xr:uid="{00000000-0005-0000-0000-0000E7010000}"/>
    <cellStyle name="_도곡1교 교대 수량_암거수량(2)_1련BOX" xfId="3026" xr:uid="{00000000-0005-0000-0000-0000E8010000}"/>
    <cellStyle name="_도곡1교 교대 수량_암거수량(2)_2련BOX" xfId="3027" xr:uid="{00000000-0005-0000-0000-0000E9010000}"/>
    <cellStyle name="_도곡1교 교대 수량_암거수량(2)_최종5공구" xfId="3028" xr:uid="{00000000-0005-0000-0000-0000EA010000}"/>
    <cellStyle name="_도곡1교 교대 수량_암거수량_1공구(2지구)" xfId="3029" xr:uid="{00000000-0005-0000-0000-0000EB010000}"/>
    <cellStyle name="_도곡1교 교대 수량_암거수량_1공구(2지구)_호안공" xfId="3030" xr:uid="{00000000-0005-0000-0000-0000EC010000}"/>
    <cellStyle name="_도곡1교 교대 수량_암거수량_1련BOX" xfId="3031" xr:uid="{00000000-0005-0000-0000-0000ED010000}"/>
    <cellStyle name="_도곡1교 교대 수량_암거수량_2련BOX" xfId="3032" xr:uid="{00000000-0005-0000-0000-0000EE010000}"/>
    <cellStyle name="_도곡1교 교대 수량_암거수량_최종5공구" xfId="3033" xr:uid="{00000000-0005-0000-0000-0000EF010000}"/>
    <cellStyle name="_도곡1교 교대 수량_최종5공구" xfId="3034" xr:uid="{00000000-0005-0000-0000-0000F0010000}"/>
    <cellStyle name="_도곡1교 교대(시점) 수량" xfId="3035" xr:uid="{00000000-0005-0000-0000-0000F1010000}"/>
    <cellStyle name="_도곡1교 교대(시점) 수량_1공구(2지구)" xfId="3036" xr:uid="{00000000-0005-0000-0000-0000F2010000}"/>
    <cellStyle name="_도곡1교 교대(시점) 수량_1공구(2지구)_호안공" xfId="3037" xr:uid="{00000000-0005-0000-0000-0000F3010000}"/>
    <cellStyle name="_도곡1교 교대(시점) 수량_암거수량" xfId="3038" xr:uid="{00000000-0005-0000-0000-0000F4010000}"/>
    <cellStyle name="_도곡1교 교대(시점) 수량_암거수량(2)" xfId="3039" xr:uid="{00000000-0005-0000-0000-0000F5010000}"/>
    <cellStyle name="_도곡1교 교대(시점) 수량_암거수량(2)_1공구(2지구)" xfId="3040" xr:uid="{00000000-0005-0000-0000-0000F6010000}"/>
    <cellStyle name="_도곡1교 교대(시점) 수량_암거수량(2)_1공구(2지구)_호안공" xfId="3041" xr:uid="{00000000-0005-0000-0000-0000F7010000}"/>
    <cellStyle name="_도곡1교 교대(시점) 수량_암거수량(2)_1련BOX" xfId="3042" xr:uid="{00000000-0005-0000-0000-0000F8010000}"/>
    <cellStyle name="_도곡1교 교대(시점) 수량_암거수량(2)_2련BOX" xfId="3043" xr:uid="{00000000-0005-0000-0000-0000F9010000}"/>
    <cellStyle name="_도곡1교 교대(시점) 수량_암거수량(2)_최종5공구" xfId="3044" xr:uid="{00000000-0005-0000-0000-0000FA010000}"/>
    <cellStyle name="_도곡1교 교대(시점) 수량_암거수량_1공구(2지구)" xfId="3045" xr:uid="{00000000-0005-0000-0000-0000FB010000}"/>
    <cellStyle name="_도곡1교 교대(시점) 수량_암거수량_1공구(2지구)_호안공" xfId="3046" xr:uid="{00000000-0005-0000-0000-0000FC010000}"/>
    <cellStyle name="_도곡1교 교대(시점) 수량_암거수량_1련BOX" xfId="3047" xr:uid="{00000000-0005-0000-0000-0000FD010000}"/>
    <cellStyle name="_도곡1교 교대(시점) 수량_암거수량_2련BOX" xfId="3048" xr:uid="{00000000-0005-0000-0000-0000FE010000}"/>
    <cellStyle name="_도곡1교 교대(시점) 수량_암거수량_최종5공구" xfId="3049" xr:uid="{00000000-0005-0000-0000-0000FF010000}"/>
    <cellStyle name="_도곡1교 교대(시점) 수량_최종5공구" xfId="3050" xr:uid="{00000000-0005-0000-0000-000000020000}"/>
    <cellStyle name="_도곡1교 하부공 수량" xfId="3051" xr:uid="{00000000-0005-0000-0000-000001020000}"/>
    <cellStyle name="_도곡1교 하부공 수량_1공구(2지구)" xfId="3052" xr:uid="{00000000-0005-0000-0000-000002020000}"/>
    <cellStyle name="_도곡1교 하부공 수량_1공구(2지구)_호안공" xfId="3053" xr:uid="{00000000-0005-0000-0000-000003020000}"/>
    <cellStyle name="_도곡1교 하부공 수량_암거수량" xfId="3054" xr:uid="{00000000-0005-0000-0000-000004020000}"/>
    <cellStyle name="_도곡1교 하부공 수량_암거수량(2)" xfId="3055" xr:uid="{00000000-0005-0000-0000-000005020000}"/>
    <cellStyle name="_도곡1교 하부공 수량_암거수량(2)_1공구(2지구)" xfId="3056" xr:uid="{00000000-0005-0000-0000-000006020000}"/>
    <cellStyle name="_도곡1교 하부공 수량_암거수량(2)_1공구(2지구)_호안공" xfId="3057" xr:uid="{00000000-0005-0000-0000-000007020000}"/>
    <cellStyle name="_도곡1교 하부공 수량_암거수량(2)_1련BOX" xfId="3058" xr:uid="{00000000-0005-0000-0000-000008020000}"/>
    <cellStyle name="_도곡1교 하부공 수량_암거수량(2)_2련BOX" xfId="3059" xr:uid="{00000000-0005-0000-0000-000009020000}"/>
    <cellStyle name="_도곡1교 하부공 수량_암거수량(2)_최종5공구" xfId="3060" xr:uid="{00000000-0005-0000-0000-00000A020000}"/>
    <cellStyle name="_도곡1교 하부공 수량_암거수량_1공구(2지구)" xfId="3061" xr:uid="{00000000-0005-0000-0000-00000B020000}"/>
    <cellStyle name="_도곡1교 하부공 수량_암거수량_1공구(2지구)_호안공" xfId="3062" xr:uid="{00000000-0005-0000-0000-00000C020000}"/>
    <cellStyle name="_도곡1교 하부공 수량_암거수량_1련BOX" xfId="3063" xr:uid="{00000000-0005-0000-0000-00000D020000}"/>
    <cellStyle name="_도곡1교 하부공 수량_암거수량_2련BOX" xfId="3064" xr:uid="{00000000-0005-0000-0000-00000E020000}"/>
    <cellStyle name="_도곡1교 하부공 수량_암거수량_최종5공구" xfId="3065" xr:uid="{00000000-0005-0000-0000-00000F020000}"/>
    <cellStyle name="_도곡1교 하부공 수량_최종5공구" xfId="3066" xr:uid="{00000000-0005-0000-0000-000010020000}"/>
    <cellStyle name="_도곡2교 교대 수량" xfId="3067" xr:uid="{00000000-0005-0000-0000-000011020000}"/>
    <cellStyle name="_도곡2교 교대 수량_1공구(2지구)" xfId="3068" xr:uid="{00000000-0005-0000-0000-000012020000}"/>
    <cellStyle name="_도곡2교 교대 수량_1공구(2지구)_호안공" xfId="3069" xr:uid="{00000000-0005-0000-0000-000013020000}"/>
    <cellStyle name="_도곡2교 교대 수량_암거수량" xfId="3070" xr:uid="{00000000-0005-0000-0000-000014020000}"/>
    <cellStyle name="_도곡2교 교대 수량_암거수량(2)" xfId="3071" xr:uid="{00000000-0005-0000-0000-000015020000}"/>
    <cellStyle name="_도곡2교 교대 수량_암거수량(2)_1공구(2지구)" xfId="3072" xr:uid="{00000000-0005-0000-0000-000016020000}"/>
    <cellStyle name="_도곡2교 교대 수량_암거수량(2)_1공구(2지구)_호안공" xfId="3073" xr:uid="{00000000-0005-0000-0000-000017020000}"/>
    <cellStyle name="_도곡2교 교대 수량_암거수량(2)_1련BOX" xfId="3074" xr:uid="{00000000-0005-0000-0000-000018020000}"/>
    <cellStyle name="_도곡2교 교대 수량_암거수량(2)_2련BOX" xfId="3075" xr:uid="{00000000-0005-0000-0000-000019020000}"/>
    <cellStyle name="_도곡2교 교대 수량_암거수량(2)_최종5공구" xfId="3076" xr:uid="{00000000-0005-0000-0000-00001A020000}"/>
    <cellStyle name="_도곡2교 교대 수량_암거수량_1공구(2지구)" xfId="3077" xr:uid="{00000000-0005-0000-0000-00001B020000}"/>
    <cellStyle name="_도곡2교 교대 수량_암거수량_1공구(2지구)_호안공" xfId="3078" xr:uid="{00000000-0005-0000-0000-00001C020000}"/>
    <cellStyle name="_도곡2교 교대 수량_암거수량_1련BOX" xfId="3079" xr:uid="{00000000-0005-0000-0000-00001D020000}"/>
    <cellStyle name="_도곡2교 교대 수량_암거수량_2련BOX" xfId="3080" xr:uid="{00000000-0005-0000-0000-00001E020000}"/>
    <cellStyle name="_도곡2교 교대 수량_암거수량_최종5공구" xfId="3081" xr:uid="{00000000-0005-0000-0000-00001F020000}"/>
    <cellStyle name="_도곡2교 교대 수량_최종5공구" xfId="3082" xr:uid="{00000000-0005-0000-0000-000020020000}"/>
    <cellStyle name="_도곡2교 교대(종점) 수량" xfId="3083" xr:uid="{00000000-0005-0000-0000-000021020000}"/>
    <cellStyle name="_도곡2교 교대(종점) 수량_1공구(2지구)" xfId="3084" xr:uid="{00000000-0005-0000-0000-000022020000}"/>
    <cellStyle name="_도곡2교 교대(종점) 수량_1공구(2지구)_호안공" xfId="3085" xr:uid="{00000000-0005-0000-0000-000023020000}"/>
    <cellStyle name="_도곡2교 교대(종점) 수량_암거수량" xfId="3086" xr:uid="{00000000-0005-0000-0000-000024020000}"/>
    <cellStyle name="_도곡2교 교대(종점) 수량_암거수량(2)" xfId="3087" xr:uid="{00000000-0005-0000-0000-000025020000}"/>
    <cellStyle name="_도곡2교 교대(종점) 수량_암거수량(2)_1공구(2지구)" xfId="3088" xr:uid="{00000000-0005-0000-0000-000026020000}"/>
    <cellStyle name="_도곡2교 교대(종점) 수량_암거수량(2)_1공구(2지구)_호안공" xfId="3089" xr:uid="{00000000-0005-0000-0000-000027020000}"/>
    <cellStyle name="_도곡2교 교대(종점) 수량_암거수량(2)_1련BOX" xfId="3090" xr:uid="{00000000-0005-0000-0000-000028020000}"/>
    <cellStyle name="_도곡2교 교대(종점) 수량_암거수량(2)_2련BOX" xfId="3091" xr:uid="{00000000-0005-0000-0000-000029020000}"/>
    <cellStyle name="_도곡2교 교대(종점) 수량_암거수량(2)_최종5공구" xfId="3092" xr:uid="{00000000-0005-0000-0000-00002A020000}"/>
    <cellStyle name="_도곡2교 교대(종점) 수량_암거수량_1공구(2지구)" xfId="3093" xr:uid="{00000000-0005-0000-0000-00002B020000}"/>
    <cellStyle name="_도곡2교 교대(종점) 수량_암거수량_1공구(2지구)_호안공" xfId="3094" xr:uid="{00000000-0005-0000-0000-00002C020000}"/>
    <cellStyle name="_도곡2교 교대(종점) 수량_암거수량_1련BOX" xfId="3095" xr:uid="{00000000-0005-0000-0000-00002D020000}"/>
    <cellStyle name="_도곡2교 교대(종점) 수량_암거수량_2련BOX" xfId="3096" xr:uid="{00000000-0005-0000-0000-00002E020000}"/>
    <cellStyle name="_도곡2교 교대(종점) 수량_암거수량_최종5공구" xfId="3097" xr:uid="{00000000-0005-0000-0000-00002F020000}"/>
    <cellStyle name="_도곡2교 교대(종점) 수량_최종5공구" xfId="3098" xr:uid="{00000000-0005-0000-0000-000030020000}"/>
    <cellStyle name="_도곡3교 교대 수량" xfId="3099" xr:uid="{00000000-0005-0000-0000-000031020000}"/>
    <cellStyle name="_도곡3교 교대 수량_1공구(2지구)" xfId="3100" xr:uid="{00000000-0005-0000-0000-000032020000}"/>
    <cellStyle name="_도곡3교 교대 수량_1공구(2지구)_호안공" xfId="3101" xr:uid="{00000000-0005-0000-0000-000033020000}"/>
    <cellStyle name="_도곡3교 교대 수량_암거수량" xfId="3102" xr:uid="{00000000-0005-0000-0000-000034020000}"/>
    <cellStyle name="_도곡3교 교대 수량_암거수량(2)" xfId="3103" xr:uid="{00000000-0005-0000-0000-000035020000}"/>
    <cellStyle name="_도곡3교 교대 수량_암거수량(2)_1공구(2지구)" xfId="3104" xr:uid="{00000000-0005-0000-0000-000036020000}"/>
    <cellStyle name="_도곡3교 교대 수량_암거수량(2)_1공구(2지구)_호안공" xfId="3105" xr:uid="{00000000-0005-0000-0000-000037020000}"/>
    <cellStyle name="_도곡3교 교대 수량_암거수량(2)_1련BOX" xfId="3106" xr:uid="{00000000-0005-0000-0000-000038020000}"/>
    <cellStyle name="_도곡3교 교대 수량_암거수량(2)_2련BOX" xfId="3107" xr:uid="{00000000-0005-0000-0000-000039020000}"/>
    <cellStyle name="_도곡3교 교대 수량_암거수량(2)_최종5공구" xfId="3108" xr:uid="{00000000-0005-0000-0000-00003A020000}"/>
    <cellStyle name="_도곡3교 교대 수량_암거수량_1공구(2지구)" xfId="3109" xr:uid="{00000000-0005-0000-0000-00003B020000}"/>
    <cellStyle name="_도곡3교 교대 수량_암거수량_1공구(2지구)_호안공" xfId="3110" xr:uid="{00000000-0005-0000-0000-00003C020000}"/>
    <cellStyle name="_도곡3교 교대 수량_암거수량_1련BOX" xfId="3111" xr:uid="{00000000-0005-0000-0000-00003D020000}"/>
    <cellStyle name="_도곡3교 교대 수량_암거수량_2련BOX" xfId="3112" xr:uid="{00000000-0005-0000-0000-00003E020000}"/>
    <cellStyle name="_도곡3교 교대 수량_암거수량_최종5공구" xfId="3113" xr:uid="{00000000-0005-0000-0000-00003F020000}"/>
    <cellStyle name="_도곡3교 교대 수량_최종5공구" xfId="3114" xr:uid="{00000000-0005-0000-0000-000040020000}"/>
    <cellStyle name="_도곡4교 하부공 수량" xfId="3115" xr:uid="{00000000-0005-0000-0000-000041020000}"/>
    <cellStyle name="_도곡4교 하부공 수량_1공구(2지구)" xfId="3116" xr:uid="{00000000-0005-0000-0000-000042020000}"/>
    <cellStyle name="_도곡4교 하부공 수량_1공구(2지구)_호안공" xfId="3117" xr:uid="{00000000-0005-0000-0000-000043020000}"/>
    <cellStyle name="_도곡4교 하부공 수량_암거수량" xfId="3118" xr:uid="{00000000-0005-0000-0000-000044020000}"/>
    <cellStyle name="_도곡4교 하부공 수량_암거수량(2)" xfId="3119" xr:uid="{00000000-0005-0000-0000-000045020000}"/>
    <cellStyle name="_도곡4교 하부공 수량_암거수량(2)_1공구(2지구)" xfId="3120" xr:uid="{00000000-0005-0000-0000-000046020000}"/>
    <cellStyle name="_도곡4교 하부공 수량_암거수량(2)_1공구(2지구)_호안공" xfId="3121" xr:uid="{00000000-0005-0000-0000-000047020000}"/>
    <cellStyle name="_도곡4교 하부공 수량_암거수량(2)_1련BOX" xfId="3122" xr:uid="{00000000-0005-0000-0000-000048020000}"/>
    <cellStyle name="_도곡4교 하부공 수량_암거수량(2)_2련BOX" xfId="3123" xr:uid="{00000000-0005-0000-0000-000049020000}"/>
    <cellStyle name="_도곡4교 하부공 수량_암거수량(2)_최종5공구" xfId="3124" xr:uid="{00000000-0005-0000-0000-00004A020000}"/>
    <cellStyle name="_도곡4교 하부공 수량_암거수량_1공구(2지구)" xfId="3125" xr:uid="{00000000-0005-0000-0000-00004B020000}"/>
    <cellStyle name="_도곡4교 하부공 수량_암거수량_1공구(2지구)_호안공" xfId="3126" xr:uid="{00000000-0005-0000-0000-00004C020000}"/>
    <cellStyle name="_도곡4교 하부공 수량_암거수량_1련BOX" xfId="3127" xr:uid="{00000000-0005-0000-0000-00004D020000}"/>
    <cellStyle name="_도곡4교 하부공 수량_암거수량_2련BOX" xfId="3128" xr:uid="{00000000-0005-0000-0000-00004E020000}"/>
    <cellStyle name="_도곡4교 하부공 수량_암거수량_최종5공구" xfId="3129" xr:uid="{00000000-0005-0000-0000-00004F020000}"/>
    <cellStyle name="_도곡4교 하부공 수량_최종5공구" xfId="3130" xr:uid="{00000000-0005-0000-0000-000050020000}"/>
    <cellStyle name="_도곡교 교대 수량" xfId="3131" xr:uid="{00000000-0005-0000-0000-000051020000}"/>
    <cellStyle name="_도곡교 교대 수량_1공구(2지구)" xfId="3132" xr:uid="{00000000-0005-0000-0000-000052020000}"/>
    <cellStyle name="_도곡교 교대 수량_1공구(2지구)_호안공" xfId="3133" xr:uid="{00000000-0005-0000-0000-000053020000}"/>
    <cellStyle name="_도곡교 교대 수량_암거수량" xfId="3134" xr:uid="{00000000-0005-0000-0000-000054020000}"/>
    <cellStyle name="_도곡교 교대 수량_암거수량(2)" xfId="3135" xr:uid="{00000000-0005-0000-0000-000055020000}"/>
    <cellStyle name="_도곡교 교대 수량_암거수량(2)_1공구(2지구)" xfId="3136" xr:uid="{00000000-0005-0000-0000-000056020000}"/>
    <cellStyle name="_도곡교 교대 수량_암거수량(2)_1공구(2지구)_호안공" xfId="3137" xr:uid="{00000000-0005-0000-0000-000057020000}"/>
    <cellStyle name="_도곡교 교대 수량_암거수량(2)_1련BOX" xfId="3138" xr:uid="{00000000-0005-0000-0000-000058020000}"/>
    <cellStyle name="_도곡교 교대 수량_암거수량(2)_2련BOX" xfId="3139" xr:uid="{00000000-0005-0000-0000-000059020000}"/>
    <cellStyle name="_도곡교 교대 수량_암거수량(2)_최종5공구" xfId="3140" xr:uid="{00000000-0005-0000-0000-00005A020000}"/>
    <cellStyle name="_도곡교 교대 수량_암거수량_1공구(2지구)" xfId="3141" xr:uid="{00000000-0005-0000-0000-00005B020000}"/>
    <cellStyle name="_도곡교 교대 수량_암거수량_1공구(2지구)_호안공" xfId="3142" xr:uid="{00000000-0005-0000-0000-00005C020000}"/>
    <cellStyle name="_도곡교 교대 수량_암거수량_1련BOX" xfId="3143" xr:uid="{00000000-0005-0000-0000-00005D020000}"/>
    <cellStyle name="_도곡교 교대 수량_암거수량_2련BOX" xfId="3144" xr:uid="{00000000-0005-0000-0000-00005E020000}"/>
    <cellStyle name="_도곡교 교대 수량_암거수량_최종5공구" xfId="3145" xr:uid="{00000000-0005-0000-0000-00005F020000}"/>
    <cellStyle name="_도곡교 교대 수량_최종5공구" xfId="3146" xr:uid="{00000000-0005-0000-0000-000060020000}"/>
    <cellStyle name="_동대구-경주1공구(현산)" xfId="1338" xr:uid="{00000000-0005-0000-0000-000061020000}"/>
    <cellStyle name="_동대구-경주1공구(현산)_27-052 평택항 축조공사 정기 및 초기점검" xfId="1339" xr:uid="{00000000-0005-0000-0000-000062020000}"/>
    <cellStyle name="_동대구-경주1공구(현산)_견적서갑지" xfId="1340" xr:uid="{00000000-0005-0000-0000-000063020000}"/>
    <cellStyle name="_동대구-경주1공구(현산)_견적서갑지_27-052 평택항 축조공사 정기 및 초기점검" xfId="1341" xr:uid="{00000000-0005-0000-0000-000064020000}"/>
    <cellStyle name="_두산산업개발(주)-고려대학교 애기능광장 신축공사 계측관리" xfId="1342" xr:uid="{00000000-0005-0000-0000-000065020000}"/>
    <cellStyle name="_두산산업개발-부산남구청 신축공사 계측관리" xfId="1343" xr:uid="{00000000-0005-0000-0000-000066020000}"/>
    <cellStyle name="_두산산업개발-부산남구청 신축공사 계측관리_27-052 평택항 축조공사 정기 및 초기점검" xfId="1344" xr:uid="{00000000-0005-0000-0000-000067020000}"/>
    <cellStyle name="_두산산업-테헤란타워 신축공사 게측관리" xfId="1345" xr:uid="{00000000-0005-0000-0000-000068020000}"/>
    <cellStyle name="_두촌어09" xfId="1346" xr:uid="{00000000-0005-0000-0000-000069020000}"/>
    <cellStyle name="_마산우매투찰-last" xfId="1347" xr:uid="{00000000-0005-0000-0000-00006A020000}"/>
    <cellStyle name="_마산우매투찰-last_27-052 평택항 축조공사 정기 및 초기점검" xfId="1348" xr:uid="{00000000-0005-0000-0000-00006B020000}"/>
    <cellStyle name="_마산우매투찰-last_견적서갑지" xfId="1349" xr:uid="{00000000-0005-0000-0000-00006C020000}"/>
    <cellStyle name="_마산우매투찰-last_견적서갑지_27-052 평택항 축조공사 정기 및 초기점검" xfId="1350" xr:uid="{00000000-0005-0000-0000-00006D020000}"/>
    <cellStyle name="_마산우매투찰-last_광명작업중" xfId="1351" xr:uid="{00000000-0005-0000-0000-00006E020000}"/>
    <cellStyle name="_마산우매투찰-last_광명작업중_27-052 평택항 축조공사 정기 및 초기점검" xfId="1352" xr:uid="{00000000-0005-0000-0000-00006F020000}"/>
    <cellStyle name="_마산우매투찰-last_광명작업중_견적서갑지" xfId="1353" xr:uid="{00000000-0005-0000-0000-000070020000}"/>
    <cellStyle name="_마산우매투찰-last_광명작업중_견적서갑지_27-052 평택항 축조공사 정기 및 초기점검" xfId="1354" xr:uid="{00000000-0005-0000-0000-000071020000}"/>
    <cellStyle name="_마산우매투찰-last_안동부대" xfId="1355" xr:uid="{00000000-0005-0000-0000-000072020000}"/>
    <cellStyle name="_마산우매투찰-last_안동부대_27-052 평택항 축조공사 정기 및 초기점검" xfId="1356" xr:uid="{00000000-0005-0000-0000-000073020000}"/>
    <cellStyle name="_마산우매투찰-last_안동부대_견적서갑지" xfId="1357" xr:uid="{00000000-0005-0000-0000-000074020000}"/>
    <cellStyle name="_마산우매투찰-last_안동부대_견적서갑지_27-052 평택항 축조공사 정기 및 초기점검" xfId="1358" xr:uid="{00000000-0005-0000-0000-000075020000}"/>
    <cellStyle name="_메가산업-서산 삼존마애불상 계측관리" xfId="1359" xr:uid="{00000000-0005-0000-0000-000076020000}"/>
    <cellStyle name="_문경갑지(보고서)" xfId="1360" xr:uid="{00000000-0005-0000-0000-000077020000}"/>
    <cellStyle name="_미호교" xfId="3147" xr:uid="{00000000-0005-0000-0000-000078020000}"/>
    <cellStyle name="_박스10.0X2.2" xfId="3148" xr:uid="{00000000-0005-0000-0000-000079020000}"/>
    <cellStyle name="_발주내역" xfId="1361" xr:uid="{00000000-0005-0000-0000-00007A020000}"/>
    <cellStyle name="_발주내역_3월기성내역" xfId="1362" xr:uid="{00000000-0005-0000-0000-00007B020000}"/>
    <cellStyle name="_발주내역_3월기성내역_설계변경내역서" xfId="1363" xr:uid="{00000000-0005-0000-0000-00007C020000}"/>
    <cellStyle name="_발주내역_3월기성내역_설계변경내역서_내역서제경비제외123" xfId="1364" xr:uid="{00000000-0005-0000-0000-00007D020000}"/>
    <cellStyle name="_발주내역_3월기성내역_설계변경내역서_설계변경내역서(2006년)" xfId="1365" xr:uid="{00000000-0005-0000-0000-00007E020000}"/>
    <cellStyle name="_발주내역_3월기성내역_설계변경내역서_설계변경내역서(물가변동)" xfId="1366" xr:uid="{00000000-0005-0000-0000-00007F020000}"/>
    <cellStyle name="_발주내역_3월기성내역_설계변경내역서_실정보고내역집계(2006)" xfId="1367" xr:uid="{00000000-0005-0000-0000-000080020000}"/>
    <cellStyle name="_발주내역_3월기성내역_설계변경산출" xfId="1368" xr:uid="{00000000-0005-0000-0000-000081020000}"/>
    <cellStyle name="_발주내역_3월기성내역_설계변경산출_9공구대우통신관로" xfId="1369" xr:uid="{00000000-0005-0000-0000-000082020000}"/>
    <cellStyle name="_발주내역_3월기성내역_설계변경산출_9공구대우통신관로_설계변경내역서" xfId="1370" xr:uid="{00000000-0005-0000-0000-000083020000}"/>
    <cellStyle name="_발주내역_3월기성내역_설계변경산출_9공구대우통신관로_설계변경내역서_내역서제경비제외123" xfId="1371" xr:uid="{00000000-0005-0000-0000-000084020000}"/>
    <cellStyle name="_발주내역_3월기성내역_설계변경산출_9공구대우통신관로_설계변경내역서_설계변경내역서(2006년)" xfId="1372" xr:uid="{00000000-0005-0000-0000-000085020000}"/>
    <cellStyle name="_발주내역_3월기성내역_설계변경산출_9공구대우통신관로_설계변경내역서_설계변경내역서(물가변동)" xfId="1373" xr:uid="{00000000-0005-0000-0000-000086020000}"/>
    <cellStyle name="_발주내역_3월기성내역_설계변경산출_9공구대우통신관로_설계변경내역서_실정보고내역집계(2006)" xfId="1374" xr:uid="{00000000-0005-0000-0000-000087020000}"/>
    <cellStyle name="_발주내역_3월기성내역_설계변경산출_설계변경내역서" xfId="1375" xr:uid="{00000000-0005-0000-0000-000088020000}"/>
    <cellStyle name="_발주내역_3월기성내역_설계변경산출_설계변경내역서_내역서제경비제외123" xfId="1376" xr:uid="{00000000-0005-0000-0000-000089020000}"/>
    <cellStyle name="_발주내역_3월기성내역_설계변경산출_설계변경내역서_설계변경내역서(2006년)" xfId="1377" xr:uid="{00000000-0005-0000-0000-00008A020000}"/>
    <cellStyle name="_발주내역_3월기성내역_설계변경산출_설계변경내역서_설계변경내역서(물가변동)" xfId="1378" xr:uid="{00000000-0005-0000-0000-00008B020000}"/>
    <cellStyle name="_발주내역_3월기성내역_설계변경산출_설계변경내역서_실정보고내역집계(2006)" xfId="1379" xr:uid="{00000000-0005-0000-0000-00008C020000}"/>
    <cellStyle name="_발주내역_3월기성내역_설계변경산출_통신관로(9공구)" xfId="1380" xr:uid="{00000000-0005-0000-0000-00008D020000}"/>
    <cellStyle name="_발주내역_3월기성내역_설계변경산출_통신관로(9공구)_설계변경내역서" xfId="1381" xr:uid="{00000000-0005-0000-0000-00008E020000}"/>
    <cellStyle name="_발주내역_3월기성내역_설계변경산출_통신관로(9공구)_설계변경내역서_내역서제경비제외123" xfId="1382" xr:uid="{00000000-0005-0000-0000-00008F020000}"/>
    <cellStyle name="_발주내역_3월기성내역_설계변경산출_통신관로(9공구)_설계변경내역서_설계변경내역서(2006년)" xfId="1383" xr:uid="{00000000-0005-0000-0000-000090020000}"/>
    <cellStyle name="_발주내역_3월기성내역_설계변경산출_통신관로(9공구)_설계변경내역서_설계변경내역서(물가변동)" xfId="1384" xr:uid="{00000000-0005-0000-0000-000091020000}"/>
    <cellStyle name="_발주내역_3월기성내역_설계변경산출_통신관로(9공구)_설계변경내역서_실정보고내역집계(2006)" xfId="1385" xr:uid="{00000000-0005-0000-0000-000092020000}"/>
    <cellStyle name="_발주내역_5월기성내역" xfId="1386" xr:uid="{00000000-0005-0000-0000-000093020000}"/>
    <cellStyle name="_발주내역_5월기성내역_설계변경내역서" xfId="1387" xr:uid="{00000000-0005-0000-0000-000094020000}"/>
    <cellStyle name="_발주내역_5월기성내역_설계변경내역서_내역서제경비제외123" xfId="1388" xr:uid="{00000000-0005-0000-0000-000095020000}"/>
    <cellStyle name="_발주내역_5월기성내역_설계변경내역서_설계변경내역서(2006년)" xfId="1389" xr:uid="{00000000-0005-0000-0000-000096020000}"/>
    <cellStyle name="_발주내역_5월기성내역_설계변경내역서_설계변경내역서(물가변동)" xfId="1390" xr:uid="{00000000-0005-0000-0000-000097020000}"/>
    <cellStyle name="_발주내역_5월기성내역_설계변경내역서_실정보고내역집계(2006)" xfId="1391" xr:uid="{00000000-0005-0000-0000-000098020000}"/>
    <cellStyle name="_발주내역_5월기성내역_설계변경산출" xfId="1392" xr:uid="{00000000-0005-0000-0000-000099020000}"/>
    <cellStyle name="_발주내역_5월기성내역_설계변경산출_9공구대우통신관로" xfId="1393" xr:uid="{00000000-0005-0000-0000-00009A020000}"/>
    <cellStyle name="_발주내역_5월기성내역_설계변경산출_9공구대우통신관로_설계변경내역서" xfId="1394" xr:uid="{00000000-0005-0000-0000-00009B020000}"/>
    <cellStyle name="_발주내역_5월기성내역_설계변경산출_9공구대우통신관로_설계변경내역서_내역서제경비제외123" xfId="1395" xr:uid="{00000000-0005-0000-0000-00009C020000}"/>
    <cellStyle name="_발주내역_5월기성내역_설계변경산출_9공구대우통신관로_설계변경내역서_설계변경내역서(2006년)" xfId="1396" xr:uid="{00000000-0005-0000-0000-00009D020000}"/>
    <cellStyle name="_발주내역_5월기성내역_설계변경산출_9공구대우통신관로_설계변경내역서_설계변경내역서(물가변동)" xfId="1397" xr:uid="{00000000-0005-0000-0000-00009E020000}"/>
    <cellStyle name="_발주내역_5월기성내역_설계변경산출_9공구대우통신관로_설계변경내역서_실정보고내역집계(2006)" xfId="1398" xr:uid="{00000000-0005-0000-0000-00009F020000}"/>
    <cellStyle name="_발주내역_5월기성내역_설계변경산출_설계변경내역서" xfId="1399" xr:uid="{00000000-0005-0000-0000-0000A0020000}"/>
    <cellStyle name="_발주내역_5월기성내역_설계변경산출_설계변경내역서_내역서제경비제외123" xfId="1400" xr:uid="{00000000-0005-0000-0000-0000A1020000}"/>
    <cellStyle name="_발주내역_5월기성내역_설계변경산출_설계변경내역서_설계변경내역서(2006년)" xfId="1401" xr:uid="{00000000-0005-0000-0000-0000A2020000}"/>
    <cellStyle name="_발주내역_5월기성내역_설계변경산출_설계변경내역서_설계변경내역서(물가변동)" xfId="1402" xr:uid="{00000000-0005-0000-0000-0000A3020000}"/>
    <cellStyle name="_발주내역_5월기성내역_설계변경산출_설계변경내역서_실정보고내역집계(2006)" xfId="1403" xr:uid="{00000000-0005-0000-0000-0000A4020000}"/>
    <cellStyle name="_발주내역_5월기성내역_설계변경산출_통신관로(9공구)" xfId="1404" xr:uid="{00000000-0005-0000-0000-0000A5020000}"/>
    <cellStyle name="_발주내역_5월기성내역_설계변경산출_통신관로(9공구)_설계변경내역서" xfId="1405" xr:uid="{00000000-0005-0000-0000-0000A6020000}"/>
    <cellStyle name="_발주내역_5월기성내역_설계변경산출_통신관로(9공구)_설계변경내역서_내역서제경비제외123" xfId="1406" xr:uid="{00000000-0005-0000-0000-0000A7020000}"/>
    <cellStyle name="_발주내역_5월기성내역_설계변경산출_통신관로(9공구)_설계변경내역서_설계변경내역서(2006년)" xfId="1407" xr:uid="{00000000-0005-0000-0000-0000A8020000}"/>
    <cellStyle name="_발주내역_5월기성내역_설계변경산출_통신관로(9공구)_설계변경내역서_설계변경내역서(물가변동)" xfId="1408" xr:uid="{00000000-0005-0000-0000-0000A9020000}"/>
    <cellStyle name="_발주내역_5월기성내역_설계변경산출_통신관로(9공구)_설계변경내역서_실정보고내역집계(2006)" xfId="1409" xr:uid="{00000000-0005-0000-0000-0000AA020000}"/>
    <cellStyle name="_발주내역_설계변경내역서" xfId="1410" xr:uid="{00000000-0005-0000-0000-0000AB020000}"/>
    <cellStyle name="_발주내역_설계변경내역서_내역서제경비제외123" xfId="1411" xr:uid="{00000000-0005-0000-0000-0000AC020000}"/>
    <cellStyle name="_발주내역_설계변경내역서_설계변경내역서(2006년)" xfId="1412" xr:uid="{00000000-0005-0000-0000-0000AD020000}"/>
    <cellStyle name="_발주내역_설계변경내역서_설계변경내역서(물가변동)" xfId="1413" xr:uid="{00000000-0005-0000-0000-0000AE020000}"/>
    <cellStyle name="_발주내역_설계변경내역서_실정보고내역집계(2006)" xfId="1414" xr:uid="{00000000-0005-0000-0000-0000AF020000}"/>
    <cellStyle name="_발주내역_설계변경산출" xfId="1415" xr:uid="{00000000-0005-0000-0000-0000B0020000}"/>
    <cellStyle name="_발주내역_설계변경산출_9공구대우통신관로" xfId="1416" xr:uid="{00000000-0005-0000-0000-0000B1020000}"/>
    <cellStyle name="_발주내역_설계변경산출_9공구대우통신관로_설계변경내역서" xfId="1417" xr:uid="{00000000-0005-0000-0000-0000B2020000}"/>
    <cellStyle name="_발주내역_설계변경산출_9공구대우통신관로_설계변경내역서_내역서제경비제외123" xfId="1418" xr:uid="{00000000-0005-0000-0000-0000B3020000}"/>
    <cellStyle name="_발주내역_설계변경산출_9공구대우통신관로_설계변경내역서_설계변경내역서(2006년)" xfId="1419" xr:uid="{00000000-0005-0000-0000-0000B4020000}"/>
    <cellStyle name="_발주내역_설계변경산출_9공구대우통신관로_설계변경내역서_설계변경내역서(물가변동)" xfId="1420" xr:uid="{00000000-0005-0000-0000-0000B5020000}"/>
    <cellStyle name="_발주내역_설계변경산출_9공구대우통신관로_설계변경내역서_실정보고내역집계(2006)" xfId="1421" xr:uid="{00000000-0005-0000-0000-0000B6020000}"/>
    <cellStyle name="_발주내역_설계변경산출_설계변경내역서" xfId="1422" xr:uid="{00000000-0005-0000-0000-0000B7020000}"/>
    <cellStyle name="_발주내역_설계변경산출_설계변경내역서_내역서제경비제외123" xfId="1423" xr:uid="{00000000-0005-0000-0000-0000B8020000}"/>
    <cellStyle name="_발주내역_설계변경산출_설계변경내역서_설계변경내역서(2006년)" xfId="1424" xr:uid="{00000000-0005-0000-0000-0000B9020000}"/>
    <cellStyle name="_발주내역_설계변경산출_설계변경내역서_설계변경내역서(물가변동)" xfId="1425" xr:uid="{00000000-0005-0000-0000-0000BA020000}"/>
    <cellStyle name="_발주내역_설계변경산출_설계변경내역서_실정보고내역집계(2006)" xfId="1426" xr:uid="{00000000-0005-0000-0000-0000BB020000}"/>
    <cellStyle name="_발주내역_설계변경산출_통신관로(9공구)" xfId="1427" xr:uid="{00000000-0005-0000-0000-0000BC020000}"/>
    <cellStyle name="_발주내역_설계변경산출_통신관로(9공구)_설계변경내역서" xfId="1428" xr:uid="{00000000-0005-0000-0000-0000BD020000}"/>
    <cellStyle name="_발주내역_설계변경산출_통신관로(9공구)_설계변경내역서_내역서제경비제외123" xfId="1429" xr:uid="{00000000-0005-0000-0000-0000BE020000}"/>
    <cellStyle name="_발주내역_설계변경산출_통신관로(9공구)_설계변경내역서_설계변경내역서(2006년)" xfId="1430" xr:uid="{00000000-0005-0000-0000-0000BF020000}"/>
    <cellStyle name="_발주내역_설계변경산출_통신관로(9공구)_설계변경내역서_설계변경내역서(물가변동)" xfId="1431" xr:uid="{00000000-0005-0000-0000-0000C0020000}"/>
    <cellStyle name="_발주내역_설계변경산출_통신관로(9공구)_설계변경내역서_실정보고내역집계(2006)" xfId="1432" xr:uid="{00000000-0005-0000-0000-0000C1020000}"/>
    <cellStyle name="_방동" xfId="3149" xr:uid="{00000000-0005-0000-0000-0000C2020000}"/>
    <cellStyle name="_방동_1공구단위수량산출(식재-포장-관로)" xfId="3150" xr:uid="{00000000-0005-0000-0000-0000C3020000}"/>
    <cellStyle name="_방동_1공구단위수량산출(식재-포장-관로)_수량산출(식재-포장-관로)0605" xfId="3151" xr:uid="{00000000-0005-0000-0000-0000C4020000}"/>
    <cellStyle name="_방동_1공구단위수량산출(식재-포장-관로)1" xfId="3152" xr:uid="{00000000-0005-0000-0000-0000C5020000}"/>
    <cellStyle name="_방동_1공구단위수량산출(식재-포장-관로)1_수량산출(식재-포장-관로)0605" xfId="3153" xr:uid="{00000000-0005-0000-0000-0000C6020000}"/>
    <cellStyle name="_방동_방동" xfId="3154" xr:uid="{00000000-0005-0000-0000-0000C7020000}"/>
    <cellStyle name="_방동_방동_1공구단위수량산출(식재-포장-관로)" xfId="3155" xr:uid="{00000000-0005-0000-0000-0000C8020000}"/>
    <cellStyle name="_방동_방동_1공구단위수량산출(식재-포장-관로)_수량산출(식재-포장-관로)0605" xfId="3156" xr:uid="{00000000-0005-0000-0000-0000C9020000}"/>
    <cellStyle name="_방동_방동_1공구단위수량산출(식재-포장-관로)1" xfId="3157" xr:uid="{00000000-0005-0000-0000-0000CA020000}"/>
    <cellStyle name="_방동_방동_1공구단위수량산출(식재-포장-관로)1_수량산출(식재-포장-관로)0605" xfId="3158" xr:uid="{00000000-0005-0000-0000-0000CB020000}"/>
    <cellStyle name="_방동_방동_수량산출서(040719)" xfId="3159" xr:uid="{00000000-0005-0000-0000-0000CC020000}"/>
    <cellStyle name="_방동_방동_수량산출서(040719)_1공구단위수량산출(식재-포장-관로)" xfId="3160" xr:uid="{00000000-0005-0000-0000-0000CD020000}"/>
    <cellStyle name="_방동_방동_수량산출서(040719)_1공구단위수량산출(식재-포장-관로)_수량산출(식재-포장-관로)0605" xfId="3161" xr:uid="{00000000-0005-0000-0000-0000CE020000}"/>
    <cellStyle name="_방동_방동_수량산출서(040719)_1공구단위수량산출(식재-포장-관로)1" xfId="3162" xr:uid="{00000000-0005-0000-0000-0000CF020000}"/>
    <cellStyle name="_방동_방동_수량산출서(040719)_1공구단위수량산출(식재-포장-관로)1_수량산출(식재-포장-관로)0605" xfId="3163" xr:uid="{00000000-0005-0000-0000-0000D0020000}"/>
    <cellStyle name="_방동_산양리지구" xfId="3164" xr:uid="{00000000-0005-0000-0000-0000D1020000}"/>
    <cellStyle name="_방동_산양리지구_1공구단위수량산출(식재-포장-관로)" xfId="3165" xr:uid="{00000000-0005-0000-0000-0000D2020000}"/>
    <cellStyle name="_방동_산양리지구_1공구단위수량산출(식재-포장-관로)_수량산출(식재-포장-관로)0605" xfId="3166" xr:uid="{00000000-0005-0000-0000-0000D3020000}"/>
    <cellStyle name="_방동_산양리지구_1공구단위수량산출(식재-포장-관로)1" xfId="3167" xr:uid="{00000000-0005-0000-0000-0000D4020000}"/>
    <cellStyle name="_방동_산양리지구_1공구단위수량산출(식재-포장-관로)1_수량산출(식재-포장-관로)0605" xfId="3168" xr:uid="{00000000-0005-0000-0000-0000D5020000}"/>
    <cellStyle name="_방동_산양리지구_수량산출서(040719)" xfId="3169" xr:uid="{00000000-0005-0000-0000-0000D6020000}"/>
    <cellStyle name="_방동_산양리지구_수량산출서(040719)_1공구단위수량산출(식재-포장-관로)" xfId="3170" xr:uid="{00000000-0005-0000-0000-0000D7020000}"/>
    <cellStyle name="_방동_산양리지구_수량산출서(040719)_1공구단위수량산출(식재-포장-관로)_수량산출(식재-포장-관로)0605" xfId="3171" xr:uid="{00000000-0005-0000-0000-0000D8020000}"/>
    <cellStyle name="_방동_산양리지구_수량산출서(040719)_1공구단위수량산출(식재-포장-관로)1" xfId="3172" xr:uid="{00000000-0005-0000-0000-0000D9020000}"/>
    <cellStyle name="_방동_산양리지구_수량산출서(040719)_1공구단위수량산출(식재-포장-관로)1_수량산출(식재-포장-관로)0605" xfId="3173" xr:uid="{00000000-0005-0000-0000-0000DA020000}"/>
    <cellStyle name="_방동_서상2리" xfId="3174" xr:uid="{00000000-0005-0000-0000-0000DB020000}"/>
    <cellStyle name="_방동_서상2리_1공구단위수량산출(식재-포장-관로)" xfId="3175" xr:uid="{00000000-0005-0000-0000-0000DC020000}"/>
    <cellStyle name="_방동_서상2리_1공구단위수량산출(식재-포장-관로)_수량산출(식재-포장-관로)0605" xfId="3176" xr:uid="{00000000-0005-0000-0000-0000DD020000}"/>
    <cellStyle name="_방동_서상2리_1공구단위수량산출(식재-포장-관로)1" xfId="3177" xr:uid="{00000000-0005-0000-0000-0000DE020000}"/>
    <cellStyle name="_방동_서상2리_1공구단위수량산출(식재-포장-관로)1_수량산출(식재-포장-관로)0605" xfId="3178" xr:uid="{00000000-0005-0000-0000-0000DF020000}"/>
    <cellStyle name="_방동_서상2리_수량산출서(040719)" xfId="3179" xr:uid="{00000000-0005-0000-0000-0000E0020000}"/>
    <cellStyle name="_방동_서상2리_수량산출서(040719)_1공구단위수량산출(식재-포장-관로)" xfId="3180" xr:uid="{00000000-0005-0000-0000-0000E1020000}"/>
    <cellStyle name="_방동_서상2리_수량산출서(040719)_1공구단위수량산출(식재-포장-관로)_수량산출(식재-포장-관로)0605" xfId="3181" xr:uid="{00000000-0005-0000-0000-0000E2020000}"/>
    <cellStyle name="_방동_서상2리_수량산출서(040719)_1공구단위수량산출(식재-포장-관로)1" xfId="3182" xr:uid="{00000000-0005-0000-0000-0000E3020000}"/>
    <cellStyle name="_방동_서상2리_수량산출서(040719)_1공구단위수량산출(식재-포장-관로)1_수량산출(식재-포장-관로)0605" xfId="3183" xr:uid="{00000000-0005-0000-0000-0000E4020000}"/>
    <cellStyle name="_방동_수량산출서(040719)" xfId="3184" xr:uid="{00000000-0005-0000-0000-0000E5020000}"/>
    <cellStyle name="_방동_수량산출서(040719)_1공구단위수량산출(식재-포장-관로)" xfId="3185" xr:uid="{00000000-0005-0000-0000-0000E6020000}"/>
    <cellStyle name="_방동_수량산출서(040719)_1공구단위수량산출(식재-포장-관로)_수량산출(식재-포장-관로)0605" xfId="3186" xr:uid="{00000000-0005-0000-0000-0000E7020000}"/>
    <cellStyle name="_방동_수량산출서(040719)_1공구단위수량산출(식재-포장-관로)1" xfId="3187" xr:uid="{00000000-0005-0000-0000-0000E8020000}"/>
    <cellStyle name="_방동_수량산출서(040719)_1공구단위수량산출(식재-포장-관로)1_수량산출(식재-포장-관로)0605" xfId="3188" xr:uid="{00000000-0005-0000-0000-0000E9020000}"/>
    <cellStyle name="_방동_원평" xfId="3189" xr:uid="{00000000-0005-0000-0000-0000EA020000}"/>
    <cellStyle name="_방동_원평_1공구단위수량산출(식재-포장-관로)" xfId="3190" xr:uid="{00000000-0005-0000-0000-0000EB020000}"/>
    <cellStyle name="_방동_원평_1공구단위수량산출(식재-포장-관로)_수량산출(식재-포장-관로)0605" xfId="3191" xr:uid="{00000000-0005-0000-0000-0000EC020000}"/>
    <cellStyle name="_방동_원평_1공구단위수량산출(식재-포장-관로)1" xfId="3192" xr:uid="{00000000-0005-0000-0000-0000ED020000}"/>
    <cellStyle name="_방동_원평_1공구단위수량산출(식재-포장-관로)1_수량산출(식재-포장-관로)0605" xfId="3193" xr:uid="{00000000-0005-0000-0000-0000EE020000}"/>
    <cellStyle name="_방동_원평_수량산출서(040719)" xfId="3194" xr:uid="{00000000-0005-0000-0000-0000EF020000}"/>
    <cellStyle name="_방동_원평_수량산출서(040719)_1공구단위수량산출(식재-포장-관로)" xfId="3195" xr:uid="{00000000-0005-0000-0000-0000F0020000}"/>
    <cellStyle name="_방동_원평_수량산출서(040719)_1공구단위수량산출(식재-포장-관로)_수량산출(식재-포장-관로)0605" xfId="3196" xr:uid="{00000000-0005-0000-0000-0000F1020000}"/>
    <cellStyle name="_방동_원평_수량산출서(040719)_1공구단위수량산출(식재-포장-관로)1" xfId="3197" xr:uid="{00000000-0005-0000-0000-0000F2020000}"/>
    <cellStyle name="_방동_원평_수량산출서(040719)_1공구단위수량산출(식재-포장-관로)1_수량산출(식재-포장-관로)0605" xfId="3198" xr:uid="{00000000-0005-0000-0000-0000F3020000}"/>
    <cellStyle name="_방동_추곡" xfId="3199" xr:uid="{00000000-0005-0000-0000-0000F4020000}"/>
    <cellStyle name="_방동_추곡_1공구단위수량산출(식재-포장-관로)" xfId="3200" xr:uid="{00000000-0005-0000-0000-0000F5020000}"/>
    <cellStyle name="_방동_추곡_1공구단위수량산출(식재-포장-관로)_수량산출(식재-포장-관로)0605" xfId="3201" xr:uid="{00000000-0005-0000-0000-0000F6020000}"/>
    <cellStyle name="_방동_추곡_1공구단위수량산출(식재-포장-관로)1" xfId="3202" xr:uid="{00000000-0005-0000-0000-0000F7020000}"/>
    <cellStyle name="_방동_추곡_1공구단위수량산출(식재-포장-관로)1_수량산출(식재-포장-관로)0605" xfId="3203" xr:uid="{00000000-0005-0000-0000-0000F8020000}"/>
    <cellStyle name="_방동_추곡_수량산출서(040719)" xfId="3204" xr:uid="{00000000-0005-0000-0000-0000F9020000}"/>
    <cellStyle name="_방동_추곡_수량산출서(040719)_1공구단위수량산출(식재-포장-관로)" xfId="3205" xr:uid="{00000000-0005-0000-0000-0000FA020000}"/>
    <cellStyle name="_방동_추곡_수량산출서(040719)_1공구단위수량산출(식재-포장-관로)_수량산출(식재-포장-관로)0605" xfId="3206" xr:uid="{00000000-0005-0000-0000-0000FB020000}"/>
    <cellStyle name="_방동_추곡_수량산출서(040719)_1공구단위수량산출(식재-포장-관로)1" xfId="3207" xr:uid="{00000000-0005-0000-0000-0000FC020000}"/>
    <cellStyle name="_방동_추곡_수량산출서(040719)_1공구단위수량산출(식재-포장-관로)1_수량산출(식재-포장-관로)0605" xfId="3208" xr:uid="{00000000-0005-0000-0000-0000FD020000}"/>
    <cellStyle name="_버스정차대 2006 조정" xfId="134" xr:uid="{00000000-0005-0000-0000-0000FE020000}"/>
    <cellStyle name="_별첨(계획서및실적서양식)" xfId="135" xr:uid="{00000000-0005-0000-0000-0000FF020000}"/>
    <cellStyle name="_별첨(계획서및실적서양식)_1" xfId="136" xr:uid="{00000000-0005-0000-0000-000000030000}"/>
    <cellStyle name="_보령시설계" xfId="1433" xr:uid="{00000000-0005-0000-0000-000001030000}"/>
    <cellStyle name="_보령시설계_27-052 평택항 축조공사 정기 및 초기점검" xfId="1434" xr:uid="{00000000-0005-0000-0000-000002030000}"/>
    <cellStyle name="_보령시설계_견적서갑지" xfId="1435" xr:uid="{00000000-0005-0000-0000-000003030000}"/>
    <cellStyle name="_보령시설계_견적서갑지_27-052 평택항 축조공사 정기 및 초기점검" xfId="1436" xr:uid="{00000000-0005-0000-0000-000004030000}"/>
    <cellStyle name="_보령시설계_반곡개야(토,배,부)" xfId="1437" xr:uid="{00000000-0005-0000-0000-000005030000}"/>
    <cellStyle name="_보령시설계_반곡개야(토,배,부)_27-052 평택항 축조공사 정기 및 초기점검" xfId="1438" xr:uid="{00000000-0005-0000-0000-000006030000}"/>
    <cellStyle name="_보령시설계_반곡개야(토,배,부)_견적서갑지" xfId="1439" xr:uid="{00000000-0005-0000-0000-000007030000}"/>
    <cellStyle name="_보령시설계_반곡개야(토,배,부)_견적서갑지_27-052 평택항 축조공사 정기 및 초기점검" xfId="1440" xr:uid="{00000000-0005-0000-0000-000008030000}"/>
    <cellStyle name="_본선깨기" xfId="3209" xr:uid="{00000000-0005-0000-0000-000009030000}"/>
    <cellStyle name="_본선횡배수관" xfId="3210" xr:uid="{00000000-0005-0000-0000-00000A030000}"/>
    <cellStyle name="_부대결과" xfId="1441" xr:uid="{00000000-0005-0000-0000-00000B030000}"/>
    <cellStyle name="_부대내역" xfId="1442" xr:uid="{00000000-0005-0000-0000-00000C030000}"/>
    <cellStyle name="_부대내역_27-052 평택항 축조공사 정기 및 초기점검" xfId="1443" xr:uid="{00000000-0005-0000-0000-00000D030000}"/>
    <cellStyle name="_부대내역_견적서갑지" xfId="1444" xr:uid="{00000000-0005-0000-0000-00000E030000}"/>
    <cellStyle name="_부대내역_견적서갑지_27-052 평택항 축조공사 정기 및 초기점검" xfId="1445" xr:uid="{00000000-0005-0000-0000-00000F030000}"/>
    <cellStyle name="_부대의뢰안" xfId="1446" xr:uid="{00000000-0005-0000-0000-000010030000}"/>
    <cellStyle name="_부대의뢰안_27-052 평택항 축조공사 정기 및 초기점검" xfId="1447" xr:uid="{00000000-0005-0000-0000-000011030000}"/>
    <cellStyle name="_부대의뢰안_견적서갑지" xfId="1448" xr:uid="{00000000-0005-0000-0000-000012030000}"/>
    <cellStyle name="_부대의뢰안_견적서갑지_27-052 평택항 축조공사 정기 및 초기점검" xfId="1449" xr:uid="{00000000-0005-0000-0000-000013030000}"/>
    <cellStyle name="_부안지구투찰2" xfId="1450" xr:uid="{00000000-0005-0000-0000-000014030000}"/>
    <cellStyle name="_사전공사(현장관리비,가설,철콘,설비)" xfId="1451" xr:uid="{00000000-0005-0000-0000-000015030000}"/>
    <cellStyle name="_사전공사(현장관리비,가설,철콘,설비)_27-052 평택항 축조공사 정기 및 초기점검" xfId="1452" xr:uid="{00000000-0005-0000-0000-000016030000}"/>
    <cellStyle name="_사전공사(현장관리비,가설,철콘,설비)_부천실행내역서 최종(rev3 05.06.07)" xfId="1453" xr:uid="{00000000-0005-0000-0000-000017030000}"/>
    <cellStyle name="_사전공사(현장관리비,가설,철콘,설비)_부천실행내역서 최종(rev3 05.06.07)_27-052 평택항 축조공사 정기 및 초기점검" xfId="1454" xr:uid="{00000000-0005-0000-0000-000018030000}"/>
    <cellStyle name="_사전공사(현장관리비,가설,철콘,설비)_준공정산메뉴얼(최종)" xfId="1455" xr:uid="{00000000-0005-0000-0000-000019030000}"/>
    <cellStyle name="_사전공사(현장관리비,가설,철콘,설비)_준공정산메뉴얼(최종)_27-052 평택항 축조공사 정기 및 초기점검" xfId="1456" xr:uid="{00000000-0005-0000-0000-00001A030000}"/>
    <cellStyle name="_사전공사(현장관리비,가설,철콘,설비)_준공정산메뉴얼(최종)_부천실행내역서 최종(rev3 05.06.07)" xfId="1457" xr:uid="{00000000-0005-0000-0000-00001B030000}"/>
    <cellStyle name="_사전공사(현장관리비,가설,철콘,설비)_준공정산메뉴얼(최종)_부천실행내역서 최종(rev3 05.06.07)_27-052 평택항 축조공사 정기 및 초기점검" xfId="1458" xr:uid="{00000000-0005-0000-0000-00001C030000}"/>
    <cellStyle name="_사토변경단가산출서(041021)" xfId="1459" xr:uid="{00000000-0005-0000-0000-00001D030000}"/>
    <cellStyle name="_산출근거(광양)" xfId="137" xr:uid="{00000000-0005-0000-0000-00001E030000}"/>
    <cellStyle name="_산출근거(광양)_구조물주요자재(3공구)" xfId="138" xr:uid="{00000000-0005-0000-0000-00001F030000}"/>
    <cellStyle name="_산출근거(광양)_구조물주요자재(3공구)_주요자재집계표(3공구)" xfId="139" xr:uid="{00000000-0005-0000-0000-000020030000}"/>
    <cellStyle name="_산출근거(광양)_주요자재집계표(3공구)" xfId="140" xr:uid="{00000000-0005-0000-0000-000021030000}"/>
    <cellStyle name="_산출근거(광양)_죽림1교-상부" xfId="141" xr:uid="{00000000-0005-0000-0000-000022030000}"/>
    <cellStyle name="_산출근거(광양)_죽림1교-상부_구조물주요자재(3공구)" xfId="142" xr:uid="{00000000-0005-0000-0000-000023030000}"/>
    <cellStyle name="_산출근거(광양)_죽림1교-상부_구조물주요자재(3공구)_주요자재집계표(3공구)" xfId="143" xr:uid="{00000000-0005-0000-0000-000024030000}"/>
    <cellStyle name="_산출근거(광양)_죽림1교-상부_주요자재집계표(3공구)" xfId="144" xr:uid="{00000000-0005-0000-0000-000025030000}"/>
    <cellStyle name="_산출근거(광양)_죽림2교-상부" xfId="145" xr:uid="{00000000-0005-0000-0000-000026030000}"/>
    <cellStyle name="_산출근거(광양)_죽림2교-상부_구조물주요자재(3공구)" xfId="146" xr:uid="{00000000-0005-0000-0000-000027030000}"/>
    <cellStyle name="_산출근거(광양)_죽림2교-상부_구조물주요자재(3공구)_주요자재집계표(3공구)" xfId="147" xr:uid="{00000000-0005-0000-0000-000028030000}"/>
    <cellStyle name="_산출근거(광양)_죽림2교-상부_주요자재집계표(3공구)" xfId="148" xr:uid="{00000000-0005-0000-0000-000029030000}"/>
    <cellStyle name="_산출근거(광양)_죽림2교-상부_죽림1교-상부" xfId="149" xr:uid="{00000000-0005-0000-0000-00002A030000}"/>
    <cellStyle name="_산출근거(광양)_죽림2교-상부_죽림1교-상부_구조물주요자재(3공구)" xfId="150" xr:uid="{00000000-0005-0000-0000-00002B030000}"/>
    <cellStyle name="_산출근거(광양)_죽림2교-상부_죽림1교-상부_구조물주요자재(3공구)_주요자재집계표(3공구)" xfId="151" xr:uid="{00000000-0005-0000-0000-00002C030000}"/>
    <cellStyle name="_산출근거(광양)_죽림2교-상부_죽림1교-상부_주요자재집계표(3공구)" xfId="152" xr:uid="{00000000-0005-0000-0000-00002D030000}"/>
    <cellStyle name="_산출근거(광양)_죽림2교-상부-1" xfId="153" xr:uid="{00000000-0005-0000-0000-00002E030000}"/>
    <cellStyle name="_산출근거(광양)_죽림2교-상부-1_구조물주요자재(3공구)" xfId="154" xr:uid="{00000000-0005-0000-0000-00002F030000}"/>
    <cellStyle name="_산출근거(광양)_죽림2교-상부-1_구조물주요자재(3공구)_주요자재집계표(3공구)" xfId="155" xr:uid="{00000000-0005-0000-0000-000030030000}"/>
    <cellStyle name="_산출근거(광양)_죽림2교-상부-1_주요자재집계표(3공구)" xfId="156" xr:uid="{00000000-0005-0000-0000-000031030000}"/>
    <cellStyle name="_산출근거(광양)_죽림2교-상부-1_죽림1교-상부" xfId="157" xr:uid="{00000000-0005-0000-0000-000032030000}"/>
    <cellStyle name="_산출근거(광양)_죽림2교-상부-1_죽림1교-상부_구조물주요자재(3공구)" xfId="158" xr:uid="{00000000-0005-0000-0000-000033030000}"/>
    <cellStyle name="_산출근거(광양)_죽림2교-상부-1_죽림1교-상부_구조물주요자재(3공구)_주요자재집계표(3공구)" xfId="159" xr:uid="{00000000-0005-0000-0000-000034030000}"/>
    <cellStyle name="_산출근거(광양)_죽림2교-상부-1_죽림1교-상부_주요자재집계표(3공구)" xfId="160" xr:uid="{00000000-0005-0000-0000-000035030000}"/>
    <cellStyle name="_산출근거(목포)" xfId="161" xr:uid="{00000000-0005-0000-0000-000036030000}"/>
    <cellStyle name="_산출근거(목포)_구조물주요자재(3공구)" xfId="162" xr:uid="{00000000-0005-0000-0000-000037030000}"/>
    <cellStyle name="_산출근거(목포)_구조물주요자재(3공구)_주요자재집계표(3공구)" xfId="163" xr:uid="{00000000-0005-0000-0000-000038030000}"/>
    <cellStyle name="_산출근거(목포)_주요자재집계표(3공구)" xfId="164" xr:uid="{00000000-0005-0000-0000-000039030000}"/>
    <cellStyle name="_산출근거(목포)_죽림1교-상부" xfId="165" xr:uid="{00000000-0005-0000-0000-00003A030000}"/>
    <cellStyle name="_산출근거(목포)_죽림1교-상부_구조물주요자재(3공구)" xfId="166" xr:uid="{00000000-0005-0000-0000-00003B030000}"/>
    <cellStyle name="_산출근거(목포)_죽림1교-상부_구조물주요자재(3공구)_주요자재집계표(3공구)" xfId="167" xr:uid="{00000000-0005-0000-0000-00003C030000}"/>
    <cellStyle name="_산출근거(목포)_죽림1교-상부_주요자재집계표(3공구)" xfId="168" xr:uid="{00000000-0005-0000-0000-00003D030000}"/>
    <cellStyle name="_산출근거(목포)_죽림2교-상부" xfId="169" xr:uid="{00000000-0005-0000-0000-00003E030000}"/>
    <cellStyle name="_산출근거(목포)_죽림2교-상부_구조물주요자재(3공구)" xfId="170" xr:uid="{00000000-0005-0000-0000-00003F030000}"/>
    <cellStyle name="_산출근거(목포)_죽림2교-상부_구조물주요자재(3공구)_주요자재집계표(3공구)" xfId="171" xr:uid="{00000000-0005-0000-0000-000040030000}"/>
    <cellStyle name="_산출근거(목포)_죽림2교-상부_주요자재집계표(3공구)" xfId="172" xr:uid="{00000000-0005-0000-0000-000041030000}"/>
    <cellStyle name="_산출근거(목포)_죽림2교-상부_죽림1교-상부" xfId="173" xr:uid="{00000000-0005-0000-0000-000042030000}"/>
    <cellStyle name="_산출근거(목포)_죽림2교-상부_죽림1교-상부_구조물주요자재(3공구)" xfId="174" xr:uid="{00000000-0005-0000-0000-000043030000}"/>
    <cellStyle name="_산출근거(목포)_죽림2교-상부_죽림1교-상부_구조물주요자재(3공구)_주요자재집계표(3공구)" xfId="175" xr:uid="{00000000-0005-0000-0000-000044030000}"/>
    <cellStyle name="_산출근거(목포)_죽림2교-상부_죽림1교-상부_주요자재집계표(3공구)" xfId="176" xr:uid="{00000000-0005-0000-0000-000045030000}"/>
    <cellStyle name="_산출근거(목포)_죽림2교-상부-1" xfId="177" xr:uid="{00000000-0005-0000-0000-000046030000}"/>
    <cellStyle name="_산출근거(목포)_죽림2교-상부-1_구조물주요자재(3공구)" xfId="178" xr:uid="{00000000-0005-0000-0000-000047030000}"/>
    <cellStyle name="_산출근거(목포)_죽림2교-상부-1_구조물주요자재(3공구)_주요자재집계표(3공구)" xfId="179" xr:uid="{00000000-0005-0000-0000-000048030000}"/>
    <cellStyle name="_산출근거(목포)_죽림2교-상부-1_주요자재집계표(3공구)" xfId="180" xr:uid="{00000000-0005-0000-0000-000049030000}"/>
    <cellStyle name="_산출근거(목포)_죽림2교-상부-1_죽림1교-상부" xfId="181" xr:uid="{00000000-0005-0000-0000-00004A030000}"/>
    <cellStyle name="_산출근거(목포)_죽림2교-상부-1_죽림1교-상부_구조물주요자재(3공구)" xfId="182" xr:uid="{00000000-0005-0000-0000-00004B030000}"/>
    <cellStyle name="_산출근거(목포)_죽림2교-상부-1_죽림1교-상부_구조물주요자재(3공구)_주요자재집계표(3공구)" xfId="183" xr:uid="{00000000-0005-0000-0000-00004C030000}"/>
    <cellStyle name="_산출근거(목포)_죽림2교-상부-1_죽림1교-상부_주요자재집계표(3공구)" xfId="184" xr:uid="{00000000-0005-0000-0000-00004D030000}"/>
    <cellStyle name="_삼성물산-철근응력계설치" xfId="1460" xr:uid="{00000000-0005-0000-0000-00004E030000}"/>
    <cellStyle name="_상대평가" xfId="3211" xr:uid="{00000000-0005-0000-0000-00004F030000}"/>
    <cellStyle name="_상리~사천간국도4차로공사내역" xfId="3212" xr:uid="{00000000-0005-0000-0000-000050030000}"/>
    <cellStyle name="_상무작업중" xfId="1461" xr:uid="{00000000-0005-0000-0000-000051030000}"/>
    <cellStyle name="_상무작업중_27-052 평택항 축조공사 정기 및 초기점검" xfId="1462" xr:uid="{00000000-0005-0000-0000-000052030000}"/>
    <cellStyle name="_상무작업중_견적서갑지" xfId="1463" xr:uid="{00000000-0005-0000-0000-000053030000}"/>
    <cellStyle name="_상무작업중_견적서갑지_27-052 평택항 축조공사 정기 및 초기점검" xfId="1464" xr:uid="{00000000-0005-0000-0000-000054030000}"/>
    <cellStyle name="_상무작업중_광명작업중" xfId="1465" xr:uid="{00000000-0005-0000-0000-000055030000}"/>
    <cellStyle name="_상무작업중_광명작업중_27-052 평택항 축조공사 정기 및 초기점검" xfId="1466" xr:uid="{00000000-0005-0000-0000-000056030000}"/>
    <cellStyle name="_상무작업중_광명작업중_견적서갑지" xfId="1467" xr:uid="{00000000-0005-0000-0000-000057030000}"/>
    <cellStyle name="_상무작업중_광명작업중_견적서갑지_27-052 평택항 축조공사 정기 및 초기점검" xfId="1468" xr:uid="{00000000-0005-0000-0000-000058030000}"/>
    <cellStyle name="_상무작업중_안동부대" xfId="1469" xr:uid="{00000000-0005-0000-0000-000059030000}"/>
    <cellStyle name="_상무작업중_안동부대_27-052 평택항 축조공사 정기 및 초기점검" xfId="1470" xr:uid="{00000000-0005-0000-0000-00005A030000}"/>
    <cellStyle name="_상무작업중_안동부대_견적서갑지" xfId="1471" xr:uid="{00000000-0005-0000-0000-00005B030000}"/>
    <cellStyle name="_상무작업중_안동부대_견적서갑지_27-052 평택항 축조공사 정기 및 초기점검" xfId="1472" xr:uid="{00000000-0005-0000-0000-00005C030000}"/>
    <cellStyle name="_상시리수해복구(5억미만,6개월)실적횡방향" xfId="185" xr:uid="{00000000-0005-0000-0000-00005D030000}"/>
    <cellStyle name="_석포교" xfId="1473" xr:uid="{00000000-0005-0000-0000-00005E030000}"/>
    <cellStyle name="_설비" xfId="1474" xr:uid="{00000000-0005-0000-0000-00005F030000}"/>
    <cellStyle name="_설악산교(RC-ARCH)" xfId="186" xr:uid="{00000000-0005-0000-0000-000060030000}"/>
    <cellStyle name="_수량산출(식재-포장-관로)0605" xfId="3213" xr:uid="{00000000-0005-0000-0000-000061030000}"/>
    <cellStyle name="_수량산출서(040719)" xfId="3214" xr:uid="{00000000-0005-0000-0000-000062030000}"/>
    <cellStyle name="_수량산출서(040719)_1공구단위수량산출(식재-포장-관로)" xfId="3215" xr:uid="{00000000-0005-0000-0000-000063030000}"/>
    <cellStyle name="_수량산출서(040719)_1공구단위수량산출(식재-포장-관로)_수량산출(식재-포장-관로)0605" xfId="3216" xr:uid="{00000000-0005-0000-0000-000064030000}"/>
    <cellStyle name="_수량산출서(040719)_1공구단위수량산출(식재-포장-관로)1" xfId="3217" xr:uid="{00000000-0005-0000-0000-000065030000}"/>
    <cellStyle name="_수량산출서(040719)_1공구단위수량산출(식재-포장-관로)1_수량산출(식재-포장-관로)0605" xfId="3218" xr:uid="{00000000-0005-0000-0000-000066030000}"/>
    <cellStyle name="_시화작업" xfId="1475" xr:uid="{00000000-0005-0000-0000-000067030000}"/>
    <cellStyle name="_신갈수지-부대" xfId="1476" xr:uid="{00000000-0005-0000-0000-000068030000}"/>
    <cellStyle name="_신갈수지-부대_27-052 평택항 축조공사 정기 및 초기점검" xfId="1477" xr:uid="{00000000-0005-0000-0000-000069030000}"/>
    <cellStyle name="_신갈수지-부대_견적서갑지" xfId="1478" xr:uid="{00000000-0005-0000-0000-00006A030000}"/>
    <cellStyle name="_신갈수지-부대_견적서갑지_27-052 평택항 축조공사 정기 및 초기점검" xfId="1479" xr:uid="{00000000-0005-0000-0000-00006B030000}"/>
    <cellStyle name="_신갈수지-부대_반곡개야(토,배,부)" xfId="1480" xr:uid="{00000000-0005-0000-0000-00006C030000}"/>
    <cellStyle name="_신갈수지-부대_반곡개야(토,배,부)_27-052 평택항 축조공사 정기 및 초기점검" xfId="1481" xr:uid="{00000000-0005-0000-0000-00006D030000}"/>
    <cellStyle name="_신갈수지-부대_반곡개야(토,배,부)_견적서갑지" xfId="1482" xr:uid="{00000000-0005-0000-0000-00006E030000}"/>
    <cellStyle name="_신갈수지-부대_반곡개야(토,배,부)_견적서갑지_27-052 평택항 축조공사 정기 및 초기점검" xfId="1483" xr:uid="{00000000-0005-0000-0000-00006F030000}"/>
    <cellStyle name="_신당교 성능개선 내역서" xfId="187" xr:uid="{00000000-0005-0000-0000-000070030000}"/>
    <cellStyle name="_신리1교-상부" xfId="188" xr:uid="{00000000-0005-0000-0000-000071030000}"/>
    <cellStyle name="_신리1교-상부_구조물주요자재(3공구)" xfId="189" xr:uid="{00000000-0005-0000-0000-000072030000}"/>
    <cellStyle name="_신리1교-상부_구조물주요자재(3공구)_주요자재집계표(3공구)" xfId="190" xr:uid="{00000000-0005-0000-0000-000073030000}"/>
    <cellStyle name="_신리1교-상부_주요자재집계표(3공구)" xfId="191" xr:uid="{00000000-0005-0000-0000-000074030000}"/>
    <cellStyle name="_신분당선 전철(강남~정자)민간투자사업" xfId="1484" xr:uid="{00000000-0005-0000-0000-000075030000}"/>
    <cellStyle name="_신청서류" xfId="3219" xr:uid="{00000000-0005-0000-0000-000076030000}"/>
    <cellStyle name="_실정보고(교면물빼기공)" xfId="1485" xr:uid="{00000000-0005-0000-0000-000077030000}"/>
    <cellStyle name="_실정보고(사면보강)" xfId="1486" xr:uid="{00000000-0005-0000-0000-000078030000}"/>
    <cellStyle name="_실정보고수정(교면물빼기공)" xfId="1487" xr:uid="{00000000-0005-0000-0000-000079030000}"/>
    <cellStyle name="_실정보고수정(초기안점점검)" xfId="1488" xr:uid="{00000000-0005-0000-0000-00007A030000}"/>
    <cellStyle name="_실정보고수정(표지판)기초별도" xfId="1489" xr:uid="{00000000-0005-0000-0000-00007B030000}"/>
    <cellStyle name="_실행내역(rev0)" xfId="1490" xr:uid="{00000000-0005-0000-0000-00007C030000}"/>
    <cellStyle name="_실행내역(rev0)_27-052 평택항 축조공사 정기 및 초기점검" xfId="1491" xr:uid="{00000000-0005-0000-0000-00007D030000}"/>
    <cellStyle name="_실행내역(rev0)_부천실행내역서 최종(rev3 05.06.07)" xfId="1492" xr:uid="{00000000-0005-0000-0000-00007E030000}"/>
    <cellStyle name="_실행내역(rev0)_부천실행내역서 최종(rev3 05.06.07)_27-052 평택항 축조공사 정기 및 초기점검" xfId="1493" xr:uid="{00000000-0005-0000-0000-00007F030000}"/>
    <cellStyle name="_실행예산최종" xfId="1494" xr:uid="{00000000-0005-0000-0000-000080030000}"/>
    <cellStyle name="_실행예산최종_27-052 평택항 축조공사 정기 및 초기점검" xfId="1495" xr:uid="{00000000-0005-0000-0000-000081030000}"/>
    <cellStyle name="_실행예산최종_부천실행내역서 최종(rev3 05.06.07)" xfId="1496" xr:uid="{00000000-0005-0000-0000-000082030000}"/>
    <cellStyle name="_실행예산최종_부천실행내역서 최종(rev3 05.06.07)_27-052 평택항 축조공사 정기 및 초기점검" xfId="1497" xr:uid="{00000000-0005-0000-0000-000083030000}"/>
    <cellStyle name="_실행예산최종_준공정산메뉴얼(최종)" xfId="1498" xr:uid="{00000000-0005-0000-0000-000084030000}"/>
    <cellStyle name="_실행예산최종_준공정산메뉴얼(최종)_27-052 평택항 축조공사 정기 및 초기점검" xfId="1499" xr:uid="{00000000-0005-0000-0000-000085030000}"/>
    <cellStyle name="_실행예산최종_준공정산메뉴얼(최종)_부천실행내역서 최종(rev3 05.06.07)" xfId="1500" xr:uid="{00000000-0005-0000-0000-000086030000}"/>
    <cellStyle name="_실행예산최종_준공정산메뉴얼(최종)_부천실행내역서 최종(rev3 05.06.07)_27-052 평택항 축조공사 정기 및 초기점검" xfId="1501" xr:uid="{00000000-0005-0000-0000-000087030000}"/>
    <cellStyle name="_아건교(RC슬래브)" xfId="3220" xr:uid="{00000000-0005-0000-0000-000088030000}"/>
    <cellStyle name="_안덕부대" xfId="1502" xr:uid="{00000000-0005-0000-0000-000089030000}"/>
    <cellStyle name="_암거수량" xfId="3221" xr:uid="{00000000-0005-0000-0000-00008A030000}"/>
    <cellStyle name="_암거수량(2)" xfId="3222" xr:uid="{00000000-0005-0000-0000-00008B030000}"/>
    <cellStyle name="_암거수량(2)_1공구(2지구)" xfId="3223" xr:uid="{00000000-0005-0000-0000-00008C030000}"/>
    <cellStyle name="_암거수량(2)_1공구(2지구)_호안공" xfId="3224" xr:uid="{00000000-0005-0000-0000-00008D030000}"/>
    <cellStyle name="_암거수량(2)_1련BOX" xfId="3225" xr:uid="{00000000-0005-0000-0000-00008E030000}"/>
    <cellStyle name="_암거수량(2)_2련BOX" xfId="3226" xr:uid="{00000000-0005-0000-0000-00008F030000}"/>
    <cellStyle name="_암거수량(2)_최종5공구" xfId="3227" xr:uid="{00000000-0005-0000-0000-000090030000}"/>
    <cellStyle name="_암거수량_1공구(2지구)" xfId="3228" xr:uid="{00000000-0005-0000-0000-000091030000}"/>
    <cellStyle name="_암거수량_1공구(2지구)_호안공" xfId="3229" xr:uid="{00000000-0005-0000-0000-000092030000}"/>
    <cellStyle name="_암거수량_1련BOX" xfId="3230" xr:uid="{00000000-0005-0000-0000-000093030000}"/>
    <cellStyle name="_암거수량_2련BOX" xfId="3231" xr:uid="{00000000-0005-0000-0000-000094030000}"/>
    <cellStyle name="_암거수량_최종5공구" xfId="3232" xr:uid="{00000000-0005-0000-0000-000095030000}"/>
    <cellStyle name="_앙성수량총괄(관수정)" xfId="192" xr:uid="{00000000-0005-0000-0000-000096030000}"/>
    <cellStyle name="_앙성수량총괄(관수정)_1" xfId="193" xr:uid="{00000000-0005-0000-0000-000097030000}"/>
    <cellStyle name="_앙성수량총괄(관수정)_2" xfId="194" xr:uid="{00000000-0005-0000-0000-000098030000}"/>
    <cellStyle name="_양식" xfId="195" xr:uid="{00000000-0005-0000-0000-000099030000}"/>
    <cellStyle name="_양식_1" xfId="196" xr:uid="{00000000-0005-0000-0000-00009A030000}"/>
    <cellStyle name="_양식_2" xfId="197" xr:uid="{00000000-0005-0000-0000-00009B030000}"/>
    <cellStyle name="_업체대비" xfId="1503" xr:uid="{00000000-0005-0000-0000-00009C030000}"/>
    <cellStyle name="_업체대비_27-052 평택항 축조공사 정기 및 초기점검" xfId="1504" xr:uid="{00000000-0005-0000-0000-00009D030000}"/>
    <cellStyle name="_업체대비_견적서갑지" xfId="1505" xr:uid="{00000000-0005-0000-0000-00009E030000}"/>
    <cellStyle name="_업체대비_견적서갑지_27-052 평택항 축조공사 정기 및 초기점검" xfId="1506" xr:uid="{00000000-0005-0000-0000-00009F030000}"/>
    <cellStyle name="_업체대비_광명작업중" xfId="1507" xr:uid="{00000000-0005-0000-0000-0000A0030000}"/>
    <cellStyle name="_업체대비_광명작업중_27-052 평택항 축조공사 정기 및 초기점검" xfId="1508" xr:uid="{00000000-0005-0000-0000-0000A1030000}"/>
    <cellStyle name="_업체대비_광명작업중_견적서갑지" xfId="1509" xr:uid="{00000000-0005-0000-0000-0000A2030000}"/>
    <cellStyle name="_업체대비_광명작업중_견적서갑지_27-052 평택항 축조공사 정기 및 초기점검" xfId="1510" xr:uid="{00000000-0005-0000-0000-0000A3030000}"/>
    <cellStyle name="_업체대비_안동부대" xfId="1511" xr:uid="{00000000-0005-0000-0000-0000A4030000}"/>
    <cellStyle name="_업체대비_안동부대_27-052 평택항 축조공사 정기 및 초기점검" xfId="1512" xr:uid="{00000000-0005-0000-0000-0000A5030000}"/>
    <cellStyle name="_업체대비_안동부대_견적서갑지" xfId="1513" xr:uid="{00000000-0005-0000-0000-0000A6030000}"/>
    <cellStyle name="_업체대비_안동부대_견적서갑지_27-052 평택항 축조공사 정기 및 초기점검" xfId="1514" xr:uid="{00000000-0005-0000-0000-0000A7030000}"/>
    <cellStyle name="_영산강의뢰1" xfId="1515" xr:uid="{00000000-0005-0000-0000-0000A8030000}"/>
    <cellStyle name="_영산강의뢰1_27-052 평택항 축조공사 정기 및 초기점검" xfId="1516" xr:uid="{00000000-0005-0000-0000-0000A9030000}"/>
    <cellStyle name="_영산강의뢰1_견적서갑지" xfId="1517" xr:uid="{00000000-0005-0000-0000-0000AA030000}"/>
    <cellStyle name="_영산강의뢰1_견적서갑지_27-052 평택항 축조공사 정기 및 초기점검" xfId="1518" xr:uid="{00000000-0005-0000-0000-0000AB030000}"/>
    <cellStyle name="_영산강투찰" xfId="1519" xr:uid="{00000000-0005-0000-0000-0000AC030000}"/>
    <cellStyle name="_영산강투찰_27-052 평택항 축조공사 정기 및 초기점검" xfId="1520" xr:uid="{00000000-0005-0000-0000-0000AD030000}"/>
    <cellStyle name="_영산강투찰_견적서갑지" xfId="1521" xr:uid="{00000000-0005-0000-0000-0000AE030000}"/>
    <cellStyle name="_영산강투찰_견적서갑지_27-052 평택항 축조공사 정기 및 초기점검" xfId="1522" xr:uid="{00000000-0005-0000-0000-0000AF030000}"/>
    <cellStyle name="_영월정양-견적대비" xfId="1523" xr:uid="{00000000-0005-0000-0000-0000B0030000}"/>
    <cellStyle name="_오산천투찰" xfId="1524" xr:uid="{00000000-0005-0000-0000-0000B1030000}"/>
    <cellStyle name="_오산천투찰_27-052 평택항 축조공사 정기 및 초기점검" xfId="1525" xr:uid="{00000000-0005-0000-0000-0000B2030000}"/>
    <cellStyle name="_오산천투찰_견적서갑지" xfId="1526" xr:uid="{00000000-0005-0000-0000-0000B3030000}"/>
    <cellStyle name="_오산천투찰_견적서갑지_27-052 평택항 축조공사 정기 및 초기점검" xfId="1527" xr:uid="{00000000-0005-0000-0000-0000B4030000}"/>
    <cellStyle name="_옥포-성산1공구(성지)" xfId="1528" xr:uid="{00000000-0005-0000-0000-0000B5030000}"/>
    <cellStyle name="_옥포-성산1공구(성지)_27-052 평택항 축조공사 정기 및 초기점검" xfId="1529" xr:uid="{00000000-0005-0000-0000-0000B6030000}"/>
    <cellStyle name="_옥포-성산1공구(성지)_견적서갑지" xfId="1530" xr:uid="{00000000-0005-0000-0000-0000B7030000}"/>
    <cellStyle name="_옥포-성산1공구(성지)_견적서갑지_27-052 평택항 축조공사 정기 및 초기점검" xfId="1531" xr:uid="{00000000-0005-0000-0000-0000B8030000}"/>
    <cellStyle name="_옥포-성산2공구(성지)" xfId="1532" xr:uid="{00000000-0005-0000-0000-0000B9030000}"/>
    <cellStyle name="_옥포-성산2공구(성지)_27-052 평택항 축조공사 정기 및 초기점검" xfId="1533" xr:uid="{00000000-0005-0000-0000-0000BA030000}"/>
    <cellStyle name="_옥포-성산2공구(성지)_견적서갑지" xfId="1534" xr:uid="{00000000-0005-0000-0000-0000BB030000}"/>
    <cellStyle name="_옥포-성산2공구(성지)_견적서갑지_27-052 평택항 축조공사 정기 및 초기점검" xfId="1535" xr:uid="{00000000-0005-0000-0000-0000BC030000}"/>
    <cellStyle name="_옥포-성산2공구(현산)" xfId="1536" xr:uid="{00000000-0005-0000-0000-0000BD030000}"/>
    <cellStyle name="_옥포-성산2공구(현산)_27-052 평택항 축조공사 정기 및 초기점검" xfId="1537" xr:uid="{00000000-0005-0000-0000-0000BE030000}"/>
    <cellStyle name="_옥포-성산2공구(현산)_견적서갑지" xfId="1538" xr:uid="{00000000-0005-0000-0000-0000BF030000}"/>
    <cellStyle name="_옥포-성산2공구(현산)_견적서갑지_27-052 평택항 축조공사 정기 및 초기점검" xfId="1539" xr:uid="{00000000-0005-0000-0000-0000C0030000}"/>
    <cellStyle name="_용정2p3(아포)" xfId="198" xr:uid="{00000000-0005-0000-0000-0000C1030000}"/>
    <cellStyle name="_우매05" xfId="1540" xr:uid="{00000000-0005-0000-0000-0000C2030000}"/>
    <cellStyle name="_우매05_27-052 평택항 축조공사 정기 및 초기점검" xfId="1541" xr:uid="{00000000-0005-0000-0000-0000C3030000}"/>
    <cellStyle name="_우매05_견적서갑지" xfId="1542" xr:uid="{00000000-0005-0000-0000-0000C4030000}"/>
    <cellStyle name="_우매05_견적서갑지_27-052 평택항 축조공사 정기 및 초기점검" xfId="1543" xr:uid="{00000000-0005-0000-0000-0000C5030000}"/>
    <cellStyle name="_우매05_광명작업중" xfId="1544" xr:uid="{00000000-0005-0000-0000-0000C6030000}"/>
    <cellStyle name="_우매05_광명작업중_27-052 평택항 축조공사 정기 및 초기점검" xfId="1545" xr:uid="{00000000-0005-0000-0000-0000C7030000}"/>
    <cellStyle name="_우매05_광명작업중_견적서갑지" xfId="1546" xr:uid="{00000000-0005-0000-0000-0000C8030000}"/>
    <cellStyle name="_우매05_광명작업중_견적서갑지_27-052 평택항 축조공사 정기 및 초기점검" xfId="1547" xr:uid="{00000000-0005-0000-0000-0000C9030000}"/>
    <cellStyle name="_우매05_안동부대" xfId="1548" xr:uid="{00000000-0005-0000-0000-0000CA030000}"/>
    <cellStyle name="_우매05_안동부대_27-052 평택항 축조공사 정기 및 초기점검" xfId="1549" xr:uid="{00000000-0005-0000-0000-0000CB030000}"/>
    <cellStyle name="_우매05_안동부대_견적서갑지" xfId="1550" xr:uid="{00000000-0005-0000-0000-0000CC030000}"/>
    <cellStyle name="_우매05_안동부대_견적서갑지_27-052 평택항 축조공사 정기 및 초기점검" xfId="1551" xr:uid="{00000000-0005-0000-0000-0000CD030000}"/>
    <cellStyle name="_원동마을배수계획(민원)실정보고" xfId="1552" xr:uid="{00000000-0005-0000-0000-0000CE030000}"/>
    <cellStyle name="_원박교 단가산출서" xfId="199" xr:uid="{00000000-0005-0000-0000-0000CF030000}"/>
    <cellStyle name="_월천리마을회관포장복개" xfId="3233" xr:uid="{00000000-0005-0000-0000-0000D0030000}"/>
    <cellStyle name="_유첨3(서식)" xfId="200" xr:uid="{00000000-0005-0000-0000-0000D1030000}"/>
    <cellStyle name="_유첨3(서식)_1" xfId="201" xr:uid="{00000000-0005-0000-0000-0000D2030000}"/>
    <cellStyle name="_음성방향-p1" xfId="202" xr:uid="{00000000-0005-0000-0000-0000D3030000}"/>
    <cellStyle name="_이행각서" xfId="1553" xr:uid="{00000000-0005-0000-0000-0000D4030000}"/>
    <cellStyle name="_이행각서_27-052 평택항 축조공사 정기 및 초기점검" xfId="1554" xr:uid="{00000000-0005-0000-0000-0000D5030000}"/>
    <cellStyle name="_이행각서_견적서갑지" xfId="1555" xr:uid="{00000000-0005-0000-0000-0000D6030000}"/>
    <cellStyle name="_이행각서_견적서갑지_27-052 평택항 축조공사 정기 및 초기점검" xfId="1556" xr:uid="{00000000-0005-0000-0000-0000D7030000}"/>
    <cellStyle name="_이행각서_동대구-경주1공구(현산)" xfId="1557" xr:uid="{00000000-0005-0000-0000-0000D8030000}"/>
    <cellStyle name="_이행각서_동대구-경주1공구(현산)_27-052 평택항 축조공사 정기 및 초기점검" xfId="1558" xr:uid="{00000000-0005-0000-0000-0000D9030000}"/>
    <cellStyle name="_이행각서_동대구-경주1공구(현산)_견적서갑지" xfId="1559" xr:uid="{00000000-0005-0000-0000-0000DA030000}"/>
    <cellStyle name="_이행각서_동대구-경주1공구(현산)_견적서갑지_27-052 평택항 축조공사 정기 및 초기점검" xfId="1560" xr:uid="{00000000-0005-0000-0000-0000DB030000}"/>
    <cellStyle name="_이행각서_문산실행" xfId="1561" xr:uid="{00000000-0005-0000-0000-0000DC030000}"/>
    <cellStyle name="_이행각서_문산실행_27-052 평택항 축조공사 정기 및 초기점검" xfId="1562" xr:uid="{00000000-0005-0000-0000-0000DD030000}"/>
    <cellStyle name="_이행각서_문산실행_견적서갑지" xfId="1563" xr:uid="{00000000-0005-0000-0000-0000DE030000}"/>
    <cellStyle name="_이행각서_문산실행_견적서갑지_27-052 평택항 축조공사 정기 및 초기점검" xfId="1564" xr:uid="{00000000-0005-0000-0000-0000DF030000}"/>
    <cellStyle name="_익산-장수5공구(풍림)" xfId="1565" xr:uid="{00000000-0005-0000-0000-0000E0030000}"/>
    <cellStyle name="_익산-장수5공구(풍림)_27-052 평택항 축조공사 정기 및 초기점검" xfId="1566" xr:uid="{00000000-0005-0000-0000-0000E1030000}"/>
    <cellStyle name="_익산-장수5공구(풍림)_견적서갑지" xfId="1567" xr:uid="{00000000-0005-0000-0000-0000E2030000}"/>
    <cellStyle name="_익산-장수5공구(풍림)_견적서갑지_27-052 평택항 축조공사 정기 및 초기점검" xfId="1568" xr:uid="{00000000-0005-0000-0000-0000E3030000}"/>
    <cellStyle name="_인원계획표 " xfId="1569" xr:uid="{00000000-0005-0000-0000-0000E4030000}"/>
    <cellStyle name="_인원계획표 _27-052 평택항 축조공사 정기 및 초기점검" xfId="1570" xr:uid="{00000000-0005-0000-0000-0000E5030000}"/>
    <cellStyle name="_인원계획표 _Book1" xfId="2008" xr:uid="{00000000-0005-0000-0000-0000E6030000}"/>
    <cellStyle name="_인원계획표 _Book1_27-052 평택항 축조공사 정기 및 초기점검" xfId="2009" xr:uid="{00000000-0005-0000-0000-0000E7030000}"/>
    <cellStyle name="_인원계획표 _Book1_YP(SAM-P)" xfId="2016" xr:uid="{00000000-0005-0000-0000-0000E8030000}"/>
    <cellStyle name="_인원계획표 _Book1_YP(SAM-P)_27-052 평택항 축조공사 정기 및 초기점검" xfId="2017" xr:uid="{00000000-0005-0000-0000-0000E9030000}"/>
    <cellStyle name="_인원계획표 _Book1_YP(SAM-P)_견적서갑지" xfId="2018" xr:uid="{00000000-0005-0000-0000-0000EA030000}"/>
    <cellStyle name="_인원계획표 _Book1_YP(SAM-P)_견적서갑지_27-052 평택항 축조공사 정기 및 초기점검" xfId="2019" xr:uid="{00000000-0005-0000-0000-0000EB030000}"/>
    <cellStyle name="_인원계획표 _Book1_견적서갑지" xfId="2010" xr:uid="{00000000-0005-0000-0000-0000EC030000}"/>
    <cellStyle name="_인원계획표 _Book1_견적서갑지_27-052 평택항 축조공사 정기 및 초기점검" xfId="2011" xr:uid="{00000000-0005-0000-0000-0000ED030000}"/>
    <cellStyle name="_인원계획표 _Book1_반곡개야(토,배,부)" xfId="2012" xr:uid="{00000000-0005-0000-0000-0000EE030000}"/>
    <cellStyle name="_인원계획표 _Book1_반곡개야(토,배,부)_27-052 평택항 축조공사 정기 및 초기점검" xfId="2013" xr:uid="{00000000-0005-0000-0000-0000EF030000}"/>
    <cellStyle name="_인원계획표 _Book1_반곡개야(토,배,부)_견적서갑지" xfId="2014" xr:uid="{00000000-0005-0000-0000-0000F0030000}"/>
    <cellStyle name="_인원계획표 _Book1_반곡개야(토,배,부)_견적서갑지_27-052 평택항 축조공사 정기 및 초기점검" xfId="2015" xr:uid="{00000000-0005-0000-0000-0000F1030000}"/>
    <cellStyle name="_인원계획표 _BOOK2" xfId="2020" xr:uid="{00000000-0005-0000-0000-0000F2030000}"/>
    <cellStyle name="_인원계획표 _BOOK2_27-052 평택항 축조공사 정기 및 초기점검" xfId="2021" xr:uid="{00000000-0005-0000-0000-0000F3030000}"/>
    <cellStyle name="_인원계획표 _BOOK2_YP(SAM-P)" xfId="2028" xr:uid="{00000000-0005-0000-0000-0000F4030000}"/>
    <cellStyle name="_인원계획표 _BOOK2_YP(SAM-P)_27-052 평택항 축조공사 정기 및 초기점검" xfId="2029" xr:uid="{00000000-0005-0000-0000-0000F5030000}"/>
    <cellStyle name="_인원계획표 _BOOK2_YP(SAM-P)_견적서갑지" xfId="2030" xr:uid="{00000000-0005-0000-0000-0000F6030000}"/>
    <cellStyle name="_인원계획표 _BOOK2_YP(SAM-P)_견적서갑지_27-052 평택항 축조공사 정기 및 초기점검" xfId="2031" xr:uid="{00000000-0005-0000-0000-0000F7030000}"/>
    <cellStyle name="_인원계획표 _BOOK2_견적서갑지" xfId="2022" xr:uid="{00000000-0005-0000-0000-0000F8030000}"/>
    <cellStyle name="_인원계획표 _BOOK2_견적서갑지_27-052 평택항 축조공사 정기 및 초기점검" xfId="2023" xr:uid="{00000000-0005-0000-0000-0000F9030000}"/>
    <cellStyle name="_인원계획표 _BOOK2_반곡개야(토,배,부)" xfId="2024" xr:uid="{00000000-0005-0000-0000-0000FA030000}"/>
    <cellStyle name="_인원계획표 _BOOK2_반곡개야(토,배,부)_27-052 평택항 축조공사 정기 및 초기점검" xfId="2025" xr:uid="{00000000-0005-0000-0000-0000FB030000}"/>
    <cellStyle name="_인원계획표 _BOOK2_반곡개야(토,배,부)_견적서갑지" xfId="2026" xr:uid="{00000000-0005-0000-0000-0000FC030000}"/>
    <cellStyle name="_인원계획표 _BOOK2_반곡개야(토,배,부)_견적서갑지_27-052 평택항 축조공사 정기 및 초기점검" xfId="2027" xr:uid="{00000000-0005-0000-0000-0000FD030000}"/>
    <cellStyle name="_인원계획표 _YP(SAM-P)" xfId="2032" xr:uid="{00000000-0005-0000-0000-0000FE030000}"/>
    <cellStyle name="_인원계획표 _YP(SAM-P)_27-052 평택항 축조공사 정기 및 초기점검" xfId="2033" xr:uid="{00000000-0005-0000-0000-0000FF030000}"/>
    <cellStyle name="_인원계획표 _YP(SAM-P)_견적서갑지" xfId="2034" xr:uid="{00000000-0005-0000-0000-000000040000}"/>
    <cellStyle name="_인원계획표 _YP(SAM-P)_견적서갑지_27-052 평택항 축조공사 정기 및 초기점검" xfId="2035" xr:uid="{00000000-0005-0000-0000-000001040000}"/>
    <cellStyle name="_인원계획표 _견적서갑지" xfId="1571" xr:uid="{00000000-0005-0000-0000-000002040000}"/>
    <cellStyle name="_인원계획표 _견적서갑지_27-052 평택항 축조공사 정기 및 초기점검" xfId="1572" xr:uid="{00000000-0005-0000-0000-000003040000}"/>
    <cellStyle name="_인원계획표 _광명작업중" xfId="1573" xr:uid="{00000000-0005-0000-0000-000004040000}"/>
    <cellStyle name="_인원계획표 _광명작업중_27-052 평택항 축조공사 정기 및 초기점검" xfId="1574" xr:uid="{00000000-0005-0000-0000-000005040000}"/>
    <cellStyle name="_인원계획표 _광명작업중_견적서갑지" xfId="1575" xr:uid="{00000000-0005-0000-0000-000006040000}"/>
    <cellStyle name="_인원계획표 _광명작업중_견적서갑지_27-052 평택항 축조공사 정기 및 초기점검" xfId="1576" xr:uid="{00000000-0005-0000-0000-000007040000}"/>
    <cellStyle name="_인원계획표 _구마고속도로 금호~서대구간 확장공사" xfId="1577" xr:uid="{00000000-0005-0000-0000-000008040000}"/>
    <cellStyle name="_인원계획표 _구마고속도로 금호~서대구간 확장공사_27-052 평택항 축조공사 정기 및 초기점검" xfId="1578" xr:uid="{00000000-0005-0000-0000-000009040000}"/>
    <cellStyle name="_인원계획표 _구마고속도로 금호~서대구간 확장공사_견적서갑지" xfId="1579" xr:uid="{00000000-0005-0000-0000-00000A040000}"/>
    <cellStyle name="_인원계획표 _구마고속도로 금호~서대구간 확장공사_견적서갑지_27-052 평택항 축조공사 정기 및 초기점검" xfId="1580" xr:uid="{00000000-0005-0000-0000-00000B040000}"/>
    <cellStyle name="_인원계획표 _구마고속도로 금호~서대구간 확장공사_반곡개야(토,배,부)" xfId="1581" xr:uid="{00000000-0005-0000-0000-00000C040000}"/>
    <cellStyle name="_인원계획표 _구마고속도로 금호~서대구간 확장공사_반곡개야(토,배,부)_27-052 평택항 축조공사 정기 및 초기점검" xfId="1582" xr:uid="{00000000-0005-0000-0000-00000D040000}"/>
    <cellStyle name="_인원계획표 _구마고속도로 금호~서대구간 확장공사_반곡개야(토,배,부)_견적서갑지" xfId="1583" xr:uid="{00000000-0005-0000-0000-00000E040000}"/>
    <cellStyle name="_인원계획표 _구마고속도로 금호~서대구간 확장공사_반곡개야(토,배,부)_견적서갑지_27-052 평택항 축조공사 정기 및 초기점검" xfId="1584" xr:uid="{00000000-0005-0000-0000-00000F040000}"/>
    <cellStyle name="_인원계획표 _귀래우회도로" xfId="1585" xr:uid="{00000000-0005-0000-0000-000010040000}"/>
    <cellStyle name="_인원계획표 _귀래우회도로_27-052 평택항 축조공사 정기 및 초기점검" xfId="1586" xr:uid="{00000000-0005-0000-0000-000011040000}"/>
    <cellStyle name="_인원계획표 _귀래우회도로_YP(SAM-P)" xfId="1593" xr:uid="{00000000-0005-0000-0000-000012040000}"/>
    <cellStyle name="_인원계획표 _귀래우회도로_YP(SAM-P)_27-052 평택항 축조공사 정기 및 초기점검" xfId="1594" xr:uid="{00000000-0005-0000-0000-000013040000}"/>
    <cellStyle name="_인원계획표 _귀래우회도로_YP(SAM-P)_견적서갑지" xfId="1595" xr:uid="{00000000-0005-0000-0000-000014040000}"/>
    <cellStyle name="_인원계획표 _귀래우회도로_YP(SAM-P)_견적서갑지_27-052 평택항 축조공사 정기 및 초기점검" xfId="1596" xr:uid="{00000000-0005-0000-0000-000015040000}"/>
    <cellStyle name="_인원계획표 _귀래우회도로_견적서갑지" xfId="1587" xr:uid="{00000000-0005-0000-0000-000016040000}"/>
    <cellStyle name="_인원계획표 _귀래우회도로_견적서갑지_27-052 평택항 축조공사 정기 및 초기점검" xfId="1588" xr:uid="{00000000-0005-0000-0000-000017040000}"/>
    <cellStyle name="_인원계획표 _귀래우회도로_반곡개야(토,배,부)" xfId="1589" xr:uid="{00000000-0005-0000-0000-000018040000}"/>
    <cellStyle name="_인원계획표 _귀래우회도로_반곡개야(토,배,부)_27-052 평택항 축조공사 정기 및 초기점검" xfId="1590" xr:uid="{00000000-0005-0000-0000-000019040000}"/>
    <cellStyle name="_인원계획표 _귀래우회도로_반곡개야(토,배,부)_견적서갑지" xfId="1591" xr:uid="{00000000-0005-0000-0000-00001A040000}"/>
    <cellStyle name="_인원계획표 _귀래우회도로_반곡개야(토,배,부)_견적서갑지_27-052 평택항 축조공사 정기 및 초기점검" xfId="1592" xr:uid="{00000000-0005-0000-0000-00001B040000}"/>
    <cellStyle name="_인원계획표 _김포우회도로" xfId="1597" xr:uid="{00000000-0005-0000-0000-00001C040000}"/>
    <cellStyle name="_인원계획표 _김포우회도로_27-052 평택항 축조공사 정기 및 초기점검" xfId="1598" xr:uid="{00000000-0005-0000-0000-00001D040000}"/>
    <cellStyle name="_인원계획표 _김포우회도로_YP(SAM-P)" xfId="1605" xr:uid="{00000000-0005-0000-0000-00001E040000}"/>
    <cellStyle name="_인원계획표 _김포우회도로_YP(SAM-P)_27-052 평택항 축조공사 정기 및 초기점검" xfId="1606" xr:uid="{00000000-0005-0000-0000-00001F040000}"/>
    <cellStyle name="_인원계획표 _김포우회도로_YP(SAM-P)_견적서갑지" xfId="1607" xr:uid="{00000000-0005-0000-0000-000020040000}"/>
    <cellStyle name="_인원계획표 _김포우회도로_YP(SAM-P)_견적서갑지_27-052 평택항 축조공사 정기 및 초기점검" xfId="1608" xr:uid="{00000000-0005-0000-0000-000021040000}"/>
    <cellStyle name="_인원계획표 _김포우회도로_견적서갑지" xfId="1599" xr:uid="{00000000-0005-0000-0000-000022040000}"/>
    <cellStyle name="_인원계획표 _김포우회도로_견적서갑지_27-052 평택항 축조공사 정기 및 초기점검" xfId="1600" xr:uid="{00000000-0005-0000-0000-000023040000}"/>
    <cellStyle name="_인원계획표 _김포우회도로_반곡개야(토,배,부)" xfId="1601" xr:uid="{00000000-0005-0000-0000-000024040000}"/>
    <cellStyle name="_인원계획표 _김포우회도로_반곡개야(토,배,부)_27-052 평택항 축조공사 정기 및 초기점검" xfId="1602" xr:uid="{00000000-0005-0000-0000-000025040000}"/>
    <cellStyle name="_인원계획표 _김포우회도로_반곡개야(토,배,부)_견적서갑지" xfId="1603" xr:uid="{00000000-0005-0000-0000-000026040000}"/>
    <cellStyle name="_인원계획표 _김포우회도로_반곡개야(토,배,부)_견적서갑지_27-052 평택항 축조공사 정기 및 초기점검" xfId="1604" xr:uid="{00000000-0005-0000-0000-000027040000}"/>
    <cellStyle name="_인원계획표 _남해고속" xfId="1609" xr:uid="{00000000-0005-0000-0000-000028040000}"/>
    <cellStyle name="_인원계획표 _남해고속_27-052 평택항 축조공사 정기 및 초기점검" xfId="1610" xr:uid="{00000000-0005-0000-0000-000029040000}"/>
    <cellStyle name="_인원계획표 _남해고속_견적서갑지" xfId="1611" xr:uid="{00000000-0005-0000-0000-00002A040000}"/>
    <cellStyle name="_인원계획표 _남해고속_견적서갑지_27-052 평택항 축조공사 정기 및 초기점검" xfId="1612" xr:uid="{00000000-0005-0000-0000-00002B040000}"/>
    <cellStyle name="_인원계획표 _남해고속_반곡개야(토,배,부)" xfId="1613" xr:uid="{00000000-0005-0000-0000-00002C040000}"/>
    <cellStyle name="_인원계획표 _남해고속_반곡개야(토,배,부)_27-052 평택항 축조공사 정기 및 초기점검" xfId="1614" xr:uid="{00000000-0005-0000-0000-00002D040000}"/>
    <cellStyle name="_인원계획표 _남해고속_반곡개야(토,배,부)_견적서갑지" xfId="1615" xr:uid="{00000000-0005-0000-0000-00002E040000}"/>
    <cellStyle name="_인원계획표 _남해고속_반곡개야(토,배,부)_견적서갑지_27-052 평택항 축조공사 정기 및 초기점검" xfId="1616" xr:uid="{00000000-0005-0000-0000-00002F040000}"/>
    <cellStyle name="_인원계획표 _대전도시철도" xfId="1617" xr:uid="{00000000-0005-0000-0000-000030040000}"/>
    <cellStyle name="_인원계획표 _대전도시철도_27-052 평택항 축조공사 정기 및 초기점검" xfId="1618" xr:uid="{00000000-0005-0000-0000-000031040000}"/>
    <cellStyle name="_인원계획표 _대전도시철도_YP(SAM-P)" xfId="1623" xr:uid="{00000000-0005-0000-0000-000032040000}"/>
    <cellStyle name="_인원계획표 _대전도시철도_YP(SAM-P)_27-052 평택항 축조공사 정기 및 초기점검" xfId="1624" xr:uid="{00000000-0005-0000-0000-000033040000}"/>
    <cellStyle name="_인원계획표 _대전도시철도_YP(SAM-P)_견적서갑지" xfId="1625" xr:uid="{00000000-0005-0000-0000-000034040000}"/>
    <cellStyle name="_인원계획표 _대전도시철도_YP(SAM-P)_견적서갑지_27-052 평택항 축조공사 정기 및 초기점검" xfId="1626" xr:uid="{00000000-0005-0000-0000-000035040000}"/>
    <cellStyle name="_인원계획표 _대전도시철도_견적서갑지" xfId="1619" xr:uid="{00000000-0005-0000-0000-000036040000}"/>
    <cellStyle name="_인원계획표 _대전도시철도_견적서갑지_27-052 평택항 축조공사 정기 및 초기점검" xfId="1620" xr:uid="{00000000-0005-0000-0000-000037040000}"/>
    <cellStyle name="_인원계획표 _대전도시철도_반곡개야(토,배,부)_견적서갑지" xfId="1621" xr:uid="{00000000-0005-0000-0000-000038040000}"/>
    <cellStyle name="_인원계획표 _대전도시철도_반곡개야(토,배,부)_견적서갑지_27-052 평택항 축조공사 정기 및 초기점검" xfId="1622" xr:uid="{00000000-0005-0000-0000-000039040000}"/>
    <cellStyle name="_인원계획표 _동대구-경주1공구(현산)" xfId="1627" xr:uid="{00000000-0005-0000-0000-00003A040000}"/>
    <cellStyle name="_인원계획표 _동대구-경주1공구(현산)_27-052 평택항 축조공사 정기 및 초기점검" xfId="1628" xr:uid="{00000000-0005-0000-0000-00003B040000}"/>
    <cellStyle name="_인원계획표 _동대구-경주1공구(현산)_견적서갑지" xfId="1629" xr:uid="{00000000-0005-0000-0000-00003C040000}"/>
    <cellStyle name="_인원계획표 _동대구-경주1공구(현산)_견적서갑지_27-052 평택항 축조공사 정기 및 초기점검" xfId="1630" xr:uid="{00000000-0005-0000-0000-00003D040000}"/>
    <cellStyle name="_인원계획표 _동해고속 1공구" xfId="1631" xr:uid="{00000000-0005-0000-0000-00003E040000}"/>
    <cellStyle name="_인원계획표 _동해고속 1공구_27-052 평택항 축조공사 정기 및 초기점검" xfId="1632" xr:uid="{00000000-0005-0000-0000-00003F040000}"/>
    <cellStyle name="_인원계획표 _동해고속 1공구_반곡개야(토,배,부)" xfId="1633" xr:uid="{00000000-0005-0000-0000-000040040000}"/>
    <cellStyle name="_인원계획표 _동해고속 1공구_반곡개야(토,배,부)_27-052 평택항 축조공사 정기 및 초기점검" xfId="1634" xr:uid="{00000000-0005-0000-0000-000041040000}"/>
    <cellStyle name="_인원계획표 _동해고속 1공구_반곡개야(토,배,부)_견적서갑지" xfId="1635" xr:uid="{00000000-0005-0000-0000-000042040000}"/>
    <cellStyle name="_인원계획표 _동해고속 1공구_반곡개야(토,배,부)_견적서갑지_27-052 평택항 축조공사 정기 및 초기점검" xfId="1636" xr:uid="{00000000-0005-0000-0000-000043040000}"/>
    <cellStyle name="_인원계획표 _동해고속 3공구" xfId="1637" xr:uid="{00000000-0005-0000-0000-000044040000}"/>
    <cellStyle name="_인원계획표 _동해고속 3공구_27-052 평택항 축조공사 정기 및 초기점검" xfId="1638" xr:uid="{00000000-0005-0000-0000-000045040000}"/>
    <cellStyle name="_인원계획표 _동해고속 3공구_견적서갑지" xfId="1639" xr:uid="{00000000-0005-0000-0000-000046040000}"/>
    <cellStyle name="_인원계획표 _동해고속 3공구_견적서갑지_27-052 평택항 축조공사 정기 및 초기점검" xfId="1640" xr:uid="{00000000-0005-0000-0000-000047040000}"/>
    <cellStyle name="_인원계획표 _동해고속 3공구_반곡개야(토,배,부)" xfId="1641" xr:uid="{00000000-0005-0000-0000-000048040000}"/>
    <cellStyle name="_인원계획표 _동해고속 3공구_반곡개야(토,배,부)_27-052 평택항 축조공사 정기 및 초기점검" xfId="1642" xr:uid="{00000000-0005-0000-0000-000049040000}"/>
    <cellStyle name="_인원계획표 _동해고속 3공구_반곡개야(토,배,부)_견적서갑지" xfId="1643" xr:uid="{00000000-0005-0000-0000-00004A040000}"/>
    <cellStyle name="_인원계획표 _동해고속 3공구_반곡개야(토,배,부)_견적서갑지_27-052 평택항 축조공사 정기 및 초기점검" xfId="1644" xr:uid="{00000000-0005-0000-0000-00004B040000}"/>
    <cellStyle name="_인원계획표 _미로삼척" xfId="1645" xr:uid="{00000000-0005-0000-0000-00004C040000}"/>
    <cellStyle name="_인원계획표 _미로삼척_27-052 평택항 축조공사 정기 및 초기점검" xfId="1646" xr:uid="{00000000-0005-0000-0000-00004D040000}"/>
    <cellStyle name="_인원계획표 _미로삼척_YP(SAM-P)" xfId="1653" xr:uid="{00000000-0005-0000-0000-00004E040000}"/>
    <cellStyle name="_인원계획표 _미로삼척_YP(SAM-P)_27-052 평택항 축조공사 정기 및 초기점검" xfId="1654" xr:uid="{00000000-0005-0000-0000-00004F040000}"/>
    <cellStyle name="_인원계획표 _미로삼척_YP(SAM-P)_견적서갑지" xfId="1655" xr:uid="{00000000-0005-0000-0000-000050040000}"/>
    <cellStyle name="_인원계획표 _미로삼척_YP(SAM-P)_견적서갑지_27-052 평택항 축조공사 정기 및 초기점검" xfId="1656" xr:uid="{00000000-0005-0000-0000-000051040000}"/>
    <cellStyle name="_인원계획표 _미로삼척_견적서갑지" xfId="1647" xr:uid="{00000000-0005-0000-0000-000052040000}"/>
    <cellStyle name="_인원계획표 _미로삼척_견적서갑지_27-052 평택항 축조공사 정기 및 초기점검" xfId="1648" xr:uid="{00000000-0005-0000-0000-000053040000}"/>
    <cellStyle name="_인원계획표 _미로삼척_반곡개야(토,배,부)" xfId="1649" xr:uid="{00000000-0005-0000-0000-000054040000}"/>
    <cellStyle name="_인원계획표 _미로삼척_반곡개야(토,배,부)_27-052 평택항 축조공사 정기 및 초기점검" xfId="1650" xr:uid="{00000000-0005-0000-0000-000055040000}"/>
    <cellStyle name="_인원계획표 _미로삼척_반곡개야(토,배,부)_견적서갑지" xfId="1651" xr:uid="{00000000-0005-0000-0000-000056040000}"/>
    <cellStyle name="_인원계획표 _미로삼척_반곡개야(토,배,부)_견적서갑지_27-052 평택항 축조공사 정기 및 초기점검" xfId="1652" xr:uid="{00000000-0005-0000-0000-000057040000}"/>
    <cellStyle name="_인원계획표 _미로삼척-BID" xfId="1657" xr:uid="{00000000-0005-0000-0000-000058040000}"/>
    <cellStyle name="_인원계획표 _미로삼척-BID_27-052 평택항 축조공사 정기 및 초기점검" xfId="1658" xr:uid="{00000000-0005-0000-0000-000059040000}"/>
    <cellStyle name="_인원계획표 _미로삼척-BID_YP(SAM-P)" xfId="1665" xr:uid="{00000000-0005-0000-0000-00005A040000}"/>
    <cellStyle name="_인원계획표 _미로삼척-BID_YP(SAM-P)_27-052 평택항 축조공사 정기 및 초기점검" xfId="1666" xr:uid="{00000000-0005-0000-0000-00005B040000}"/>
    <cellStyle name="_인원계획표 _미로삼척-BID_YP(SAM-P)_견적서갑지" xfId="1667" xr:uid="{00000000-0005-0000-0000-00005C040000}"/>
    <cellStyle name="_인원계획표 _미로삼척-BID_YP(SAM-P)_견적서갑지_27-052 평택항 축조공사 정기 및 초기점검" xfId="1668" xr:uid="{00000000-0005-0000-0000-00005D040000}"/>
    <cellStyle name="_인원계획표 _미로삼척-BID_견적서갑지" xfId="1659" xr:uid="{00000000-0005-0000-0000-00005E040000}"/>
    <cellStyle name="_인원계획표 _미로삼척-BID_견적서갑지_27-052 평택항 축조공사 정기 및 초기점검" xfId="1660" xr:uid="{00000000-0005-0000-0000-00005F040000}"/>
    <cellStyle name="_인원계획표 _미로삼척-BID_반곡개야(토,배,부)" xfId="1661" xr:uid="{00000000-0005-0000-0000-000060040000}"/>
    <cellStyle name="_인원계획표 _미로삼척-BID_반곡개야(토,배,부)_27-052 평택항 축조공사 정기 및 초기점검" xfId="1662" xr:uid="{00000000-0005-0000-0000-000061040000}"/>
    <cellStyle name="_인원계획표 _미로삼척-BID_반곡개야(토,배,부)_견적서갑지" xfId="1663" xr:uid="{00000000-0005-0000-0000-000062040000}"/>
    <cellStyle name="_인원계획표 _미로삼척-BID_반곡개야(토,배,부)_견적서갑지_27-052 평택항 축조공사 정기 및 초기점검" xfId="1664" xr:uid="{00000000-0005-0000-0000-000063040000}"/>
    <cellStyle name="_인원계획표 _반곡개야(토,배,부)" xfId="1669" xr:uid="{00000000-0005-0000-0000-000064040000}"/>
    <cellStyle name="_인원계획표 _반곡개야(토,배,부)_27-052 평택항 축조공사 정기 및 초기점검" xfId="1670" xr:uid="{00000000-0005-0000-0000-000065040000}"/>
    <cellStyle name="_인원계획표 _반곡개야(토,배,부)_견적서갑지" xfId="1671" xr:uid="{00000000-0005-0000-0000-000066040000}"/>
    <cellStyle name="_인원계획표 _반곡개야(토,배,부)_견적서갑지_27-052 평택항 축조공사 정기 및 초기점검" xfId="1672" xr:uid="{00000000-0005-0000-0000-000067040000}"/>
    <cellStyle name="_인원계획표 _발주내역" xfId="1673" xr:uid="{00000000-0005-0000-0000-000068040000}"/>
    <cellStyle name="_인원계획표 _발주내역_3월기성내역" xfId="1674" xr:uid="{00000000-0005-0000-0000-000069040000}"/>
    <cellStyle name="_인원계획표 _발주내역_3월기성내역_설계변경내역서" xfId="1675" xr:uid="{00000000-0005-0000-0000-00006A040000}"/>
    <cellStyle name="_인원계획표 _발주내역_3월기성내역_설계변경내역서_내역서제경비제외123" xfId="1676" xr:uid="{00000000-0005-0000-0000-00006B040000}"/>
    <cellStyle name="_인원계획표 _발주내역_3월기성내역_설계변경내역서_설계변경내역서(2006년)" xfId="1677" xr:uid="{00000000-0005-0000-0000-00006C040000}"/>
    <cellStyle name="_인원계획표 _발주내역_3월기성내역_설계변경내역서_설계변경내역서(물가변동)" xfId="1678" xr:uid="{00000000-0005-0000-0000-00006D040000}"/>
    <cellStyle name="_인원계획표 _발주내역_3월기성내역_설계변경내역서_실정보고내역집계(2006)" xfId="1679" xr:uid="{00000000-0005-0000-0000-00006E040000}"/>
    <cellStyle name="_인원계획표 _발주내역_3월기성내역_설계변경산출" xfId="1680" xr:uid="{00000000-0005-0000-0000-00006F040000}"/>
    <cellStyle name="_인원계획표 _발주내역_3월기성내역_설계변경산출_9공구대우통신관로" xfId="1681" xr:uid="{00000000-0005-0000-0000-000070040000}"/>
    <cellStyle name="_인원계획표 _발주내역_3월기성내역_설계변경산출_9공구대우통신관로_설계변경내역서" xfId="1682" xr:uid="{00000000-0005-0000-0000-000071040000}"/>
    <cellStyle name="_인원계획표 _발주내역_3월기성내역_설계변경산출_9공구대우통신관로_설계변경내역서_내역서제경비제외123" xfId="1683" xr:uid="{00000000-0005-0000-0000-000072040000}"/>
    <cellStyle name="_인원계획표 _발주내역_3월기성내역_설계변경산출_9공구대우통신관로_설계변경내역서_설계변경내역서(2006년)" xfId="1684" xr:uid="{00000000-0005-0000-0000-000073040000}"/>
    <cellStyle name="_인원계획표 _발주내역_3월기성내역_설계변경산출_9공구대우통신관로_설계변경내역서_설계변경내역서(물가변동)" xfId="1685" xr:uid="{00000000-0005-0000-0000-000074040000}"/>
    <cellStyle name="_인원계획표 _발주내역_3월기성내역_설계변경산출_9공구대우통신관로_설계변경내역서_실정보고내역집계(2006)" xfId="1686" xr:uid="{00000000-0005-0000-0000-000075040000}"/>
    <cellStyle name="_인원계획표 _발주내역_3월기성내역_설계변경산출_설계변경내역서" xfId="1687" xr:uid="{00000000-0005-0000-0000-000076040000}"/>
    <cellStyle name="_인원계획표 _발주내역_3월기성내역_설계변경산출_설계변경내역서_내역서제경비제외123" xfId="1688" xr:uid="{00000000-0005-0000-0000-000077040000}"/>
    <cellStyle name="_인원계획표 _발주내역_3월기성내역_설계변경산출_설계변경내역서_설계변경내역서(2006년)" xfId="1689" xr:uid="{00000000-0005-0000-0000-000078040000}"/>
    <cellStyle name="_인원계획표 _발주내역_3월기성내역_설계변경산출_설계변경내역서_설계변경내역서(물가변동)" xfId="1690" xr:uid="{00000000-0005-0000-0000-000079040000}"/>
    <cellStyle name="_인원계획표 _발주내역_3월기성내역_설계변경산출_설계변경내역서_실정보고내역집계(2006)" xfId="1691" xr:uid="{00000000-0005-0000-0000-00007A040000}"/>
    <cellStyle name="_인원계획표 _발주내역_3월기성내역_설계변경산출_통신관로(9공구)" xfId="1692" xr:uid="{00000000-0005-0000-0000-00007B040000}"/>
    <cellStyle name="_인원계획표 _발주내역_3월기성내역_설계변경산출_통신관로(9공구)_설계변경내역서" xfId="1693" xr:uid="{00000000-0005-0000-0000-00007C040000}"/>
    <cellStyle name="_인원계획표 _발주내역_3월기성내역_설계변경산출_통신관로(9공구)_설계변경내역서_내역서제경비제외123" xfId="1694" xr:uid="{00000000-0005-0000-0000-00007D040000}"/>
    <cellStyle name="_인원계획표 _발주내역_3월기성내역_설계변경산출_통신관로(9공구)_설계변경내역서_설계변경내역서(2006년)" xfId="1695" xr:uid="{00000000-0005-0000-0000-00007E040000}"/>
    <cellStyle name="_인원계획표 _발주내역_3월기성내역_설계변경산출_통신관로(9공구)_설계변경내역서_설계변경내역서(물가변동)" xfId="1696" xr:uid="{00000000-0005-0000-0000-00007F040000}"/>
    <cellStyle name="_인원계획표 _발주내역_3월기성내역_설계변경산출_통신관로(9공구)_설계변경내역서_실정보고내역집계(2006)" xfId="1697" xr:uid="{00000000-0005-0000-0000-000080040000}"/>
    <cellStyle name="_인원계획표 _발주내역_5월기성내역" xfId="1698" xr:uid="{00000000-0005-0000-0000-000081040000}"/>
    <cellStyle name="_인원계획표 _발주내역_5월기성내역_설계변경내역서" xfId="1699" xr:uid="{00000000-0005-0000-0000-000082040000}"/>
    <cellStyle name="_인원계획표 _발주내역_5월기성내역_설계변경내역서_내역서제경비제외123" xfId="1700" xr:uid="{00000000-0005-0000-0000-000083040000}"/>
    <cellStyle name="_인원계획표 _발주내역_5월기성내역_설계변경내역서_설계변경내역서(2006년)" xfId="1701" xr:uid="{00000000-0005-0000-0000-000084040000}"/>
    <cellStyle name="_인원계획표 _발주내역_5월기성내역_설계변경내역서_설계변경내역서(물가변동)" xfId="1702" xr:uid="{00000000-0005-0000-0000-000085040000}"/>
    <cellStyle name="_인원계획표 _발주내역_5월기성내역_설계변경내역서_실정보고내역집계(2006)" xfId="1703" xr:uid="{00000000-0005-0000-0000-000086040000}"/>
    <cellStyle name="_인원계획표 _발주내역_5월기성내역_설계변경산출" xfId="1704" xr:uid="{00000000-0005-0000-0000-000087040000}"/>
    <cellStyle name="_인원계획표 _발주내역_5월기성내역_설계변경산출_9공구대우통신관로" xfId="1705" xr:uid="{00000000-0005-0000-0000-000088040000}"/>
    <cellStyle name="_인원계획표 _발주내역_5월기성내역_설계변경산출_9공구대우통신관로_설계변경내역서" xfId="1706" xr:uid="{00000000-0005-0000-0000-000089040000}"/>
    <cellStyle name="_인원계획표 _발주내역_5월기성내역_설계변경산출_9공구대우통신관로_설계변경내역서_내역서제경비제외123" xfId="1707" xr:uid="{00000000-0005-0000-0000-00008A040000}"/>
    <cellStyle name="_인원계획표 _발주내역_5월기성내역_설계변경산출_9공구대우통신관로_설계변경내역서_설계변경내역서(2006년)" xfId="1708" xr:uid="{00000000-0005-0000-0000-00008B040000}"/>
    <cellStyle name="_인원계획표 _발주내역_5월기성내역_설계변경산출_9공구대우통신관로_설계변경내역서_설계변경내역서(물가변동)" xfId="1709" xr:uid="{00000000-0005-0000-0000-00008C040000}"/>
    <cellStyle name="_인원계획표 _발주내역_5월기성내역_설계변경산출_9공구대우통신관로_설계변경내역서_실정보고내역집계(2006)" xfId="1710" xr:uid="{00000000-0005-0000-0000-00008D040000}"/>
    <cellStyle name="_인원계획표 _발주내역_5월기성내역_설계변경산출_설계변경내역서" xfId="1711" xr:uid="{00000000-0005-0000-0000-00008E040000}"/>
    <cellStyle name="_인원계획표 _발주내역_5월기성내역_설계변경산출_설계변경내역서_내역서제경비제외123" xfId="1712" xr:uid="{00000000-0005-0000-0000-00008F040000}"/>
    <cellStyle name="_인원계획표 _발주내역_5월기성내역_설계변경산출_설계변경내역서_설계변경내역서(2006년)" xfId="1713" xr:uid="{00000000-0005-0000-0000-000090040000}"/>
    <cellStyle name="_인원계획표 _발주내역_5월기성내역_설계변경산출_설계변경내역서_설계변경내역서(물가변동)" xfId="1714" xr:uid="{00000000-0005-0000-0000-000091040000}"/>
    <cellStyle name="_인원계획표 _발주내역_5월기성내역_설계변경산출_설계변경내역서_실정보고내역집계(2006)" xfId="1715" xr:uid="{00000000-0005-0000-0000-000092040000}"/>
    <cellStyle name="_인원계획표 _발주내역_5월기성내역_설계변경산출_통신관로(9공구)" xfId="1716" xr:uid="{00000000-0005-0000-0000-000093040000}"/>
    <cellStyle name="_인원계획표 _발주내역_5월기성내역_설계변경산출_통신관로(9공구)_설계변경내역서" xfId="1717" xr:uid="{00000000-0005-0000-0000-000094040000}"/>
    <cellStyle name="_인원계획표 _발주내역_5월기성내역_설계변경산출_통신관로(9공구)_설계변경내역서_내역서제경비제외123" xfId="1718" xr:uid="{00000000-0005-0000-0000-000095040000}"/>
    <cellStyle name="_인원계획표 _발주내역_5월기성내역_설계변경산출_통신관로(9공구)_설계변경내역서_설계변경내역서(2006년)" xfId="1719" xr:uid="{00000000-0005-0000-0000-000096040000}"/>
    <cellStyle name="_인원계획표 _발주내역_5월기성내역_설계변경산출_통신관로(9공구)_설계변경내역서_설계변경내역서(물가변동)" xfId="1720" xr:uid="{00000000-0005-0000-0000-000097040000}"/>
    <cellStyle name="_인원계획표 _발주내역_5월기성내역_설계변경산출_통신관로(9공구)_설계변경내역서_실정보고내역집계(2006)" xfId="1721" xr:uid="{00000000-0005-0000-0000-000098040000}"/>
    <cellStyle name="_인원계획표 _발주내역_설계변경내역서" xfId="1722" xr:uid="{00000000-0005-0000-0000-000099040000}"/>
    <cellStyle name="_인원계획표 _발주내역_설계변경내역서_내역서제경비제외123" xfId="1723" xr:uid="{00000000-0005-0000-0000-00009A040000}"/>
    <cellStyle name="_인원계획표 _발주내역_설계변경내역서_설계변경내역서(2006년)" xfId="1724" xr:uid="{00000000-0005-0000-0000-00009B040000}"/>
    <cellStyle name="_인원계획표 _발주내역_설계변경내역서_설계변경내역서(물가변동)" xfId="1725" xr:uid="{00000000-0005-0000-0000-00009C040000}"/>
    <cellStyle name="_인원계획표 _발주내역_설계변경내역서_실정보고내역집계(2006)" xfId="1726" xr:uid="{00000000-0005-0000-0000-00009D040000}"/>
    <cellStyle name="_인원계획표 _발주내역_설계변경산출" xfId="1727" xr:uid="{00000000-0005-0000-0000-00009E040000}"/>
    <cellStyle name="_인원계획표 _발주내역_설계변경산출_9공구대우통신관로" xfId="1728" xr:uid="{00000000-0005-0000-0000-00009F040000}"/>
    <cellStyle name="_인원계획표 _발주내역_설계변경산출_9공구대우통신관로_설계변경내역서" xfId="1729" xr:uid="{00000000-0005-0000-0000-0000A0040000}"/>
    <cellStyle name="_인원계획표 _발주내역_설계변경산출_9공구대우통신관로_설계변경내역서_내역서제경비제외123" xfId="1730" xr:uid="{00000000-0005-0000-0000-0000A1040000}"/>
    <cellStyle name="_인원계획표 _발주내역_설계변경산출_9공구대우통신관로_설계변경내역서_설계변경내역서(2006년)" xfId="1731" xr:uid="{00000000-0005-0000-0000-0000A2040000}"/>
    <cellStyle name="_인원계획표 _발주내역_설계변경산출_9공구대우통신관로_설계변경내역서_설계변경내역서(물가변동)" xfId="1732" xr:uid="{00000000-0005-0000-0000-0000A3040000}"/>
    <cellStyle name="_인원계획표 _발주내역_설계변경산출_9공구대우통신관로_설계변경내역서_실정보고내역집계(2006)" xfId="1733" xr:uid="{00000000-0005-0000-0000-0000A4040000}"/>
    <cellStyle name="_인원계획표 _발주내역_설계변경산출_설계변경내역서" xfId="1734" xr:uid="{00000000-0005-0000-0000-0000A5040000}"/>
    <cellStyle name="_인원계획표 _발주내역_설계변경산출_설계변경내역서_내역서제경비제외123" xfId="1735" xr:uid="{00000000-0005-0000-0000-0000A6040000}"/>
    <cellStyle name="_인원계획표 _발주내역_설계변경산출_설계변경내역서_설계변경내역서(2006년)" xfId="1736" xr:uid="{00000000-0005-0000-0000-0000A7040000}"/>
    <cellStyle name="_인원계획표 _발주내역_설계변경산출_설계변경내역서_설계변경내역서(물가변동)" xfId="1737" xr:uid="{00000000-0005-0000-0000-0000A8040000}"/>
    <cellStyle name="_인원계획표 _발주내역_설계변경산출_설계변경내역서_실정보고내역집계(2006)" xfId="1738" xr:uid="{00000000-0005-0000-0000-0000A9040000}"/>
    <cellStyle name="_인원계획표 _발주내역_설계변경산출_통신관로(9공구)" xfId="1739" xr:uid="{00000000-0005-0000-0000-0000AA040000}"/>
    <cellStyle name="_인원계획표 _발주내역_설계변경산출_통신관로(9공구)_설계변경내역서" xfId="1740" xr:uid="{00000000-0005-0000-0000-0000AB040000}"/>
    <cellStyle name="_인원계획표 _발주내역_설계변경산출_통신관로(9공구)_설계변경내역서_내역서제경비제외123" xfId="1741" xr:uid="{00000000-0005-0000-0000-0000AC040000}"/>
    <cellStyle name="_인원계획표 _발주내역_설계변경산출_통신관로(9공구)_설계변경내역서_설계변경내역서(2006년)" xfId="1742" xr:uid="{00000000-0005-0000-0000-0000AD040000}"/>
    <cellStyle name="_인원계획표 _발주내역_설계변경산출_통신관로(9공구)_설계변경내역서_설계변경내역서(물가변동)" xfId="1743" xr:uid="{00000000-0005-0000-0000-0000AE040000}"/>
    <cellStyle name="_인원계획표 _발주내역_설계변경산출_통신관로(9공구)_설계변경내역서_실정보고내역집계(2006)" xfId="1744" xr:uid="{00000000-0005-0000-0000-0000AF040000}"/>
    <cellStyle name="_인원계획표 _부천실행내역서 최종(rev3 05.06.07)" xfId="1745" xr:uid="{00000000-0005-0000-0000-0000B0040000}"/>
    <cellStyle name="_인원계획표 _부천실행내역서 최종(rev3 05.06.07)_27-052 평택항 축조공사 정기 및 초기점검" xfId="1746" xr:uid="{00000000-0005-0000-0000-0000B1040000}"/>
    <cellStyle name="_인원계획표 _불티교" xfId="1747" xr:uid="{00000000-0005-0000-0000-0000B2040000}"/>
    <cellStyle name="_인원계획표 _불티교_27-052 평택항 축조공사 정기 및 초기점검" xfId="1748" xr:uid="{00000000-0005-0000-0000-0000B3040000}"/>
    <cellStyle name="_인원계획표 _불티교_YP(SAM-P)" xfId="1755" xr:uid="{00000000-0005-0000-0000-0000B4040000}"/>
    <cellStyle name="_인원계획표 _불티교_YP(SAM-P)_27-052 평택항 축조공사 정기 및 초기점검" xfId="1756" xr:uid="{00000000-0005-0000-0000-0000B5040000}"/>
    <cellStyle name="_인원계획표 _불티교_YP(SAM-P)_견적서갑지" xfId="1757" xr:uid="{00000000-0005-0000-0000-0000B6040000}"/>
    <cellStyle name="_인원계획표 _불티교_YP(SAM-P)_견적서갑지_27-052 평택항 축조공사 정기 및 초기점검" xfId="1758" xr:uid="{00000000-0005-0000-0000-0000B7040000}"/>
    <cellStyle name="_인원계획표 _불티교_견적서갑지" xfId="1749" xr:uid="{00000000-0005-0000-0000-0000B8040000}"/>
    <cellStyle name="_인원계획표 _불티교_견적서갑지_27-052 평택항 축조공사 정기 및 초기점검" xfId="1750" xr:uid="{00000000-0005-0000-0000-0000B9040000}"/>
    <cellStyle name="_인원계획표 _불티교_반곡개야(토,배,부)" xfId="1751" xr:uid="{00000000-0005-0000-0000-0000BA040000}"/>
    <cellStyle name="_인원계획표 _불티교_반곡개야(토,배,부)_27-052 평택항 축조공사 정기 및 초기점검" xfId="1752" xr:uid="{00000000-0005-0000-0000-0000BB040000}"/>
    <cellStyle name="_인원계획표 _불티교_반곡개야(토,배,부)_견적서갑지" xfId="1753" xr:uid="{00000000-0005-0000-0000-0000BC040000}"/>
    <cellStyle name="_인원계획표 _불티교_반곡개야(토,배,부)_견적서갑지_27-052 평택항 축조공사 정기 및 초기점검" xfId="1754" xr:uid="{00000000-0005-0000-0000-0000BD040000}"/>
    <cellStyle name="_인원계획표 _사전공사(현장관리비,가설,철콘,설비)" xfId="1759" xr:uid="{00000000-0005-0000-0000-0000BE040000}"/>
    <cellStyle name="_인원계획표 _사전공사(현장관리비,가설,철콘,설비)_27-052 평택항 축조공사 정기 및 초기점검" xfId="1760" xr:uid="{00000000-0005-0000-0000-0000BF040000}"/>
    <cellStyle name="_인원계획표 _사전공사(현장관리비,가설,철콘,설비)_부천실행내역서 최종(rev3 05.06.07)" xfId="1761" xr:uid="{00000000-0005-0000-0000-0000C0040000}"/>
    <cellStyle name="_인원계획표 _사전공사(현장관리비,가설,철콘,설비)_부천실행내역서 최종(rev3 05.06.07)_27-052 평택항 축조공사 정기 및 초기점검" xfId="1762" xr:uid="{00000000-0005-0000-0000-0000C1040000}"/>
    <cellStyle name="_인원계획표 _사전공사(현장관리비,가설,철콘,설비)_준공정산메뉴얼(최종)" xfId="1763" xr:uid="{00000000-0005-0000-0000-0000C2040000}"/>
    <cellStyle name="_인원계획표 _사전공사(현장관리비,가설,철콘,설비)_준공정산메뉴얼(최종)_27-052 평택항 축조공사 정기 및 초기점검" xfId="1764" xr:uid="{00000000-0005-0000-0000-0000C3040000}"/>
    <cellStyle name="_인원계획표 _사전공사(현장관리비,가설,철콘,설비)_준공정산메뉴얼(최종)_부천실행내역서 최종(rev3 05.06.07)" xfId="1765" xr:uid="{00000000-0005-0000-0000-0000C4040000}"/>
    <cellStyle name="_인원계획표 _사전공사(현장관리비,가설,철콘,설비)_준공정산메뉴얼(최종)_부천실행내역서 최종(rev3 05.06.07)_27-052 평택항 축조공사 정기 및 초기점검" xfId="1766" xr:uid="{00000000-0005-0000-0000-0000C5040000}"/>
    <cellStyle name="_인원계획표 _설계변경내역서" xfId="1767" xr:uid="{00000000-0005-0000-0000-0000C6040000}"/>
    <cellStyle name="_인원계획표 _설계변경내역서_내역서제경비제외123" xfId="1768" xr:uid="{00000000-0005-0000-0000-0000C7040000}"/>
    <cellStyle name="_인원계획표 _설계변경내역서_설계변경내역서(2006년)" xfId="1769" xr:uid="{00000000-0005-0000-0000-0000C8040000}"/>
    <cellStyle name="_인원계획표 _설계변경내역서_설계변경내역서(물가변동)" xfId="1770" xr:uid="{00000000-0005-0000-0000-0000C9040000}"/>
    <cellStyle name="_인원계획표 _설계변경내역서_실정보고내역집계(2006)" xfId="1771" xr:uid="{00000000-0005-0000-0000-0000CA040000}"/>
    <cellStyle name="_인원계획표 _설계변경산출" xfId="1772" xr:uid="{00000000-0005-0000-0000-0000CB040000}"/>
    <cellStyle name="_인원계획표 _설계변경산출_9공구대우통신관로" xfId="1773" xr:uid="{00000000-0005-0000-0000-0000CC040000}"/>
    <cellStyle name="_인원계획표 _설계변경산출_9공구대우통신관로_설계변경내역서" xfId="1774" xr:uid="{00000000-0005-0000-0000-0000CD040000}"/>
    <cellStyle name="_인원계획표 _설계변경산출_9공구대우통신관로_설계변경내역서_내역서제경비제외123" xfId="1775" xr:uid="{00000000-0005-0000-0000-0000CE040000}"/>
    <cellStyle name="_인원계획표 _설계변경산출_9공구대우통신관로_설계변경내역서_설계변경내역서(2006년)" xfId="1776" xr:uid="{00000000-0005-0000-0000-0000CF040000}"/>
    <cellStyle name="_인원계획표 _설계변경산출_9공구대우통신관로_설계변경내역서_설계변경내역서(물가변동)" xfId="1777" xr:uid="{00000000-0005-0000-0000-0000D0040000}"/>
    <cellStyle name="_인원계획표 _설계변경산출_9공구대우통신관로_설계변경내역서_실정보고내역집계(2006)" xfId="1778" xr:uid="{00000000-0005-0000-0000-0000D1040000}"/>
    <cellStyle name="_인원계획표 _설계변경산출_설계변경내역서" xfId="1779" xr:uid="{00000000-0005-0000-0000-0000D2040000}"/>
    <cellStyle name="_인원계획표 _설계변경산출_설계변경내역서_내역서제경비제외123" xfId="1780" xr:uid="{00000000-0005-0000-0000-0000D3040000}"/>
    <cellStyle name="_인원계획표 _설계변경산출_설계변경내역서_설계변경내역서(2006년)" xfId="1781" xr:uid="{00000000-0005-0000-0000-0000D4040000}"/>
    <cellStyle name="_인원계획표 _설계변경산출_설계변경내역서_설계변경내역서(물가변동)" xfId="1782" xr:uid="{00000000-0005-0000-0000-0000D5040000}"/>
    <cellStyle name="_인원계획표 _설계변경산출_설계변경내역서_실정보고내역집계(2006)" xfId="1783" xr:uid="{00000000-0005-0000-0000-0000D6040000}"/>
    <cellStyle name="_인원계획표 _설계변경산출_통신관로(9공구)" xfId="1784" xr:uid="{00000000-0005-0000-0000-0000D7040000}"/>
    <cellStyle name="_인원계획표 _설계변경산출_통신관로(9공구)_설계변경내역서" xfId="1785" xr:uid="{00000000-0005-0000-0000-0000D8040000}"/>
    <cellStyle name="_인원계획표 _설계변경산출_통신관로(9공구)_설계변경내역서_내역서제경비제외123" xfId="1786" xr:uid="{00000000-0005-0000-0000-0000D9040000}"/>
    <cellStyle name="_인원계획표 _설계변경산출_통신관로(9공구)_설계변경내역서_설계변경내역서(2006년)" xfId="1787" xr:uid="{00000000-0005-0000-0000-0000DA040000}"/>
    <cellStyle name="_인원계획표 _설계변경산출_통신관로(9공구)_설계변경내역서_설계변경내역서(물가변동)" xfId="1788" xr:uid="{00000000-0005-0000-0000-0000DB040000}"/>
    <cellStyle name="_인원계획표 _설계변경산출_통신관로(9공구)_설계변경내역서_실정보고내역집계(2006)" xfId="1789" xr:uid="{00000000-0005-0000-0000-0000DC040000}"/>
    <cellStyle name="_인원계획표 _순천덕월" xfId="1790" xr:uid="{00000000-0005-0000-0000-0000DD040000}"/>
    <cellStyle name="_인원계획표 _순천덕월_27-052 평택항 축조공사 정기 및 초기점검" xfId="1791" xr:uid="{00000000-0005-0000-0000-0000DE040000}"/>
    <cellStyle name="_인원계획표 _순천덕월_YP(SAM-P)" xfId="1798" xr:uid="{00000000-0005-0000-0000-0000DF040000}"/>
    <cellStyle name="_인원계획표 _순천덕월_YP(SAM-P)_27-052 평택항 축조공사 정기 및 초기점검" xfId="1799" xr:uid="{00000000-0005-0000-0000-0000E0040000}"/>
    <cellStyle name="_인원계획표 _순천덕월_YP(SAM-P)_견적서갑지" xfId="1800" xr:uid="{00000000-0005-0000-0000-0000E1040000}"/>
    <cellStyle name="_인원계획표 _순천덕월_YP(SAM-P)_견적서갑지_27-052 평택항 축조공사 정기 및 초기점검" xfId="1801" xr:uid="{00000000-0005-0000-0000-0000E2040000}"/>
    <cellStyle name="_인원계획표 _순천덕월_견적서갑지" xfId="1792" xr:uid="{00000000-0005-0000-0000-0000E3040000}"/>
    <cellStyle name="_인원계획표 _순천덕월_견적서갑지_27-052 평택항 축조공사 정기 및 초기점검" xfId="1793" xr:uid="{00000000-0005-0000-0000-0000E4040000}"/>
    <cellStyle name="_인원계획표 _순천덕월_반곡개야(토,배,부)" xfId="1794" xr:uid="{00000000-0005-0000-0000-0000E5040000}"/>
    <cellStyle name="_인원계획표 _순천덕월_반곡개야(토,배,부)_27-052 평택항 축조공사 정기 및 초기점검" xfId="1795" xr:uid="{00000000-0005-0000-0000-0000E6040000}"/>
    <cellStyle name="_인원계획표 _순천덕월_반곡개야(토,배,부)_견적서갑지" xfId="1796" xr:uid="{00000000-0005-0000-0000-0000E7040000}"/>
    <cellStyle name="_인원계획표 _순천덕월_반곡개야(토,배,부)_견적서갑지_27-052 평택항 축조공사 정기 및 초기점검" xfId="1797" xr:uid="{00000000-0005-0000-0000-0000E8040000}"/>
    <cellStyle name="_인원계획표 _실행예산최종" xfId="1802" xr:uid="{00000000-0005-0000-0000-0000E9040000}"/>
    <cellStyle name="_인원계획표 _실행예산최종_27-052 평택항 축조공사 정기 및 초기점검" xfId="1803" xr:uid="{00000000-0005-0000-0000-0000EA040000}"/>
    <cellStyle name="_인원계획표 _실행예산최종_부천실행내역서 최종(rev3 05.06.07)" xfId="1804" xr:uid="{00000000-0005-0000-0000-0000EB040000}"/>
    <cellStyle name="_인원계획표 _실행예산최종_부천실행내역서 최종(rev3 05.06.07)_27-052 평택항 축조공사 정기 및 초기점검" xfId="1805" xr:uid="{00000000-0005-0000-0000-0000EC040000}"/>
    <cellStyle name="_인원계획표 _실행예산최종_준공정산메뉴얼(최종)" xfId="1806" xr:uid="{00000000-0005-0000-0000-0000ED040000}"/>
    <cellStyle name="_인원계획표 _실행예산최종_준공정산메뉴얼(최종)_27-052 평택항 축조공사 정기 및 초기점검" xfId="1807" xr:uid="{00000000-0005-0000-0000-0000EE040000}"/>
    <cellStyle name="_인원계획표 _실행예산최종_준공정산메뉴얼(최종)_부천실행내역서 최종(rev3 05.06.07)" xfId="1808" xr:uid="{00000000-0005-0000-0000-0000EF040000}"/>
    <cellStyle name="_인원계획표 _실행예산최종_준공정산메뉴얼(최종)_부천실행내역서 최종(rev3 05.06.07)_27-052 평택항 축조공사 정기 및 초기점검" xfId="1809" xr:uid="{00000000-0005-0000-0000-0000F0040000}"/>
    <cellStyle name="_인원계획표 _안동부대" xfId="1810" xr:uid="{00000000-0005-0000-0000-0000F1040000}"/>
    <cellStyle name="_인원계획표 _안동부대_27-052 평택항 축조공사 정기 및 초기점검" xfId="1811" xr:uid="{00000000-0005-0000-0000-0000F2040000}"/>
    <cellStyle name="_인원계획표 _안동부대_견적서갑지" xfId="1812" xr:uid="{00000000-0005-0000-0000-0000F3040000}"/>
    <cellStyle name="_인원계획표 _안동부대_견적서갑지_27-052 평택항 축조공사 정기 및 초기점검" xfId="1813" xr:uid="{00000000-0005-0000-0000-0000F4040000}"/>
    <cellStyle name="_인원계획표 _이행각서" xfId="1814" xr:uid="{00000000-0005-0000-0000-0000F5040000}"/>
    <cellStyle name="_인원계획표 _이행각서_27-052 평택항 축조공사 정기 및 초기점검" xfId="1815" xr:uid="{00000000-0005-0000-0000-0000F6040000}"/>
    <cellStyle name="_인원계획표 _이행각서_견적서갑지" xfId="1816" xr:uid="{00000000-0005-0000-0000-0000F7040000}"/>
    <cellStyle name="_인원계획표 _이행각서_견적서갑지_27-052 평택항 축조공사 정기 및 초기점검" xfId="1817" xr:uid="{00000000-0005-0000-0000-0000F8040000}"/>
    <cellStyle name="_인원계획표 _이행각서_동대구-경주1공구(현산)" xfId="1818" xr:uid="{00000000-0005-0000-0000-0000F9040000}"/>
    <cellStyle name="_인원계획표 _이행각서_동대구-경주1공구(현산)_27-052 평택항 축조공사 정기 및 초기점검" xfId="1819" xr:uid="{00000000-0005-0000-0000-0000FA040000}"/>
    <cellStyle name="_인원계획표 _이행각서_동대구-경주1공구(현산)_견적서갑지" xfId="1820" xr:uid="{00000000-0005-0000-0000-0000FB040000}"/>
    <cellStyle name="_인원계획표 _이행각서_동대구-경주1공구(현산)_견적서갑지_27-052 평택항 축조공사 정기 및 초기점검" xfId="1821" xr:uid="{00000000-0005-0000-0000-0000FC040000}"/>
    <cellStyle name="_인원계획표 _이행각서_문산실행" xfId="1822" xr:uid="{00000000-0005-0000-0000-0000FD040000}"/>
    <cellStyle name="_인원계획표 _이행각서_문산실행_27-052 평택항 축조공사 정기 및 초기점검" xfId="1823" xr:uid="{00000000-0005-0000-0000-0000FE040000}"/>
    <cellStyle name="_인원계획표 _이행각서_문산실행_견적서갑지" xfId="1824" xr:uid="{00000000-0005-0000-0000-0000FF040000}"/>
    <cellStyle name="_인원계획표 _이행각서_문산실행_견적서갑지_27-052 평택항 축조공사 정기 및 초기점검" xfId="1825" xr:uid="{00000000-0005-0000-0000-000000050000}"/>
    <cellStyle name="_인원계획표 _자은상리" xfId="1826" xr:uid="{00000000-0005-0000-0000-000001050000}"/>
    <cellStyle name="_인원계획표 _자은상리_27-052 평택항 축조공사 정기 및 초기점검" xfId="1827" xr:uid="{00000000-0005-0000-0000-000002050000}"/>
    <cellStyle name="_인원계획표 _자은상리_YP(SAM-P)" xfId="1834" xr:uid="{00000000-0005-0000-0000-000003050000}"/>
    <cellStyle name="_인원계획표 _자은상리_YP(SAM-P)_27-052 평택항 축조공사 정기 및 초기점검" xfId="1835" xr:uid="{00000000-0005-0000-0000-000004050000}"/>
    <cellStyle name="_인원계획표 _자은상리_YP(SAM-P)_견적서갑지" xfId="1836" xr:uid="{00000000-0005-0000-0000-000005050000}"/>
    <cellStyle name="_인원계획표 _자은상리_YP(SAM-P)_견적서갑지_27-052 평택항 축조공사 정기 및 초기점검" xfId="1837" xr:uid="{00000000-0005-0000-0000-000006050000}"/>
    <cellStyle name="_인원계획표 _자은상리_견적서갑지" xfId="1828" xr:uid="{00000000-0005-0000-0000-000007050000}"/>
    <cellStyle name="_인원계획표 _자은상리_견적서갑지_27-052 평택항 축조공사 정기 및 초기점검" xfId="1829" xr:uid="{00000000-0005-0000-0000-000008050000}"/>
    <cellStyle name="_인원계획표 _자은상리_반곡개야(토,배,부)" xfId="1830" xr:uid="{00000000-0005-0000-0000-000009050000}"/>
    <cellStyle name="_인원계획표 _자은상리_반곡개야(토,배,부)_27-052 평택항 축조공사 정기 및 초기점검" xfId="1831" xr:uid="{00000000-0005-0000-0000-00000A050000}"/>
    <cellStyle name="_인원계획표 _자은상리_반곡개야(토,배,부)_견적서갑지" xfId="1832" xr:uid="{00000000-0005-0000-0000-00000B050000}"/>
    <cellStyle name="_인원계획표 _자은상리_반곡개야(토,배,부)_견적서갑지_27-052 평택항 축조공사 정기 및 초기점검" xfId="1833" xr:uid="{00000000-0005-0000-0000-00000C050000}"/>
    <cellStyle name="_인원계획표 _적격 " xfId="1838" xr:uid="{00000000-0005-0000-0000-00000D050000}"/>
    <cellStyle name="_인원계획표 _적격 _27-052 평택항 축조공사 정기 및 초기점검" xfId="1839" xr:uid="{00000000-0005-0000-0000-00000E050000}"/>
    <cellStyle name="_인원계획표 _적격 _YP(SAM-P)" xfId="1876" xr:uid="{00000000-0005-0000-0000-00000F050000}"/>
    <cellStyle name="_인원계획표 _적격 _YP(SAM-P)_27-052 평택항 축조공사 정기 및 초기점검" xfId="1877" xr:uid="{00000000-0005-0000-0000-000010050000}"/>
    <cellStyle name="_인원계획표 _적격 _YP(SAM-P)_견적서갑지" xfId="1878" xr:uid="{00000000-0005-0000-0000-000011050000}"/>
    <cellStyle name="_인원계획표 _적격 _YP(SAM-P)_견적서갑지_27-052 평택항 축조공사 정기 및 초기점검" xfId="1879" xr:uid="{00000000-0005-0000-0000-000012050000}"/>
    <cellStyle name="_인원계획표 _적격 _견적서갑지" xfId="1840" xr:uid="{00000000-0005-0000-0000-000013050000}"/>
    <cellStyle name="_인원계획표 _적격 _견적서갑지_27-052 평택항 축조공사 정기 및 초기점검" xfId="1841" xr:uid="{00000000-0005-0000-0000-000014050000}"/>
    <cellStyle name="_인원계획표 _적격 _반곡개야(토,배,부)" xfId="1842" xr:uid="{00000000-0005-0000-0000-000015050000}"/>
    <cellStyle name="_인원계획표 _적격 _반곡개야(토,배,부)_27-052 평택항 축조공사 정기 및 초기점검" xfId="1843" xr:uid="{00000000-0005-0000-0000-000016050000}"/>
    <cellStyle name="_인원계획표 _적격 _반곡개야(토,배,부)_견적서갑지" xfId="1844" xr:uid="{00000000-0005-0000-0000-000017050000}"/>
    <cellStyle name="_인원계획표 _적격 _반곡개야(토,배,부)_견적서갑지_27-052 평택항 축조공사 정기 및 초기점검" xfId="1845" xr:uid="{00000000-0005-0000-0000-000018050000}"/>
    <cellStyle name="_인원계획표 _적격 _부천실행내역서 최종(rev3 05.06.07)" xfId="1846" xr:uid="{00000000-0005-0000-0000-000019050000}"/>
    <cellStyle name="_인원계획표 _적격 _부천실행내역서 최종(rev3 05.06.07)_27-052 평택항 축조공사 정기 및 초기점검" xfId="1847" xr:uid="{00000000-0005-0000-0000-00001A050000}"/>
    <cellStyle name="_인원계획표 _적격 _사전공사(현장관리비,가설,철콘,설비)" xfId="1848" xr:uid="{00000000-0005-0000-0000-00001B050000}"/>
    <cellStyle name="_인원계획표 _적격 _사전공사(현장관리비,가설,철콘,설비)_27-052 평택항 축조공사 정기 및 초기점검" xfId="1849" xr:uid="{00000000-0005-0000-0000-00001C050000}"/>
    <cellStyle name="_인원계획표 _적격 _사전공사(현장관리비,가설,철콘,설비)_부천실행내역서 최종(rev3 05.06.07)" xfId="1850" xr:uid="{00000000-0005-0000-0000-00001D050000}"/>
    <cellStyle name="_인원계획표 _적격 _사전공사(현장관리비,가설,철콘,설비)_부천실행내역서 최종(rev3 05.06.07)_27-052 평택항 축조공사 정기 및 초기점검" xfId="1851" xr:uid="{00000000-0005-0000-0000-00001E050000}"/>
    <cellStyle name="_인원계획표 _적격 _사전공사(현장관리비,가설,철콘,설비)_준공정산메뉴얼(최종)" xfId="1852" xr:uid="{00000000-0005-0000-0000-00001F050000}"/>
    <cellStyle name="_인원계획표 _적격 _사전공사(현장관리비,가설,철콘,설비)_준공정산메뉴얼(최종)_27-052 평택항 축조공사 정기 및 초기점검" xfId="1853" xr:uid="{00000000-0005-0000-0000-000020050000}"/>
    <cellStyle name="_인원계획표 _적격 _사전공사(현장관리비,가설,철콘,설비)_준공정산메뉴얼(최종)_부천실행내역서 최종(rev3 05.06.07)" xfId="1854" xr:uid="{00000000-0005-0000-0000-000021050000}"/>
    <cellStyle name="_인원계획표 _적격 _사전공사(현장관리비,가설,철콘,설비)_준공정산메뉴얼(최종)_부천실행내역서 최종(rev3 05.06.07)_27-052 평택항 축조공사 정기 및 초기점검" xfId="1855" xr:uid="{00000000-0005-0000-0000-000022050000}"/>
    <cellStyle name="_인원계획표 _적격 _실행예산최종" xfId="1856" xr:uid="{00000000-0005-0000-0000-000023050000}"/>
    <cellStyle name="_인원계획표 _적격 _실행예산최종_27-052 평택항 축조공사 정기 및 초기점검" xfId="1857" xr:uid="{00000000-0005-0000-0000-000024050000}"/>
    <cellStyle name="_인원계획표 _적격 _실행예산최종_부천실행내역서 최종(rev3 05.06.07)" xfId="1858" xr:uid="{00000000-0005-0000-0000-000025050000}"/>
    <cellStyle name="_인원계획표 _적격 _실행예산최종_부천실행내역서 최종(rev3 05.06.07)_27-052 평택항 축조공사 정기 및 초기점검" xfId="1859" xr:uid="{00000000-0005-0000-0000-000026050000}"/>
    <cellStyle name="_인원계획표 _적격 _실행예산최종_준공정산메뉴얼(최종)" xfId="1860" xr:uid="{00000000-0005-0000-0000-000027050000}"/>
    <cellStyle name="_인원계획표 _적격 _실행예산최종_준공정산메뉴얼(최종)_27-052 평택항 축조공사 정기 및 초기점검" xfId="1861" xr:uid="{00000000-0005-0000-0000-000028050000}"/>
    <cellStyle name="_인원계획표 _적격 _실행예산최종_준공정산메뉴얼(최종)_부천실행내역서 최종(rev3 05.06.07)" xfId="1862" xr:uid="{00000000-0005-0000-0000-000029050000}"/>
    <cellStyle name="_인원계획표 _적격 _실행예산최종_준공정산메뉴얼(최종)_부천실행내역서 최종(rev3 05.06.07)_27-052 평택항 축조공사 정기 및 초기점검" xfId="1863" xr:uid="{00000000-0005-0000-0000-00002A050000}"/>
    <cellStyle name="_인원계획표 _적격 _준공정산메뉴얼(최종)" xfId="1864" xr:uid="{00000000-0005-0000-0000-00002B050000}"/>
    <cellStyle name="_인원계획표 _적격 _준공정산메뉴얼(최종)_27-052 평택항 축조공사 정기 및 초기점검" xfId="1865" xr:uid="{00000000-0005-0000-0000-00002C050000}"/>
    <cellStyle name="_인원계획표 _적격 _준공정산메뉴얼(최종)_부천실행내역서 최종(rev3 05.06.07)" xfId="1866" xr:uid="{00000000-0005-0000-0000-00002D050000}"/>
    <cellStyle name="_인원계획표 _적격 _준공정산메뉴얼(최종)_부천실행내역서 최종(rev3 05.06.07)_27-052 평택항 축조공사 정기 및 초기점검" xfId="1867" xr:uid="{00000000-0005-0000-0000-00002E050000}"/>
    <cellStyle name="_인원계획표 _적격 _하도계약서류(철콘)" xfId="1868" xr:uid="{00000000-0005-0000-0000-00002F050000}"/>
    <cellStyle name="_인원계획표 _적격 _하도계약서류(철콘)_27-052 평택항 축조공사 정기 및 초기점검" xfId="1869" xr:uid="{00000000-0005-0000-0000-000030050000}"/>
    <cellStyle name="_인원계획표 _적격 _하도계약서류(철콘)_부천실행내역서 최종(rev3 05.06.07)" xfId="1870" xr:uid="{00000000-0005-0000-0000-000031050000}"/>
    <cellStyle name="_인원계획표 _적격 _하도계약서류(철콘)_부천실행내역서 최종(rev3 05.06.07)_27-052 평택항 축조공사 정기 및 초기점검" xfId="1871" xr:uid="{00000000-0005-0000-0000-000032050000}"/>
    <cellStyle name="_인원계획표 _적격 _하도계약서류(철콘)_준공정산메뉴얼(최종)" xfId="1872" xr:uid="{00000000-0005-0000-0000-000033050000}"/>
    <cellStyle name="_인원계획표 _적격 _하도계약서류(철콘)_준공정산메뉴얼(최종)_27-052 평택항 축조공사 정기 및 초기점검" xfId="1873" xr:uid="{00000000-0005-0000-0000-000034050000}"/>
    <cellStyle name="_인원계획표 _적격 _하도계약서류(철콘)_준공정산메뉴얼(최종)_부천실행내역서 최종(rev3 05.06.07)" xfId="1874" xr:uid="{00000000-0005-0000-0000-000035050000}"/>
    <cellStyle name="_인원계획표 _적격 _하도계약서류(철콘)_준공정산메뉴얼(최종)_부천실행내역서 최종(rev3 05.06.07)_27-052 평택항 축조공사 정기 및 초기점검" xfId="1875" xr:uid="{00000000-0005-0000-0000-000036050000}"/>
    <cellStyle name="_인원계획표 _제2경인" xfId="1880" xr:uid="{00000000-0005-0000-0000-000037050000}"/>
    <cellStyle name="_인원계획표 _제2경인_27-052 평택항 축조공사 정기 및 초기점검" xfId="1881" xr:uid="{00000000-0005-0000-0000-000038050000}"/>
    <cellStyle name="_인원계획표 _제2경인_견적서갑지" xfId="1882" xr:uid="{00000000-0005-0000-0000-000039050000}"/>
    <cellStyle name="_인원계획표 _제2경인_견적서갑지_27-052 평택항 축조공사 정기 및 초기점검" xfId="1883" xr:uid="{00000000-0005-0000-0000-00003A050000}"/>
    <cellStyle name="_인원계획표 _제2경인_반곡개야(토,배,부)" xfId="1884" xr:uid="{00000000-0005-0000-0000-00003B050000}"/>
    <cellStyle name="_인원계획표 _제2경인_반곡개야(토,배,부)_27-052 평택항 축조공사 정기 및 초기점검" xfId="1885" xr:uid="{00000000-0005-0000-0000-00003C050000}"/>
    <cellStyle name="_인원계획표 _제2경인_반곡개야(토,배,부)_견적서갑지" xfId="1886" xr:uid="{00000000-0005-0000-0000-00003D050000}"/>
    <cellStyle name="_인원계획표 _제2경인_반곡개야(토,배,부)_견적서갑지_27-052 평택항 축조공사 정기 및 초기점검" xfId="1887" xr:uid="{00000000-0005-0000-0000-00003E050000}"/>
    <cellStyle name="_인원계획표 _준공정산메뉴얼(최종)" xfId="1888" xr:uid="{00000000-0005-0000-0000-00003F050000}"/>
    <cellStyle name="_인원계획표 _준공정산메뉴얼(최종)_27-052 평택항 축조공사 정기 및 초기점검" xfId="1889" xr:uid="{00000000-0005-0000-0000-000040050000}"/>
    <cellStyle name="_인원계획표 _준공정산메뉴얼(최종)_부천실행내역서 최종(rev3 05.06.07)" xfId="1890" xr:uid="{00000000-0005-0000-0000-000041050000}"/>
    <cellStyle name="_인원계획표 _준공정산메뉴얼(최종)_부천실행내역서 최종(rev3 05.06.07)_27-052 평택항 축조공사 정기 및 초기점검" xfId="1891" xr:uid="{00000000-0005-0000-0000-000042050000}"/>
    <cellStyle name="_인원계획표 _중부내륙" xfId="1892" xr:uid="{00000000-0005-0000-0000-000043050000}"/>
    <cellStyle name="_인원계획표 _중부내륙_27-052 평택항 축조공사 정기 및 초기점검" xfId="1893" xr:uid="{00000000-0005-0000-0000-000044050000}"/>
    <cellStyle name="_인원계획표 _중부내륙_YP(SAM-P)" xfId="1900" xr:uid="{00000000-0005-0000-0000-000045050000}"/>
    <cellStyle name="_인원계획표 _중부내륙_YP(SAM-P)_27-052 평택항 축조공사 정기 및 초기점검" xfId="1901" xr:uid="{00000000-0005-0000-0000-000046050000}"/>
    <cellStyle name="_인원계획표 _중부내륙_YP(SAM-P)_견적서갑지" xfId="1902" xr:uid="{00000000-0005-0000-0000-000047050000}"/>
    <cellStyle name="_인원계획표 _중부내륙_YP(SAM-P)_견적서갑지_27-052 평택항 축조공사 정기 및 초기점검" xfId="1903" xr:uid="{00000000-0005-0000-0000-000048050000}"/>
    <cellStyle name="_인원계획표 _중부내륙_견적서갑지" xfId="1894" xr:uid="{00000000-0005-0000-0000-000049050000}"/>
    <cellStyle name="_인원계획표 _중부내륙_견적서갑지_27-052 평택항 축조공사 정기 및 초기점검" xfId="1895" xr:uid="{00000000-0005-0000-0000-00004A050000}"/>
    <cellStyle name="_인원계획표 _중부내륙_반곡개야(토,배,부)" xfId="1896" xr:uid="{00000000-0005-0000-0000-00004B050000}"/>
    <cellStyle name="_인원계획표 _중부내륙_반곡개야(토,배,부)_27-052 평택항 축조공사 정기 및 초기점검" xfId="1897" xr:uid="{00000000-0005-0000-0000-00004C050000}"/>
    <cellStyle name="_인원계획표 _중부내륙_반곡개야(토,배,부)_견적서갑지" xfId="1898" xr:uid="{00000000-0005-0000-0000-00004D050000}"/>
    <cellStyle name="_인원계획표 _중부내륙_반곡개야(토,배,부)_견적서갑지_27-052 평택항 축조공사 정기 및 초기점검" xfId="1899" xr:uid="{00000000-0005-0000-0000-00004E050000}"/>
    <cellStyle name="_인원계획표 _중부내륙-최종검토판" xfId="1904" xr:uid="{00000000-0005-0000-0000-00004F050000}"/>
    <cellStyle name="_인원계획표 _중부내륙-최종검토판_27-052 평택항 축조공사 정기 및 초기점검" xfId="1905" xr:uid="{00000000-0005-0000-0000-000050050000}"/>
    <cellStyle name="_인원계획표 _중부내륙-최종검토판_YP(SAM-P)" xfId="1912" xr:uid="{00000000-0005-0000-0000-000051050000}"/>
    <cellStyle name="_인원계획표 _중부내륙-최종검토판_YP(SAM-P)_27-052 평택항 축조공사 정기 및 초기점검" xfId="1913" xr:uid="{00000000-0005-0000-0000-000052050000}"/>
    <cellStyle name="_인원계획표 _중부내륙-최종검토판_YP(SAM-P)_견적서갑지" xfId="1914" xr:uid="{00000000-0005-0000-0000-000053050000}"/>
    <cellStyle name="_인원계획표 _중부내륙-최종검토판_YP(SAM-P)_견적서갑지_27-052 평택항 축조공사 정기 및 초기점검" xfId="1915" xr:uid="{00000000-0005-0000-0000-000054050000}"/>
    <cellStyle name="_인원계획표 _중부내륙-최종검토판_견적서갑지" xfId="1906" xr:uid="{00000000-0005-0000-0000-000055050000}"/>
    <cellStyle name="_인원계획표 _중부내륙-최종검토판_견적서갑지_27-052 평택항 축조공사 정기 및 초기점검" xfId="1907" xr:uid="{00000000-0005-0000-0000-000056050000}"/>
    <cellStyle name="_인원계획표 _중부내륙-최종검토판_반곡개야(토,배,부)" xfId="1908" xr:uid="{00000000-0005-0000-0000-000057050000}"/>
    <cellStyle name="_인원계획표 _중부내륙-최종검토판_반곡개야(토,배,부)_27-052 평택항 축조공사 정기 및 초기점검" xfId="1909" xr:uid="{00000000-0005-0000-0000-000058050000}"/>
    <cellStyle name="_인원계획표 _중부내륙-최종검토판_반곡개야(토,배,부)_견적서갑지" xfId="1910" xr:uid="{00000000-0005-0000-0000-000059050000}"/>
    <cellStyle name="_인원계획표 _중부내륙-최종검토판_반곡개야(토,배,부)_견적서갑지_27-052 평택항 축조공사 정기 및 초기점검" xfId="1911" xr:uid="{00000000-0005-0000-0000-00005A050000}"/>
    <cellStyle name="_인원계획표 _중부내륙-최종판" xfId="1916" xr:uid="{00000000-0005-0000-0000-00005B050000}"/>
    <cellStyle name="_인원계획표 _중부내륙-최종판_27-052 평택항 축조공사 정기 및 초기점검" xfId="1917" xr:uid="{00000000-0005-0000-0000-00005C050000}"/>
    <cellStyle name="_인원계획표 _중부내륙-최종판_YP(SAM-P)" xfId="1924" xr:uid="{00000000-0005-0000-0000-00005D050000}"/>
    <cellStyle name="_인원계획표 _중부내륙-최종판_YP(SAM-P)_27-052 평택항 축조공사 정기 및 초기점검" xfId="1925" xr:uid="{00000000-0005-0000-0000-00005E050000}"/>
    <cellStyle name="_인원계획표 _중부내륙-최종판_YP(SAM-P)_견적서갑지" xfId="1926" xr:uid="{00000000-0005-0000-0000-00005F050000}"/>
    <cellStyle name="_인원계획표 _중부내륙-최종판_YP(SAM-P)_견적서갑지_27-052 평택항 축조공사 정기 및 초기점검" xfId="1927" xr:uid="{00000000-0005-0000-0000-000060050000}"/>
    <cellStyle name="_인원계획표 _중부내륙-최종판_견적서갑지" xfId="1918" xr:uid="{00000000-0005-0000-0000-000061050000}"/>
    <cellStyle name="_인원계획표 _중부내륙-최종판_견적서갑지_27-052 평택항 축조공사 정기 및 초기점검" xfId="1919" xr:uid="{00000000-0005-0000-0000-000062050000}"/>
    <cellStyle name="_인원계획표 _중부내륙-최종판_반곡개야(토,배,부)" xfId="1920" xr:uid="{00000000-0005-0000-0000-000063050000}"/>
    <cellStyle name="_인원계획표 _중부내륙-최종판_반곡개야(토,배,부)_27-052 평택항 축조공사 정기 및 초기점검" xfId="1921" xr:uid="{00000000-0005-0000-0000-000064050000}"/>
    <cellStyle name="_인원계획표 _중부내륙-최종판_반곡개야(토,배,부)_견적서갑지" xfId="1922" xr:uid="{00000000-0005-0000-0000-000065050000}"/>
    <cellStyle name="_인원계획표 _중부내륙-최종판_반곡개야(토,배,부)_견적서갑지_27-052 평택항 축조공사 정기 및 초기점검" xfId="1923" xr:uid="{00000000-0005-0000-0000-000066050000}"/>
    <cellStyle name="_인원계획표 _청양우회_YP(SAM-P)" xfId="1934" xr:uid="{00000000-0005-0000-0000-000067050000}"/>
    <cellStyle name="_인원계획표 _청양우회_YP(SAM-P)_27-052 평택항 축조공사 정기 및 초기점검" xfId="1935" xr:uid="{00000000-0005-0000-0000-000068050000}"/>
    <cellStyle name="_인원계획표 _청양우회_YP(SAM-P)_견적서갑지" xfId="1936" xr:uid="{00000000-0005-0000-0000-000069050000}"/>
    <cellStyle name="_인원계획표 _청양우회_YP(SAM-P)_견적서갑지_27-052 평택항 축조공사 정기 및 초기점검" xfId="1937" xr:uid="{00000000-0005-0000-0000-00006A050000}"/>
    <cellStyle name="_인원계획표 _청양우회_견적서갑지" xfId="1928" xr:uid="{00000000-0005-0000-0000-00006B050000}"/>
    <cellStyle name="_인원계획표 _청양우회_견적서갑지_27-052 평택항 축조공사 정기 및 초기점검" xfId="1929" xr:uid="{00000000-0005-0000-0000-00006C050000}"/>
    <cellStyle name="_인원계획표 _청양우회_반곡개야(토,배,부)" xfId="1930" xr:uid="{00000000-0005-0000-0000-00006D050000}"/>
    <cellStyle name="_인원계획표 _청양우회_반곡개야(토,배,부)_27-052 평택항 축조공사 정기 및 초기점검" xfId="1931" xr:uid="{00000000-0005-0000-0000-00006E050000}"/>
    <cellStyle name="_인원계획표 _청양우회_반곡개야(토,배,부)_견적서갑지" xfId="1932" xr:uid="{00000000-0005-0000-0000-00006F050000}"/>
    <cellStyle name="_인원계획표 _청양우회_반곡개야(토,배,부)_견적서갑지_27-052 평택항 축조공사 정기 및 초기점검" xfId="1933" xr:uid="{00000000-0005-0000-0000-000070050000}"/>
    <cellStyle name="_인원계획표 _탐진댐" xfId="1938" xr:uid="{00000000-0005-0000-0000-000071050000}"/>
    <cellStyle name="_인원계획표 _탐진댐_27-052 평택항 축조공사 정기 및 초기점검" xfId="1939" xr:uid="{00000000-0005-0000-0000-000072050000}"/>
    <cellStyle name="_인원계획표 _탐진댐_YP(SAM-P)" xfId="1946" xr:uid="{00000000-0005-0000-0000-000073050000}"/>
    <cellStyle name="_인원계획표 _탐진댐_YP(SAM-P)_27-052 평택항 축조공사 정기 및 초기점검" xfId="1947" xr:uid="{00000000-0005-0000-0000-000074050000}"/>
    <cellStyle name="_인원계획표 _탐진댐_YP(SAM-P)_견적서갑지" xfId="1948" xr:uid="{00000000-0005-0000-0000-000075050000}"/>
    <cellStyle name="_인원계획표 _탐진댐_YP(SAM-P)_견적서갑지_27-052 평택항 축조공사 정기 및 초기점검" xfId="1949" xr:uid="{00000000-0005-0000-0000-000076050000}"/>
    <cellStyle name="_인원계획표 _탐진댐_견적서갑지" xfId="1940" xr:uid="{00000000-0005-0000-0000-000077050000}"/>
    <cellStyle name="_인원계획표 _탐진댐_견적서갑지_27-052 평택항 축조공사 정기 및 초기점검" xfId="1941" xr:uid="{00000000-0005-0000-0000-000078050000}"/>
    <cellStyle name="_인원계획표 _탐진댐_반곡개야(토,배,부)" xfId="1942" xr:uid="{00000000-0005-0000-0000-000079050000}"/>
    <cellStyle name="_인원계획표 _탐진댐_반곡개야(토,배,부)_27-052 평택항 축조공사 정기 및 초기점검" xfId="1943" xr:uid="{00000000-0005-0000-0000-00007A050000}"/>
    <cellStyle name="_인원계획표 _탐진댐_반곡개야(토,배,부)_견적서갑지" xfId="1944" xr:uid="{00000000-0005-0000-0000-00007B050000}"/>
    <cellStyle name="_인원계획표 _탐진댐_반곡개야(토,배,부)_견적서갑지_27-052 평택항 축조공사 정기 및 초기점검" xfId="1945" xr:uid="{00000000-0005-0000-0000-00007C050000}"/>
    <cellStyle name="_인원계획표 _포기각서" xfId="1950" xr:uid="{00000000-0005-0000-0000-00007D050000}"/>
    <cellStyle name="_인원계획표 _포기각서_27-052 평택항 축조공사 정기 및 초기점검" xfId="1951" xr:uid="{00000000-0005-0000-0000-00007E050000}"/>
    <cellStyle name="_인원계획표 _포기각서_견적서갑지" xfId="1952" xr:uid="{00000000-0005-0000-0000-00007F050000}"/>
    <cellStyle name="_인원계획표 _포기각서_견적서갑지_27-052 평택항 축조공사 정기 및 초기점검" xfId="1953" xr:uid="{00000000-0005-0000-0000-000080050000}"/>
    <cellStyle name="_인원계획표 _하도계약서류(철콘)" xfId="1954" xr:uid="{00000000-0005-0000-0000-000081050000}"/>
    <cellStyle name="_인원계획표 _하도계약서류(철콘)_27-052 평택항 축조공사 정기 및 초기점검" xfId="1955" xr:uid="{00000000-0005-0000-0000-000082050000}"/>
    <cellStyle name="_인원계획표 _하도계약서류(철콘)_부천실행내역서 최종(rev3 05.06.07)" xfId="1956" xr:uid="{00000000-0005-0000-0000-000083050000}"/>
    <cellStyle name="_인원계획표 _하도계약서류(철콘)_부천실행내역서 최종(rev3 05.06.07)_27-052 평택항 축조공사 정기 및 초기점검" xfId="1957" xr:uid="{00000000-0005-0000-0000-000084050000}"/>
    <cellStyle name="_인원계획표 _하도계약서류(철콘)_준공정산메뉴얼(최종)" xfId="1958" xr:uid="{00000000-0005-0000-0000-000085050000}"/>
    <cellStyle name="_인원계획표 _하도계약서류(철콘)_준공정산메뉴얼(최종)_27-052 평택항 축조공사 정기 및 초기점검" xfId="1959" xr:uid="{00000000-0005-0000-0000-000086050000}"/>
    <cellStyle name="_인원계획표 _하도계약서류(철콘)_준공정산메뉴얼(최종)_부천실행내역서 최종(rev3 05.06.07)" xfId="1960" xr:uid="{00000000-0005-0000-0000-000087050000}"/>
    <cellStyle name="_인원계획표 _하도계약서류(철콘)_준공정산메뉴얼(최종)_부천실행내역서 최종(rev3 05.06.07)_27-052 평택항 축조공사 정기 및 초기점검" xfId="1961" xr:uid="{00000000-0005-0000-0000-000088050000}"/>
    <cellStyle name="_인원계획표 _현곡어연" xfId="1962" xr:uid="{00000000-0005-0000-0000-000089050000}"/>
    <cellStyle name="_인원계획표 _현곡어연_27-052 평택항 축조공사 정기 및 초기점검" xfId="1963" xr:uid="{00000000-0005-0000-0000-00008A050000}"/>
    <cellStyle name="_인원계획표 _현곡어연_YP(SAM-P)" xfId="1970" xr:uid="{00000000-0005-0000-0000-00008B050000}"/>
    <cellStyle name="_인원계획표 _현곡어연_YP(SAM-P)_27-052 평택항 축조공사 정기 및 초기점검" xfId="1971" xr:uid="{00000000-0005-0000-0000-00008C050000}"/>
    <cellStyle name="_인원계획표 _현곡어연_YP(SAM-P)_견적서갑지" xfId="1972" xr:uid="{00000000-0005-0000-0000-00008D050000}"/>
    <cellStyle name="_인원계획표 _현곡어연_YP(SAM-P)_견적서갑지_27-052 평택항 축조공사 정기 및 초기점검" xfId="1973" xr:uid="{00000000-0005-0000-0000-00008E050000}"/>
    <cellStyle name="_인원계획표 _현곡어연_견적서갑지" xfId="1964" xr:uid="{00000000-0005-0000-0000-00008F050000}"/>
    <cellStyle name="_인원계획표 _현곡어연_견적서갑지_27-052 평택항 축조공사 정기 및 초기점검" xfId="1965" xr:uid="{00000000-0005-0000-0000-000090050000}"/>
    <cellStyle name="_인원계획표 _현곡어연_반곡개야(토,배,부)" xfId="1966" xr:uid="{00000000-0005-0000-0000-000091050000}"/>
    <cellStyle name="_인원계획표 _현곡어연_반곡개야(토,배,부)_27-052 평택항 축조공사 정기 및 초기점검" xfId="1967" xr:uid="{00000000-0005-0000-0000-000092050000}"/>
    <cellStyle name="_인원계획표 _현곡어연_반곡개야(토,배,부)_견적서갑지" xfId="1968" xr:uid="{00000000-0005-0000-0000-000093050000}"/>
    <cellStyle name="_인원계획표 _현곡어연_반곡개야(토,배,부)_견적서갑지_27-052 평택항 축조공사 정기 및 초기점검" xfId="1969" xr:uid="{00000000-0005-0000-0000-000094050000}"/>
    <cellStyle name="_인원계획표 _현설양식" xfId="1974" xr:uid="{00000000-0005-0000-0000-000095050000}"/>
    <cellStyle name="_인원계획표 _현설양식_27-052 평택항 축조공사 정기 및 초기점검" xfId="1975" xr:uid="{00000000-0005-0000-0000-000096050000}"/>
    <cellStyle name="_인원계획표 _현설양식_견적서갑지" xfId="1976" xr:uid="{00000000-0005-0000-0000-000097050000}"/>
    <cellStyle name="_인원계획표 _현설양식_견적서갑지_27-052 평택항 축조공사 정기 및 초기점검" xfId="1977" xr:uid="{00000000-0005-0000-0000-000098050000}"/>
    <cellStyle name="_인원계획표 _현설양식_동대구-경주1공구(현산)" xfId="1978" xr:uid="{00000000-0005-0000-0000-000099050000}"/>
    <cellStyle name="_인원계획표 _현설양식_동대구-경주1공구(현산)_27-052 평택항 축조공사 정기 및 초기점검" xfId="1979" xr:uid="{00000000-0005-0000-0000-00009A050000}"/>
    <cellStyle name="_인원계획표 _현설양식_동대구-경주1공구(현산)_견적서갑지" xfId="1980" xr:uid="{00000000-0005-0000-0000-00009B050000}"/>
    <cellStyle name="_인원계획표 _현설양식_동대구-경주1공구(현산)_견적서갑지_27-052 평택항 축조공사 정기 및 초기점검" xfId="1981" xr:uid="{00000000-0005-0000-0000-00009C050000}"/>
    <cellStyle name="_인원계획표 _현설양식_문산실행" xfId="1982" xr:uid="{00000000-0005-0000-0000-00009D050000}"/>
    <cellStyle name="_인원계획표 _현설양식_문산실행_27-052 평택항 축조공사 정기 및 초기점검" xfId="1983" xr:uid="{00000000-0005-0000-0000-00009E050000}"/>
    <cellStyle name="_인원계획표 _현장설명" xfId="1984" xr:uid="{00000000-0005-0000-0000-00009F050000}"/>
    <cellStyle name="_인원계획표 _현장설명_27-052 평택항 축조공사 정기 및 초기점검" xfId="1985" xr:uid="{00000000-0005-0000-0000-0000A0050000}"/>
    <cellStyle name="_인원계획표 _현장설명_견적서갑지" xfId="1986" xr:uid="{00000000-0005-0000-0000-0000A1050000}"/>
    <cellStyle name="_인원계획표 _현장설명_견적서갑지_27-052 평택항 축조공사 정기 및 초기점검" xfId="1987" xr:uid="{00000000-0005-0000-0000-0000A2050000}"/>
    <cellStyle name="_인원계획표 _현장설명_동대구-경주1공구(현산)" xfId="1988" xr:uid="{00000000-0005-0000-0000-0000A3050000}"/>
    <cellStyle name="_인원계획표 _현장설명_동대구-경주1공구(현산)_27-052 평택항 축조공사 정기 및 초기점검" xfId="1989" xr:uid="{00000000-0005-0000-0000-0000A4050000}"/>
    <cellStyle name="_인원계획표 _현장설명_동대구-경주1공구(현산)_견적서갑지" xfId="1990" xr:uid="{00000000-0005-0000-0000-0000A5050000}"/>
    <cellStyle name="_인원계획표 _현장설명_동대구-경주1공구(현산)_견적서갑지_27-052 평택항 축조공사 정기 및 초기점검" xfId="1991" xr:uid="{00000000-0005-0000-0000-0000A6050000}"/>
    <cellStyle name="_인원계획표 _현장설명_문산실행" xfId="1992" xr:uid="{00000000-0005-0000-0000-0000A7050000}"/>
    <cellStyle name="_인원계획표 _현장설명_문산실행_27-052 평택항 축조공사 정기 및 초기점검" xfId="1993" xr:uid="{00000000-0005-0000-0000-0000A8050000}"/>
    <cellStyle name="_인원계획표 _현장설명_문산실행_견적서갑지" xfId="1994" xr:uid="{00000000-0005-0000-0000-0000A9050000}"/>
    <cellStyle name="_인원계획표 _현장설명_문산실행_견적서갑지_27-052 평택항 축조공사 정기 및 초기점검" xfId="1995" xr:uid="{00000000-0005-0000-0000-0000AA050000}"/>
    <cellStyle name="_인원계획표 _화산관창" xfId="1996" xr:uid="{00000000-0005-0000-0000-0000AB050000}"/>
    <cellStyle name="_인원계획표 _화산관창_27-052 평택항 축조공사 정기 및 초기점검" xfId="1997" xr:uid="{00000000-0005-0000-0000-0000AC050000}"/>
    <cellStyle name="_인원계획표 _화산관창_YP(SAM-P)" xfId="2004" xr:uid="{00000000-0005-0000-0000-0000AD050000}"/>
    <cellStyle name="_인원계획표 _화산관창_YP(SAM-P)_27-052 평택항 축조공사 정기 및 초기점검" xfId="2005" xr:uid="{00000000-0005-0000-0000-0000AE050000}"/>
    <cellStyle name="_인원계획표 _화산관창_YP(SAM-P)_견적서갑지" xfId="2006" xr:uid="{00000000-0005-0000-0000-0000AF050000}"/>
    <cellStyle name="_인원계획표 _화산관창_YP(SAM-P)_견적서갑지_27-052 평택항 축조공사 정기 및 초기점검" xfId="2007" xr:uid="{00000000-0005-0000-0000-0000B0050000}"/>
    <cellStyle name="_인원계획표 _화산관창_견적서갑지" xfId="1998" xr:uid="{00000000-0005-0000-0000-0000B1050000}"/>
    <cellStyle name="_인원계획표 _화산관창_견적서갑지_27-052 평택항 축조공사 정기 및 초기점검" xfId="1999" xr:uid="{00000000-0005-0000-0000-0000B2050000}"/>
    <cellStyle name="_인원계획표 _화산관창_반곡개야(토,배,부)" xfId="2000" xr:uid="{00000000-0005-0000-0000-0000B3050000}"/>
    <cellStyle name="_인원계획표 _화산관창_반곡개야(토,배,부)_27-052 평택항 축조공사 정기 및 초기점검" xfId="2001" xr:uid="{00000000-0005-0000-0000-0000B4050000}"/>
    <cellStyle name="_인원계획표 _화산관창_반곡개야(토,배,부)_견적서갑지" xfId="2002" xr:uid="{00000000-0005-0000-0000-0000B5050000}"/>
    <cellStyle name="_인원계획표 _화산관창_반곡개야(토,배,부)_견적서갑지_27-052 평택항 축조공사 정기 및 초기점검" xfId="2003" xr:uid="{00000000-0005-0000-0000-0000B6050000}"/>
    <cellStyle name="_인천송현(신안)" xfId="2036" xr:uid="{00000000-0005-0000-0000-0000B7050000}"/>
    <cellStyle name="_인천송현(신안)_27-052 평택항 축조공사 정기 및 초기점검" xfId="2037" xr:uid="{00000000-0005-0000-0000-0000B8050000}"/>
    <cellStyle name="_인천송현(신안)_견적서갑지" xfId="2038" xr:uid="{00000000-0005-0000-0000-0000B9050000}"/>
    <cellStyle name="_인천송현(신안)_견적서갑지_27-052 평택항 축조공사 정기 및 초기점검" xfId="2039" xr:uid="{00000000-0005-0000-0000-0000BA050000}"/>
    <cellStyle name="_인천실행" xfId="2040" xr:uid="{00000000-0005-0000-0000-0000BB050000}"/>
    <cellStyle name="_인천실행_27-052 평택항 축조공사 정기 및 초기점검" xfId="2041" xr:uid="{00000000-0005-0000-0000-0000BC050000}"/>
    <cellStyle name="_인천실행_견적서갑지" xfId="2042" xr:uid="{00000000-0005-0000-0000-0000BD050000}"/>
    <cellStyle name="_인천실행_견적서갑지_27-052 평택항 축조공사 정기 및 초기점검" xfId="2043" xr:uid="{00000000-0005-0000-0000-0000BE050000}"/>
    <cellStyle name="_일반LMC(남조천교)" xfId="3234" xr:uid="{00000000-0005-0000-0000-0000BF050000}"/>
    <cellStyle name="_일원동474 도로개설 실시설계용역" xfId="3235" xr:uid="{00000000-0005-0000-0000-0000C0050000}"/>
    <cellStyle name="_입찰견적" xfId="2044" xr:uid="{00000000-0005-0000-0000-0000C1050000}"/>
    <cellStyle name="_입찰견적_27-052 평택항 축조공사 정기 및 초기점검" xfId="2045" xr:uid="{00000000-0005-0000-0000-0000C2050000}"/>
    <cellStyle name="_입찰견적서_바이텍" xfId="2046" xr:uid="{00000000-0005-0000-0000-0000C3050000}"/>
    <cellStyle name="_입찰표지 " xfId="2047" xr:uid="{00000000-0005-0000-0000-0000C4050000}"/>
    <cellStyle name="_입찰표지 _27-052 평택항 축조공사 정기 및 초기점검" xfId="2048" xr:uid="{00000000-0005-0000-0000-0000C5050000}"/>
    <cellStyle name="_입찰표지 _YP(SAM-P)" xfId="2228" xr:uid="{00000000-0005-0000-0000-0000C6050000}"/>
    <cellStyle name="_입찰표지 _YP(SAM-P)_27-052 평택항 축조공사 정기 및 초기점검" xfId="2229" xr:uid="{00000000-0005-0000-0000-0000C7050000}"/>
    <cellStyle name="_입찰표지 _YP(SAM-P)_견적서갑지" xfId="2230" xr:uid="{00000000-0005-0000-0000-0000C8050000}"/>
    <cellStyle name="_입찰표지 _YP(SAM-P)_견적서갑지_27-052 평택항 축조공사 정기 및 초기점검" xfId="2231" xr:uid="{00000000-0005-0000-0000-0000C9050000}"/>
    <cellStyle name="_입찰표지 _견적서갑지" xfId="2049" xr:uid="{00000000-0005-0000-0000-0000CA050000}"/>
    <cellStyle name="_입찰표지 _견적서갑지_27-052 평택항 축조공사 정기 및 초기점검" xfId="2050" xr:uid="{00000000-0005-0000-0000-0000CB050000}"/>
    <cellStyle name="_입찰표지 _광명작업중" xfId="2051" xr:uid="{00000000-0005-0000-0000-0000CC050000}"/>
    <cellStyle name="_입찰표지 _광명작업중_27-052 평택항 축조공사 정기 및 초기점검" xfId="2052" xr:uid="{00000000-0005-0000-0000-0000CD050000}"/>
    <cellStyle name="_입찰표지 _광명작업중_견적서갑지" xfId="2053" xr:uid="{00000000-0005-0000-0000-0000CE050000}"/>
    <cellStyle name="_입찰표지 _광명작업중_견적서갑지_27-052 평택항 축조공사 정기 및 초기점검" xfId="2054" xr:uid="{00000000-0005-0000-0000-0000CF050000}"/>
    <cellStyle name="_입찰표지 _동대구-경주1공구(현산)" xfId="2055" xr:uid="{00000000-0005-0000-0000-0000D0050000}"/>
    <cellStyle name="_입찰표지 _동대구-경주1공구(현산)_27-052 평택항 축조공사 정기 및 초기점검" xfId="2056" xr:uid="{00000000-0005-0000-0000-0000D1050000}"/>
    <cellStyle name="_입찰표지 _동대구-경주1공구(현산)_견적서갑지" xfId="2057" xr:uid="{00000000-0005-0000-0000-0000D2050000}"/>
    <cellStyle name="_입찰표지 _동대구-경주1공구(현산)_견적서갑지_27-052 평택항 축조공사 정기 및 초기점검" xfId="2058" xr:uid="{00000000-0005-0000-0000-0000D3050000}"/>
    <cellStyle name="_입찰표지 _반곡개야(토,배,부)" xfId="2059" xr:uid="{00000000-0005-0000-0000-0000D4050000}"/>
    <cellStyle name="_입찰표지 _반곡개야(토,배,부)_27-052 평택항 축조공사 정기 및 초기점검" xfId="2060" xr:uid="{00000000-0005-0000-0000-0000D5050000}"/>
    <cellStyle name="_입찰표지 _반곡개야(토,배,부)_견적서갑지" xfId="2061" xr:uid="{00000000-0005-0000-0000-0000D6050000}"/>
    <cellStyle name="_입찰표지 _반곡개야(토,배,부)_견적서갑지_27-052 평택항 축조공사 정기 및 초기점검" xfId="2062" xr:uid="{00000000-0005-0000-0000-0000D7050000}"/>
    <cellStyle name="_입찰표지 _발주내역" xfId="2063" xr:uid="{00000000-0005-0000-0000-0000D8050000}"/>
    <cellStyle name="_입찰표지 _발주내역_3월기성내역" xfId="2064" xr:uid="{00000000-0005-0000-0000-0000D9050000}"/>
    <cellStyle name="_입찰표지 _발주내역_3월기성내역_설계변경내역서" xfId="2065" xr:uid="{00000000-0005-0000-0000-0000DA050000}"/>
    <cellStyle name="_입찰표지 _발주내역_3월기성내역_설계변경내역서_내역서제경비제외123" xfId="2066" xr:uid="{00000000-0005-0000-0000-0000DB050000}"/>
    <cellStyle name="_입찰표지 _발주내역_3월기성내역_설계변경내역서_설계변경내역서(2006년)" xfId="2067" xr:uid="{00000000-0005-0000-0000-0000DC050000}"/>
    <cellStyle name="_입찰표지 _발주내역_3월기성내역_설계변경내역서_설계변경내역서(물가변동)" xfId="2068" xr:uid="{00000000-0005-0000-0000-0000DD050000}"/>
    <cellStyle name="_입찰표지 _발주내역_3월기성내역_설계변경내역서_실정보고내역집계(2006)" xfId="2069" xr:uid="{00000000-0005-0000-0000-0000DE050000}"/>
    <cellStyle name="_입찰표지 _발주내역_3월기성내역_설계변경산출" xfId="2070" xr:uid="{00000000-0005-0000-0000-0000DF050000}"/>
    <cellStyle name="_입찰표지 _발주내역_3월기성내역_설계변경산출_9공구대우통신관로" xfId="2071" xr:uid="{00000000-0005-0000-0000-0000E0050000}"/>
    <cellStyle name="_입찰표지 _발주내역_3월기성내역_설계변경산출_9공구대우통신관로_설계변경내역서" xfId="2072" xr:uid="{00000000-0005-0000-0000-0000E1050000}"/>
    <cellStyle name="_입찰표지 _발주내역_3월기성내역_설계변경산출_9공구대우통신관로_설계변경내역서_내역서제경비제외123" xfId="2073" xr:uid="{00000000-0005-0000-0000-0000E2050000}"/>
    <cellStyle name="_입찰표지 _발주내역_3월기성내역_설계변경산출_9공구대우통신관로_설계변경내역서_설계변경내역서(2006년)" xfId="2074" xr:uid="{00000000-0005-0000-0000-0000E3050000}"/>
    <cellStyle name="_입찰표지 _발주내역_3월기성내역_설계변경산출_9공구대우통신관로_설계변경내역서_설계변경내역서(물가변동)" xfId="2075" xr:uid="{00000000-0005-0000-0000-0000E4050000}"/>
    <cellStyle name="_입찰표지 _발주내역_3월기성내역_설계변경산출_9공구대우통신관로_설계변경내역서_실정보고내역집계(2006)" xfId="2076" xr:uid="{00000000-0005-0000-0000-0000E5050000}"/>
    <cellStyle name="_입찰표지 _발주내역_3월기성내역_설계변경산출_설계변경내역서" xfId="2077" xr:uid="{00000000-0005-0000-0000-0000E6050000}"/>
    <cellStyle name="_입찰표지 _발주내역_3월기성내역_설계변경산출_설계변경내역서_내역서제경비제외123" xfId="2078" xr:uid="{00000000-0005-0000-0000-0000E7050000}"/>
    <cellStyle name="_입찰표지 _발주내역_3월기성내역_설계변경산출_설계변경내역서_설계변경내역서(2006년)" xfId="2079" xr:uid="{00000000-0005-0000-0000-0000E8050000}"/>
    <cellStyle name="_입찰표지 _발주내역_3월기성내역_설계변경산출_설계변경내역서_설계변경내역서(물가변동)" xfId="2080" xr:uid="{00000000-0005-0000-0000-0000E9050000}"/>
    <cellStyle name="_입찰표지 _발주내역_3월기성내역_설계변경산출_설계변경내역서_실정보고내역집계(2006)" xfId="2081" xr:uid="{00000000-0005-0000-0000-0000EA050000}"/>
    <cellStyle name="_입찰표지 _발주내역_3월기성내역_설계변경산출_통신관로(9공구)" xfId="2082" xr:uid="{00000000-0005-0000-0000-0000EB050000}"/>
    <cellStyle name="_입찰표지 _발주내역_3월기성내역_설계변경산출_통신관로(9공구)_설계변경내역서" xfId="2083" xr:uid="{00000000-0005-0000-0000-0000EC050000}"/>
    <cellStyle name="_입찰표지 _발주내역_3월기성내역_설계변경산출_통신관로(9공구)_설계변경내역서_내역서제경비제외123" xfId="2084" xr:uid="{00000000-0005-0000-0000-0000ED050000}"/>
    <cellStyle name="_입찰표지 _발주내역_3월기성내역_설계변경산출_통신관로(9공구)_설계변경내역서_설계변경내역서(2006년)" xfId="2085" xr:uid="{00000000-0005-0000-0000-0000EE050000}"/>
    <cellStyle name="_입찰표지 _발주내역_3월기성내역_설계변경산출_통신관로(9공구)_설계변경내역서_설계변경내역서(물가변동)" xfId="2086" xr:uid="{00000000-0005-0000-0000-0000EF050000}"/>
    <cellStyle name="_입찰표지 _발주내역_3월기성내역_설계변경산출_통신관로(9공구)_설계변경내역서_실정보고내역집계(2006)" xfId="2087" xr:uid="{00000000-0005-0000-0000-0000F0050000}"/>
    <cellStyle name="_입찰표지 _발주내역_5월기성내역" xfId="2088" xr:uid="{00000000-0005-0000-0000-0000F1050000}"/>
    <cellStyle name="_입찰표지 _발주내역_5월기성내역_설계변경내역서" xfId="2089" xr:uid="{00000000-0005-0000-0000-0000F2050000}"/>
    <cellStyle name="_입찰표지 _발주내역_5월기성내역_설계변경내역서_내역서제경비제외123" xfId="2090" xr:uid="{00000000-0005-0000-0000-0000F3050000}"/>
    <cellStyle name="_입찰표지 _발주내역_5월기성내역_설계변경내역서_설계변경내역서(2006년)" xfId="2091" xr:uid="{00000000-0005-0000-0000-0000F4050000}"/>
    <cellStyle name="_입찰표지 _발주내역_5월기성내역_설계변경내역서_설계변경내역서(물가변동)" xfId="2092" xr:uid="{00000000-0005-0000-0000-0000F5050000}"/>
    <cellStyle name="_입찰표지 _발주내역_5월기성내역_설계변경내역서_실정보고내역집계(2006)" xfId="2093" xr:uid="{00000000-0005-0000-0000-0000F6050000}"/>
    <cellStyle name="_입찰표지 _발주내역_5월기성내역_설계변경산출" xfId="2094" xr:uid="{00000000-0005-0000-0000-0000F7050000}"/>
    <cellStyle name="_입찰표지 _발주내역_5월기성내역_설계변경산출_9공구대우통신관로" xfId="2095" xr:uid="{00000000-0005-0000-0000-0000F8050000}"/>
    <cellStyle name="_입찰표지 _발주내역_5월기성내역_설계변경산출_9공구대우통신관로_설계변경내역서" xfId="2096" xr:uid="{00000000-0005-0000-0000-0000F9050000}"/>
    <cellStyle name="_입찰표지 _발주내역_5월기성내역_설계변경산출_9공구대우통신관로_설계변경내역서_내역서제경비제외123" xfId="2097" xr:uid="{00000000-0005-0000-0000-0000FA050000}"/>
    <cellStyle name="_입찰표지 _발주내역_5월기성내역_설계변경산출_9공구대우통신관로_설계변경내역서_설계변경내역서(2006년)" xfId="2098" xr:uid="{00000000-0005-0000-0000-0000FB050000}"/>
    <cellStyle name="_입찰표지 _발주내역_5월기성내역_설계변경산출_9공구대우통신관로_설계변경내역서_설계변경내역서(물가변동)" xfId="2099" xr:uid="{00000000-0005-0000-0000-0000FC050000}"/>
    <cellStyle name="_입찰표지 _발주내역_5월기성내역_설계변경산출_9공구대우통신관로_설계변경내역서_실정보고내역집계(2006)" xfId="2100" xr:uid="{00000000-0005-0000-0000-0000FD050000}"/>
    <cellStyle name="_입찰표지 _발주내역_5월기성내역_설계변경산출_설계변경내역서" xfId="2101" xr:uid="{00000000-0005-0000-0000-0000FE050000}"/>
    <cellStyle name="_입찰표지 _발주내역_5월기성내역_설계변경산출_설계변경내역서_내역서제경비제외123" xfId="2102" xr:uid="{00000000-0005-0000-0000-0000FF050000}"/>
    <cellStyle name="_입찰표지 _발주내역_5월기성내역_설계변경산출_설계변경내역서_설계변경내역서(2006년)" xfId="2103" xr:uid="{00000000-0005-0000-0000-000000060000}"/>
    <cellStyle name="_입찰표지 _발주내역_5월기성내역_설계변경산출_설계변경내역서_설계변경내역서(물가변동)" xfId="2104" xr:uid="{00000000-0005-0000-0000-000001060000}"/>
    <cellStyle name="_입찰표지 _발주내역_5월기성내역_설계변경산출_설계변경내역서_실정보고내역집계(2006)" xfId="2105" xr:uid="{00000000-0005-0000-0000-000002060000}"/>
    <cellStyle name="_입찰표지 _발주내역_5월기성내역_설계변경산출_통신관로(9공구)" xfId="2106" xr:uid="{00000000-0005-0000-0000-000003060000}"/>
    <cellStyle name="_입찰표지 _발주내역_5월기성내역_설계변경산출_통신관로(9공구)_설계변경내역서" xfId="2107" xr:uid="{00000000-0005-0000-0000-000004060000}"/>
    <cellStyle name="_입찰표지 _발주내역_5월기성내역_설계변경산출_통신관로(9공구)_설계변경내역서_내역서제경비제외123" xfId="2108" xr:uid="{00000000-0005-0000-0000-000005060000}"/>
    <cellStyle name="_입찰표지 _발주내역_5월기성내역_설계변경산출_통신관로(9공구)_설계변경내역서_설계변경내역서(2006년)" xfId="2109" xr:uid="{00000000-0005-0000-0000-000006060000}"/>
    <cellStyle name="_입찰표지 _발주내역_5월기성내역_설계변경산출_통신관로(9공구)_설계변경내역서_설계변경내역서(물가변동)" xfId="2110" xr:uid="{00000000-0005-0000-0000-000007060000}"/>
    <cellStyle name="_입찰표지 _발주내역_5월기성내역_설계변경산출_통신관로(9공구)_설계변경내역서_실정보고내역집계(2006)" xfId="2111" xr:uid="{00000000-0005-0000-0000-000008060000}"/>
    <cellStyle name="_입찰표지 _발주내역_설계변경내역서" xfId="2112" xr:uid="{00000000-0005-0000-0000-000009060000}"/>
    <cellStyle name="_입찰표지 _발주내역_설계변경내역서_내역서제경비제외123" xfId="2113" xr:uid="{00000000-0005-0000-0000-00000A060000}"/>
    <cellStyle name="_입찰표지 _발주내역_설계변경내역서_설계변경내역서(2006년)" xfId="2114" xr:uid="{00000000-0005-0000-0000-00000B060000}"/>
    <cellStyle name="_입찰표지 _발주내역_설계변경내역서_설계변경내역서(물가변동)" xfId="2115" xr:uid="{00000000-0005-0000-0000-00000C060000}"/>
    <cellStyle name="_입찰표지 _발주내역_설계변경내역서_실정보고내역집계(2006)" xfId="2116" xr:uid="{00000000-0005-0000-0000-00000D060000}"/>
    <cellStyle name="_입찰표지 _발주내역_설계변경산출" xfId="2117" xr:uid="{00000000-0005-0000-0000-00000E060000}"/>
    <cellStyle name="_입찰표지 _발주내역_설계변경산출_9공구대우통신관로" xfId="2118" xr:uid="{00000000-0005-0000-0000-00000F060000}"/>
    <cellStyle name="_입찰표지 _발주내역_설계변경산출_9공구대우통신관로_설계변경내역서" xfId="2119" xr:uid="{00000000-0005-0000-0000-000010060000}"/>
    <cellStyle name="_입찰표지 _발주내역_설계변경산출_9공구대우통신관로_설계변경내역서_내역서제경비제외123" xfId="2120" xr:uid="{00000000-0005-0000-0000-000011060000}"/>
    <cellStyle name="_입찰표지 _발주내역_설계변경산출_9공구대우통신관로_설계변경내역서_설계변경내역서(2006년)" xfId="2121" xr:uid="{00000000-0005-0000-0000-000012060000}"/>
    <cellStyle name="_입찰표지 _발주내역_설계변경산출_9공구대우통신관로_설계변경내역서_설계변경내역서(물가변동)" xfId="2122" xr:uid="{00000000-0005-0000-0000-000013060000}"/>
    <cellStyle name="_입찰표지 _발주내역_설계변경산출_9공구대우통신관로_설계변경내역서_실정보고내역집계(2006)" xfId="2123" xr:uid="{00000000-0005-0000-0000-000014060000}"/>
    <cellStyle name="_입찰표지 _발주내역_설계변경산출_설계변경내역서" xfId="2124" xr:uid="{00000000-0005-0000-0000-000015060000}"/>
    <cellStyle name="_입찰표지 _발주내역_설계변경산출_설계변경내역서_내역서제경비제외123" xfId="2125" xr:uid="{00000000-0005-0000-0000-000016060000}"/>
    <cellStyle name="_입찰표지 _발주내역_설계변경산출_설계변경내역서_설계변경내역서(2006년)" xfId="2126" xr:uid="{00000000-0005-0000-0000-000017060000}"/>
    <cellStyle name="_입찰표지 _발주내역_설계변경산출_설계변경내역서_설계변경내역서(물가변동)" xfId="2127" xr:uid="{00000000-0005-0000-0000-000018060000}"/>
    <cellStyle name="_입찰표지 _발주내역_설계변경산출_설계변경내역서_실정보고내역집계(2006)" xfId="2128" xr:uid="{00000000-0005-0000-0000-000019060000}"/>
    <cellStyle name="_입찰표지 _발주내역_설계변경산출_통신관로(9공구)" xfId="2129" xr:uid="{00000000-0005-0000-0000-00001A060000}"/>
    <cellStyle name="_입찰표지 _발주내역_설계변경산출_통신관로(9공구)_설계변경내역서" xfId="2130" xr:uid="{00000000-0005-0000-0000-00001B060000}"/>
    <cellStyle name="_입찰표지 _발주내역_설계변경산출_통신관로(9공구)_설계변경내역서_내역서제경비제외123" xfId="2131" xr:uid="{00000000-0005-0000-0000-00001C060000}"/>
    <cellStyle name="_입찰표지 _발주내역_설계변경산출_통신관로(9공구)_설계변경내역서_설계변경내역서(2006년)" xfId="2132" xr:uid="{00000000-0005-0000-0000-00001D060000}"/>
    <cellStyle name="_입찰표지 _발주내역_설계변경산출_통신관로(9공구)_설계변경내역서_설계변경내역서(물가변동)" xfId="2133" xr:uid="{00000000-0005-0000-0000-00001E060000}"/>
    <cellStyle name="_입찰표지 _발주내역_설계변경산출_통신관로(9공구)_설계변경내역서_실정보고내역집계(2006)" xfId="2134" xr:uid="{00000000-0005-0000-0000-00001F060000}"/>
    <cellStyle name="_입찰표지 _부천실행내역서 최종(rev3 05.06.07)" xfId="2135" xr:uid="{00000000-0005-0000-0000-000020060000}"/>
    <cellStyle name="_입찰표지 _부천실행내역서 최종(rev3 05.06.07)_27-052 평택항 축조공사 정기 및 초기점검" xfId="2136" xr:uid="{00000000-0005-0000-0000-000021060000}"/>
    <cellStyle name="_입찰표지 _사전공사(현장관리비,가설,철콘,설비)" xfId="2137" xr:uid="{00000000-0005-0000-0000-000022060000}"/>
    <cellStyle name="_입찰표지 _사전공사(현장관리비,가설,철콘,설비)_27-052 평택항 축조공사 정기 및 초기점검" xfId="2138" xr:uid="{00000000-0005-0000-0000-000023060000}"/>
    <cellStyle name="_입찰표지 _사전공사(현장관리비,가설,철콘,설비)_부천실행내역서 최종(rev3 05.06.07)" xfId="2139" xr:uid="{00000000-0005-0000-0000-000024060000}"/>
    <cellStyle name="_입찰표지 _사전공사(현장관리비,가설,철콘,설비)_부천실행내역서 최종(rev3 05.06.07)_27-052 평택항 축조공사 정기 및 초기점검" xfId="2140" xr:uid="{00000000-0005-0000-0000-000025060000}"/>
    <cellStyle name="_입찰표지 _사전공사(현장관리비,가설,철콘,설비)_준공정산메뉴얼(최종)" xfId="2141" xr:uid="{00000000-0005-0000-0000-000026060000}"/>
    <cellStyle name="_입찰표지 _사전공사(현장관리비,가설,철콘,설비)_준공정산메뉴얼(최종)_27-052 평택항 축조공사 정기 및 초기점검" xfId="2142" xr:uid="{00000000-0005-0000-0000-000027060000}"/>
    <cellStyle name="_입찰표지 _사전공사(현장관리비,가설,철콘,설비)_준공정산메뉴얼(최종)_부천실행내역서 최종(rev3 05.06.07)" xfId="2143" xr:uid="{00000000-0005-0000-0000-000028060000}"/>
    <cellStyle name="_입찰표지 _사전공사(현장관리비,가설,철콘,설비)_준공정산메뉴얼(최종)_부천실행내역서 최종(rev3 05.06.07)_27-052 평택항 축조공사 정기 및 초기점검" xfId="2144" xr:uid="{00000000-0005-0000-0000-000029060000}"/>
    <cellStyle name="_입찰표지 _설계변경내역서" xfId="2145" xr:uid="{00000000-0005-0000-0000-00002A060000}"/>
    <cellStyle name="_입찰표지 _설계변경내역서_내역서제경비제외123" xfId="2146" xr:uid="{00000000-0005-0000-0000-00002B060000}"/>
    <cellStyle name="_입찰표지 _설계변경내역서_설계변경내역서(2006년)" xfId="2147" xr:uid="{00000000-0005-0000-0000-00002C060000}"/>
    <cellStyle name="_입찰표지 _설계변경내역서_설계변경내역서(물가변동)" xfId="2148" xr:uid="{00000000-0005-0000-0000-00002D060000}"/>
    <cellStyle name="_입찰표지 _설계변경내역서_실정보고내역집계(2006)" xfId="2149" xr:uid="{00000000-0005-0000-0000-00002E060000}"/>
    <cellStyle name="_입찰표지 _설계변경산출" xfId="2150" xr:uid="{00000000-0005-0000-0000-00002F060000}"/>
    <cellStyle name="_입찰표지 _설계변경산출_9공구대우통신관로" xfId="2151" xr:uid="{00000000-0005-0000-0000-000030060000}"/>
    <cellStyle name="_입찰표지 _설계변경산출_9공구대우통신관로_설계변경내역서" xfId="2152" xr:uid="{00000000-0005-0000-0000-000031060000}"/>
    <cellStyle name="_입찰표지 _설계변경산출_9공구대우통신관로_설계변경내역서_내역서제경비제외123" xfId="2153" xr:uid="{00000000-0005-0000-0000-000032060000}"/>
    <cellStyle name="_입찰표지 _설계변경산출_9공구대우통신관로_설계변경내역서_설계변경내역서(2006년)" xfId="2154" xr:uid="{00000000-0005-0000-0000-000033060000}"/>
    <cellStyle name="_입찰표지 _설계변경산출_9공구대우통신관로_설계변경내역서_설계변경내역서(물가변동)" xfId="2155" xr:uid="{00000000-0005-0000-0000-000034060000}"/>
    <cellStyle name="_입찰표지 _설계변경산출_9공구대우통신관로_설계변경내역서_실정보고내역집계(2006)" xfId="2156" xr:uid="{00000000-0005-0000-0000-000035060000}"/>
    <cellStyle name="_입찰표지 _설계변경산출_설계변경내역서" xfId="2157" xr:uid="{00000000-0005-0000-0000-000036060000}"/>
    <cellStyle name="_입찰표지 _설계변경산출_설계변경내역서_내역서제경비제외123" xfId="2158" xr:uid="{00000000-0005-0000-0000-000037060000}"/>
    <cellStyle name="_입찰표지 _설계변경산출_설계변경내역서_설계변경내역서(2006년)" xfId="2159" xr:uid="{00000000-0005-0000-0000-000038060000}"/>
    <cellStyle name="_입찰표지 _설계변경산출_설계변경내역서_설계변경내역서(물가변동)" xfId="2160" xr:uid="{00000000-0005-0000-0000-000039060000}"/>
    <cellStyle name="_입찰표지 _설계변경산출_설계변경내역서_실정보고내역집계(2006)" xfId="2161" xr:uid="{00000000-0005-0000-0000-00003A060000}"/>
    <cellStyle name="_입찰표지 _설계변경산출_통신관로(9공구)" xfId="2162" xr:uid="{00000000-0005-0000-0000-00003B060000}"/>
    <cellStyle name="_입찰표지 _설계변경산출_통신관로(9공구)_설계변경내역서" xfId="2163" xr:uid="{00000000-0005-0000-0000-00003C060000}"/>
    <cellStyle name="_입찰표지 _설계변경산출_통신관로(9공구)_설계변경내역서_내역서제경비제외123" xfId="2164" xr:uid="{00000000-0005-0000-0000-00003D060000}"/>
    <cellStyle name="_입찰표지 _설계변경산출_통신관로(9공구)_설계변경내역서_설계변경내역서(2006년)" xfId="2165" xr:uid="{00000000-0005-0000-0000-00003E060000}"/>
    <cellStyle name="_입찰표지 _설계변경산출_통신관로(9공구)_설계변경내역서_설계변경내역서(물가변동)" xfId="2166" xr:uid="{00000000-0005-0000-0000-00003F060000}"/>
    <cellStyle name="_입찰표지 _설계변경산출_통신관로(9공구)_설계변경내역서_실정보고내역집계(2006)" xfId="2167" xr:uid="{00000000-0005-0000-0000-000040060000}"/>
    <cellStyle name="_입찰표지 _실행예산최종" xfId="2168" xr:uid="{00000000-0005-0000-0000-000041060000}"/>
    <cellStyle name="_입찰표지 _실행예산최종_27-052 평택항 축조공사 정기 및 초기점검" xfId="2169" xr:uid="{00000000-0005-0000-0000-000042060000}"/>
    <cellStyle name="_입찰표지 _실행예산최종_부천실행내역서 최종(rev3 05.06.07)" xfId="2170" xr:uid="{00000000-0005-0000-0000-000043060000}"/>
    <cellStyle name="_입찰표지 _실행예산최종_부천실행내역서 최종(rev3 05.06.07)_27-052 평택항 축조공사 정기 및 초기점검" xfId="2171" xr:uid="{00000000-0005-0000-0000-000044060000}"/>
    <cellStyle name="_입찰표지 _실행예산최종_준공정산메뉴얼(최종)" xfId="2172" xr:uid="{00000000-0005-0000-0000-000045060000}"/>
    <cellStyle name="_입찰표지 _실행예산최종_준공정산메뉴얼(최종)_27-052 평택항 축조공사 정기 및 초기점검" xfId="2173" xr:uid="{00000000-0005-0000-0000-000046060000}"/>
    <cellStyle name="_입찰표지 _실행예산최종_준공정산메뉴얼(최종)_부천실행내역서 최종(rev3 05.06.07)" xfId="2174" xr:uid="{00000000-0005-0000-0000-000047060000}"/>
    <cellStyle name="_입찰표지 _실행예산최종_준공정산메뉴얼(최종)_부천실행내역서 최종(rev3 05.06.07)_27-052 평택항 축조공사 정기 및 초기점검" xfId="2175" xr:uid="{00000000-0005-0000-0000-000048060000}"/>
    <cellStyle name="_입찰표지 _안동부대" xfId="2176" xr:uid="{00000000-0005-0000-0000-000049060000}"/>
    <cellStyle name="_입찰표지 _안동부대_27-052 평택항 축조공사 정기 및 초기점검" xfId="2177" xr:uid="{00000000-0005-0000-0000-00004A060000}"/>
    <cellStyle name="_입찰표지 _이행각서" xfId="2178" xr:uid="{00000000-0005-0000-0000-00004B060000}"/>
    <cellStyle name="_입찰표지 _이행각서_27-052 평택항 축조공사 정기 및 초기점검" xfId="2179" xr:uid="{00000000-0005-0000-0000-00004C060000}"/>
    <cellStyle name="_입찰표지 _이행각서_견적서갑지" xfId="2180" xr:uid="{00000000-0005-0000-0000-00004D060000}"/>
    <cellStyle name="_입찰표지 _이행각서_견적서갑지_27-052 평택항 축조공사 정기 및 초기점검" xfId="2181" xr:uid="{00000000-0005-0000-0000-00004E060000}"/>
    <cellStyle name="_입찰표지 _이행각서_동대구-경주1공구(현산)" xfId="2182" xr:uid="{00000000-0005-0000-0000-00004F060000}"/>
    <cellStyle name="_입찰표지 _이행각서_동대구-경주1공구(현산)_27-052 평택항 축조공사 정기 및 초기점검" xfId="2183" xr:uid="{00000000-0005-0000-0000-000050060000}"/>
    <cellStyle name="_입찰표지 _이행각서_동대구-경주1공구(현산)_견적서갑지" xfId="2184" xr:uid="{00000000-0005-0000-0000-000051060000}"/>
    <cellStyle name="_입찰표지 _이행각서_동대구-경주1공구(현산)_견적서갑지_27-052 평택항 축조공사 정기 및 초기점검" xfId="2185" xr:uid="{00000000-0005-0000-0000-000052060000}"/>
    <cellStyle name="_입찰표지 _이행각서_문산실행" xfId="2186" xr:uid="{00000000-0005-0000-0000-000053060000}"/>
    <cellStyle name="_입찰표지 _이행각서_문산실행_27-052 평택항 축조공사 정기 및 초기점검" xfId="2187" xr:uid="{00000000-0005-0000-0000-000054060000}"/>
    <cellStyle name="_입찰표지 _이행각서_문산실행_견적서갑지" xfId="2188" xr:uid="{00000000-0005-0000-0000-000055060000}"/>
    <cellStyle name="_입찰표지 _이행각서_문산실행_견적서갑지_27-052 평택항 축조공사 정기 및 초기점검" xfId="2189" xr:uid="{00000000-0005-0000-0000-000056060000}"/>
    <cellStyle name="_입찰표지 _준공정산메뉴얼(최종)" xfId="2190" xr:uid="{00000000-0005-0000-0000-000057060000}"/>
    <cellStyle name="_입찰표지 _준공정산메뉴얼(최종)_27-052 평택항 축조공사 정기 및 초기점검" xfId="2191" xr:uid="{00000000-0005-0000-0000-000058060000}"/>
    <cellStyle name="_입찰표지 _준공정산메뉴얼(최종)_부천실행내역서 최종(rev3 05.06.07)" xfId="2192" xr:uid="{00000000-0005-0000-0000-000059060000}"/>
    <cellStyle name="_입찰표지 _준공정산메뉴얼(최종)_부천실행내역서 최종(rev3 05.06.07)_27-052 평택항 축조공사 정기 및 초기점검" xfId="2193" xr:uid="{00000000-0005-0000-0000-00005A060000}"/>
    <cellStyle name="_입찰표지 _포기각서" xfId="2194" xr:uid="{00000000-0005-0000-0000-00005B060000}"/>
    <cellStyle name="_입찰표지 _포기각서_27-052 평택항 축조공사 정기 및 초기점검" xfId="2195" xr:uid="{00000000-0005-0000-0000-00005C060000}"/>
    <cellStyle name="_입찰표지 _포기각서_견적서갑지" xfId="2196" xr:uid="{00000000-0005-0000-0000-00005D060000}"/>
    <cellStyle name="_입찰표지 _포기각서_견적서갑지_27-052 평택항 축조공사 정기 및 초기점검" xfId="2197" xr:uid="{00000000-0005-0000-0000-00005E060000}"/>
    <cellStyle name="_입찰표지 _하도계약서류(철콘)" xfId="2198" xr:uid="{00000000-0005-0000-0000-00005F060000}"/>
    <cellStyle name="_입찰표지 _하도계약서류(철콘)_27-052 평택항 축조공사 정기 및 초기점검" xfId="2199" xr:uid="{00000000-0005-0000-0000-000060060000}"/>
    <cellStyle name="_입찰표지 _하도계약서류(철콘)_부천실행내역서 최종(rev3 05.06.07)" xfId="2200" xr:uid="{00000000-0005-0000-0000-000061060000}"/>
    <cellStyle name="_입찰표지 _하도계약서류(철콘)_부천실행내역서 최종(rev3 05.06.07)_27-052 평택항 축조공사 정기 및 초기점검" xfId="2201" xr:uid="{00000000-0005-0000-0000-000062060000}"/>
    <cellStyle name="_입찰표지 _하도계약서류(철콘)_준공정산메뉴얼(최종)" xfId="2202" xr:uid="{00000000-0005-0000-0000-000063060000}"/>
    <cellStyle name="_입찰표지 _하도계약서류(철콘)_준공정산메뉴얼(최종)_27-052 평택항 축조공사 정기 및 초기점검" xfId="2203" xr:uid="{00000000-0005-0000-0000-000064060000}"/>
    <cellStyle name="_입찰표지 _하도계약서류(철콘)_준공정산메뉴얼(최종)_부천실행내역서 최종(rev3 05.06.07)" xfId="2204" xr:uid="{00000000-0005-0000-0000-000065060000}"/>
    <cellStyle name="_입찰표지 _하도계약서류(철콘)_준공정산메뉴얼(최종)_부천실행내역서 최종(rev3 05.06.07)_27-052 평택항 축조공사 정기 및 초기점검" xfId="2205" xr:uid="{00000000-0005-0000-0000-000066060000}"/>
    <cellStyle name="_입찰표지 _현설양식" xfId="2206" xr:uid="{00000000-0005-0000-0000-000067060000}"/>
    <cellStyle name="_입찰표지 _현설양식_27-052 평택항 축조공사 정기 및 초기점검" xfId="2207" xr:uid="{00000000-0005-0000-0000-000068060000}"/>
    <cellStyle name="_입찰표지 _현설양식_견적서갑지" xfId="2208" xr:uid="{00000000-0005-0000-0000-000069060000}"/>
    <cellStyle name="_입찰표지 _현설양식_견적서갑지_27-052 평택항 축조공사 정기 및 초기점검" xfId="2209" xr:uid="{00000000-0005-0000-0000-00006A060000}"/>
    <cellStyle name="_입찰표지 _현설양식_동대구-경주1공구(현산)" xfId="2210" xr:uid="{00000000-0005-0000-0000-00006B060000}"/>
    <cellStyle name="_입찰표지 _현설양식_동대구-경주1공구(현산)_27-052 평택항 축조공사 정기 및 초기점검" xfId="2211" xr:uid="{00000000-0005-0000-0000-00006C060000}"/>
    <cellStyle name="_입찰표지 _현설양식_동대구-경주1공구(현산)_견적서갑지" xfId="2212" xr:uid="{00000000-0005-0000-0000-00006D060000}"/>
    <cellStyle name="_입찰표지 _현설양식_동대구-경주1공구(현산)_견적서갑지_27-052 평택항 축조공사 정기 및 초기점검" xfId="2213" xr:uid="{00000000-0005-0000-0000-00006E060000}"/>
    <cellStyle name="_입찰표지 _현설양식_문산실행" xfId="2214" xr:uid="{00000000-0005-0000-0000-00006F060000}"/>
    <cellStyle name="_입찰표지 _현설양식_문산실행_27-052 평택항 축조공사 정기 및 초기점검" xfId="2215" xr:uid="{00000000-0005-0000-0000-000070060000}"/>
    <cellStyle name="_입찰표지 _현설양식_문산실행_견적서갑지" xfId="2216" xr:uid="{00000000-0005-0000-0000-000071060000}"/>
    <cellStyle name="_입찰표지 _현설양식_문산실행_견적서갑지_27-052 평택항 축조공사 정기 및 초기점검" xfId="2217" xr:uid="{00000000-0005-0000-0000-000072060000}"/>
    <cellStyle name="_입찰표지 _현장설명" xfId="2218" xr:uid="{00000000-0005-0000-0000-000073060000}"/>
    <cellStyle name="_입찰표지 _현장설명_27-052 평택항 축조공사 정기 및 초기점검" xfId="2219" xr:uid="{00000000-0005-0000-0000-000074060000}"/>
    <cellStyle name="_입찰표지 _현장설명_동대구-경주1공구(현산)" xfId="2220" xr:uid="{00000000-0005-0000-0000-000075060000}"/>
    <cellStyle name="_입찰표지 _현장설명_동대구-경주1공구(현산)_27-052 평택항 축조공사 정기 및 초기점검" xfId="2221" xr:uid="{00000000-0005-0000-0000-000076060000}"/>
    <cellStyle name="_입찰표지 _현장설명_동대구-경주1공구(현산)_견적서갑지" xfId="2222" xr:uid="{00000000-0005-0000-0000-000077060000}"/>
    <cellStyle name="_입찰표지 _현장설명_동대구-경주1공구(현산)_견적서갑지_27-052 평택항 축조공사 정기 및 초기점검" xfId="2223" xr:uid="{00000000-0005-0000-0000-000078060000}"/>
    <cellStyle name="_입찰표지 _현장설명_문산실행" xfId="2224" xr:uid="{00000000-0005-0000-0000-000079060000}"/>
    <cellStyle name="_입찰표지 _현장설명_문산실행_27-052 평택항 축조공사 정기 및 초기점검" xfId="2225" xr:uid="{00000000-0005-0000-0000-00007A060000}"/>
    <cellStyle name="_입찰표지 _현장설명_문산실행_견적서갑지" xfId="2226" xr:uid="{00000000-0005-0000-0000-00007B060000}"/>
    <cellStyle name="_입찰표지 _현장설명_문산실행_견적서갑지_27-052 평택항 축조공사 정기 및 초기점검" xfId="2227" xr:uid="{00000000-0005-0000-0000-00007C060000}"/>
    <cellStyle name="_장항선04투찰" xfId="2232" xr:uid="{00000000-0005-0000-0000-00007D060000}"/>
    <cellStyle name="_장항선05투찰" xfId="2233" xr:uid="{00000000-0005-0000-0000-00007E060000}"/>
    <cellStyle name="_적격 " xfId="2234" xr:uid="{00000000-0005-0000-0000-00007F060000}"/>
    <cellStyle name="_적격 _27-052 평택항 축조공사 정기 및 초기점검" xfId="2235" xr:uid="{00000000-0005-0000-0000-000080060000}"/>
    <cellStyle name="_적격 _YP(SAM-P)" xfId="2306" xr:uid="{00000000-0005-0000-0000-000081060000}"/>
    <cellStyle name="_적격 _YP(SAM-P)_27-052 평택항 축조공사 정기 및 초기점검" xfId="2307" xr:uid="{00000000-0005-0000-0000-000082060000}"/>
    <cellStyle name="_적격 _YP(SAM-P)_견적서갑지" xfId="2308" xr:uid="{00000000-0005-0000-0000-000083060000}"/>
    <cellStyle name="_적격 _YP(SAM-P)_견적서갑지_27-052 평택항 축조공사 정기 및 초기점검" xfId="2309" xr:uid="{00000000-0005-0000-0000-000084060000}"/>
    <cellStyle name="_적격 _견적서갑지" xfId="2236" xr:uid="{00000000-0005-0000-0000-000085060000}"/>
    <cellStyle name="_적격 _견적서갑지_27-052 평택항 축조공사 정기 및 초기점검" xfId="2237" xr:uid="{00000000-0005-0000-0000-000086060000}"/>
    <cellStyle name="_적격 _반곡개야(토,배,부)" xfId="2238" xr:uid="{00000000-0005-0000-0000-000087060000}"/>
    <cellStyle name="_적격 _반곡개야(토,배,부)_27-052 평택항 축조공사 정기 및 초기점검" xfId="2239" xr:uid="{00000000-0005-0000-0000-000088060000}"/>
    <cellStyle name="_적격 _반곡개야(토,배,부)_견적서갑지" xfId="2240" xr:uid="{00000000-0005-0000-0000-000089060000}"/>
    <cellStyle name="_적격 _반곡개야(토,배,부)_견적서갑지_27-052 평택항 축조공사 정기 및 초기점검" xfId="2241" xr:uid="{00000000-0005-0000-0000-00008A060000}"/>
    <cellStyle name="_적격 _부천실행내역서 최종(rev3 05.06.07)" xfId="2242" xr:uid="{00000000-0005-0000-0000-00008B060000}"/>
    <cellStyle name="_적격 _부천실행내역서 최종(rev3 05.06.07)_27-052 평택항 축조공사 정기 및 초기점검" xfId="2243" xr:uid="{00000000-0005-0000-0000-00008C060000}"/>
    <cellStyle name="_적격 _사전공사(현장관리비,가설,철콘,설비)" xfId="2244" xr:uid="{00000000-0005-0000-0000-00008D060000}"/>
    <cellStyle name="_적격 _사전공사(현장관리비,가설,철콘,설비)_27-052 평택항 축조공사 정기 및 초기점검" xfId="2245" xr:uid="{00000000-0005-0000-0000-00008E060000}"/>
    <cellStyle name="_적격 _사전공사(현장관리비,가설,철콘,설비)_부천실행내역서 최종(rev3 05.06.07)" xfId="2246" xr:uid="{00000000-0005-0000-0000-00008F060000}"/>
    <cellStyle name="_적격 _사전공사(현장관리비,가설,철콘,설비)_부천실행내역서 최종(rev3 05.06.07)_27-052 평택항 축조공사 정기 및 초기점검" xfId="2247" xr:uid="{00000000-0005-0000-0000-000090060000}"/>
    <cellStyle name="_적격 _사전공사(현장관리비,가설,철콘,설비)_준공정산메뉴얼(최종)" xfId="2248" xr:uid="{00000000-0005-0000-0000-000091060000}"/>
    <cellStyle name="_적격 _사전공사(현장관리비,가설,철콘,설비)_준공정산메뉴얼(최종)_27-052 평택항 축조공사 정기 및 초기점검" xfId="2249" xr:uid="{00000000-0005-0000-0000-000092060000}"/>
    <cellStyle name="_적격 _사전공사(현장관리비,가설,철콘,설비)_준공정산메뉴얼(최종)_부천실행내역서 최종(rev3 05.06.07)" xfId="2250" xr:uid="{00000000-0005-0000-0000-000093060000}"/>
    <cellStyle name="_적격 _사전공사(현장관리비,가설,철콘,설비)_준공정산메뉴얼(최종)_부천실행내역서 최종(rev3 05.06.07)_27-052 평택항 축조공사 정기 및 초기점검" xfId="2251" xr:uid="{00000000-0005-0000-0000-000094060000}"/>
    <cellStyle name="_적격 _실행예산최종" xfId="2252" xr:uid="{00000000-0005-0000-0000-000095060000}"/>
    <cellStyle name="_적격 _실행예산최종_27-052 평택항 축조공사 정기 및 초기점검" xfId="2253" xr:uid="{00000000-0005-0000-0000-000096060000}"/>
    <cellStyle name="_적격 _실행예산최종_부천실행내역서 최종(rev3 05.06.07)" xfId="2254" xr:uid="{00000000-0005-0000-0000-000097060000}"/>
    <cellStyle name="_적격 _실행예산최종_부천실행내역서 최종(rev3 05.06.07)_27-052 평택항 축조공사 정기 및 초기점검" xfId="2255" xr:uid="{00000000-0005-0000-0000-000098060000}"/>
    <cellStyle name="_적격 _실행예산최종_준공정산메뉴얼(최종)" xfId="2256" xr:uid="{00000000-0005-0000-0000-000099060000}"/>
    <cellStyle name="_적격 _실행예산최종_준공정산메뉴얼(최종)_27-052 평택항 축조공사 정기 및 초기점검" xfId="2257" xr:uid="{00000000-0005-0000-0000-00009A060000}"/>
    <cellStyle name="_적격 _실행예산최종_준공정산메뉴얼(최종)_부천실행내역서 최종(rev3 05.06.07)" xfId="2258" xr:uid="{00000000-0005-0000-0000-00009B060000}"/>
    <cellStyle name="_적격 _실행예산최종_준공정산메뉴얼(최종)_부천실행내역서 최종(rev3 05.06.07)_27-052 평택항 축조공사 정기 및 초기점검" xfId="2259" xr:uid="{00000000-0005-0000-0000-00009C060000}"/>
    <cellStyle name="_적격 _준공정산메뉴얼(최종)" xfId="2260" xr:uid="{00000000-0005-0000-0000-00009D060000}"/>
    <cellStyle name="_적격 _준공정산메뉴얼(최종)_27-052 평택항 축조공사 정기 및 초기점검" xfId="2261" xr:uid="{00000000-0005-0000-0000-00009E060000}"/>
    <cellStyle name="_적격 _준공정산메뉴얼(최종)_부천실행내역서 최종(rev3 05.06.07)" xfId="2262" xr:uid="{00000000-0005-0000-0000-00009F060000}"/>
    <cellStyle name="_적격 _준공정산메뉴얼(최종)_부천실행내역서 최종(rev3 05.06.07)_27-052 평택항 축조공사 정기 및 초기점검" xfId="2263" xr:uid="{00000000-0005-0000-0000-0000A0060000}"/>
    <cellStyle name="_적격 _집행갑지 " xfId="2264" xr:uid="{00000000-0005-0000-0000-0000A1060000}"/>
    <cellStyle name="_적격 _집행갑지 _27-052 평택항 축조공사 정기 및 초기점검" xfId="2265" xr:uid="{00000000-0005-0000-0000-0000A2060000}"/>
    <cellStyle name="_적격 _집행갑지 _견적서갑지" xfId="2266" xr:uid="{00000000-0005-0000-0000-0000A3060000}"/>
    <cellStyle name="_적격 _집행갑지 _견적서갑지_27-052 평택항 축조공사 정기 및 초기점검" xfId="2267" xr:uid="{00000000-0005-0000-0000-0000A4060000}"/>
    <cellStyle name="_적격 _집행갑지 _부천실행내역서 최종(rev3 05.06.07)" xfId="2268" xr:uid="{00000000-0005-0000-0000-0000A5060000}"/>
    <cellStyle name="_적격 _집행갑지 _부천실행내역서 최종(rev3 05.06.07)_27-052 평택항 축조공사 정기 및 초기점검" xfId="2269" xr:uid="{00000000-0005-0000-0000-0000A6060000}"/>
    <cellStyle name="_적격 _집행갑지 _사전공사(현장관리비,가설,철콘,설비)" xfId="2270" xr:uid="{00000000-0005-0000-0000-0000A7060000}"/>
    <cellStyle name="_적격 _집행갑지 _사전공사(현장관리비,가설,철콘,설비)_27-052 평택항 축조공사 정기 및 초기점검" xfId="2271" xr:uid="{00000000-0005-0000-0000-0000A8060000}"/>
    <cellStyle name="_적격 _집행갑지 _사전공사(현장관리비,가설,철콘,설비)_부천실행내역서 최종(rev3 05.06.07)" xfId="2272" xr:uid="{00000000-0005-0000-0000-0000A9060000}"/>
    <cellStyle name="_적격 _집행갑지 _사전공사(현장관리비,가설,철콘,설비)_부천실행내역서 최종(rev3 05.06.07)_27-052 평택항 축조공사 정기 및 초기점검" xfId="2273" xr:uid="{00000000-0005-0000-0000-0000AA060000}"/>
    <cellStyle name="_적격 _집행갑지 _사전공사(현장관리비,가설,철콘,설비)_준공정산메뉴얼(최종)" xfId="2274" xr:uid="{00000000-0005-0000-0000-0000AB060000}"/>
    <cellStyle name="_적격 _집행갑지 _사전공사(현장관리비,가설,철콘,설비)_준공정산메뉴얼(최종)_27-052 평택항 축조공사 정기 및 초기점검" xfId="2275" xr:uid="{00000000-0005-0000-0000-0000AC060000}"/>
    <cellStyle name="_적격 _집행갑지 _사전공사(현장관리비,가설,철콘,설비)_준공정산메뉴얼(최종)_부천실행내역서 최종(rev3 05.06.07)" xfId="2276" xr:uid="{00000000-0005-0000-0000-0000AD060000}"/>
    <cellStyle name="_적격 _집행갑지 _사전공사(현장관리비,가설,철콘,설비)_준공정산메뉴얼(최종)_부천실행내역서 최종(rev3 05.06.07)_27-052 평택항 축조공사 정기 및 초기점검" xfId="2277" xr:uid="{00000000-0005-0000-0000-0000AE060000}"/>
    <cellStyle name="_적격 _집행갑지 _실행예산최종" xfId="2278" xr:uid="{00000000-0005-0000-0000-0000AF060000}"/>
    <cellStyle name="_적격 _집행갑지 _실행예산최종_27-052 평택항 축조공사 정기 및 초기점검" xfId="2279" xr:uid="{00000000-0005-0000-0000-0000B0060000}"/>
    <cellStyle name="_적격 _집행갑지 _실행예산최종_부천실행내역서 최종(rev3 05.06.07)" xfId="2280" xr:uid="{00000000-0005-0000-0000-0000B1060000}"/>
    <cellStyle name="_적격 _집행갑지 _실행예산최종_부천실행내역서 최종(rev3 05.06.07)_27-052 평택항 축조공사 정기 및 초기점검" xfId="2281" xr:uid="{00000000-0005-0000-0000-0000B2060000}"/>
    <cellStyle name="_적격 _집행갑지 _실행예산최종_준공정산메뉴얼(최종)" xfId="2282" xr:uid="{00000000-0005-0000-0000-0000B3060000}"/>
    <cellStyle name="_적격 _집행갑지 _실행예산최종_준공정산메뉴얼(최종)_27-052 평택항 축조공사 정기 및 초기점검" xfId="2283" xr:uid="{00000000-0005-0000-0000-0000B4060000}"/>
    <cellStyle name="_적격 _집행갑지 _실행예산최종_준공정산메뉴얼(최종)_부천실행내역서 최종(rev3 05.06.07)" xfId="2284" xr:uid="{00000000-0005-0000-0000-0000B5060000}"/>
    <cellStyle name="_적격 _집행갑지 _실행예산최종_준공정산메뉴얼(최종)_부천실행내역서 최종(rev3 05.06.07)_27-052 평택항 축조공사 정기 및 초기점검" xfId="2285" xr:uid="{00000000-0005-0000-0000-0000B6060000}"/>
    <cellStyle name="_적격 _집행갑지 _준공정산메뉴얼(최종)" xfId="2286" xr:uid="{00000000-0005-0000-0000-0000B7060000}"/>
    <cellStyle name="_적격 _집행갑지 _준공정산메뉴얼(최종)_27-052 평택항 축조공사 정기 및 초기점검" xfId="2287" xr:uid="{00000000-0005-0000-0000-0000B8060000}"/>
    <cellStyle name="_적격 _집행갑지 _준공정산메뉴얼(최종)_부천실행내역서 최종(rev3 05.06.07)" xfId="2288" xr:uid="{00000000-0005-0000-0000-0000B9060000}"/>
    <cellStyle name="_적격 _집행갑지 _준공정산메뉴얼(최종)_부천실행내역서 최종(rev3 05.06.07)_27-052 평택항 축조공사 정기 및 초기점검" xfId="2289" xr:uid="{00000000-0005-0000-0000-0000BA060000}"/>
    <cellStyle name="_적격 _집행갑지 _하도계약서류(철콘)" xfId="2290" xr:uid="{00000000-0005-0000-0000-0000BB060000}"/>
    <cellStyle name="_적격 _집행갑지 _하도계약서류(철콘)_27-052 평택항 축조공사 정기 및 초기점검" xfId="2291" xr:uid="{00000000-0005-0000-0000-0000BC060000}"/>
    <cellStyle name="_적격 _집행갑지 _하도계약서류(철콘)_부천실행내역서 최종(rev3 05.06.07)" xfId="2292" xr:uid="{00000000-0005-0000-0000-0000BD060000}"/>
    <cellStyle name="_적격 _집행갑지 _하도계약서류(철콘)_부천실행내역서 최종(rev3 05.06.07)_27-052 평택항 축조공사 정기 및 초기점검" xfId="2293" xr:uid="{00000000-0005-0000-0000-0000BE060000}"/>
    <cellStyle name="_적격 _집행갑지 _하도계약서류(철콘)_준공정산메뉴얼(최종)" xfId="2294" xr:uid="{00000000-0005-0000-0000-0000BF060000}"/>
    <cellStyle name="_적격 _집행갑지 _하도계약서류(철콘)_준공정산메뉴얼(최종)_27-052 평택항 축조공사 정기 및 초기점검" xfId="2295" xr:uid="{00000000-0005-0000-0000-0000C0060000}"/>
    <cellStyle name="_적격 _집행갑지 _하도계약서류(철콘)_준공정산메뉴얼(최종)_부천실행내역서 최종(rev3 05.06.07)" xfId="2296" xr:uid="{00000000-0005-0000-0000-0000C1060000}"/>
    <cellStyle name="_적격 _집행갑지 _하도계약서류(철콘)_준공정산메뉴얼(최종)_부천실행내역서 최종(rev3 05.06.07)_27-052 평택항 축조공사 정기 및 초기점검" xfId="2297" xr:uid="{00000000-0005-0000-0000-0000C2060000}"/>
    <cellStyle name="_적격 _하도계약서류(철콘)" xfId="2298" xr:uid="{00000000-0005-0000-0000-0000C3060000}"/>
    <cellStyle name="_적격 _하도계약서류(철콘)_27-052 평택항 축조공사 정기 및 초기점검" xfId="2299" xr:uid="{00000000-0005-0000-0000-0000C4060000}"/>
    <cellStyle name="_적격 _하도계약서류(철콘)_부천실행내역서 최종(rev3 05.06.07)" xfId="2300" xr:uid="{00000000-0005-0000-0000-0000C5060000}"/>
    <cellStyle name="_적격 _하도계약서류(철콘)_부천실행내역서 최종(rev3 05.06.07)_27-052 평택항 축조공사 정기 및 초기점검" xfId="2301" xr:uid="{00000000-0005-0000-0000-0000C6060000}"/>
    <cellStyle name="_적격 _하도계약서류(철콘)_준공정산메뉴얼(최종)" xfId="2302" xr:uid="{00000000-0005-0000-0000-0000C7060000}"/>
    <cellStyle name="_적격 _하도계약서류(철콘)_준공정산메뉴얼(최종)_27-052 평택항 축조공사 정기 및 초기점검" xfId="2303" xr:uid="{00000000-0005-0000-0000-0000C8060000}"/>
    <cellStyle name="_적격 _하도계약서류(철콘)_준공정산메뉴얼(최종)_부천실행내역서 최종(rev3 05.06.07)" xfId="2304" xr:uid="{00000000-0005-0000-0000-0000C9060000}"/>
    <cellStyle name="_적격 _하도계약서류(철콘)_준공정산메뉴얼(최종)_부천실행내역서 최종(rev3 05.06.07)_27-052 평택항 축조공사 정기 및 초기점검" xfId="2305" xr:uid="{00000000-0005-0000-0000-0000CA060000}"/>
    <cellStyle name="_적격(화산) " xfId="2310" xr:uid="{00000000-0005-0000-0000-0000CB060000}"/>
    <cellStyle name="_적격(화산) _27-052 평택항 축조공사 정기 및 초기점검" xfId="2311" xr:uid="{00000000-0005-0000-0000-0000CC060000}"/>
    <cellStyle name="_적격(화산) _YP(SAM-P)" xfId="2493" xr:uid="{00000000-0005-0000-0000-0000CD060000}"/>
    <cellStyle name="_적격(화산) _YP(SAM-P)_27-052 평택항 축조공사 정기 및 초기점검" xfId="2494" xr:uid="{00000000-0005-0000-0000-0000CE060000}"/>
    <cellStyle name="_적격(화산) _YP(SAM-P)_견적서갑지" xfId="2495" xr:uid="{00000000-0005-0000-0000-0000CF060000}"/>
    <cellStyle name="_적격(화산) _YP(SAM-P)_견적서갑지_27-052 평택항 축조공사 정기 및 초기점검" xfId="2496" xr:uid="{00000000-0005-0000-0000-0000D0060000}"/>
    <cellStyle name="_적격(화산) _견적서갑지" xfId="2312" xr:uid="{00000000-0005-0000-0000-0000D1060000}"/>
    <cellStyle name="_적격(화산) _견적서갑지_27-052 평택항 축조공사 정기 및 초기점검" xfId="2313" xr:uid="{00000000-0005-0000-0000-0000D2060000}"/>
    <cellStyle name="_적격(화산) _광명작업중" xfId="2314" xr:uid="{00000000-0005-0000-0000-0000D3060000}"/>
    <cellStyle name="_적격(화산) _광명작업중_27-052 평택항 축조공사 정기 및 초기점검" xfId="2315" xr:uid="{00000000-0005-0000-0000-0000D4060000}"/>
    <cellStyle name="_적격(화산) _광명작업중_견적서갑지" xfId="2316" xr:uid="{00000000-0005-0000-0000-0000D5060000}"/>
    <cellStyle name="_적격(화산) _광명작업중_견적서갑지_27-052 평택항 축조공사 정기 및 초기점검" xfId="2317" xr:uid="{00000000-0005-0000-0000-0000D6060000}"/>
    <cellStyle name="_적격(화산) _동대구-경주1공구(현산)" xfId="2318" xr:uid="{00000000-0005-0000-0000-0000D7060000}"/>
    <cellStyle name="_적격(화산) _동대구-경주1공구(현산)_27-052 평택항 축조공사 정기 및 초기점검" xfId="2319" xr:uid="{00000000-0005-0000-0000-0000D8060000}"/>
    <cellStyle name="_적격(화산) _동대구-경주1공구(현산)_견적서갑지" xfId="2320" xr:uid="{00000000-0005-0000-0000-0000D9060000}"/>
    <cellStyle name="_적격(화산) _동대구-경주1공구(현산)_견적서갑지_27-052 평택항 축조공사 정기 및 초기점검" xfId="2321" xr:uid="{00000000-0005-0000-0000-0000DA060000}"/>
    <cellStyle name="_적격(화산) _반곡개야(토,배,부)" xfId="2322" xr:uid="{00000000-0005-0000-0000-0000DB060000}"/>
    <cellStyle name="_적격(화산) _반곡개야(토,배,부)_27-052 평택항 축조공사 정기 및 초기점검" xfId="2323" xr:uid="{00000000-0005-0000-0000-0000DC060000}"/>
    <cellStyle name="_적격(화산) _반곡개야(토,배,부)_견적서갑지" xfId="2324" xr:uid="{00000000-0005-0000-0000-0000DD060000}"/>
    <cellStyle name="_적격(화산) _반곡개야(토,배,부)_견적서갑지_27-052 평택항 축조공사 정기 및 초기점검" xfId="2325" xr:uid="{00000000-0005-0000-0000-0000DE060000}"/>
    <cellStyle name="_적격(화산) _발주내역" xfId="2326" xr:uid="{00000000-0005-0000-0000-0000DF060000}"/>
    <cellStyle name="_적격(화산) _발주내역_3월기성내역" xfId="2327" xr:uid="{00000000-0005-0000-0000-0000E0060000}"/>
    <cellStyle name="_적격(화산) _발주내역_3월기성내역_설계변경내역서" xfId="2328" xr:uid="{00000000-0005-0000-0000-0000E1060000}"/>
    <cellStyle name="_적격(화산) _발주내역_3월기성내역_설계변경내역서_내역서제경비제외123" xfId="2329" xr:uid="{00000000-0005-0000-0000-0000E2060000}"/>
    <cellStyle name="_적격(화산) _발주내역_3월기성내역_설계변경내역서_설계변경내역서(2006년)" xfId="2330" xr:uid="{00000000-0005-0000-0000-0000E3060000}"/>
    <cellStyle name="_적격(화산) _발주내역_3월기성내역_설계변경내역서_설계변경내역서(물가변동)" xfId="2331" xr:uid="{00000000-0005-0000-0000-0000E4060000}"/>
    <cellStyle name="_적격(화산) _발주내역_3월기성내역_설계변경내역서_실정보고내역집계(2006)" xfId="2332" xr:uid="{00000000-0005-0000-0000-0000E5060000}"/>
    <cellStyle name="_적격(화산) _발주내역_3월기성내역_설계변경산출" xfId="2333" xr:uid="{00000000-0005-0000-0000-0000E6060000}"/>
    <cellStyle name="_적격(화산) _발주내역_3월기성내역_설계변경산출_9공구대우통신관로" xfId="2334" xr:uid="{00000000-0005-0000-0000-0000E7060000}"/>
    <cellStyle name="_적격(화산) _발주내역_3월기성내역_설계변경산출_9공구대우통신관로_설계변경내역서" xfId="2335" xr:uid="{00000000-0005-0000-0000-0000E8060000}"/>
    <cellStyle name="_적격(화산) _발주내역_3월기성내역_설계변경산출_9공구대우통신관로_설계변경내역서_내역서제경비제외123" xfId="2336" xr:uid="{00000000-0005-0000-0000-0000E9060000}"/>
    <cellStyle name="_적격(화산) _발주내역_3월기성내역_설계변경산출_9공구대우통신관로_설계변경내역서_설계변경내역서(2006년)" xfId="2337" xr:uid="{00000000-0005-0000-0000-0000EA060000}"/>
    <cellStyle name="_적격(화산) _발주내역_3월기성내역_설계변경산출_9공구대우통신관로_설계변경내역서_설계변경내역서(물가변동)" xfId="2338" xr:uid="{00000000-0005-0000-0000-0000EB060000}"/>
    <cellStyle name="_적격(화산) _발주내역_3월기성내역_설계변경산출_9공구대우통신관로_설계변경내역서_실정보고내역집계(2006)" xfId="2339" xr:uid="{00000000-0005-0000-0000-0000EC060000}"/>
    <cellStyle name="_적격(화산) _발주내역_3월기성내역_설계변경산출_설계변경내역서" xfId="2340" xr:uid="{00000000-0005-0000-0000-0000ED060000}"/>
    <cellStyle name="_적격(화산) _발주내역_3월기성내역_설계변경산출_설계변경내역서_내역서제경비제외123" xfId="2341" xr:uid="{00000000-0005-0000-0000-0000EE060000}"/>
    <cellStyle name="_적격(화산) _발주내역_3월기성내역_설계변경산출_설계변경내역서_설계변경내역서(2006년)" xfId="2342" xr:uid="{00000000-0005-0000-0000-0000EF060000}"/>
    <cellStyle name="_적격(화산) _발주내역_3월기성내역_설계변경산출_설계변경내역서_설계변경내역서(물가변동)" xfId="2343" xr:uid="{00000000-0005-0000-0000-0000F0060000}"/>
    <cellStyle name="_적격(화산) _발주내역_3월기성내역_설계변경산출_설계변경내역서_실정보고내역집계(2006)" xfId="2344" xr:uid="{00000000-0005-0000-0000-0000F1060000}"/>
    <cellStyle name="_적격(화산) _발주내역_3월기성내역_설계변경산출_통신관로(9공구)" xfId="2345" xr:uid="{00000000-0005-0000-0000-0000F2060000}"/>
    <cellStyle name="_적격(화산) _발주내역_3월기성내역_설계변경산출_통신관로(9공구)_설계변경내역서" xfId="2346" xr:uid="{00000000-0005-0000-0000-0000F3060000}"/>
    <cellStyle name="_적격(화산) _발주내역_3월기성내역_설계변경산출_통신관로(9공구)_설계변경내역서_내역서제경비제외123" xfId="2347" xr:uid="{00000000-0005-0000-0000-0000F4060000}"/>
    <cellStyle name="_적격(화산) _발주내역_3월기성내역_설계변경산출_통신관로(9공구)_설계변경내역서_설계변경내역서(2006년)" xfId="2348" xr:uid="{00000000-0005-0000-0000-0000F5060000}"/>
    <cellStyle name="_적격(화산) _발주내역_3월기성내역_설계변경산출_통신관로(9공구)_설계변경내역서_설계변경내역서(물가변동)" xfId="2349" xr:uid="{00000000-0005-0000-0000-0000F6060000}"/>
    <cellStyle name="_적격(화산) _발주내역_3월기성내역_설계변경산출_통신관로(9공구)_설계변경내역서_실정보고내역집계(2006)" xfId="2350" xr:uid="{00000000-0005-0000-0000-0000F7060000}"/>
    <cellStyle name="_적격(화산) _발주내역_5월기성내역" xfId="2351" xr:uid="{00000000-0005-0000-0000-0000F8060000}"/>
    <cellStyle name="_적격(화산) _발주내역_5월기성내역_설계변경내역서" xfId="2352" xr:uid="{00000000-0005-0000-0000-0000F9060000}"/>
    <cellStyle name="_적격(화산) _발주내역_5월기성내역_설계변경내역서_내역서제경비제외123" xfId="2353" xr:uid="{00000000-0005-0000-0000-0000FA060000}"/>
    <cellStyle name="_적격(화산) _발주내역_5월기성내역_설계변경내역서_설계변경내역서(2006년)" xfId="2354" xr:uid="{00000000-0005-0000-0000-0000FB060000}"/>
    <cellStyle name="_적격(화산) _발주내역_5월기성내역_설계변경내역서_설계변경내역서(물가변동)" xfId="2355" xr:uid="{00000000-0005-0000-0000-0000FC060000}"/>
    <cellStyle name="_적격(화산) _발주내역_5월기성내역_설계변경내역서_실정보고내역집계(2006)" xfId="2356" xr:uid="{00000000-0005-0000-0000-0000FD060000}"/>
    <cellStyle name="_적격(화산) _발주내역_5월기성내역_설계변경산출" xfId="2357" xr:uid="{00000000-0005-0000-0000-0000FE060000}"/>
    <cellStyle name="_적격(화산) _발주내역_5월기성내역_설계변경산출_9공구대우통신관로" xfId="2358" xr:uid="{00000000-0005-0000-0000-0000FF060000}"/>
    <cellStyle name="_적격(화산) _발주내역_5월기성내역_설계변경산출_9공구대우통신관로_설계변경내역서" xfId="2359" xr:uid="{00000000-0005-0000-0000-000000070000}"/>
    <cellStyle name="_적격(화산) _발주내역_5월기성내역_설계변경산출_9공구대우통신관로_설계변경내역서_내역서제경비제외123" xfId="2360" xr:uid="{00000000-0005-0000-0000-000001070000}"/>
    <cellStyle name="_적격(화산) _발주내역_5월기성내역_설계변경산출_9공구대우통신관로_설계변경내역서_설계변경내역서(2006년)" xfId="2361" xr:uid="{00000000-0005-0000-0000-000002070000}"/>
    <cellStyle name="_적격(화산) _발주내역_5월기성내역_설계변경산출_9공구대우통신관로_설계변경내역서_설계변경내역서(물가변동)" xfId="2362" xr:uid="{00000000-0005-0000-0000-000003070000}"/>
    <cellStyle name="_적격(화산) _발주내역_5월기성내역_설계변경산출_9공구대우통신관로_설계변경내역서_실정보고내역집계(2006)" xfId="2363" xr:uid="{00000000-0005-0000-0000-000004070000}"/>
    <cellStyle name="_적격(화산) _발주내역_5월기성내역_설계변경산출_설계변경내역서" xfId="2364" xr:uid="{00000000-0005-0000-0000-000005070000}"/>
    <cellStyle name="_적격(화산) _발주내역_5월기성내역_설계변경산출_설계변경내역서_내역서제경비제외123" xfId="2365" xr:uid="{00000000-0005-0000-0000-000006070000}"/>
    <cellStyle name="_적격(화산) _발주내역_5월기성내역_설계변경산출_설계변경내역서_설계변경내역서(2006년)" xfId="2366" xr:uid="{00000000-0005-0000-0000-000007070000}"/>
    <cellStyle name="_적격(화산) _발주내역_5월기성내역_설계변경산출_설계변경내역서_설계변경내역서(물가변동)" xfId="2367" xr:uid="{00000000-0005-0000-0000-000008070000}"/>
    <cellStyle name="_적격(화산) _발주내역_5월기성내역_설계변경산출_설계변경내역서_실정보고내역집계(2006)" xfId="2368" xr:uid="{00000000-0005-0000-0000-000009070000}"/>
    <cellStyle name="_적격(화산) _발주내역_5월기성내역_설계변경산출_통신관로(9공구)" xfId="2369" xr:uid="{00000000-0005-0000-0000-00000A070000}"/>
    <cellStyle name="_적격(화산) _발주내역_5월기성내역_설계변경산출_통신관로(9공구)_설계변경내역서" xfId="2370" xr:uid="{00000000-0005-0000-0000-00000B070000}"/>
    <cellStyle name="_적격(화산) _발주내역_5월기성내역_설계변경산출_통신관로(9공구)_설계변경내역서_내역서제경비제외123" xfId="2371" xr:uid="{00000000-0005-0000-0000-00000C070000}"/>
    <cellStyle name="_적격(화산) _발주내역_5월기성내역_설계변경산출_통신관로(9공구)_설계변경내역서_설계변경내역서(2006년)" xfId="2372" xr:uid="{00000000-0005-0000-0000-00000D070000}"/>
    <cellStyle name="_적격(화산) _발주내역_5월기성내역_설계변경산출_통신관로(9공구)_설계변경내역서_설계변경내역서(물가변동)" xfId="2373" xr:uid="{00000000-0005-0000-0000-00000E070000}"/>
    <cellStyle name="_적격(화산) _발주내역_5월기성내역_설계변경산출_통신관로(9공구)_설계변경내역서_실정보고내역집계(2006)" xfId="2374" xr:uid="{00000000-0005-0000-0000-00000F070000}"/>
    <cellStyle name="_적격(화산) _발주내역_설계변경내역서" xfId="2375" xr:uid="{00000000-0005-0000-0000-000010070000}"/>
    <cellStyle name="_적격(화산) _발주내역_설계변경내역서_내역서제경비제외123" xfId="2376" xr:uid="{00000000-0005-0000-0000-000011070000}"/>
    <cellStyle name="_적격(화산) _발주내역_설계변경내역서_설계변경내역서(2006년)" xfId="2377" xr:uid="{00000000-0005-0000-0000-000012070000}"/>
    <cellStyle name="_적격(화산) _발주내역_설계변경내역서_설계변경내역서(물가변동)" xfId="2378" xr:uid="{00000000-0005-0000-0000-000013070000}"/>
    <cellStyle name="_적격(화산) _발주내역_설계변경내역서_실정보고내역집계(2006)" xfId="2379" xr:uid="{00000000-0005-0000-0000-000014070000}"/>
    <cellStyle name="_적격(화산) _발주내역_설계변경산출" xfId="2380" xr:uid="{00000000-0005-0000-0000-000015070000}"/>
    <cellStyle name="_적격(화산) _발주내역_설계변경산출_9공구대우통신관로" xfId="2381" xr:uid="{00000000-0005-0000-0000-000016070000}"/>
    <cellStyle name="_적격(화산) _발주내역_설계변경산출_9공구대우통신관로_설계변경내역서" xfId="2382" xr:uid="{00000000-0005-0000-0000-000017070000}"/>
    <cellStyle name="_적격(화산) _발주내역_설계변경산출_9공구대우통신관로_설계변경내역서_내역서제경비제외123" xfId="2383" xr:uid="{00000000-0005-0000-0000-000018070000}"/>
    <cellStyle name="_적격(화산) _발주내역_설계변경산출_9공구대우통신관로_설계변경내역서_설계변경내역서(2006년)" xfId="2384" xr:uid="{00000000-0005-0000-0000-000019070000}"/>
    <cellStyle name="_적격(화산) _발주내역_설계변경산출_9공구대우통신관로_설계변경내역서_설계변경내역서(물가변동)" xfId="2385" xr:uid="{00000000-0005-0000-0000-00001A070000}"/>
    <cellStyle name="_적격(화산) _발주내역_설계변경산출_9공구대우통신관로_설계변경내역서_실정보고내역집계(2006)" xfId="2386" xr:uid="{00000000-0005-0000-0000-00001B070000}"/>
    <cellStyle name="_적격(화산) _발주내역_설계변경산출_설계변경내역서" xfId="2387" xr:uid="{00000000-0005-0000-0000-00001C070000}"/>
    <cellStyle name="_적격(화산) _발주내역_설계변경산출_설계변경내역서_내역서제경비제외123" xfId="2388" xr:uid="{00000000-0005-0000-0000-00001D070000}"/>
    <cellStyle name="_적격(화산) _발주내역_설계변경산출_설계변경내역서_설계변경내역서(2006년)" xfId="2389" xr:uid="{00000000-0005-0000-0000-00001E070000}"/>
    <cellStyle name="_적격(화산) _발주내역_설계변경산출_설계변경내역서_설계변경내역서(물가변동)" xfId="2390" xr:uid="{00000000-0005-0000-0000-00001F070000}"/>
    <cellStyle name="_적격(화산) _발주내역_설계변경산출_설계변경내역서_실정보고내역집계(2006)" xfId="2391" xr:uid="{00000000-0005-0000-0000-000020070000}"/>
    <cellStyle name="_적격(화산) _발주내역_설계변경산출_통신관로(9공구)" xfId="2392" xr:uid="{00000000-0005-0000-0000-000021070000}"/>
    <cellStyle name="_적격(화산) _발주내역_설계변경산출_통신관로(9공구)_설계변경내역서" xfId="2393" xr:uid="{00000000-0005-0000-0000-000022070000}"/>
    <cellStyle name="_적격(화산) _발주내역_설계변경산출_통신관로(9공구)_설계변경내역서_내역서제경비제외123" xfId="2394" xr:uid="{00000000-0005-0000-0000-000023070000}"/>
    <cellStyle name="_적격(화산) _발주내역_설계변경산출_통신관로(9공구)_설계변경내역서_설계변경내역서(2006년)" xfId="2395" xr:uid="{00000000-0005-0000-0000-000024070000}"/>
    <cellStyle name="_적격(화산) _발주내역_설계변경산출_통신관로(9공구)_설계변경내역서_설계변경내역서(물가변동)" xfId="2396" xr:uid="{00000000-0005-0000-0000-000025070000}"/>
    <cellStyle name="_적격(화산) _발주내역_설계변경산출_통신관로(9공구)_설계변경내역서_실정보고내역집계(2006)" xfId="2397" xr:uid="{00000000-0005-0000-0000-000026070000}"/>
    <cellStyle name="_적격(화산) _부천실행내역서 최종(rev3 05.06.07)" xfId="2398" xr:uid="{00000000-0005-0000-0000-000027070000}"/>
    <cellStyle name="_적격(화산) _부천실행내역서 최종(rev3 05.06.07)_27-052 평택항 축조공사 정기 및 초기점검" xfId="2399" xr:uid="{00000000-0005-0000-0000-000028070000}"/>
    <cellStyle name="_적격(화산) _사전공사(현장관리비,가설,철콘,설비)" xfId="2400" xr:uid="{00000000-0005-0000-0000-000029070000}"/>
    <cellStyle name="_적격(화산) _사전공사(현장관리비,가설,철콘,설비)_27-052 평택항 축조공사 정기 및 초기점검" xfId="2401" xr:uid="{00000000-0005-0000-0000-00002A070000}"/>
    <cellStyle name="_적격(화산) _사전공사(현장관리비,가설,철콘,설비)_부천실행내역서 최종(rev3 05.06.07)" xfId="2402" xr:uid="{00000000-0005-0000-0000-00002B070000}"/>
    <cellStyle name="_적격(화산) _사전공사(현장관리비,가설,철콘,설비)_부천실행내역서 최종(rev3 05.06.07)_27-052 평택항 축조공사 정기 및 초기점검" xfId="2403" xr:uid="{00000000-0005-0000-0000-00002C070000}"/>
    <cellStyle name="_적격(화산) _사전공사(현장관리비,가설,철콘,설비)_준공정산메뉴얼(최종)" xfId="2404" xr:uid="{00000000-0005-0000-0000-00002D070000}"/>
    <cellStyle name="_적격(화산) _사전공사(현장관리비,가설,철콘,설비)_준공정산메뉴얼(최종)_27-052 평택항 축조공사 정기 및 초기점검" xfId="2405" xr:uid="{00000000-0005-0000-0000-00002E070000}"/>
    <cellStyle name="_적격(화산) _사전공사(현장관리비,가설,철콘,설비)_준공정산메뉴얼(최종)_부천실행내역서 최종(rev3 05.06.07)" xfId="2406" xr:uid="{00000000-0005-0000-0000-00002F070000}"/>
    <cellStyle name="_적격(화산) _사전공사(현장관리비,가설,철콘,설비)_준공정산메뉴얼(최종)_부천실행내역서 최종(rev3 05.06.07)_27-052 평택항 축조공사 정기 및 초기점검" xfId="2407" xr:uid="{00000000-0005-0000-0000-000030070000}"/>
    <cellStyle name="_적격(화산) _설계변경내역서" xfId="2408" xr:uid="{00000000-0005-0000-0000-000031070000}"/>
    <cellStyle name="_적격(화산) _설계변경내역서_내역서제경비제외123" xfId="2409" xr:uid="{00000000-0005-0000-0000-000032070000}"/>
    <cellStyle name="_적격(화산) _설계변경내역서_설계변경내역서(2006년)" xfId="2410" xr:uid="{00000000-0005-0000-0000-000033070000}"/>
    <cellStyle name="_적격(화산) _설계변경내역서_설계변경내역서(물가변동)" xfId="2411" xr:uid="{00000000-0005-0000-0000-000034070000}"/>
    <cellStyle name="_적격(화산) _설계변경내역서_실정보고내역집계(2006)" xfId="2412" xr:uid="{00000000-0005-0000-0000-000035070000}"/>
    <cellStyle name="_적격(화산) _설계변경산출" xfId="2413" xr:uid="{00000000-0005-0000-0000-000036070000}"/>
    <cellStyle name="_적격(화산) _설계변경산출_9공구대우통신관로" xfId="2414" xr:uid="{00000000-0005-0000-0000-000037070000}"/>
    <cellStyle name="_적격(화산) _설계변경산출_9공구대우통신관로_설계변경내역서" xfId="2415" xr:uid="{00000000-0005-0000-0000-000038070000}"/>
    <cellStyle name="_적격(화산) _설계변경산출_9공구대우통신관로_설계변경내역서_내역서제경비제외123" xfId="2416" xr:uid="{00000000-0005-0000-0000-000039070000}"/>
    <cellStyle name="_적격(화산) _설계변경산출_9공구대우통신관로_설계변경내역서_설계변경내역서(2006년)" xfId="2417" xr:uid="{00000000-0005-0000-0000-00003A070000}"/>
    <cellStyle name="_적격(화산) _설계변경산출_9공구대우통신관로_설계변경내역서_설계변경내역서(물가변동)" xfId="2418" xr:uid="{00000000-0005-0000-0000-00003B070000}"/>
    <cellStyle name="_적격(화산) _설계변경산출_9공구대우통신관로_설계변경내역서_실정보고내역집계(2006)" xfId="2419" xr:uid="{00000000-0005-0000-0000-00003C070000}"/>
    <cellStyle name="_적격(화산) _설계변경산출_설계변경내역서" xfId="2420" xr:uid="{00000000-0005-0000-0000-00003D070000}"/>
    <cellStyle name="_적격(화산) _설계변경산출_설계변경내역서_내역서제경비제외123" xfId="2421" xr:uid="{00000000-0005-0000-0000-00003E070000}"/>
    <cellStyle name="_적격(화산) _설계변경산출_설계변경내역서_설계변경내역서(2006년)" xfId="2422" xr:uid="{00000000-0005-0000-0000-00003F070000}"/>
    <cellStyle name="_적격(화산) _설계변경산출_설계변경내역서_설계변경내역서(물가변동)" xfId="2423" xr:uid="{00000000-0005-0000-0000-000040070000}"/>
    <cellStyle name="_적격(화산) _설계변경산출_설계변경내역서_실정보고내역집계(2006)" xfId="2424" xr:uid="{00000000-0005-0000-0000-000041070000}"/>
    <cellStyle name="_적격(화산) _설계변경산출_통신관로(9공구)" xfId="2425" xr:uid="{00000000-0005-0000-0000-000042070000}"/>
    <cellStyle name="_적격(화산) _설계변경산출_통신관로(9공구)_설계변경내역서" xfId="2426" xr:uid="{00000000-0005-0000-0000-000043070000}"/>
    <cellStyle name="_적격(화산) _설계변경산출_통신관로(9공구)_설계변경내역서_내역서제경비제외123" xfId="2427" xr:uid="{00000000-0005-0000-0000-000044070000}"/>
    <cellStyle name="_적격(화산) _설계변경산출_통신관로(9공구)_설계변경내역서_설계변경내역서(2006년)" xfId="2428" xr:uid="{00000000-0005-0000-0000-000045070000}"/>
    <cellStyle name="_적격(화산) _설계변경산출_통신관로(9공구)_설계변경내역서_설계변경내역서(물가변동)" xfId="2429" xr:uid="{00000000-0005-0000-0000-000046070000}"/>
    <cellStyle name="_적격(화산) _설계변경산출_통신관로(9공구)_설계변경내역서_실정보고내역집계(2006)" xfId="2430" xr:uid="{00000000-0005-0000-0000-000047070000}"/>
    <cellStyle name="_적격(화산) _실행예산최종" xfId="2431" xr:uid="{00000000-0005-0000-0000-000048070000}"/>
    <cellStyle name="_적격(화산) _실행예산최종_27-052 평택항 축조공사 정기 및 초기점검" xfId="2432" xr:uid="{00000000-0005-0000-0000-000049070000}"/>
    <cellStyle name="_적격(화산) _실행예산최종_부천실행내역서 최종(rev3 05.06.07)" xfId="2433" xr:uid="{00000000-0005-0000-0000-00004A070000}"/>
    <cellStyle name="_적격(화산) _실행예산최종_부천실행내역서 최종(rev3 05.06.07)_27-052 평택항 축조공사 정기 및 초기점검" xfId="2434" xr:uid="{00000000-0005-0000-0000-00004B070000}"/>
    <cellStyle name="_적격(화산) _실행예산최종_준공정산메뉴얼(최종)" xfId="2435" xr:uid="{00000000-0005-0000-0000-00004C070000}"/>
    <cellStyle name="_적격(화산) _실행예산최종_준공정산메뉴얼(최종)_27-052 평택항 축조공사 정기 및 초기점검" xfId="2436" xr:uid="{00000000-0005-0000-0000-00004D070000}"/>
    <cellStyle name="_적격(화산) _실행예산최종_준공정산메뉴얼(최종)_부천실행내역서 최종(rev3 05.06.07)" xfId="2437" xr:uid="{00000000-0005-0000-0000-00004E070000}"/>
    <cellStyle name="_적격(화산) _실행예산최종_준공정산메뉴얼(최종)_부천실행내역서 최종(rev3 05.06.07)_27-052 평택항 축조공사 정기 및 초기점검" xfId="2438" xr:uid="{00000000-0005-0000-0000-00004F070000}"/>
    <cellStyle name="_적격(화산) _안동부대" xfId="2439" xr:uid="{00000000-0005-0000-0000-000050070000}"/>
    <cellStyle name="_적격(화산) _안동부대_27-052 평택항 축조공사 정기 및 초기점검" xfId="2440" xr:uid="{00000000-0005-0000-0000-000051070000}"/>
    <cellStyle name="_적격(화산) _안동부대_견적서갑지" xfId="2441" xr:uid="{00000000-0005-0000-0000-000052070000}"/>
    <cellStyle name="_적격(화산) _안동부대_견적서갑지_27-052 평택항 축조공사 정기 및 초기점검" xfId="2442" xr:uid="{00000000-0005-0000-0000-000053070000}"/>
    <cellStyle name="_적격(화산) _이행각서" xfId="2443" xr:uid="{00000000-0005-0000-0000-000054070000}"/>
    <cellStyle name="_적격(화산) _이행각서_27-052 평택항 축조공사 정기 및 초기점검" xfId="2444" xr:uid="{00000000-0005-0000-0000-000055070000}"/>
    <cellStyle name="_적격(화산) _이행각서_견적서갑지" xfId="2445" xr:uid="{00000000-0005-0000-0000-000056070000}"/>
    <cellStyle name="_적격(화산) _이행각서_견적서갑지_27-052 평택항 축조공사 정기 및 초기점검" xfId="2446" xr:uid="{00000000-0005-0000-0000-000057070000}"/>
    <cellStyle name="_적격(화산) _이행각서_동대구-경주1공구(현산)" xfId="2447" xr:uid="{00000000-0005-0000-0000-000058070000}"/>
    <cellStyle name="_적격(화산) _이행각서_동대구-경주1공구(현산)_27-052 평택항 축조공사 정기 및 초기점검" xfId="2448" xr:uid="{00000000-0005-0000-0000-000059070000}"/>
    <cellStyle name="_적격(화산) _이행각서_동대구-경주1공구(현산)_견적서갑지" xfId="2449" xr:uid="{00000000-0005-0000-0000-00005A070000}"/>
    <cellStyle name="_적격(화산) _이행각서_동대구-경주1공구(현산)_견적서갑지_27-052 평택항 축조공사 정기 및 초기점검" xfId="2450" xr:uid="{00000000-0005-0000-0000-00005B070000}"/>
    <cellStyle name="_적격(화산) _이행각서_문산실행" xfId="2451" xr:uid="{00000000-0005-0000-0000-00005C070000}"/>
    <cellStyle name="_적격(화산) _이행각서_문산실행_27-052 평택항 축조공사 정기 및 초기점검" xfId="2452" xr:uid="{00000000-0005-0000-0000-00005D070000}"/>
    <cellStyle name="_적격(화산) _이행각서_문산실행_견적서갑지" xfId="2453" xr:uid="{00000000-0005-0000-0000-00005E070000}"/>
    <cellStyle name="_적격(화산) _이행각서_문산실행_견적서갑지_27-052 평택항 축조공사 정기 및 초기점검" xfId="2454" xr:uid="{00000000-0005-0000-0000-00005F070000}"/>
    <cellStyle name="_적격(화산) _준공정산메뉴얼(최종)" xfId="2455" xr:uid="{00000000-0005-0000-0000-000060070000}"/>
    <cellStyle name="_적격(화산) _준공정산메뉴얼(최종)_27-052 평택항 축조공사 정기 및 초기점검" xfId="2456" xr:uid="{00000000-0005-0000-0000-000061070000}"/>
    <cellStyle name="_적격(화산) _준공정산메뉴얼(최종)_부천실행내역서 최종(rev3 05.06.07)" xfId="2457" xr:uid="{00000000-0005-0000-0000-000062070000}"/>
    <cellStyle name="_적격(화산) _준공정산메뉴얼(최종)_부천실행내역서 최종(rev3 05.06.07)_27-052 평택항 축조공사 정기 및 초기점검" xfId="2458" xr:uid="{00000000-0005-0000-0000-000063070000}"/>
    <cellStyle name="_적격(화산) _포기각서" xfId="2459" xr:uid="{00000000-0005-0000-0000-000064070000}"/>
    <cellStyle name="_적격(화산) _포기각서_27-052 평택항 축조공사 정기 및 초기점검" xfId="2460" xr:uid="{00000000-0005-0000-0000-000065070000}"/>
    <cellStyle name="_적격(화산) _포기각서_견적서갑지" xfId="2461" xr:uid="{00000000-0005-0000-0000-000066070000}"/>
    <cellStyle name="_적격(화산) _포기각서_견적서갑지_27-052 평택항 축조공사 정기 및 초기점검" xfId="2462" xr:uid="{00000000-0005-0000-0000-000067070000}"/>
    <cellStyle name="_적격(화산) _하도계약서류(철콘)" xfId="2463" xr:uid="{00000000-0005-0000-0000-000068070000}"/>
    <cellStyle name="_적격(화산) _하도계약서류(철콘)_27-052 평택항 축조공사 정기 및 초기점검" xfId="2464" xr:uid="{00000000-0005-0000-0000-000069070000}"/>
    <cellStyle name="_적격(화산) _하도계약서류(철콘)_부천실행내역서 최종(rev3 05.06.07)" xfId="2465" xr:uid="{00000000-0005-0000-0000-00006A070000}"/>
    <cellStyle name="_적격(화산) _하도계약서류(철콘)_부천실행내역서 최종(rev3 05.06.07)_27-052 평택항 축조공사 정기 및 초기점검" xfId="2466" xr:uid="{00000000-0005-0000-0000-00006B070000}"/>
    <cellStyle name="_적격(화산) _하도계약서류(철콘)_준공정산메뉴얼(최종)" xfId="2467" xr:uid="{00000000-0005-0000-0000-00006C070000}"/>
    <cellStyle name="_적격(화산) _하도계약서류(철콘)_준공정산메뉴얼(최종)_27-052 평택항 축조공사 정기 및 초기점검" xfId="2468" xr:uid="{00000000-0005-0000-0000-00006D070000}"/>
    <cellStyle name="_적격(화산) _하도계약서류(철콘)_준공정산메뉴얼(최종)_부천실행내역서 최종(rev3 05.06.07)" xfId="2469" xr:uid="{00000000-0005-0000-0000-00006E070000}"/>
    <cellStyle name="_적격(화산) _하도계약서류(철콘)_준공정산메뉴얼(최종)_부천실행내역서 최종(rev3 05.06.07)_27-052 평택항 축조공사 정기 및 초기점검" xfId="2470" xr:uid="{00000000-0005-0000-0000-00006F070000}"/>
    <cellStyle name="_적격(화산) _현설양식" xfId="2471" xr:uid="{00000000-0005-0000-0000-000070070000}"/>
    <cellStyle name="_적격(화산) _현설양식_27-052 평택항 축조공사 정기 및 초기점검" xfId="2472" xr:uid="{00000000-0005-0000-0000-000071070000}"/>
    <cellStyle name="_적격(화산) _현설양식_견적서갑지" xfId="2473" xr:uid="{00000000-0005-0000-0000-000072070000}"/>
    <cellStyle name="_적격(화산) _현설양식_견적서갑지_27-052 평택항 축조공사 정기 및 초기점검" xfId="2474" xr:uid="{00000000-0005-0000-0000-000073070000}"/>
    <cellStyle name="_적격(화산) _현설양식_동대구-경주1공구(현산)" xfId="2475" xr:uid="{00000000-0005-0000-0000-000074070000}"/>
    <cellStyle name="_적격(화산) _현설양식_동대구-경주1공구(현산)_27-052 평택항 축조공사 정기 및 초기점검" xfId="2476" xr:uid="{00000000-0005-0000-0000-000075070000}"/>
    <cellStyle name="_적격(화산) _현설양식_동대구-경주1공구(현산)_견적서갑지" xfId="2477" xr:uid="{00000000-0005-0000-0000-000076070000}"/>
    <cellStyle name="_적격(화산) _현설양식_동대구-경주1공구(현산)_견적서갑지_27-052 평택항 축조공사 정기 및 초기점검" xfId="2478" xr:uid="{00000000-0005-0000-0000-000077070000}"/>
    <cellStyle name="_적격(화산) _현설양식_문산실행" xfId="2479" xr:uid="{00000000-0005-0000-0000-000078070000}"/>
    <cellStyle name="_적격(화산) _현설양식_문산실행_27-052 평택항 축조공사 정기 및 초기점검" xfId="2480" xr:uid="{00000000-0005-0000-0000-000079070000}"/>
    <cellStyle name="_적격(화산) _현장설명" xfId="2481" xr:uid="{00000000-0005-0000-0000-00007A070000}"/>
    <cellStyle name="_적격(화산) _현장설명_27-052 평택항 축조공사 정기 및 초기점검" xfId="2482" xr:uid="{00000000-0005-0000-0000-00007B070000}"/>
    <cellStyle name="_적격(화산) _현장설명_견적서갑지" xfId="2483" xr:uid="{00000000-0005-0000-0000-00007C070000}"/>
    <cellStyle name="_적격(화산) _현장설명_견적서갑지_27-052 평택항 축조공사 정기 및 초기점검" xfId="2484" xr:uid="{00000000-0005-0000-0000-00007D070000}"/>
    <cellStyle name="_적격(화산) _현장설명_동대구-경주1공구(현산)" xfId="2485" xr:uid="{00000000-0005-0000-0000-00007E070000}"/>
    <cellStyle name="_적격(화산) _현장설명_동대구-경주1공구(현산)_27-052 평택항 축조공사 정기 및 초기점검" xfId="2486" xr:uid="{00000000-0005-0000-0000-00007F070000}"/>
    <cellStyle name="_적격(화산) _현장설명_동대구-경주1공구(현산)_견적서갑지" xfId="2487" xr:uid="{00000000-0005-0000-0000-000080070000}"/>
    <cellStyle name="_적격(화산) _현장설명_동대구-경주1공구(현산)_견적서갑지_27-052 평택항 축조공사 정기 및 초기점검" xfId="2488" xr:uid="{00000000-0005-0000-0000-000081070000}"/>
    <cellStyle name="_적격(화산) _현장설명_문산실행" xfId="2489" xr:uid="{00000000-0005-0000-0000-000082070000}"/>
    <cellStyle name="_적격(화산) _현장설명_문산실행_27-052 평택항 축조공사 정기 및 초기점검" xfId="2490" xr:uid="{00000000-0005-0000-0000-000083070000}"/>
    <cellStyle name="_적격(화산) _현장설명_문산실행_견적서갑지" xfId="2491" xr:uid="{00000000-0005-0000-0000-000084070000}"/>
    <cellStyle name="_적격(화산) _현장설명_문산실행_견적서갑지_27-052 평택항 축조공사 정기 및 초기점검" xfId="2492" xr:uid="{00000000-0005-0000-0000-000085070000}"/>
    <cellStyle name="_적용대가" xfId="2497" xr:uid="{00000000-0005-0000-0000-000086070000}"/>
    <cellStyle name="_적용대가 확정수량_강변로" xfId="3236" xr:uid="{00000000-0005-0000-0000-000087070000}"/>
    <cellStyle name="_적용대가12356" xfId="2498" xr:uid="{00000000-0005-0000-0000-000088070000}"/>
    <cellStyle name="_전기실행내역서(rev2)" xfId="2499" xr:uid="{00000000-0005-0000-0000-000089070000}"/>
    <cellStyle name="_전기실행내역서(rev2)_27-052 평택항 축조공사 정기 및 초기점검" xfId="2500" xr:uid="{00000000-0005-0000-0000-00008A070000}"/>
    <cellStyle name="_전기실행내역서(rev2)_부천실행내역서 최종(rev3 05.06.07)" xfId="2501" xr:uid="{00000000-0005-0000-0000-00008B070000}"/>
    <cellStyle name="_전기실행내역서(rev2)_부천실행내역서 최종(rev3 05.06.07)_27-052 평택항 축조공사 정기 및 초기점검" xfId="2502" xr:uid="{00000000-0005-0000-0000-00008C070000}"/>
    <cellStyle name="_죽림1교-상부" xfId="203" xr:uid="{00000000-0005-0000-0000-00008D070000}"/>
    <cellStyle name="_죽림1교-상부_구조물주요자재(3공구)" xfId="204" xr:uid="{00000000-0005-0000-0000-00008E070000}"/>
    <cellStyle name="_죽림1교-상부_구조물주요자재(3공구)_주요자재집계표(3공구)" xfId="205" xr:uid="{00000000-0005-0000-0000-00008F070000}"/>
    <cellStyle name="_죽림1교-상부_주요자재집계표(3공구)" xfId="206" xr:uid="{00000000-0005-0000-0000-000090070000}"/>
    <cellStyle name="_죽림2교-상부" xfId="207" xr:uid="{00000000-0005-0000-0000-000091070000}"/>
    <cellStyle name="_죽림2교-상부_구조물주요자재(3공구)" xfId="208" xr:uid="{00000000-0005-0000-0000-000092070000}"/>
    <cellStyle name="_죽림2교-상부_구조물주요자재(3공구)_주요자재집계표(3공구)" xfId="209" xr:uid="{00000000-0005-0000-0000-000093070000}"/>
    <cellStyle name="_죽림2교-상부_주요자재집계표(3공구)" xfId="210" xr:uid="{00000000-0005-0000-0000-000094070000}"/>
    <cellStyle name="_죽림2교-상부_죽림1교-상부" xfId="211" xr:uid="{00000000-0005-0000-0000-000095070000}"/>
    <cellStyle name="_죽림2교-상부_죽림1교-상부_구조물주요자재(3공구)" xfId="212" xr:uid="{00000000-0005-0000-0000-000096070000}"/>
    <cellStyle name="_죽림2교-상부_죽림1교-상부_구조물주요자재(3공구)_주요자재집계표(3공구)" xfId="213" xr:uid="{00000000-0005-0000-0000-000097070000}"/>
    <cellStyle name="_죽림2교-상부_죽림1교-상부_주요자재집계표(3공구)" xfId="214" xr:uid="{00000000-0005-0000-0000-000098070000}"/>
    <cellStyle name="_죽림2교-상부-1" xfId="215" xr:uid="{00000000-0005-0000-0000-000099070000}"/>
    <cellStyle name="_죽림2교-상부-1_구조물주요자재(3공구)" xfId="216" xr:uid="{00000000-0005-0000-0000-00009A070000}"/>
    <cellStyle name="_죽림2교-상부-1_구조물주요자재(3공구)_주요자재집계표(3공구)" xfId="217" xr:uid="{00000000-0005-0000-0000-00009B070000}"/>
    <cellStyle name="_죽림2교-상부-1_주요자재집계표(3공구)" xfId="218" xr:uid="{00000000-0005-0000-0000-00009C070000}"/>
    <cellStyle name="_죽림2교-상부-1_죽림1교-상부" xfId="219" xr:uid="{00000000-0005-0000-0000-00009D070000}"/>
    <cellStyle name="_죽림2교-상부-1_죽림1교-상부_구조물주요자재(3공구)" xfId="220" xr:uid="{00000000-0005-0000-0000-00009E070000}"/>
    <cellStyle name="_죽림2교-상부-1_죽림1교-상부_구조물주요자재(3공구)_주요자재집계표(3공구)" xfId="221" xr:uid="{00000000-0005-0000-0000-00009F070000}"/>
    <cellStyle name="_죽림2교-상부-1_죽림1교-상부_주요자재집계표(3공구)" xfId="222" xr:uid="{00000000-0005-0000-0000-0000A0070000}"/>
    <cellStyle name="_준공정산메뉴얼(최종)" xfId="2503" xr:uid="{00000000-0005-0000-0000-0000A1070000}"/>
    <cellStyle name="_준공정산메뉴얼(최종)_27-052 평택항 축조공사 정기 및 초기점검" xfId="2504" xr:uid="{00000000-0005-0000-0000-0000A2070000}"/>
    <cellStyle name="_준공정산메뉴얼(최종)_부천실행내역서 최종(rev3 05.06.07)" xfId="2505" xr:uid="{00000000-0005-0000-0000-0000A3070000}"/>
    <cellStyle name="_준공정산메뉴얼(최종)_부천실행내역서 최종(rev3 05.06.07)_27-052 평택항 축조공사 정기 및 초기점검" xfId="2506" xr:uid="{00000000-0005-0000-0000-0000A4070000}"/>
    <cellStyle name="_중앙선8-11공구(부대입찰)" xfId="2507" xr:uid="{00000000-0005-0000-0000-0000A5070000}"/>
    <cellStyle name="_지정과제1분기실적(확정990408)" xfId="223" xr:uid="{00000000-0005-0000-0000-0000A6070000}"/>
    <cellStyle name="_지정과제1분기실적(확정990408)_1" xfId="224" xr:uid="{00000000-0005-0000-0000-0000A7070000}"/>
    <cellStyle name="_지정과제2차심의list" xfId="225" xr:uid="{00000000-0005-0000-0000-0000A8070000}"/>
    <cellStyle name="_지정과제2차심의list_1" xfId="226" xr:uid="{00000000-0005-0000-0000-0000A9070000}"/>
    <cellStyle name="_지정과제2차심의list_2" xfId="227" xr:uid="{00000000-0005-0000-0000-0000AA070000}"/>
    <cellStyle name="_지정과제2차심의결과" xfId="228" xr:uid="{00000000-0005-0000-0000-0000AB070000}"/>
    <cellStyle name="_지정과제2차심의결과(금액조정후최종)" xfId="229" xr:uid="{00000000-0005-0000-0000-0000AC070000}"/>
    <cellStyle name="_지정과제2차심의결과(금액조정후최종)_1" xfId="230" xr:uid="{00000000-0005-0000-0000-0000AD070000}"/>
    <cellStyle name="_지정과제2차심의결과(금액조정후최종)_1_경영개선실적보고(전주공장)" xfId="231" xr:uid="{00000000-0005-0000-0000-0000AE070000}"/>
    <cellStyle name="_지정과제2차심의결과(금액조정후최종)_1_별첨1_2" xfId="232" xr:uid="{00000000-0005-0000-0000-0000AF070000}"/>
    <cellStyle name="_지정과제2차심의결과(금액조정후최종)_1_제안과제집계표(공장전체)" xfId="233" xr:uid="{00000000-0005-0000-0000-0000B0070000}"/>
    <cellStyle name="_지정과제2차심의결과(금액조정후최종)_경영개선실적보고(전주공장)" xfId="234" xr:uid="{00000000-0005-0000-0000-0000B1070000}"/>
    <cellStyle name="_지정과제2차심의결과(금액조정후최종)_별첨1_2" xfId="235" xr:uid="{00000000-0005-0000-0000-0000B2070000}"/>
    <cellStyle name="_지정과제2차심의결과(금액조정후최종)_제안과제집계표(공장전체)" xfId="236" xr:uid="{00000000-0005-0000-0000-0000B3070000}"/>
    <cellStyle name="_지정과제2차심의결과_1" xfId="237" xr:uid="{00000000-0005-0000-0000-0000B4070000}"/>
    <cellStyle name="_집계" xfId="2508" xr:uid="{00000000-0005-0000-0000-0000B5070000}"/>
    <cellStyle name="_집수정" xfId="3237" xr:uid="{00000000-0005-0000-0000-0000B6070000}"/>
    <cellStyle name="_집중관리(981231)" xfId="238" xr:uid="{00000000-0005-0000-0000-0000B7070000}"/>
    <cellStyle name="_집중관리(981231)_1" xfId="239" xr:uid="{00000000-0005-0000-0000-0000B8070000}"/>
    <cellStyle name="_집중관리(지정과제및 양식)" xfId="240" xr:uid="{00000000-0005-0000-0000-0000B9070000}"/>
    <cellStyle name="_집중관리(지정과제및 양식)_1" xfId="241" xr:uid="{00000000-0005-0000-0000-0000BA070000}"/>
    <cellStyle name="_집행(간접비 산출)" xfId="2509" xr:uid="{00000000-0005-0000-0000-0000BB070000}"/>
    <cellStyle name="_집행(간접비 산출)_27-052 평택항 축조공사 정기 및 초기점검" xfId="2510" xr:uid="{00000000-0005-0000-0000-0000BC070000}"/>
    <cellStyle name="_집행(간접비 산출)_YP(SAM-P)" xfId="2517" xr:uid="{00000000-0005-0000-0000-0000BD070000}"/>
    <cellStyle name="_집행(간접비 산출)_YP(SAM-P)_27-052 평택항 축조공사 정기 및 초기점검" xfId="2518" xr:uid="{00000000-0005-0000-0000-0000BE070000}"/>
    <cellStyle name="_집행(간접비 산출)_YP(SAM-P)_견적서갑지" xfId="2519" xr:uid="{00000000-0005-0000-0000-0000BF070000}"/>
    <cellStyle name="_집행(간접비 산출)_YP(SAM-P)_견적서갑지_27-052 평택항 축조공사 정기 및 초기점검" xfId="2520" xr:uid="{00000000-0005-0000-0000-0000C0070000}"/>
    <cellStyle name="_집행(간접비 산출)_견적서갑지" xfId="2511" xr:uid="{00000000-0005-0000-0000-0000C1070000}"/>
    <cellStyle name="_집행(간접비 산출)_견적서갑지_27-052 평택항 축조공사 정기 및 초기점검" xfId="2512" xr:uid="{00000000-0005-0000-0000-0000C2070000}"/>
    <cellStyle name="_집행(간접비 산출)_반곡개야(토,배,부)" xfId="2513" xr:uid="{00000000-0005-0000-0000-0000C3070000}"/>
    <cellStyle name="_집행(간접비 산출)_반곡개야(토,배,부)_27-052 평택항 축조공사 정기 및 초기점검" xfId="2514" xr:uid="{00000000-0005-0000-0000-0000C4070000}"/>
    <cellStyle name="_집행(간접비 산출)_반곡개야(토,배,부)_견적서갑지" xfId="2515" xr:uid="{00000000-0005-0000-0000-0000C5070000}"/>
    <cellStyle name="_집행(간접비 산출)_반곡개야(토,배,부)_견적서갑지_27-052 평택항 축조공사 정기 및 초기점검" xfId="2516" xr:uid="{00000000-0005-0000-0000-0000C6070000}"/>
    <cellStyle name="_집행갑지 " xfId="2521" xr:uid="{00000000-0005-0000-0000-0000C7070000}"/>
    <cellStyle name="_집행갑지 _27-052 평택항 축조공사 정기 및 초기점검" xfId="2522" xr:uid="{00000000-0005-0000-0000-0000C8070000}"/>
    <cellStyle name="_집행갑지 _견적서갑지" xfId="2523" xr:uid="{00000000-0005-0000-0000-0000C9070000}"/>
    <cellStyle name="_집행갑지 _견적서갑지_27-052 평택항 축조공사 정기 및 초기점검" xfId="2524" xr:uid="{00000000-0005-0000-0000-0000CA070000}"/>
    <cellStyle name="_집행갑지 _부천실행내역서 최종(rev3 05.06.07)" xfId="2525" xr:uid="{00000000-0005-0000-0000-0000CB070000}"/>
    <cellStyle name="_집행갑지 _부천실행내역서 최종(rev3 05.06.07)_27-052 평택항 축조공사 정기 및 초기점검" xfId="2526" xr:uid="{00000000-0005-0000-0000-0000CC070000}"/>
    <cellStyle name="_집행갑지 _사전공사(현장관리비,가설,철콘,설비)" xfId="2527" xr:uid="{00000000-0005-0000-0000-0000CD070000}"/>
    <cellStyle name="_집행갑지 _사전공사(현장관리비,가설,철콘,설비)_27-052 평택항 축조공사 정기 및 초기점검" xfId="2528" xr:uid="{00000000-0005-0000-0000-0000CE070000}"/>
    <cellStyle name="_집행갑지 _사전공사(현장관리비,가설,철콘,설비)_부천실행내역서 최종(rev3 05.06.07)" xfId="2529" xr:uid="{00000000-0005-0000-0000-0000CF070000}"/>
    <cellStyle name="_집행갑지 _사전공사(현장관리비,가설,철콘,설비)_부천실행내역서 최종(rev3 05.06.07)_27-052 평택항 축조공사 정기 및 초기점검" xfId="2530" xr:uid="{00000000-0005-0000-0000-0000D0070000}"/>
    <cellStyle name="_집행갑지 _사전공사(현장관리비,가설,철콘,설비)_준공정산메뉴얼(최종)" xfId="2531" xr:uid="{00000000-0005-0000-0000-0000D1070000}"/>
    <cellStyle name="_집행갑지 _사전공사(현장관리비,가설,철콘,설비)_준공정산메뉴얼(최종)_27-052 평택항 축조공사 정기 및 초기점검" xfId="2532" xr:uid="{00000000-0005-0000-0000-0000D2070000}"/>
    <cellStyle name="_집행갑지 _사전공사(현장관리비,가설,철콘,설비)_준공정산메뉴얼(최종)_부천실행내역서 최종(rev3 05.06.07)" xfId="2533" xr:uid="{00000000-0005-0000-0000-0000D3070000}"/>
    <cellStyle name="_집행갑지 _사전공사(현장관리비,가설,철콘,설비)_준공정산메뉴얼(최종)_부천실행내역서 최종(rev3 05.06.07)_27-052 평택항 축조공사 정기 및 초기점검" xfId="2534" xr:uid="{00000000-0005-0000-0000-0000D4070000}"/>
    <cellStyle name="_집행갑지 _실행예산최종" xfId="2535" xr:uid="{00000000-0005-0000-0000-0000D5070000}"/>
    <cellStyle name="_집행갑지 _실행예산최종_27-052 평택항 축조공사 정기 및 초기점검" xfId="2536" xr:uid="{00000000-0005-0000-0000-0000D6070000}"/>
    <cellStyle name="_집행갑지 _실행예산최종_부천실행내역서 최종(rev3 05.06.07)" xfId="2537" xr:uid="{00000000-0005-0000-0000-0000D7070000}"/>
    <cellStyle name="_집행갑지 _실행예산최종_부천실행내역서 최종(rev3 05.06.07)_27-052 평택항 축조공사 정기 및 초기점검" xfId="2538" xr:uid="{00000000-0005-0000-0000-0000D8070000}"/>
    <cellStyle name="_집행갑지 _실행예산최종_준공정산메뉴얼(최종)" xfId="2539" xr:uid="{00000000-0005-0000-0000-0000D9070000}"/>
    <cellStyle name="_집행갑지 _실행예산최종_준공정산메뉴얼(최종)_27-052 평택항 축조공사 정기 및 초기점검" xfId="2540" xr:uid="{00000000-0005-0000-0000-0000DA070000}"/>
    <cellStyle name="_집행갑지 _실행예산최종_준공정산메뉴얼(최종)_부천실행내역서 최종(rev3 05.06.07)" xfId="2541" xr:uid="{00000000-0005-0000-0000-0000DB070000}"/>
    <cellStyle name="_집행갑지 _실행예산최종_준공정산메뉴얼(최종)_부천실행내역서 최종(rev3 05.06.07)_27-052 평택항 축조공사 정기 및 초기점검" xfId="2542" xr:uid="{00000000-0005-0000-0000-0000DC070000}"/>
    <cellStyle name="_집행갑지 _준공정산메뉴얼(최종)" xfId="2543" xr:uid="{00000000-0005-0000-0000-0000DD070000}"/>
    <cellStyle name="_집행갑지 _준공정산메뉴얼(최종)_27-052 평택항 축조공사 정기 및 초기점검" xfId="2544" xr:uid="{00000000-0005-0000-0000-0000DE070000}"/>
    <cellStyle name="_집행갑지 _준공정산메뉴얼(최종)_부천실행내역서 최종(rev3 05.06.07)" xfId="2545" xr:uid="{00000000-0005-0000-0000-0000DF070000}"/>
    <cellStyle name="_집행갑지 _준공정산메뉴얼(최종)_부천실행내역서 최종(rev3 05.06.07)_27-052 평택항 축조공사 정기 및 초기점검" xfId="2546" xr:uid="{00000000-0005-0000-0000-0000E0070000}"/>
    <cellStyle name="_집행갑지 _하도계약서류(철콘)" xfId="2547" xr:uid="{00000000-0005-0000-0000-0000E1070000}"/>
    <cellStyle name="_집행갑지 _하도계약서류(철콘)_27-052 평택항 축조공사 정기 및 초기점검" xfId="2548" xr:uid="{00000000-0005-0000-0000-0000E2070000}"/>
    <cellStyle name="_집행갑지 _하도계약서류(철콘)_부천실행내역서 최종(rev3 05.06.07)" xfId="2549" xr:uid="{00000000-0005-0000-0000-0000E3070000}"/>
    <cellStyle name="_집행갑지 _하도계약서류(철콘)_부천실행내역서 최종(rev3 05.06.07)_27-052 평택항 축조공사 정기 및 초기점검" xfId="2550" xr:uid="{00000000-0005-0000-0000-0000E4070000}"/>
    <cellStyle name="_집행갑지 _하도계약서류(철콘)_준공정산메뉴얼(최종)" xfId="2551" xr:uid="{00000000-0005-0000-0000-0000E5070000}"/>
    <cellStyle name="_집행갑지 _하도계약서류(철콘)_준공정산메뉴얼(최종)_27-052 평택항 축조공사 정기 및 초기점검" xfId="2552" xr:uid="{00000000-0005-0000-0000-0000E6070000}"/>
    <cellStyle name="_집행갑지 _하도계약서류(철콘)_준공정산메뉴얼(최종)_부천실행내역서 최종(rev3 05.06.07)" xfId="2553" xr:uid="{00000000-0005-0000-0000-0000E7070000}"/>
    <cellStyle name="_집행갑지 _하도계약서류(철콘)_준공정산메뉴얼(최종)_부천실행내역서 최종(rev3 05.06.07)_27-052 평택항 축조공사 정기 및 초기점검" xfId="2554" xr:uid="{00000000-0005-0000-0000-0000E8070000}"/>
    <cellStyle name="_착공계" xfId="2555" xr:uid="{00000000-0005-0000-0000-0000E9070000}"/>
    <cellStyle name="_천전교도로(전체분)" xfId="3238" xr:uid="{00000000-0005-0000-0000-0000EA070000}"/>
    <cellStyle name="_최저투찰" xfId="2556" xr:uid="{00000000-0005-0000-0000-0000EB070000}"/>
    <cellStyle name="_최종5공구" xfId="3239" xr:uid="{00000000-0005-0000-0000-0000EC070000}"/>
    <cellStyle name="_추곡" xfId="3240" xr:uid="{00000000-0005-0000-0000-0000ED070000}"/>
    <cellStyle name="_추곡_1공구단위수량산출(식재-포장-관로)" xfId="3241" xr:uid="{00000000-0005-0000-0000-0000EE070000}"/>
    <cellStyle name="_추곡_1공구단위수량산출(식재-포장-관로)_수량산출(식재-포장-관로)0605" xfId="3242" xr:uid="{00000000-0005-0000-0000-0000EF070000}"/>
    <cellStyle name="_추곡_1공구단위수량산출(식재-포장-관로)1" xfId="3243" xr:uid="{00000000-0005-0000-0000-0000F0070000}"/>
    <cellStyle name="_추곡_1공구단위수량산출(식재-포장-관로)1_수량산출(식재-포장-관로)0605" xfId="3244" xr:uid="{00000000-0005-0000-0000-0000F1070000}"/>
    <cellStyle name="_추곡_수량산출서(040719)" xfId="3245" xr:uid="{00000000-0005-0000-0000-0000F2070000}"/>
    <cellStyle name="_추곡_수량산출서(040719)_1공구단위수량산출(식재-포장-관로)" xfId="3246" xr:uid="{00000000-0005-0000-0000-0000F3070000}"/>
    <cellStyle name="_추곡_수량산출서(040719)_1공구단위수량산출(식재-포장-관로)_수량산출(식재-포장-관로)0605" xfId="3247" xr:uid="{00000000-0005-0000-0000-0000F4070000}"/>
    <cellStyle name="_추곡_수량산출서(040719)_1공구단위수량산출(식재-포장-관로)1" xfId="3248" xr:uid="{00000000-0005-0000-0000-0000F5070000}"/>
    <cellStyle name="_추곡_수량산출서(040719)_1공구단위수량산출(식재-포장-관로)1_수량산출(식재-포장-관로)0605" xfId="3249" xr:uid="{00000000-0005-0000-0000-0000F6070000}"/>
    <cellStyle name="_추곡_추곡" xfId="3250" xr:uid="{00000000-0005-0000-0000-0000F7070000}"/>
    <cellStyle name="_추곡_추곡_1공구단위수량산출(식재-포장-관로)" xfId="3251" xr:uid="{00000000-0005-0000-0000-0000F8070000}"/>
    <cellStyle name="_추곡_추곡_1공구단위수량산출(식재-포장-관로)_수량산출(식재-포장-관로)0605" xfId="3252" xr:uid="{00000000-0005-0000-0000-0000F9070000}"/>
    <cellStyle name="_추곡_추곡_1공구단위수량산출(식재-포장-관로)1" xfId="3253" xr:uid="{00000000-0005-0000-0000-0000FA070000}"/>
    <cellStyle name="_추곡_추곡_1공구단위수량산출(식재-포장-관로)1_수량산출(식재-포장-관로)0605" xfId="3254" xr:uid="{00000000-0005-0000-0000-0000FB070000}"/>
    <cellStyle name="_추곡_추곡_수량산출서(040719)" xfId="3255" xr:uid="{00000000-0005-0000-0000-0000FC070000}"/>
    <cellStyle name="_추곡_추곡_수량산출서(040719)_1공구단위수량산출(식재-포장-관로)" xfId="3256" xr:uid="{00000000-0005-0000-0000-0000FD070000}"/>
    <cellStyle name="_추곡_추곡_수량산출서(040719)_1공구단위수량산출(식재-포장-관로)_수량산출(식재-포장-관로)0605" xfId="3257" xr:uid="{00000000-0005-0000-0000-0000FE070000}"/>
    <cellStyle name="_추곡_추곡_수량산출서(040719)_1공구단위수량산출(식재-포장-관로)1" xfId="3258" xr:uid="{00000000-0005-0000-0000-0000FF070000}"/>
    <cellStyle name="_추곡_추곡_수량산출서(040719)_1공구단위수량산출(식재-포장-관로)1_수량산출(식재-포장-관로)0605" xfId="3259" xr:uid="{00000000-0005-0000-0000-000000080000}"/>
    <cellStyle name="_탄도송산-견적대비" xfId="2557" xr:uid="{00000000-0005-0000-0000-000001080000}"/>
    <cellStyle name="_토공,철콘" xfId="2558" xr:uid="{00000000-0005-0000-0000-000002080000}"/>
    <cellStyle name="_토공,철콘_27-052 평택항 축조공사 정기 및 초기점검" xfId="2559" xr:uid="{00000000-0005-0000-0000-000003080000}"/>
    <cellStyle name="_토공,철콘_견적서갑지" xfId="2560" xr:uid="{00000000-0005-0000-0000-000004080000}"/>
    <cellStyle name="_토공,철콘_견적서갑지_27-052 평택항 축조공사 정기 및 초기점검" xfId="2561" xr:uid="{00000000-0005-0000-0000-000005080000}"/>
    <cellStyle name="_토공구조물-요청" xfId="2562" xr:uid="{00000000-0005-0000-0000-000006080000}"/>
    <cellStyle name="_토공구조물-요청_27-052 평택항 축조공사 정기 및 초기점검" xfId="2563" xr:uid="{00000000-0005-0000-0000-000007080000}"/>
    <cellStyle name="_토공구조물-요청_견적서갑지" xfId="2564" xr:uid="{00000000-0005-0000-0000-000008080000}"/>
    <cellStyle name="_토공구조물-요청_견적서갑지_27-052 평택항 축조공사 정기 및 초기점검" xfId="2565" xr:uid="{00000000-0005-0000-0000-000009080000}"/>
    <cellStyle name="_토공유동(수정)" xfId="3260" xr:uid="{00000000-0005-0000-0000-00000A080000}"/>
    <cellStyle name="_평택항투찰" xfId="2566" xr:uid="{00000000-0005-0000-0000-00000B080000}"/>
    <cellStyle name="_포기각서" xfId="2567" xr:uid="{00000000-0005-0000-0000-00000C080000}"/>
    <cellStyle name="_포기각서_27-052 평택항 축조공사 정기 및 초기점검" xfId="2568" xr:uid="{00000000-0005-0000-0000-00000D080000}"/>
    <cellStyle name="_포기각서_견적서갑지" xfId="2569" xr:uid="{00000000-0005-0000-0000-00000E080000}"/>
    <cellStyle name="_포기각서_견적서갑지_27-052 평택항 축조공사 정기 및 초기점검" xfId="2570" xr:uid="{00000000-0005-0000-0000-00000F080000}"/>
    <cellStyle name="_포스코건설-the# 1st World" xfId="2572" xr:uid="{00000000-0005-0000-0000-000010080000}"/>
    <cellStyle name="_포스코건설-아산포스코 #레이크사이드 아파트 기초기험" xfId="2571" xr:uid="{00000000-0005-0000-0000-000011080000}"/>
    <cellStyle name="_표지판 변경사유(학산영동)" xfId="2573" xr:uid="{00000000-0005-0000-0000-000012080000}"/>
    <cellStyle name="_표지판변경현황" xfId="2574" xr:uid="{00000000-0005-0000-0000-000013080000}"/>
    <cellStyle name="_하당육교-수량산출서" xfId="242" xr:uid="{00000000-0005-0000-0000-000014080000}"/>
    <cellStyle name="_하도계약서류(철콘)" xfId="2575" xr:uid="{00000000-0005-0000-0000-000015080000}"/>
    <cellStyle name="_하도계약서류(철콘)_27-052 평택항 축조공사 정기 및 초기점검" xfId="2576" xr:uid="{00000000-0005-0000-0000-000016080000}"/>
    <cellStyle name="_하도계약서류(철콘)_부천실행내역서 최종(rev3 05.06.07)" xfId="2577" xr:uid="{00000000-0005-0000-0000-000017080000}"/>
    <cellStyle name="_하도계약서류(철콘)_부천실행내역서 최종(rev3 05.06.07)_27-052 평택항 축조공사 정기 및 초기점검" xfId="2578" xr:uid="{00000000-0005-0000-0000-000018080000}"/>
    <cellStyle name="_하도계약서류(철콘)_준공정산메뉴얼(최종)" xfId="2579" xr:uid="{00000000-0005-0000-0000-000019080000}"/>
    <cellStyle name="_하도계약서류(철콘)_준공정산메뉴얼(최종)_27-052 평택항 축조공사 정기 및 초기점검" xfId="2580" xr:uid="{00000000-0005-0000-0000-00001A080000}"/>
    <cellStyle name="_하도계약서류(철콘)_준공정산메뉴얼(최종)_부천실행내역서 최종(rev3 05.06.07)" xfId="2581" xr:uid="{00000000-0005-0000-0000-00001B080000}"/>
    <cellStyle name="_하도계약서류(철콘)_준공정산메뉴얼(최종)_부천실행내역서 최종(rev3 05.06.07)_27-052 평택항 축조공사 정기 및 초기점검" xfId="2582" xr:uid="{00000000-0005-0000-0000-00001C080000}"/>
    <cellStyle name="_한국지질자원연구원-Pillar응력측정(stressmeter)" xfId="2583" xr:uid="{00000000-0005-0000-0000-00001D080000}"/>
    <cellStyle name="_합덕-신례원(1공구)(풍림)" xfId="2584" xr:uid="{00000000-0005-0000-0000-00001E080000}"/>
    <cellStyle name="_해미-덕산(1공구)4" xfId="2585" xr:uid="{00000000-0005-0000-0000-00001F080000}"/>
    <cellStyle name="_해미-덕산(1공구)4_27-052 평택항 축조공사 정기 및 초기점검" xfId="2586" xr:uid="{00000000-0005-0000-0000-000020080000}"/>
    <cellStyle name="_해미-덕산(1공구)4_견적서갑지" xfId="2587" xr:uid="{00000000-0005-0000-0000-000021080000}"/>
    <cellStyle name="_해미-덕산(1공구)4_견적서갑지_27-052 평택항 축조공사 정기 및 초기점검" xfId="2588" xr:uid="{00000000-0005-0000-0000-000022080000}"/>
    <cellStyle name="_해미-덕산(1공구)4_반곡개야(토,배,부)" xfId="2589" xr:uid="{00000000-0005-0000-0000-000023080000}"/>
    <cellStyle name="_해미-덕산(1공구)4_반곡개야(토,배,부)_27-052 평택항 축조공사 정기 및 초기점검" xfId="2590" xr:uid="{00000000-0005-0000-0000-000024080000}"/>
    <cellStyle name="_해미-덕산(1공구)4_반곡개야(토,배,부)_견적서갑지" xfId="2591" xr:uid="{00000000-0005-0000-0000-000025080000}"/>
    <cellStyle name="_해미-덕산(1공구)4_반곡개야(토,배,부)_견적서갑지_27-052 평택항 축조공사 정기 및 초기점검" xfId="2592" xr:uid="{00000000-0005-0000-0000-000026080000}"/>
    <cellStyle name="_현대건설(주)동순천-광양간 복선화 1공구" xfId="2593" xr:uid="{00000000-0005-0000-0000-000027080000}"/>
    <cellStyle name="_현대건설(주)동순천-광양간 복선화 1공구_27-052 평택항 축조공사 정기 및 초기점검" xfId="2594" xr:uid="{00000000-0005-0000-0000-000028080000}"/>
    <cellStyle name="_현대건설-인천철도1-1A 11.5" xfId="2595" xr:uid="{00000000-0005-0000-0000-000029080000}"/>
    <cellStyle name="_현리신판-토공철콘" xfId="2596" xr:uid="{00000000-0005-0000-0000-00002A080000}"/>
    <cellStyle name="_현설양식" xfId="2597" xr:uid="{00000000-0005-0000-0000-00002B080000}"/>
    <cellStyle name="_현설양식_27-052 평택항 축조공사 정기 및 초기점검" xfId="2598" xr:uid="{00000000-0005-0000-0000-00002C080000}"/>
    <cellStyle name="_현설양식_견적서갑지" xfId="2599" xr:uid="{00000000-0005-0000-0000-00002D080000}"/>
    <cellStyle name="_현설양식_견적서갑지_27-052 평택항 축조공사 정기 및 초기점검" xfId="2600" xr:uid="{00000000-0005-0000-0000-00002E080000}"/>
    <cellStyle name="_현설양식_동대구-경주1공구(현산)" xfId="2601" xr:uid="{00000000-0005-0000-0000-00002F080000}"/>
    <cellStyle name="_현설양식_동대구-경주1공구(현산)_27-052 평택항 축조공사 정기 및 초기점검" xfId="2602" xr:uid="{00000000-0005-0000-0000-000030080000}"/>
    <cellStyle name="_현설양식_동대구-경주1공구(현산)_견적서갑지" xfId="2603" xr:uid="{00000000-0005-0000-0000-000031080000}"/>
    <cellStyle name="_현설양식_동대구-경주1공구(현산)_견적서갑지_27-052 평택항 축조공사 정기 및 초기점검" xfId="2604" xr:uid="{00000000-0005-0000-0000-000032080000}"/>
    <cellStyle name="_현설양식_문산실행" xfId="2605" xr:uid="{00000000-0005-0000-0000-000033080000}"/>
    <cellStyle name="_현설양식_문산실행_27-052 평택항 축조공사 정기 및 초기점검" xfId="2606" xr:uid="{00000000-0005-0000-0000-000034080000}"/>
    <cellStyle name="_현설양식_문산실행_견적서갑지" xfId="2607" xr:uid="{00000000-0005-0000-0000-000035080000}"/>
    <cellStyle name="_현설양식_문산실행_견적서갑지_27-052 평택항 축조공사 정기 및 초기점검" xfId="2608" xr:uid="{00000000-0005-0000-0000-000036080000}"/>
    <cellStyle name="_현장설명" xfId="2609" xr:uid="{00000000-0005-0000-0000-000037080000}"/>
    <cellStyle name="_현장설명_27-052 평택항 축조공사 정기 및 초기점검" xfId="2610" xr:uid="{00000000-0005-0000-0000-000038080000}"/>
    <cellStyle name="_현장설명_견적서갑지" xfId="2611" xr:uid="{00000000-0005-0000-0000-000039080000}"/>
    <cellStyle name="_현장설명_견적서갑지_27-052 평택항 축조공사 정기 및 초기점검" xfId="2612" xr:uid="{00000000-0005-0000-0000-00003A080000}"/>
    <cellStyle name="_현장설명_동대구-경주1공구(현산)" xfId="2613" xr:uid="{00000000-0005-0000-0000-00003B080000}"/>
    <cellStyle name="_현장설명_동대구-경주1공구(현산)_27-052 평택항 축조공사 정기 및 초기점검" xfId="2614" xr:uid="{00000000-0005-0000-0000-00003C080000}"/>
    <cellStyle name="_현장설명_동대구-경주1공구(현산)_견적서갑지" xfId="2615" xr:uid="{00000000-0005-0000-0000-00003D080000}"/>
    <cellStyle name="_현장설명_동대구-경주1공구(현산)_견적서갑지_27-052 평택항 축조공사 정기 및 초기점검" xfId="2616" xr:uid="{00000000-0005-0000-0000-00003E080000}"/>
    <cellStyle name="_현장설명_문산실행" xfId="2617" xr:uid="{00000000-0005-0000-0000-00003F080000}"/>
    <cellStyle name="_현장설명_문산실행_27-052 평택항 축조공사 정기 및 초기점검" xfId="2618" xr:uid="{00000000-0005-0000-0000-000040080000}"/>
    <cellStyle name="_현장설명_문산실행_견적서갑지" xfId="2619" xr:uid="{00000000-0005-0000-0000-000041080000}"/>
    <cellStyle name="_현장설명_문산실행_견적서갑지_27-052 평택항 축조공사 정기 및 초기점검" xfId="2620" xr:uid="{00000000-0005-0000-0000-000042080000}"/>
    <cellStyle name="_호남선두계역외2개소연결통로" xfId="3261" xr:uid="{00000000-0005-0000-0000-000043080000}"/>
    <cellStyle name="_홍산-구룡(흥화)" xfId="2621" xr:uid="{00000000-0005-0000-0000-000044080000}"/>
    <cellStyle name="_홍산-구룡(흥화)_27-052 평택항 축조공사 정기 및 초기점검" xfId="2622" xr:uid="{00000000-0005-0000-0000-000045080000}"/>
    <cellStyle name="_홍산-구룡(흥화)_견적서갑지" xfId="2623" xr:uid="{00000000-0005-0000-0000-000046080000}"/>
    <cellStyle name="_홍산-구룡(흥화)_견적서갑지_27-052 평택항 축조공사 정기 및 초기점검" xfId="2624" xr:uid="{00000000-0005-0000-0000-000047080000}"/>
    <cellStyle name="_회룡교(최종)" xfId="243" xr:uid="{00000000-0005-0000-0000-000048080000}"/>
    <cellStyle name="_횡배수관" xfId="3262" xr:uid="{00000000-0005-0000-0000-000049080000}"/>
    <cellStyle name="´þ" xfId="2647" xr:uid="{00000000-0005-0000-0000-00004A080000}"/>
    <cellStyle name="´Þ·?" xfId="3263" xr:uid="{00000000-0005-0000-0000-00004B080000}"/>
    <cellStyle name="’E‰Y [0.00]_laroux" xfId="244" xr:uid="{00000000-0005-0000-0000-00004C080000}"/>
    <cellStyle name="’E‰Y_laroux" xfId="245" xr:uid="{00000000-0005-0000-0000-00004D080000}"/>
    <cellStyle name="¤@?e_TEST-1" xfId="2653" xr:uid="{00000000-0005-0000-0000-00004E080000}"/>
    <cellStyle name="\MNPREF32.DLL&amp;" xfId="2656" xr:uid="{00000000-0005-0000-0000-00004F080000}"/>
    <cellStyle name="+,-,0" xfId="2648" xr:uid="{00000000-0005-0000-0000-000050080000}"/>
    <cellStyle name="+,-,0 2" xfId="3264" xr:uid="{00000000-0005-0000-0000-000051080000}"/>
    <cellStyle name="△ []" xfId="2649" xr:uid="{00000000-0005-0000-0000-000052080000}"/>
    <cellStyle name="△ [] 2" xfId="3265" xr:uid="{00000000-0005-0000-0000-000053080000}"/>
    <cellStyle name="△ [0]" xfId="2650" xr:uid="{00000000-0005-0000-0000-000054080000}"/>
    <cellStyle name="△ [0] 2" xfId="3266" xr:uid="{00000000-0005-0000-0000-000055080000}"/>
    <cellStyle name="△백분율" xfId="2651" xr:uid="{00000000-0005-0000-0000-000056080000}"/>
    <cellStyle name="△콤마" xfId="2652" xr:uid="{00000000-0005-0000-0000-000057080000}"/>
    <cellStyle name="°ia¤¼o " xfId="2654" xr:uid="{00000000-0005-0000-0000-000058080000}"/>
    <cellStyle name="°iA¤¼O¼yA¡" xfId="3267" xr:uid="{00000000-0005-0000-0000-000059080000}"/>
    <cellStyle name="°ia¤aa " xfId="2655" xr:uid="{00000000-0005-0000-0000-00005A080000}"/>
    <cellStyle name="°iA¤Aa·A1" xfId="3268" xr:uid="{00000000-0005-0000-0000-00005B080000}"/>
    <cellStyle name="°iA¤Aa·A2" xfId="3269" xr:uid="{00000000-0005-0000-0000-00005C080000}"/>
    <cellStyle name="0" xfId="246" xr:uid="{00000000-0005-0000-0000-00005D080000}"/>
    <cellStyle name="0 2" xfId="3693" xr:uid="{00000000-0005-0000-0000-00005E080000}"/>
    <cellStyle name="0 2 10" xfId="6743" xr:uid="{00000000-0005-0000-0000-00005F080000}"/>
    <cellStyle name="0 2 2" xfId="3815" xr:uid="{00000000-0005-0000-0000-000060080000}"/>
    <cellStyle name="0 2 2 2" xfId="4425" xr:uid="{00000000-0005-0000-0000-000061080000}"/>
    <cellStyle name="0 2 2 2 2" xfId="7500" xr:uid="{00000000-0005-0000-0000-000062080000}"/>
    <cellStyle name="0 2 2 3" xfId="5035" xr:uid="{00000000-0005-0000-0000-000063080000}"/>
    <cellStyle name="0 2 2 3 2" xfId="8110" xr:uid="{00000000-0005-0000-0000-000064080000}"/>
    <cellStyle name="0 2 2 4" xfId="5645" xr:uid="{00000000-0005-0000-0000-000065080000}"/>
    <cellStyle name="0 2 2 4 2" xfId="8720" xr:uid="{00000000-0005-0000-0000-000066080000}"/>
    <cellStyle name="0 2 2 5" xfId="6151" xr:uid="{00000000-0005-0000-0000-000067080000}"/>
    <cellStyle name="0 2 2 5 2" xfId="9226" xr:uid="{00000000-0005-0000-0000-000068080000}"/>
    <cellStyle name="0 2 2 6" xfId="6865" xr:uid="{00000000-0005-0000-0000-000069080000}"/>
    <cellStyle name="0 2 3" xfId="3940" xr:uid="{00000000-0005-0000-0000-00006A080000}"/>
    <cellStyle name="0 2 3 2" xfId="4550" xr:uid="{00000000-0005-0000-0000-00006B080000}"/>
    <cellStyle name="0 2 3 2 2" xfId="7625" xr:uid="{00000000-0005-0000-0000-00006C080000}"/>
    <cellStyle name="0 2 3 3" xfId="5160" xr:uid="{00000000-0005-0000-0000-00006D080000}"/>
    <cellStyle name="0 2 3 3 2" xfId="8235" xr:uid="{00000000-0005-0000-0000-00006E080000}"/>
    <cellStyle name="0 2 3 4" xfId="5770" xr:uid="{00000000-0005-0000-0000-00006F080000}"/>
    <cellStyle name="0 2 3 4 2" xfId="8845" xr:uid="{00000000-0005-0000-0000-000070080000}"/>
    <cellStyle name="0 2 3 5" xfId="6396" xr:uid="{00000000-0005-0000-0000-000071080000}"/>
    <cellStyle name="0 2 3 5 2" xfId="9471" xr:uid="{00000000-0005-0000-0000-000072080000}"/>
    <cellStyle name="0 2 3 6" xfId="6990" xr:uid="{00000000-0005-0000-0000-000073080000}"/>
    <cellStyle name="0 2 4" xfId="3633" xr:uid="{00000000-0005-0000-0000-000074080000}"/>
    <cellStyle name="0 2 4 2" xfId="4243" xr:uid="{00000000-0005-0000-0000-000075080000}"/>
    <cellStyle name="0 2 4 2 2" xfId="7318" xr:uid="{00000000-0005-0000-0000-000076080000}"/>
    <cellStyle name="0 2 4 3" xfId="4853" xr:uid="{00000000-0005-0000-0000-000077080000}"/>
    <cellStyle name="0 2 4 3 2" xfId="7928" xr:uid="{00000000-0005-0000-0000-000078080000}"/>
    <cellStyle name="0 2 4 4" xfId="5463" xr:uid="{00000000-0005-0000-0000-000079080000}"/>
    <cellStyle name="0 2 4 4 2" xfId="8538" xr:uid="{00000000-0005-0000-0000-00007A080000}"/>
    <cellStyle name="0 2 4 5" xfId="6263" xr:uid="{00000000-0005-0000-0000-00007B080000}"/>
    <cellStyle name="0 2 4 5 2" xfId="9338" xr:uid="{00000000-0005-0000-0000-00007C080000}"/>
    <cellStyle name="0 2 4 6" xfId="6683" xr:uid="{00000000-0005-0000-0000-00007D080000}"/>
    <cellStyle name="0 2 5" xfId="4069" xr:uid="{00000000-0005-0000-0000-00007E080000}"/>
    <cellStyle name="0 2 5 2" xfId="4679" xr:uid="{00000000-0005-0000-0000-00007F080000}"/>
    <cellStyle name="0 2 5 2 2" xfId="7754" xr:uid="{00000000-0005-0000-0000-000080080000}"/>
    <cellStyle name="0 2 5 3" xfId="5289" xr:uid="{00000000-0005-0000-0000-000081080000}"/>
    <cellStyle name="0 2 5 3 2" xfId="8364" xr:uid="{00000000-0005-0000-0000-000082080000}"/>
    <cellStyle name="0 2 5 4" xfId="5899" xr:uid="{00000000-0005-0000-0000-000083080000}"/>
    <cellStyle name="0 2 5 4 2" xfId="8974" xr:uid="{00000000-0005-0000-0000-000084080000}"/>
    <cellStyle name="0 2 5 5" xfId="6057" xr:uid="{00000000-0005-0000-0000-000085080000}"/>
    <cellStyle name="0 2 5 5 2" xfId="9132" xr:uid="{00000000-0005-0000-0000-000086080000}"/>
    <cellStyle name="0 2 5 6" xfId="7119" xr:uid="{00000000-0005-0000-0000-000087080000}"/>
    <cellStyle name="0 2 6" xfId="4303" xr:uid="{00000000-0005-0000-0000-000088080000}"/>
    <cellStyle name="0 2 6 2" xfId="7378" xr:uid="{00000000-0005-0000-0000-000089080000}"/>
    <cellStyle name="0 2 7" xfId="4913" xr:uid="{00000000-0005-0000-0000-00008A080000}"/>
    <cellStyle name="0 2 7 2" xfId="7988" xr:uid="{00000000-0005-0000-0000-00008B080000}"/>
    <cellStyle name="0 2 8" xfId="5523" xr:uid="{00000000-0005-0000-0000-00008C080000}"/>
    <cellStyle name="0 2 8 2" xfId="8598" xr:uid="{00000000-0005-0000-0000-00008D080000}"/>
    <cellStyle name="0 2 9" xfId="6548" xr:uid="{00000000-0005-0000-0000-00008E080000}"/>
    <cellStyle name="0 2 9 2" xfId="9623" xr:uid="{00000000-0005-0000-0000-00008F080000}"/>
    <cellStyle name="0 3" xfId="3734" xr:uid="{00000000-0005-0000-0000-000090080000}"/>
    <cellStyle name="0 3 10" xfId="6784" xr:uid="{00000000-0005-0000-0000-000091080000}"/>
    <cellStyle name="0 3 2" xfId="3856" xr:uid="{00000000-0005-0000-0000-000092080000}"/>
    <cellStyle name="0 3 2 2" xfId="4466" xr:uid="{00000000-0005-0000-0000-000093080000}"/>
    <cellStyle name="0 3 2 2 2" xfId="7541" xr:uid="{00000000-0005-0000-0000-000094080000}"/>
    <cellStyle name="0 3 2 3" xfId="5076" xr:uid="{00000000-0005-0000-0000-000095080000}"/>
    <cellStyle name="0 3 2 3 2" xfId="8151" xr:uid="{00000000-0005-0000-0000-000096080000}"/>
    <cellStyle name="0 3 2 4" xfId="5686" xr:uid="{00000000-0005-0000-0000-000097080000}"/>
    <cellStyle name="0 3 2 4 2" xfId="8761" xr:uid="{00000000-0005-0000-0000-000098080000}"/>
    <cellStyle name="0 3 2 5" xfId="6480" xr:uid="{00000000-0005-0000-0000-000099080000}"/>
    <cellStyle name="0 3 2 5 2" xfId="9555" xr:uid="{00000000-0005-0000-0000-00009A080000}"/>
    <cellStyle name="0 3 2 6" xfId="6906" xr:uid="{00000000-0005-0000-0000-00009B080000}"/>
    <cellStyle name="0 3 3" xfId="3981" xr:uid="{00000000-0005-0000-0000-00009C080000}"/>
    <cellStyle name="0 3 3 2" xfId="4591" xr:uid="{00000000-0005-0000-0000-00009D080000}"/>
    <cellStyle name="0 3 3 2 2" xfId="7666" xr:uid="{00000000-0005-0000-0000-00009E080000}"/>
    <cellStyle name="0 3 3 3" xfId="5201" xr:uid="{00000000-0005-0000-0000-00009F080000}"/>
    <cellStyle name="0 3 3 3 2" xfId="8276" xr:uid="{00000000-0005-0000-0000-0000A0080000}"/>
    <cellStyle name="0 3 3 4" xfId="5811" xr:uid="{00000000-0005-0000-0000-0000A1080000}"/>
    <cellStyle name="0 3 3 4 2" xfId="8886" xr:uid="{00000000-0005-0000-0000-0000A2080000}"/>
    <cellStyle name="0 3 3 5" xfId="6115" xr:uid="{00000000-0005-0000-0000-0000A3080000}"/>
    <cellStyle name="0 3 3 5 2" xfId="9190" xr:uid="{00000000-0005-0000-0000-0000A4080000}"/>
    <cellStyle name="0 3 3 6" xfId="7031" xr:uid="{00000000-0005-0000-0000-0000A5080000}"/>
    <cellStyle name="0 3 4" xfId="3604" xr:uid="{00000000-0005-0000-0000-0000A6080000}"/>
    <cellStyle name="0 3 4 2" xfId="4214" xr:uid="{00000000-0005-0000-0000-0000A7080000}"/>
    <cellStyle name="0 3 4 2 2" xfId="7289" xr:uid="{00000000-0005-0000-0000-0000A8080000}"/>
    <cellStyle name="0 3 4 3" xfId="4824" xr:uid="{00000000-0005-0000-0000-0000A9080000}"/>
    <cellStyle name="0 3 4 3 2" xfId="7899" xr:uid="{00000000-0005-0000-0000-0000AA080000}"/>
    <cellStyle name="0 3 4 4" xfId="5434" xr:uid="{00000000-0005-0000-0000-0000AB080000}"/>
    <cellStyle name="0 3 4 4 2" xfId="8509" xr:uid="{00000000-0005-0000-0000-0000AC080000}"/>
    <cellStyle name="0 3 4 5" xfId="6567" xr:uid="{00000000-0005-0000-0000-0000AD080000}"/>
    <cellStyle name="0 3 4 5 2" xfId="9642" xr:uid="{00000000-0005-0000-0000-0000AE080000}"/>
    <cellStyle name="0 3 4 6" xfId="6654" xr:uid="{00000000-0005-0000-0000-0000AF080000}"/>
    <cellStyle name="0 3 5" xfId="4110" xr:uid="{00000000-0005-0000-0000-0000B0080000}"/>
    <cellStyle name="0 3 5 2" xfId="4720" xr:uid="{00000000-0005-0000-0000-0000B1080000}"/>
    <cellStyle name="0 3 5 2 2" xfId="7795" xr:uid="{00000000-0005-0000-0000-0000B2080000}"/>
    <cellStyle name="0 3 5 3" xfId="5330" xr:uid="{00000000-0005-0000-0000-0000B3080000}"/>
    <cellStyle name="0 3 5 3 2" xfId="8405" xr:uid="{00000000-0005-0000-0000-0000B4080000}"/>
    <cellStyle name="0 3 5 4" xfId="5940" xr:uid="{00000000-0005-0000-0000-0000B5080000}"/>
    <cellStyle name="0 3 5 4 2" xfId="9015" xr:uid="{00000000-0005-0000-0000-0000B6080000}"/>
    <cellStyle name="0 3 5 5" xfId="6345" xr:uid="{00000000-0005-0000-0000-0000B7080000}"/>
    <cellStyle name="0 3 5 5 2" xfId="9420" xr:uid="{00000000-0005-0000-0000-0000B8080000}"/>
    <cellStyle name="0 3 5 6" xfId="7160" xr:uid="{00000000-0005-0000-0000-0000B9080000}"/>
    <cellStyle name="0 3 6" xfId="4344" xr:uid="{00000000-0005-0000-0000-0000BA080000}"/>
    <cellStyle name="0 3 6 2" xfId="7419" xr:uid="{00000000-0005-0000-0000-0000BB080000}"/>
    <cellStyle name="0 3 7" xfId="4954" xr:uid="{00000000-0005-0000-0000-0000BC080000}"/>
    <cellStyle name="0 3 7 2" xfId="8029" xr:uid="{00000000-0005-0000-0000-0000BD080000}"/>
    <cellStyle name="0 3 8" xfId="5564" xr:uid="{00000000-0005-0000-0000-0000BE080000}"/>
    <cellStyle name="0 3 8 2" xfId="8639" xr:uid="{00000000-0005-0000-0000-0000BF080000}"/>
    <cellStyle name="0 3 9" xfId="6507" xr:uid="{00000000-0005-0000-0000-0000C0080000}"/>
    <cellStyle name="0 3 9 2" xfId="9582" xr:uid="{00000000-0005-0000-0000-0000C1080000}"/>
    <cellStyle name="0 4" xfId="3717" xr:uid="{00000000-0005-0000-0000-0000C2080000}"/>
    <cellStyle name="0 4 10" xfId="6767" xr:uid="{00000000-0005-0000-0000-0000C3080000}"/>
    <cellStyle name="0 4 2" xfId="3839" xr:uid="{00000000-0005-0000-0000-0000C4080000}"/>
    <cellStyle name="0 4 2 2" xfId="4449" xr:uid="{00000000-0005-0000-0000-0000C5080000}"/>
    <cellStyle name="0 4 2 2 2" xfId="7524" xr:uid="{00000000-0005-0000-0000-0000C6080000}"/>
    <cellStyle name="0 4 2 3" xfId="5059" xr:uid="{00000000-0005-0000-0000-0000C7080000}"/>
    <cellStyle name="0 4 2 3 2" xfId="8134" xr:uid="{00000000-0005-0000-0000-0000C8080000}"/>
    <cellStyle name="0 4 2 4" xfId="5669" xr:uid="{00000000-0005-0000-0000-0000C9080000}"/>
    <cellStyle name="0 4 2 4 2" xfId="8744" xr:uid="{00000000-0005-0000-0000-0000CA080000}"/>
    <cellStyle name="0 4 2 5" xfId="6129" xr:uid="{00000000-0005-0000-0000-0000CB080000}"/>
    <cellStyle name="0 4 2 5 2" xfId="9204" xr:uid="{00000000-0005-0000-0000-0000CC080000}"/>
    <cellStyle name="0 4 2 6" xfId="6889" xr:uid="{00000000-0005-0000-0000-0000CD080000}"/>
    <cellStyle name="0 4 3" xfId="3964" xr:uid="{00000000-0005-0000-0000-0000CE080000}"/>
    <cellStyle name="0 4 3 2" xfId="4574" xr:uid="{00000000-0005-0000-0000-0000CF080000}"/>
    <cellStyle name="0 4 3 2 2" xfId="7649" xr:uid="{00000000-0005-0000-0000-0000D0080000}"/>
    <cellStyle name="0 4 3 3" xfId="5184" xr:uid="{00000000-0005-0000-0000-0000D1080000}"/>
    <cellStyle name="0 4 3 3 2" xfId="8259" xr:uid="{00000000-0005-0000-0000-0000D2080000}"/>
    <cellStyle name="0 4 3 4" xfId="5794" xr:uid="{00000000-0005-0000-0000-0000D3080000}"/>
    <cellStyle name="0 4 3 4 2" xfId="8869" xr:uid="{00000000-0005-0000-0000-0000D4080000}"/>
    <cellStyle name="0 4 3 5" xfId="6372" xr:uid="{00000000-0005-0000-0000-0000D5080000}"/>
    <cellStyle name="0 4 3 5 2" xfId="9447" xr:uid="{00000000-0005-0000-0000-0000D6080000}"/>
    <cellStyle name="0 4 3 6" xfId="7014" xr:uid="{00000000-0005-0000-0000-0000D7080000}"/>
    <cellStyle name="0 4 4" xfId="3617" xr:uid="{00000000-0005-0000-0000-0000D8080000}"/>
    <cellStyle name="0 4 4 2" xfId="4227" xr:uid="{00000000-0005-0000-0000-0000D9080000}"/>
    <cellStyle name="0 4 4 2 2" xfId="7302" xr:uid="{00000000-0005-0000-0000-0000DA080000}"/>
    <cellStyle name="0 4 4 3" xfId="4837" xr:uid="{00000000-0005-0000-0000-0000DB080000}"/>
    <cellStyle name="0 4 4 3 2" xfId="7912" xr:uid="{00000000-0005-0000-0000-0000DC080000}"/>
    <cellStyle name="0 4 4 4" xfId="5447" xr:uid="{00000000-0005-0000-0000-0000DD080000}"/>
    <cellStyle name="0 4 4 4 2" xfId="8522" xr:uid="{00000000-0005-0000-0000-0000DE080000}"/>
    <cellStyle name="0 4 4 5" xfId="6278" xr:uid="{00000000-0005-0000-0000-0000DF080000}"/>
    <cellStyle name="0 4 4 5 2" xfId="9353" xr:uid="{00000000-0005-0000-0000-0000E0080000}"/>
    <cellStyle name="0 4 4 6" xfId="6667" xr:uid="{00000000-0005-0000-0000-0000E1080000}"/>
    <cellStyle name="0 4 5" xfId="4093" xr:uid="{00000000-0005-0000-0000-0000E2080000}"/>
    <cellStyle name="0 4 5 2" xfId="4703" xr:uid="{00000000-0005-0000-0000-0000E3080000}"/>
    <cellStyle name="0 4 5 2 2" xfId="7778" xr:uid="{00000000-0005-0000-0000-0000E4080000}"/>
    <cellStyle name="0 4 5 3" xfId="5313" xr:uid="{00000000-0005-0000-0000-0000E5080000}"/>
    <cellStyle name="0 4 5 3 2" xfId="8388" xr:uid="{00000000-0005-0000-0000-0000E6080000}"/>
    <cellStyle name="0 4 5 4" xfId="5923" xr:uid="{00000000-0005-0000-0000-0000E7080000}"/>
    <cellStyle name="0 4 5 4 2" xfId="8998" xr:uid="{00000000-0005-0000-0000-0000E8080000}"/>
    <cellStyle name="0 4 5 5" xfId="6034" xr:uid="{00000000-0005-0000-0000-0000E9080000}"/>
    <cellStyle name="0 4 5 5 2" xfId="9109" xr:uid="{00000000-0005-0000-0000-0000EA080000}"/>
    <cellStyle name="0 4 5 6" xfId="7143" xr:uid="{00000000-0005-0000-0000-0000EB080000}"/>
    <cellStyle name="0 4 6" xfId="4327" xr:uid="{00000000-0005-0000-0000-0000EC080000}"/>
    <cellStyle name="0 4 6 2" xfId="7402" xr:uid="{00000000-0005-0000-0000-0000ED080000}"/>
    <cellStyle name="0 4 7" xfId="4937" xr:uid="{00000000-0005-0000-0000-0000EE080000}"/>
    <cellStyle name="0 4 7 2" xfId="8012" xr:uid="{00000000-0005-0000-0000-0000EF080000}"/>
    <cellStyle name="0 4 8" xfId="5547" xr:uid="{00000000-0005-0000-0000-0000F0080000}"/>
    <cellStyle name="0 4 8 2" xfId="8622" xr:uid="{00000000-0005-0000-0000-0000F1080000}"/>
    <cellStyle name="0 4 9" xfId="6524" xr:uid="{00000000-0005-0000-0000-0000F2080000}"/>
    <cellStyle name="0 4 9 2" xfId="9599" xr:uid="{00000000-0005-0000-0000-0000F3080000}"/>
    <cellStyle name="0 5" xfId="3270" xr:uid="{00000000-0005-0000-0000-0000F4080000}"/>
    <cellStyle name="0.0" xfId="247" xr:uid="{00000000-0005-0000-0000-0000F5080000}"/>
    <cellStyle name="0.0 2" xfId="3723" xr:uid="{00000000-0005-0000-0000-0000F6080000}"/>
    <cellStyle name="0.0 2 10" xfId="6773" xr:uid="{00000000-0005-0000-0000-0000F7080000}"/>
    <cellStyle name="0.0 2 2" xfId="3845" xr:uid="{00000000-0005-0000-0000-0000F8080000}"/>
    <cellStyle name="0.0 2 2 2" xfId="4455" xr:uid="{00000000-0005-0000-0000-0000F9080000}"/>
    <cellStyle name="0.0 2 2 2 2" xfId="7530" xr:uid="{00000000-0005-0000-0000-0000FA080000}"/>
    <cellStyle name="0.0 2 2 3" xfId="5065" xr:uid="{00000000-0005-0000-0000-0000FB080000}"/>
    <cellStyle name="0.0 2 2 3 2" xfId="8140" xr:uid="{00000000-0005-0000-0000-0000FC080000}"/>
    <cellStyle name="0.0 2 2 4" xfId="5675" xr:uid="{00000000-0005-0000-0000-0000FD080000}"/>
    <cellStyle name="0.0 2 2 4 2" xfId="8750" xr:uid="{00000000-0005-0000-0000-0000FE080000}"/>
    <cellStyle name="0.0 2 2 5" xfId="6123" xr:uid="{00000000-0005-0000-0000-0000FF080000}"/>
    <cellStyle name="0.0 2 2 5 2" xfId="9198" xr:uid="{00000000-0005-0000-0000-000000090000}"/>
    <cellStyle name="0.0 2 2 6" xfId="6895" xr:uid="{00000000-0005-0000-0000-000001090000}"/>
    <cellStyle name="0.0 2 3" xfId="3970" xr:uid="{00000000-0005-0000-0000-000002090000}"/>
    <cellStyle name="0.0 2 3 2" xfId="4580" xr:uid="{00000000-0005-0000-0000-000003090000}"/>
    <cellStyle name="0.0 2 3 2 2" xfId="7655" xr:uid="{00000000-0005-0000-0000-000004090000}"/>
    <cellStyle name="0.0 2 3 3" xfId="5190" xr:uid="{00000000-0005-0000-0000-000005090000}"/>
    <cellStyle name="0.0 2 3 3 2" xfId="8265" xr:uid="{00000000-0005-0000-0000-000006090000}"/>
    <cellStyle name="0.0 2 3 4" xfId="5800" xr:uid="{00000000-0005-0000-0000-000007090000}"/>
    <cellStyle name="0.0 2 3 4 2" xfId="8875" xr:uid="{00000000-0005-0000-0000-000008090000}"/>
    <cellStyle name="0.0 2 3 5" xfId="6366" xr:uid="{00000000-0005-0000-0000-000009090000}"/>
    <cellStyle name="0.0 2 3 5 2" xfId="9441" xr:uid="{00000000-0005-0000-0000-00000A090000}"/>
    <cellStyle name="0.0 2 3 6" xfId="7020" xr:uid="{00000000-0005-0000-0000-00000B090000}"/>
    <cellStyle name="0.0 2 4" xfId="3594" xr:uid="{00000000-0005-0000-0000-00000C090000}"/>
    <cellStyle name="0.0 2 4 2" xfId="4204" xr:uid="{00000000-0005-0000-0000-00000D090000}"/>
    <cellStyle name="0.0 2 4 2 2" xfId="7279" xr:uid="{00000000-0005-0000-0000-00000E090000}"/>
    <cellStyle name="0.0 2 4 3" xfId="4814" xr:uid="{00000000-0005-0000-0000-00000F090000}"/>
    <cellStyle name="0.0 2 4 3 2" xfId="7889" xr:uid="{00000000-0005-0000-0000-000010090000}"/>
    <cellStyle name="0.0 2 4 4" xfId="5424" xr:uid="{00000000-0005-0000-0000-000011090000}"/>
    <cellStyle name="0.0 2 4 4 2" xfId="8499" xr:uid="{00000000-0005-0000-0000-000012090000}"/>
    <cellStyle name="0.0 2 4 5" xfId="6288" xr:uid="{00000000-0005-0000-0000-000013090000}"/>
    <cellStyle name="0.0 2 4 5 2" xfId="9363" xr:uid="{00000000-0005-0000-0000-000014090000}"/>
    <cellStyle name="0.0 2 4 6" xfId="6644" xr:uid="{00000000-0005-0000-0000-000015090000}"/>
    <cellStyle name="0.0 2 5" xfId="4099" xr:uid="{00000000-0005-0000-0000-000016090000}"/>
    <cellStyle name="0.0 2 5 2" xfId="4709" xr:uid="{00000000-0005-0000-0000-000017090000}"/>
    <cellStyle name="0.0 2 5 2 2" xfId="7784" xr:uid="{00000000-0005-0000-0000-000018090000}"/>
    <cellStyle name="0.0 2 5 3" xfId="5319" xr:uid="{00000000-0005-0000-0000-000019090000}"/>
    <cellStyle name="0.0 2 5 3 2" xfId="8394" xr:uid="{00000000-0005-0000-0000-00001A090000}"/>
    <cellStyle name="0.0 2 5 4" xfId="5929" xr:uid="{00000000-0005-0000-0000-00001B090000}"/>
    <cellStyle name="0.0 2 5 4 2" xfId="9004" xr:uid="{00000000-0005-0000-0000-00001C090000}"/>
    <cellStyle name="0.0 2 5 5" xfId="6349" xr:uid="{00000000-0005-0000-0000-00001D090000}"/>
    <cellStyle name="0.0 2 5 5 2" xfId="9424" xr:uid="{00000000-0005-0000-0000-00001E090000}"/>
    <cellStyle name="0.0 2 5 6" xfId="7149" xr:uid="{00000000-0005-0000-0000-00001F090000}"/>
    <cellStyle name="0.0 2 6" xfId="4333" xr:uid="{00000000-0005-0000-0000-000020090000}"/>
    <cellStyle name="0.0 2 6 2" xfId="7408" xr:uid="{00000000-0005-0000-0000-000021090000}"/>
    <cellStyle name="0.0 2 7" xfId="4943" xr:uid="{00000000-0005-0000-0000-000022090000}"/>
    <cellStyle name="0.0 2 7 2" xfId="8018" xr:uid="{00000000-0005-0000-0000-000023090000}"/>
    <cellStyle name="0.0 2 8" xfId="5553" xr:uid="{00000000-0005-0000-0000-000024090000}"/>
    <cellStyle name="0.0 2 8 2" xfId="8628" xr:uid="{00000000-0005-0000-0000-000025090000}"/>
    <cellStyle name="0.0 2 9" xfId="6518" xr:uid="{00000000-0005-0000-0000-000026090000}"/>
    <cellStyle name="0.0 2 9 2" xfId="9593" xr:uid="{00000000-0005-0000-0000-000027090000}"/>
    <cellStyle name="0.0 3" xfId="3752" xr:uid="{00000000-0005-0000-0000-000028090000}"/>
    <cellStyle name="0.0 3 10" xfId="6802" xr:uid="{00000000-0005-0000-0000-000029090000}"/>
    <cellStyle name="0.0 3 2" xfId="3874" xr:uid="{00000000-0005-0000-0000-00002A090000}"/>
    <cellStyle name="0.0 3 2 2" xfId="4484" xr:uid="{00000000-0005-0000-0000-00002B090000}"/>
    <cellStyle name="0.0 3 2 2 2" xfId="7559" xr:uid="{00000000-0005-0000-0000-00002C090000}"/>
    <cellStyle name="0.0 3 2 3" xfId="5094" xr:uid="{00000000-0005-0000-0000-00002D090000}"/>
    <cellStyle name="0.0 3 2 3 2" xfId="8169" xr:uid="{00000000-0005-0000-0000-00002E090000}"/>
    <cellStyle name="0.0 3 2 4" xfId="5704" xr:uid="{00000000-0005-0000-0000-00002F090000}"/>
    <cellStyle name="0.0 3 2 4 2" xfId="8779" xr:uid="{00000000-0005-0000-0000-000030090000}"/>
    <cellStyle name="0.0 3 2 5" xfId="6462" xr:uid="{00000000-0005-0000-0000-000031090000}"/>
    <cellStyle name="0.0 3 2 5 2" xfId="9537" xr:uid="{00000000-0005-0000-0000-000032090000}"/>
    <cellStyle name="0.0 3 2 6" xfId="6924" xr:uid="{00000000-0005-0000-0000-000033090000}"/>
    <cellStyle name="0.0 3 3" xfId="3999" xr:uid="{00000000-0005-0000-0000-000034090000}"/>
    <cellStyle name="0.0 3 3 2" xfId="4609" xr:uid="{00000000-0005-0000-0000-000035090000}"/>
    <cellStyle name="0.0 3 3 2 2" xfId="7684" xr:uid="{00000000-0005-0000-0000-000036090000}"/>
    <cellStyle name="0.0 3 3 3" xfId="5219" xr:uid="{00000000-0005-0000-0000-000037090000}"/>
    <cellStyle name="0.0 3 3 3 2" xfId="8294" xr:uid="{00000000-0005-0000-0000-000038090000}"/>
    <cellStyle name="0.0 3 3 4" xfId="5829" xr:uid="{00000000-0005-0000-0000-000039090000}"/>
    <cellStyle name="0.0 3 3 4 2" xfId="8904" xr:uid="{00000000-0005-0000-0000-00003A090000}"/>
    <cellStyle name="0.0 3 3 5" xfId="6093" xr:uid="{00000000-0005-0000-0000-00003B090000}"/>
    <cellStyle name="0.0 3 3 5 2" xfId="9168" xr:uid="{00000000-0005-0000-0000-00003C090000}"/>
    <cellStyle name="0.0 3 3 6" xfId="7049" xr:uid="{00000000-0005-0000-0000-00003D090000}"/>
    <cellStyle name="0.0 3 4" xfId="3592" xr:uid="{00000000-0005-0000-0000-00003E090000}"/>
    <cellStyle name="0.0 3 4 2" xfId="4202" xr:uid="{00000000-0005-0000-0000-00003F090000}"/>
    <cellStyle name="0.0 3 4 2 2" xfId="7277" xr:uid="{00000000-0005-0000-0000-000040090000}"/>
    <cellStyle name="0.0 3 4 3" xfId="4812" xr:uid="{00000000-0005-0000-0000-000041090000}"/>
    <cellStyle name="0.0 3 4 3 2" xfId="7887" xr:uid="{00000000-0005-0000-0000-000042090000}"/>
    <cellStyle name="0.0 3 4 4" xfId="5422" xr:uid="{00000000-0005-0000-0000-000043090000}"/>
    <cellStyle name="0.0 3 4 4 2" xfId="8497" xr:uid="{00000000-0005-0000-0000-000044090000}"/>
    <cellStyle name="0.0 3 4 5" xfId="6290" xr:uid="{00000000-0005-0000-0000-000045090000}"/>
    <cellStyle name="0.0 3 4 5 2" xfId="9365" xr:uid="{00000000-0005-0000-0000-000046090000}"/>
    <cellStyle name="0.0 3 4 6" xfId="6642" xr:uid="{00000000-0005-0000-0000-000047090000}"/>
    <cellStyle name="0.0 3 5" xfId="4128" xr:uid="{00000000-0005-0000-0000-000048090000}"/>
    <cellStyle name="0.0 3 5 2" xfId="4738" xr:uid="{00000000-0005-0000-0000-000049090000}"/>
    <cellStyle name="0.0 3 5 2 2" xfId="7813" xr:uid="{00000000-0005-0000-0000-00004A090000}"/>
    <cellStyle name="0.0 3 5 3" xfId="5348" xr:uid="{00000000-0005-0000-0000-00004B090000}"/>
    <cellStyle name="0.0 3 5 3 2" xfId="8423" xr:uid="{00000000-0005-0000-0000-00004C090000}"/>
    <cellStyle name="0.0 3 5 4" xfId="5958" xr:uid="{00000000-0005-0000-0000-00004D090000}"/>
    <cellStyle name="0.0 3 5 4 2" xfId="9033" xr:uid="{00000000-0005-0000-0000-00004E090000}"/>
    <cellStyle name="0.0 3 5 5" xfId="6590" xr:uid="{00000000-0005-0000-0000-00004F090000}"/>
    <cellStyle name="0.0 3 5 5 2" xfId="9665" xr:uid="{00000000-0005-0000-0000-000050090000}"/>
    <cellStyle name="0.0 3 5 6" xfId="7178" xr:uid="{00000000-0005-0000-0000-000051090000}"/>
    <cellStyle name="0.0 3 6" xfId="4362" xr:uid="{00000000-0005-0000-0000-000052090000}"/>
    <cellStyle name="0.0 3 6 2" xfId="7437" xr:uid="{00000000-0005-0000-0000-000053090000}"/>
    <cellStyle name="0.0 3 7" xfId="4972" xr:uid="{00000000-0005-0000-0000-000054090000}"/>
    <cellStyle name="0.0 3 7 2" xfId="8047" xr:uid="{00000000-0005-0000-0000-000055090000}"/>
    <cellStyle name="0.0 3 8" xfId="5582" xr:uid="{00000000-0005-0000-0000-000056090000}"/>
    <cellStyle name="0.0 3 8 2" xfId="8657" xr:uid="{00000000-0005-0000-0000-000057090000}"/>
    <cellStyle name="0.0 3 9" xfId="6214" xr:uid="{00000000-0005-0000-0000-000058090000}"/>
    <cellStyle name="0.0 3 9 2" xfId="9289" xr:uid="{00000000-0005-0000-0000-000059090000}"/>
    <cellStyle name="0.0 4" xfId="3692" xr:uid="{00000000-0005-0000-0000-00005A090000}"/>
    <cellStyle name="0.0 4 10" xfId="6742" xr:uid="{00000000-0005-0000-0000-00005B090000}"/>
    <cellStyle name="0.0 4 2" xfId="3814" xr:uid="{00000000-0005-0000-0000-00005C090000}"/>
    <cellStyle name="0.0 4 2 2" xfId="4424" xr:uid="{00000000-0005-0000-0000-00005D090000}"/>
    <cellStyle name="0.0 4 2 2 2" xfId="7499" xr:uid="{00000000-0005-0000-0000-00005E090000}"/>
    <cellStyle name="0.0 4 2 3" xfId="5034" xr:uid="{00000000-0005-0000-0000-00005F090000}"/>
    <cellStyle name="0.0 4 2 3 2" xfId="8109" xr:uid="{00000000-0005-0000-0000-000060090000}"/>
    <cellStyle name="0.0 4 2 4" xfId="5644" xr:uid="{00000000-0005-0000-0000-000061090000}"/>
    <cellStyle name="0.0 4 2 4 2" xfId="8719" xr:uid="{00000000-0005-0000-0000-000062090000}"/>
    <cellStyle name="0.0 4 2 5" xfId="6152" xr:uid="{00000000-0005-0000-0000-000063090000}"/>
    <cellStyle name="0.0 4 2 5 2" xfId="9227" xr:uid="{00000000-0005-0000-0000-000064090000}"/>
    <cellStyle name="0.0 4 2 6" xfId="6864" xr:uid="{00000000-0005-0000-0000-000065090000}"/>
    <cellStyle name="0.0 4 3" xfId="3939" xr:uid="{00000000-0005-0000-0000-000066090000}"/>
    <cellStyle name="0.0 4 3 2" xfId="4549" xr:uid="{00000000-0005-0000-0000-000067090000}"/>
    <cellStyle name="0.0 4 3 2 2" xfId="7624" xr:uid="{00000000-0005-0000-0000-000068090000}"/>
    <cellStyle name="0.0 4 3 3" xfId="5159" xr:uid="{00000000-0005-0000-0000-000069090000}"/>
    <cellStyle name="0.0 4 3 3 2" xfId="8234" xr:uid="{00000000-0005-0000-0000-00006A090000}"/>
    <cellStyle name="0.0 4 3 4" xfId="5769" xr:uid="{00000000-0005-0000-0000-00006B090000}"/>
    <cellStyle name="0.0 4 3 4 2" xfId="8844" xr:uid="{00000000-0005-0000-0000-00006C090000}"/>
    <cellStyle name="0.0 4 3 5" xfId="6397" xr:uid="{00000000-0005-0000-0000-00006D090000}"/>
    <cellStyle name="0.0 4 3 5 2" xfId="9472" xr:uid="{00000000-0005-0000-0000-00006E090000}"/>
    <cellStyle name="0.0 4 3 6" xfId="6989" xr:uid="{00000000-0005-0000-0000-00006F090000}"/>
    <cellStyle name="0.0 4 4" xfId="3581" xr:uid="{00000000-0005-0000-0000-000070090000}"/>
    <cellStyle name="0.0 4 4 2" xfId="4191" xr:uid="{00000000-0005-0000-0000-000071090000}"/>
    <cellStyle name="0.0 4 4 2 2" xfId="7266" xr:uid="{00000000-0005-0000-0000-000072090000}"/>
    <cellStyle name="0.0 4 4 3" xfId="4801" xr:uid="{00000000-0005-0000-0000-000073090000}"/>
    <cellStyle name="0.0 4 4 3 2" xfId="7876" xr:uid="{00000000-0005-0000-0000-000074090000}"/>
    <cellStyle name="0.0 4 4 4" xfId="5411" xr:uid="{00000000-0005-0000-0000-000075090000}"/>
    <cellStyle name="0.0 4 4 4 2" xfId="8486" xr:uid="{00000000-0005-0000-0000-000076090000}"/>
    <cellStyle name="0.0 4 4 5" xfId="6301" xr:uid="{00000000-0005-0000-0000-000077090000}"/>
    <cellStyle name="0.0 4 4 5 2" xfId="9376" xr:uid="{00000000-0005-0000-0000-000078090000}"/>
    <cellStyle name="0.0 4 4 6" xfId="6631" xr:uid="{00000000-0005-0000-0000-000079090000}"/>
    <cellStyle name="0.0 4 5" xfId="4068" xr:uid="{00000000-0005-0000-0000-00007A090000}"/>
    <cellStyle name="0.0 4 5 2" xfId="4678" xr:uid="{00000000-0005-0000-0000-00007B090000}"/>
    <cellStyle name="0.0 4 5 2 2" xfId="7753" xr:uid="{00000000-0005-0000-0000-00007C090000}"/>
    <cellStyle name="0.0 4 5 3" xfId="5288" xr:uid="{00000000-0005-0000-0000-00007D090000}"/>
    <cellStyle name="0.0 4 5 3 2" xfId="8363" xr:uid="{00000000-0005-0000-0000-00007E090000}"/>
    <cellStyle name="0.0 4 5 4" xfId="5898" xr:uid="{00000000-0005-0000-0000-00007F090000}"/>
    <cellStyle name="0.0 4 5 4 2" xfId="8973" xr:uid="{00000000-0005-0000-0000-000080090000}"/>
    <cellStyle name="0.0 4 5 5" xfId="6058" xr:uid="{00000000-0005-0000-0000-000081090000}"/>
    <cellStyle name="0.0 4 5 5 2" xfId="9133" xr:uid="{00000000-0005-0000-0000-000082090000}"/>
    <cellStyle name="0.0 4 5 6" xfId="7118" xr:uid="{00000000-0005-0000-0000-000083090000}"/>
    <cellStyle name="0.0 4 6" xfId="4302" xr:uid="{00000000-0005-0000-0000-000084090000}"/>
    <cellStyle name="0.0 4 6 2" xfId="7377" xr:uid="{00000000-0005-0000-0000-000085090000}"/>
    <cellStyle name="0.0 4 7" xfId="4912" xr:uid="{00000000-0005-0000-0000-000086090000}"/>
    <cellStyle name="0.0 4 7 2" xfId="7987" xr:uid="{00000000-0005-0000-0000-000087090000}"/>
    <cellStyle name="0.0 4 8" xfId="5522" xr:uid="{00000000-0005-0000-0000-000088090000}"/>
    <cellStyle name="0.0 4 8 2" xfId="8597" xr:uid="{00000000-0005-0000-0000-000089090000}"/>
    <cellStyle name="0.0 4 9" xfId="6549" xr:uid="{00000000-0005-0000-0000-00008A090000}"/>
    <cellStyle name="0.0 4 9 2" xfId="9624" xr:uid="{00000000-0005-0000-0000-00008B090000}"/>
    <cellStyle name="0.00" xfId="248" xr:uid="{00000000-0005-0000-0000-00008C090000}"/>
    <cellStyle name="0.00 2" xfId="3722" xr:uid="{00000000-0005-0000-0000-00008D090000}"/>
    <cellStyle name="0.00 2 10" xfId="6772" xr:uid="{00000000-0005-0000-0000-00008E090000}"/>
    <cellStyle name="0.00 2 2" xfId="3844" xr:uid="{00000000-0005-0000-0000-00008F090000}"/>
    <cellStyle name="0.00 2 2 2" xfId="4454" xr:uid="{00000000-0005-0000-0000-000090090000}"/>
    <cellStyle name="0.00 2 2 2 2" xfId="7529" xr:uid="{00000000-0005-0000-0000-000091090000}"/>
    <cellStyle name="0.00 2 2 3" xfId="5064" xr:uid="{00000000-0005-0000-0000-000092090000}"/>
    <cellStyle name="0.00 2 2 3 2" xfId="8139" xr:uid="{00000000-0005-0000-0000-000093090000}"/>
    <cellStyle name="0.00 2 2 4" xfId="5674" xr:uid="{00000000-0005-0000-0000-000094090000}"/>
    <cellStyle name="0.00 2 2 4 2" xfId="8749" xr:uid="{00000000-0005-0000-0000-000095090000}"/>
    <cellStyle name="0.00 2 2 5" xfId="6124" xr:uid="{00000000-0005-0000-0000-000096090000}"/>
    <cellStyle name="0.00 2 2 5 2" xfId="9199" xr:uid="{00000000-0005-0000-0000-000097090000}"/>
    <cellStyle name="0.00 2 2 6" xfId="6894" xr:uid="{00000000-0005-0000-0000-000098090000}"/>
    <cellStyle name="0.00 2 3" xfId="3969" xr:uid="{00000000-0005-0000-0000-000099090000}"/>
    <cellStyle name="0.00 2 3 2" xfId="4579" xr:uid="{00000000-0005-0000-0000-00009A090000}"/>
    <cellStyle name="0.00 2 3 2 2" xfId="7654" xr:uid="{00000000-0005-0000-0000-00009B090000}"/>
    <cellStyle name="0.00 2 3 3" xfId="5189" xr:uid="{00000000-0005-0000-0000-00009C090000}"/>
    <cellStyle name="0.00 2 3 3 2" xfId="8264" xr:uid="{00000000-0005-0000-0000-00009D090000}"/>
    <cellStyle name="0.00 2 3 4" xfId="5799" xr:uid="{00000000-0005-0000-0000-00009E090000}"/>
    <cellStyle name="0.00 2 3 4 2" xfId="8874" xr:uid="{00000000-0005-0000-0000-00009F090000}"/>
    <cellStyle name="0.00 2 3 5" xfId="6367" xr:uid="{00000000-0005-0000-0000-0000A0090000}"/>
    <cellStyle name="0.00 2 3 5 2" xfId="9442" xr:uid="{00000000-0005-0000-0000-0000A1090000}"/>
    <cellStyle name="0.00 2 3 6" xfId="7019" xr:uid="{00000000-0005-0000-0000-0000A2090000}"/>
    <cellStyle name="0.00 2 4" xfId="3654" xr:uid="{00000000-0005-0000-0000-0000A3090000}"/>
    <cellStyle name="0.00 2 4 2" xfId="4264" xr:uid="{00000000-0005-0000-0000-0000A4090000}"/>
    <cellStyle name="0.00 2 4 2 2" xfId="7339" xr:uid="{00000000-0005-0000-0000-0000A5090000}"/>
    <cellStyle name="0.00 2 4 3" xfId="4874" xr:uid="{00000000-0005-0000-0000-0000A6090000}"/>
    <cellStyle name="0.00 2 4 3 2" xfId="7949" xr:uid="{00000000-0005-0000-0000-0000A7090000}"/>
    <cellStyle name="0.00 2 4 4" xfId="5484" xr:uid="{00000000-0005-0000-0000-0000A8090000}"/>
    <cellStyle name="0.00 2 4 4 2" xfId="8559" xr:uid="{00000000-0005-0000-0000-0000A9090000}"/>
    <cellStyle name="0.00 2 4 5" xfId="6248" xr:uid="{00000000-0005-0000-0000-0000AA090000}"/>
    <cellStyle name="0.00 2 4 5 2" xfId="9323" xr:uid="{00000000-0005-0000-0000-0000AB090000}"/>
    <cellStyle name="0.00 2 4 6" xfId="6704" xr:uid="{00000000-0005-0000-0000-0000AC090000}"/>
    <cellStyle name="0.00 2 5" xfId="4098" xr:uid="{00000000-0005-0000-0000-0000AD090000}"/>
    <cellStyle name="0.00 2 5 2" xfId="4708" xr:uid="{00000000-0005-0000-0000-0000AE090000}"/>
    <cellStyle name="0.00 2 5 2 2" xfId="7783" xr:uid="{00000000-0005-0000-0000-0000AF090000}"/>
    <cellStyle name="0.00 2 5 3" xfId="5318" xr:uid="{00000000-0005-0000-0000-0000B0090000}"/>
    <cellStyle name="0.00 2 5 3 2" xfId="8393" xr:uid="{00000000-0005-0000-0000-0000B1090000}"/>
    <cellStyle name="0.00 2 5 4" xfId="5928" xr:uid="{00000000-0005-0000-0000-0000B2090000}"/>
    <cellStyle name="0.00 2 5 4 2" xfId="9003" xr:uid="{00000000-0005-0000-0000-0000B3090000}"/>
    <cellStyle name="0.00 2 5 5" xfId="6350" xr:uid="{00000000-0005-0000-0000-0000B4090000}"/>
    <cellStyle name="0.00 2 5 5 2" xfId="9425" xr:uid="{00000000-0005-0000-0000-0000B5090000}"/>
    <cellStyle name="0.00 2 5 6" xfId="7148" xr:uid="{00000000-0005-0000-0000-0000B6090000}"/>
    <cellStyle name="0.00 2 6" xfId="4332" xr:uid="{00000000-0005-0000-0000-0000B7090000}"/>
    <cellStyle name="0.00 2 6 2" xfId="7407" xr:uid="{00000000-0005-0000-0000-0000B8090000}"/>
    <cellStyle name="0.00 2 7" xfId="4942" xr:uid="{00000000-0005-0000-0000-0000B9090000}"/>
    <cellStyle name="0.00 2 7 2" xfId="8017" xr:uid="{00000000-0005-0000-0000-0000BA090000}"/>
    <cellStyle name="0.00 2 8" xfId="5552" xr:uid="{00000000-0005-0000-0000-0000BB090000}"/>
    <cellStyle name="0.00 2 8 2" xfId="8627" xr:uid="{00000000-0005-0000-0000-0000BC090000}"/>
    <cellStyle name="0.00 2 9" xfId="6519" xr:uid="{00000000-0005-0000-0000-0000BD090000}"/>
    <cellStyle name="0.00 2 9 2" xfId="9594" xr:uid="{00000000-0005-0000-0000-0000BE090000}"/>
    <cellStyle name="0.00 3" xfId="3753" xr:uid="{00000000-0005-0000-0000-0000BF090000}"/>
    <cellStyle name="0.00 3 10" xfId="6803" xr:uid="{00000000-0005-0000-0000-0000C0090000}"/>
    <cellStyle name="0.00 3 2" xfId="3875" xr:uid="{00000000-0005-0000-0000-0000C1090000}"/>
    <cellStyle name="0.00 3 2 2" xfId="4485" xr:uid="{00000000-0005-0000-0000-0000C2090000}"/>
    <cellStyle name="0.00 3 2 2 2" xfId="7560" xr:uid="{00000000-0005-0000-0000-0000C3090000}"/>
    <cellStyle name="0.00 3 2 3" xfId="5095" xr:uid="{00000000-0005-0000-0000-0000C4090000}"/>
    <cellStyle name="0.00 3 2 3 2" xfId="8170" xr:uid="{00000000-0005-0000-0000-0000C5090000}"/>
    <cellStyle name="0.00 3 2 4" xfId="5705" xr:uid="{00000000-0005-0000-0000-0000C6090000}"/>
    <cellStyle name="0.00 3 2 4 2" xfId="8780" xr:uid="{00000000-0005-0000-0000-0000C7090000}"/>
    <cellStyle name="0.00 3 2 5" xfId="6461" xr:uid="{00000000-0005-0000-0000-0000C8090000}"/>
    <cellStyle name="0.00 3 2 5 2" xfId="9536" xr:uid="{00000000-0005-0000-0000-0000C9090000}"/>
    <cellStyle name="0.00 3 2 6" xfId="6925" xr:uid="{00000000-0005-0000-0000-0000CA090000}"/>
    <cellStyle name="0.00 3 3" xfId="4000" xr:uid="{00000000-0005-0000-0000-0000CB090000}"/>
    <cellStyle name="0.00 3 3 2" xfId="4610" xr:uid="{00000000-0005-0000-0000-0000CC090000}"/>
    <cellStyle name="0.00 3 3 2 2" xfId="7685" xr:uid="{00000000-0005-0000-0000-0000CD090000}"/>
    <cellStyle name="0.00 3 3 3" xfId="5220" xr:uid="{00000000-0005-0000-0000-0000CE090000}"/>
    <cellStyle name="0.00 3 3 3 2" xfId="8295" xr:uid="{00000000-0005-0000-0000-0000CF090000}"/>
    <cellStyle name="0.00 3 3 4" xfId="5830" xr:uid="{00000000-0005-0000-0000-0000D0090000}"/>
    <cellStyle name="0.00 3 3 4 2" xfId="8905" xr:uid="{00000000-0005-0000-0000-0000D1090000}"/>
    <cellStyle name="0.00 3 3 5" xfId="6092" xr:uid="{00000000-0005-0000-0000-0000D2090000}"/>
    <cellStyle name="0.00 3 3 5 2" xfId="9167" xr:uid="{00000000-0005-0000-0000-0000D3090000}"/>
    <cellStyle name="0.00 3 3 6" xfId="7050" xr:uid="{00000000-0005-0000-0000-0000D4090000}"/>
    <cellStyle name="0.00 3 4" xfId="3586" xr:uid="{00000000-0005-0000-0000-0000D5090000}"/>
    <cellStyle name="0.00 3 4 2" xfId="4196" xr:uid="{00000000-0005-0000-0000-0000D6090000}"/>
    <cellStyle name="0.00 3 4 2 2" xfId="7271" xr:uid="{00000000-0005-0000-0000-0000D7090000}"/>
    <cellStyle name="0.00 3 4 3" xfId="4806" xr:uid="{00000000-0005-0000-0000-0000D8090000}"/>
    <cellStyle name="0.00 3 4 3 2" xfId="7881" xr:uid="{00000000-0005-0000-0000-0000D9090000}"/>
    <cellStyle name="0.00 3 4 4" xfId="5416" xr:uid="{00000000-0005-0000-0000-0000DA090000}"/>
    <cellStyle name="0.00 3 4 4 2" xfId="8491" xr:uid="{00000000-0005-0000-0000-0000DB090000}"/>
    <cellStyle name="0.00 3 4 5" xfId="6296" xr:uid="{00000000-0005-0000-0000-0000DC090000}"/>
    <cellStyle name="0.00 3 4 5 2" xfId="9371" xr:uid="{00000000-0005-0000-0000-0000DD090000}"/>
    <cellStyle name="0.00 3 4 6" xfId="6636" xr:uid="{00000000-0005-0000-0000-0000DE090000}"/>
    <cellStyle name="0.00 3 5" xfId="4129" xr:uid="{00000000-0005-0000-0000-0000DF090000}"/>
    <cellStyle name="0.00 3 5 2" xfId="4739" xr:uid="{00000000-0005-0000-0000-0000E0090000}"/>
    <cellStyle name="0.00 3 5 2 2" xfId="7814" xr:uid="{00000000-0005-0000-0000-0000E1090000}"/>
    <cellStyle name="0.00 3 5 3" xfId="5349" xr:uid="{00000000-0005-0000-0000-0000E2090000}"/>
    <cellStyle name="0.00 3 5 3 2" xfId="8424" xr:uid="{00000000-0005-0000-0000-0000E3090000}"/>
    <cellStyle name="0.00 3 5 4" xfId="5959" xr:uid="{00000000-0005-0000-0000-0000E4090000}"/>
    <cellStyle name="0.00 3 5 4 2" xfId="9034" xr:uid="{00000000-0005-0000-0000-0000E5090000}"/>
    <cellStyle name="0.00 3 5 5" xfId="6584" xr:uid="{00000000-0005-0000-0000-0000E6090000}"/>
    <cellStyle name="0.00 3 5 5 2" xfId="9659" xr:uid="{00000000-0005-0000-0000-0000E7090000}"/>
    <cellStyle name="0.00 3 5 6" xfId="7179" xr:uid="{00000000-0005-0000-0000-0000E8090000}"/>
    <cellStyle name="0.00 3 6" xfId="4363" xr:uid="{00000000-0005-0000-0000-0000E9090000}"/>
    <cellStyle name="0.00 3 6 2" xfId="7438" xr:uid="{00000000-0005-0000-0000-0000EA090000}"/>
    <cellStyle name="0.00 3 7" xfId="4973" xr:uid="{00000000-0005-0000-0000-0000EB090000}"/>
    <cellStyle name="0.00 3 7 2" xfId="8048" xr:uid="{00000000-0005-0000-0000-0000EC090000}"/>
    <cellStyle name="0.00 3 8" xfId="5583" xr:uid="{00000000-0005-0000-0000-0000ED090000}"/>
    <cellStyle name="0.00 3 8 2" xfId="8658" xr:uid="{00000000-0005-0000-0000-0000EE090000}"/>
    <cellStyle name="0.00 3 9" xfId="6213" xr:uid="{00000000-0005-0000-0000-0000EF090000}"/>
    <cellStyle name="0.00 3 9 2" xfId="9288" xr:uid="{00000000-0005-0000-0000-0000F0090000}"/>
    <cellStyle name="0.00 4" xfId="3691" xr:uid="{00000000-0005-0000-0000-0000F1090000}"/>
    <cellStyle name="0.00 4 10" xfId="6741" xr:uid="{00000000-0005-0000-0000-0000F2090000}"/>
    <cellStyle name="0.00 4 2" xfId="3813" xr:uid="{00000000-0005-0000-0000-0000F3090000}"/>
    <cellStyle name="0.00 4 2 2" xfId="4423" xr:uid="{00000000-0005-0000-0000-0000F4090000}"/>
    <cellStyle name="0.00 4 2 2 2" xfId="7498" xr:uid="{00000000-0005-0000-0000-0000F5090000}"/>
    <cellStyle name="0.00 4 2 3" xfId="5033" xr:uid="{00000000-0005-0000-0000-0000F6090000}"/>
    <cellStyle name="0.00 4 2 3 2" xfId="8108" xr:uid="{00000000-0005-0000-0000-0000F7090000}"/>
    <cellStyle name="0.00 4 2 4" xfId="5643" xr:uid="{00000000-0005-0000-0000-0000F8090000}"/>
    <cellStyle name="0.00 4 2 4 2" xfId="8718" xr:uid="{00000000-0005-0000-0000-0000F9090000}"/>
    <cellStyle name="0.00 4 2 5" xfId="6153" xr:uid="{00000000-0005-0000-0000-0000FA090000}"/>
    <cellStyle name="0.00 4 2 5 2" xfId="9228" xr:uid="{00000000-0005-0000-0000-0000FB090000}"/>
    <cellStyle name="0.00 4 2 6" xfId="6863" xr:uid="{00000000-0005-0000-0000-0000FC090000}"/>
    <cellStyle name="0.00 4 3" xfId="3938" xr:uid="{00000000-0005-0000-0000-0000FD090000}"/>
    <cellStyle name="0.00 4 3 2" xfId="4548" xr:uid="{00000000-0005-0000-0000-0000FE090000}"/>
    <cellStyle name="0.00 4 3 2 2" xfId="7623" xr:uid="{00000000-0005-0000-0000-0000FF090000}"/>
    <cellStyle name="0.00 4 3 3" xfId="5158" xr:uid="{00000000-0005-0000-0000-0000000A0000}"/>
    <cellStyle name="0.00 4 3 3 2" xfId="8233" xr:uid="{00000000-0005-0000-0000-0000010A0000}"/>
    <cellStyle name="0.00 4 3 4" xfId="5768" xr:uid="{00000000-0005-0000-0000-0000020A0000}"/>
    <cellStyle name="0.00 4 3 4 2" xfId="8843" xr:uid="{00000000-0005-0000-0000-0000030A0000}"/>
    <cellStyle name="0.00 4 3 5" xfId="6398" xr:uid="{00000000-0005-0000-0000-0000040A0000}"/>
    <cellStyle name="0.00 4 3 5 2" xfId="9473" xr:uid="{00000000-0005-0000-0000-0000050A0000}"/>
    <cellStyle name="0.00 4 3 6" xfId="6988" xr:uid="{00000000-0005-0000-0000-0000060A0000}"/>
    <cellStyle name="0.00 4 4" xfId="3662" xr:uid="{00000000-0005-0000-0000-0000070A0000}"/>
    <cellStyle name="0.00 4 4 2" xfId="4272" xr:uid="{00000000-0005-0000-0000-0000080A0000}"/>
    <cellStyle name="0.00 4 4 2 2" xfId="7347" xr:uid="{00000000-0005-0000-0000-0000090A0000}"/>
    <cellStyle name="0.00 4 4 3" xfId="4882" xr:uid="{00000000-0005-0000-0000-00000A0A0000}"/>
    <cellStyle name="0.00 4 4 3 2" xfId="7957" xr:uid="{00000000-0005-0000-0000-00000B0A0000}"/>
    <cellStyle name="0.00 4 4 4" xfId="5492" xr:uid="{00000000-0005-0000-0000-00000C0A0000}"/>
    <cellStyle name="0.00 4 4 4 2" xfId="8567" xr:uid="{00000000-0005-0000-0000-00000D0A0000}"/>
    <cellStyle name="0.00 4 4 5" xfId="6242" xr:uid="{00000000-0005-0000-0000-00000E0A0000}"/>
    <cellStyle name="0.00 4 4 5 2" xfId="9317" xr:uid="{00000000-0005-0000-0000-00000F0A0000}"/>
    <cellStyle name="0.00 4 4 6" xfId="6712" xr:uid="{00000000-0005-0000-0000-0000100A0000}"/>
    <cellStyle name="0.00 4 5" xfId="4067" xr:uid="{00000000-0005-0000-0000-0000110A0000}"/>
    <cellStyle name="0.00 4 5 2" xfId="4677" xr:uid="{00000000-0005-0000-0000-0000120A0000}"/>
    <cellStyle name="0.00 4 5 2 2" xfId="7752" xr:uid="{00000000-0005-0000-0000-0000130A0000}"/>
    <cellStyle name="0.00 4 5 3" xfId="5287" xr:uid="{00000000-0005-0000-0000-0000140A0000}"/>
    <cellStyle name="0.00 4 5 3 2" xfId="8362" xr:uid="{00000000-0005-0000-0000-0000150A0000}"/>
    <cellStyle name="0.00 4 5 4" xfId="5897" xr:uid="{00000000-0005-0000-0000-0000160A0000}"/>
    <cellStyle name="0.00 4 5 4 2" xfId="8972" xr:uid="{00000000-0005-0000-0000-0000170A0000}"/>
    <cellStyle name="0.00 4 5 5" xfId="6059" xr:uid="{00000000-0005-0000-0000-0000180A0000}"/>
    <cellStyle name="0.00 4 5 5 2" xfId="9134" xr:uid="{00000000-0005-0000-0000-0000190A0000}"/>
    <cellStyle name="0.00 4 5 6" xfId="7117" xr:uid="{00000000-0005-0000-0000-00001A0A0000}"/>
    <cellStyle name="0.00 4 6" xfId="4301" xr:uid="{00000000-0005-0000-0000-00001B0A0000}"/>
    <cellStyle name="0.00 4 6 2" xfId="7376" xr:uid="{00000000-0005-0000-0000-00001C0A0000}"/>
    <cellStyle name="0.00 4 7" xfId="4911" xr:uid="{00000000-0005-0000-0000-00001D0A0000}"/>
    <cellStyle name="0.00 4 7 2" xfId="7986" xr:uid="{00000000-0005-0000-0000-00001E0A0000}"/>
    <cellStyle name="0.00 4 8" xfId="5521" xr:uid="{00000000-0005-0000-0000-00001F0A0000}"/>
    <cellStyle name="0.00 4 8 2" xfId="8596" xr:uid="{00000000-0005-0000-0000-0000200A0000}"/>
    <cellStyle name="0.00 4 9" xfId="6550" xr:uid="{00000000-0005-0000-0000-0000210A0000}"/>
    <cellStyle name="0.00 4 9 2" xfId="9625" xr:uid="{00000000-0005-0000-0000-0000220A0000}"/>
    <cellStyle name="00" xfId="3271" xr:uid="{00000000-0005-0000-0000-0000230A0000}"/>
    <cellStyle name="1" xfId="249" xr:uid="{00000000-0005-0000-0000-0000240A0000}"/>
    <cellStyle name="1 2" xfId="3272" xr:uid="{00000000-0005-0000-0000-0000250A0000}"/>
    <cellStyle name="1_laroux" xfId="3273" xr:uid="{00000000-0005-0000-0000-0000260A0000}"/>
    <cellStyle name="1_laroux_ATC-YOON1" xfId="3274" xr:uid="{00000000-0005-0000-0000-0000270A0000}"/>
    <cellStyle name="1_total" xfId="3275" xr:uid="{00000000-0005-0000-0000-0000280A0000}"/>
    <cellStyle name="1_total_00-예산서양식100" xfId="3276" xr:uid="{00000000-0005-0000-0000-0000290A0000}"/>
    <cellStyle name="1_total_현충묘지-예산서(조경)" xfId="3277" xr:uid="{00000000-0005-0000-0000-00002A0A0000}"/>
    <cellStyle name="1_total_현충묘지-예산서(조경)_예산서-엑셀변환양식100" xfId="3278" xr:uid="{00000000-0005-0000-0000-00002B0A0000}"/>
    <cellStyle name="1_total_현충묘지-예산서(조경)_예산서-엑셀변환양식100_00-예산서양식100" xfId="3279" xr:uid="{00000000-0005-0000-0000-00002C0A0000}"/>
    <cellStyle name="1_tree" xfId="3280" xr:uid="{00000000-0005-0000-0000-00002D0A0000}"/>
    <cellStyle name="1_tree_00-예산서양식100" xfId="3281" xr:uid="{00000000-0005-0000-0000-00002E0A0000}"/>
    <cellStyle name="1_tree_수량산출" xfId="3282" xr:uid="{00000000-0005-0000-0000-00002F0A0000}"/>
    <cellStyle name="1_tree_수량산출_00-예산서양식100" xfId="3283" xr:uid="{00000000-0005-0000-0000-0000300A0000}"/>
    <cellStyle name="1_tree_수량산출_현충묘지-예산서(조경)" xfId="3284" xr:uid="{00000000-0005-0000-0000-0000310A0000}"/>
    <cellStyle name="1_tree_수량산출_현충묘지-예산서(조경)_예산서-엑셀변환양식100" xfId="3285" xr:uid="{00000000-0005-0000-0000-0000320A0000}"/>
    <cellStyle name="1_tree_수량산출_현충묘지-예산서(조경)_예산서-엑셀변환양식100_00-예산서양식100" xfId="3286" xr:uid="{00000000-0005-0000-0000-0000330A0000}"/>
    <cellStyle name="1_tree_현충묘지-예산서(조경)" xfId="3287" xr:uid="{00000000-0005-0000-0000-0000340A0000}"/>
    <cellStyle name="1_tree_현충묘지-예산서(조경)_예산서-엑셀변환양식100" xfId="3288" xr:uid="{00000000-0005-0000-0000-0000350A0000}"/>
    <cellStyle name="1_tree_현충묘지-예산서(조경)_예산서-엑셀변환양식100_00-예산서양식100" xfId="3289" xr:uid="{00000000-0005-0000-0000-0000360A0000}"/>
    <cellStyle name="1_단가조사표" xfId="250" xr:uid="{00000000-0005-0000-0000-0000370A0000}"/>
    <cellStyle name="1_단가조사표_1011소각" xfId="251" xr:uid="{00000000-0005-0000-0000-0000380A0000}"/>
    <cellStyle name="1_단가조사표_1113교~1" xfId="3290" xr:uid="{00000000-0005-0000-0000-0000390A0000}"/>
    <cellStyle name="1_단가조사표_121내역" xfId="252" xr:uid="{00000000-0005-0000-0000-00003A0A0000}"/>
    <cellStyle name="1_단가조사표_객토량" xfId="253" xr:uid="{00000000-0005-0000-0000-00003B0A0000}"/>
    <cellStyle name="1_단가조사표_교통센~1" xfId="254" xr:uid="{00000000-0005-0000-0000-00003C0A0000}"/>
    <cellStyle name="1_단가조사표_교통센터412" xfId="3291" xr:uid="{00000000-0005-0000-0000-00003D0A0000}"/>
    <cellStyle name="1_단가조사표_교통수" xfId="3292" xr:uid="{00000000-0005-0000-0000-00003E0A0000}"/>
    <cellStyle name="1_단가조사표_교통수량산출서" xfId="3293" xr:uid="{00000000-0005-0000-0000-00003F0A0000}"/>
    <cellStyle name="1_단가조사표_구조물대가 (2)" xfId="255" xr:uid="{00000000-0005-0000-0000-0000400A0000}"/>
    <cellStyle name="1_단가조사표_내역서 (2)" xfId="256" xr:uid="{00000000-0005-0000-0000-0000410A0000}"/>
    <cellStyle name="1_단가조사표_대전관저지구" xfId="3294" xr:uid="{00000000-0005-0000-0000-0000420A0000}"/>
    <cellStyle name="1_단가조사표_동측지~1" xfId="3295" xr:uid="{00000000-0005-0000-0000-0000430A0000}"/>
    <cellStyle name="1_단가조사표_동측지원422" xfId="3296" xr:uid="{00000000-0005-0000-0000-0000440A0000}"/>
    <cellStyle name="1_단가조사표_동측지원512" xfId="3297" xr:uid="{00000000-0005-0000-0000-0000450A0000}"/>
    <cellStyle name="1_단가조사표_동측지원524" xfId="3298" xr:uid="{00000000-0005-0000-0000-0000460A0000}"/>
    <cellStyle name="1_단가조사표_부대422" xfId="3299" xr:uid="{00000000-0005-0000-0000-0000470A0000}"/>
    <cellStyle name="1_단가조사표_부대시설" xfId="257" xr:uid="{00000000-0005-0000-0000-0000480A0000}"/>
    <cellStyle name="1_단가조사표_소각수~1" xfId="258" xr:uid="{00000000-0005-0000-0000-0000490A0000}"/>
    <cellStyle name="1_단가조사표_소각수내역서" xfId="259" xr:uid="{00000000-0005-0000-0000-00004A0A0000}"/>
    <cellStyle name="1_단가조사표_소각수목2" xfId="260" xr:uid="{00000000-0005-0000-0000-00004B0A0000}"/>
    <cellStyle name="1_단가조사표_수량산출서 (2)" xfId="261" xr:uid="{00000000-0005-0000-0000-00004C0A0000}"/>
    <cellStyle name="1_단가조사표_엑스포~1" xfId="262" xr:uid="{00000000-0005-0000-0000-00004D0A0000}"/>
    <cellStyle name="1_단가조사표_엑스포한빛1" xfId="263" xr:uid="{00000000-0005-0000-0000-00004E0A0000}"/>
    <cellStyle name="1_단가조사표_여객터미널331" xfId="3300" xr:uid="{00000000-0005-0000-0000-00004F0A0000}"/>
    <cellStyle name="1_단가조사표_여객터미널513" xfId="3301" xr:uid="{00000000-0005-0000-0000-0000500A0000}"/>
    <cellStyle name="1_단가조사표_여객터미널629" xfId="3302" xr:uid="{00000000-0005-0000-0000-0000510A0000}"/>
    <cellStyle name="1_단가조사표_외곽도로616" xfId="3303" xr:uid="{00000000-0005-0000-0000-0000520A0000}"/>
    <cellStyle name="1_단가조사표_용인죽전수량" xfId="3304" xr:uid="{00000000-0005-0000-0000-0000530A0000}"/>
    <cellStyle name="1_단가조사표_원가계~1" xfId="264" xr:uid="{00000000-0005-0000-0000-0000540A0000}"/>
    <cellStyle name="1_단가조사표_유기질" xfId="265" xr:uid="{00000000-0005-0000-0000-0000550A0000}"/>
    <cellStyle name="1_단가조사표_자재조서 (2)" xfId="266" xr:uid="{00000000-0005-0000-0000-0000560A0000}"/>
    <cellStyle name="1_단가조사표_총괄내역" xfId="267" xr:uid="{00000000-0005-0000-0000-0000570A0000}"/>
    <cellStyle name="1_단가조사표_총괄내역 (2)" xfId="268" xr:uid="{00000000-0005-0000-0000-0000580A0000}"/>
    <cellStyle name="1_단가조사표_터미널도로403" xfId="3305" xr:uid="{00000000-0005-0000-0000-0000590A0000}"/>
    <cellStyle name="1_단가조사표_터미널도로429" xfId="3306" xr:uid="{00000000-0005-0000-0000-00005A0A0000}"/>
    <cellStyle name="1_단가조사표_포장일위" xfId="269" xr:uid="{00000000-0005-0000-0000-00005B0A0000}"/>
    <cellStyle name="1_도봉구샘플" xfId="3307" xr:uid="{00000000-0005-0000-0000-00005C0A0000}"/>
    <cellStyle name="1_신화초-설계서" xfId="3308" xr:uid="{00000000-0005-0000-0000-00005D0A0000}"/>
    <cellStyle name="1_현충묘지-수량산출서" xfId="3309" xr:uid="{00000000-0005-0000-0000-00005E0A0000}"/>
    <cellStyle name="11" xfId="3310" xr:uid="{00000000-0005-0000-0000-00005F0A0000}"/>
    <cellStyle name="111" xfId="3311" xr:uid="{00000000-0005-0000-0000-0000600A0000}"/>
    <cellStyle name="¹eº" xfId="270" xr:uid="{00000000-0005-0000-0000-0000610A0000}"/>
    <cellStyle name="¹éº" xfId="2658" xr:uid="{00000000-0005-0000-0000-0000620A0000}"/>
    <cellStyle name="¹eº 2" xfId="2657" xr:uid="{00000000-0005-0000-0000-0000630A0000}"/>
    <cellStyle name="¹eº 3" xfId="9706" xr:uid="{00000000-0005-0000-0000-0000640A0000}"/>
    <cellStyle name="¹eº_마곡보완" xfId="2659" xr:uid="{00000000-0005-0000-0000-0000650A0000}"/>
    <cellStyle name="¹éº_마곡보완" xfId="2660" xr:uid="{00000000-0005-0000-0000-0000660A0000}"/>
    <cellStyle name="2" xfId="271" xr:uid="{00000000-0005-0000-0000-0000670A0000}"/>
    <cellStyle name="2)" xfId="272" xr:uid="{00000000-0005-0000-0000-0000680A0000}"/>
    <cellStyle name="2_laroux" xfId="3312" xr:uid="{00000000-0005-0000-0000-0000690A0000}"/>
    <cellStyle name="2_laroux_ATC-YOON1" xfId="3313" xr:uid="{00000000-0005-0000-0000-00006A0A0000}"/>
    <cellStyle name="2_단가조사표" xfId="273" xr:uid="{00000000-0005-0000-0000-00006B0A0000}"/>
    <cellStyle name="2_단가조사표_1011소각" xfId="274" xr:uid="{00000000-0005-0000-0000-00006C0A0000}"/>
    <cellStyle name="2_단가조사표_1113교~1" xfId="3314" xr:uid="{00000000-0005-0000-0000-00006D0A0000}"/>
    <cellStyle name="2_단가조사표_121내역" xfId="275" xr:uid="{00000000-0005-0000-0000-00006E0A0000}"/>
    <cellStyle name="2_단가조사표_객토량" xfId="276" xr:uid="{00000000-0005-0000-0000-00006F0A0000}"/>
    <cellStyle name="2_단가조사표_교통센~1" xfId="277" xr:uid="{00000000-0005-0000-0000-0000700A0000}"/>
    <cellStyle name="2_단가조사표_교통센터412" xfId="3315" xr:uid="{00000000-0005-0000-0000-0000710A0000}"/>
    <cellStyle name="2_단가조사표_교통수" xfId="3316" xr:uid="{00000000-0005-0000-0000-0000720A0000}"/>
    <cellStyle name="2_단가조사표_교통수량산출서" xfId="3317" xr:uid="{00000000-0005-0000-0000-0000730A0000}"/>
    <cellStyle name="2_단가조사표_구조물대가 (2)" xfId="278" xr:uid="{00000000-0005-0000-0000-0000740A0000}"/>
    <cellStyle name="2_단가조사표_내역서 (2)" xfId="279" xr:uid="{00000000-0005-0000-0000-0000750A0000}"/>
    <cellStyle name="2_단가조사표_대전관저지구" xfId="3318" xr:uid="{00000000-0005-0000-0000-0000760A0000}"/>
    <cellStyle name="2_단가조사표_동측지~1" xfId="3319" xr:uid="{00000000-0005-0000-0000-0000770A0000}"/>
    <cellStyle name="2_단가조사표_동측지원422" xfId="3320" xr:uid="{00000000-0005-0000-0000-0000780A0000}"/>
    <cellStyle name="2_단가조사표_동측지원512" xfId="3321" xr:uid="{00000000-0005-0000-0000-0000790A0000}"/>
    <cellStyle name="2_단가조사표_동측지원524" xfId="3322" xr:uid="{00000000-0005-0000-0000-00007A0A0000}"/>
    <cellStyle name="2_단가조사표_부대422" xfId="3323" xr:uid="{00000000-0005-0000-0000-00007B0A0000}"/>
    <cellStyle name="2_단가조사표_부대시설" xfId="280" xr:uid="{00000000-0005-0000-0000-00007C0A0000}"/>
    <cellStyle name="2_단가조사표_소각수~1" xfId="281" xr:uid="{00000000-0005-0000-0000-00007D0A0000}"/>
    <cellStyle name="2_단가조사표_소각수내역서" xfId="282" xr:uid="{00000000-0005-0000-0000-00007E0A0000}"/>
    <cellStyle name="2_단가조사표_소각수목2" xfId="283" xr:uid="{00000000-0005-0000-0000-00007F0A0000}"/>
    <cellStyle name="2_단가조사표_수량산출서 (2)" xfId="284" xr:uid="{00000000-0005-0000-0000-0000800A0000}"/>
    <cellStyle name="2_단가조사표_엑스포~1" xfId="285" xr:uid="{00000000-0005-0000-0000-0000810A0000}"/>
    <cellStyle name="2_단가조사표_엑스포한빛1" xfId="286" xr:uid="{00000000-0005-0000-0000-0000820A0000}"/>
    <cellStyle name="2_단가조사표_여객터미널331" xfId="3324" xr:uid="{00000000-0005-0000-0000-0000830A0000}"/>
    <cellStyle name="2_단가조사표_여객터미널513" xfId="3325" xr:uid="{00000000-0005-0000-0000-0000840A0000}"/>
    <cellStyle name="2_단가조사표_여객터미널629" xfId="3326" xr:uid="{00000000-0005-0000-0000-0000850A0000}"/>
    <cellStyle name="2_단가조사표_외곽도로616" xfId="3327" xr:uid="{00000000-0005-0000-0000-0000860A0000}"/>
    <cellStyle name="2_단가조사표_용인죽전수량" xfId="3328" xr:uid="{00000000-0005-0000-0000-0000870A0000}"/>
    <cellStyle name="2_단가조사표_원가계~1" xfId="287" xr:uid="{00000000-0005-0000-0000-0000880A0000}"/>
    <cellStyle name="2_단가조사표_유기질" xfId="288" xr:uid="{00000000-0005-0000-0000-0000890A0000}"/>
    <cellStyle name="2_단가조사표_자재조서 (2)" xfId="289" xr:uid="{00000000-0005-0000-0000-00008A0A0000}"/>
    <cellStyle name="2_단가조사표_총괄내역" xfId="290" xr:uid="{00000000-0005-0000-0000-00008B0A0000}"/>
    <cellStyle name="2_단가조사표_총괄내역 (2)" xfId="291" xr:uid="{00000000-0005-0000-0000-00008C0A0000}"/>
    <cellStyle name="2_단가조사표_터미널도로403" xfId="3329" xr:uid="{00000000-0005-0000-0000-00008D0A0000}"/>
    <cellStyle name="2_단가조사표_터미널도로429" xfId="3330" xr:uid="{00000000-0005-0000-0000-00008E0A0000}"/>
    <cellStyle name="2_단가조사표_포장일위" xfId="292" xr:uid="{00000000-0005-0000-0000-00008F0A0000}"/>
    <cellStyle name="20% - 강조색1" xfId="1" builtinId="30" customBuiltin="1"/>
    <cellStyle name="20% - 강조색1 10" xfId="293" xr:uid="{00000000-0005-0000-0000-0000910A0000}"/>
    <cellStyle name="20% - 강조색1 11" xfId="294" xr:uid="{00000000-0005-0000-0000-0000920A0000}"/>
    <cellStyle name="20% - 강조색1 12" xfId="295" xr:uid="{00000000-0005-0000-0000-0000930A0000}"/>
    <cellStyle name="20% - 강조색1 13" xfId="296" xr:uid="{00000000-0005-0000-0000-0000940A0000}"/>
    <cellStyle name="20% - 강조색1 14" xfId="297" xr:uid="{00000000-0005-0000-0000-0000950A0000}"/>
    <cellStyle name="20% - 강조색1 15" xfId="298" xr:uid="{00000000-0005-0000-0000-0000960A0000}"/>
    <cellStyle name="20% - 강조색1 16" xfId="299" xr:uid="{00000000-0005-0000-0000-0000970A0000}"/>
    <cellStyle name="20% - 강조색1 17" xfId="300" xr:uid="{00000000-0005-0000-0000-0000980A0000}"/>
    <cellStyle name="20% - 강조색1 18" xfId="301" xr:uid="{00000000-0005-0000-0000-0000990A0000}"/>
    <cellStyle name="20% - 강조색1 19" xfId="302" xr:uid="{00000000-0005-0000-0000-00009A0A0000}"/>
    <cellStyle name="20% - 강조색1 2" xfId="2" xr:uid="{00000000-0005-0000-0000-00009B0A0000}"/>
    <cellStyle name="20% - 강조색1 20" xfId="303" xr:uid="{00000000-0005-0000-0000-00009C0A0000}"/>
    <cellStyle name="20% - 강조색1 3" xfId="304" xr:uid="{00000000-0005-0000-0000-00009D0A0000}"/>
    <cellStyle name="20% - 강조색1 4" xfId="305" xr:uid="{00000000-0005-0000-0000-00009E0A0000}"/>
    <cellStyle name="20% - 강조색1 5" xfId="306" xr:uid="{00000000-0005-0000-0000-00009F0A0000}"/>
    <cellStyle name="20% - 강조색1 6" xfId="307" xr:uid="{00000000-0005-0000-0000-0000A00A0000}"/>
    <cellStyle name="20% - 강조색1 7" xfId="308" xr:uid="{00000000-0005-0000-0000-0000A10A0000}"/>
    <cellStyle name="20% - 강조색1 8" xfId="309" xr:uid="{00000000-0005-0000-0000-0000A20A0000}"/>
    <cellStyle name="20% - 강조색1 9" xfId="310" xr:uid="{00000000-0005-0000-0000-0000A30A0000}"/>
    <cellStyle name="20% - 강조색2" xfId="3" builtinId="34" customBuiltin="1"/>
    <cellStyle name="20% - 강조색2 10" xfId="311" xr:uid="{00000000-0005-0000-0000-0000A50A0000}"/>
    <cellStyle name="20% - 강조색2 11" xfId="312" xr:uid="{00000000-0005-0000-0000-0000A60A0000}"/>
    <cellStyle name="20% - 강조색2 12" xfId="313" xr:uid="{00000000-0005-0000-0000-0000A70A0000}"/>
    <cellStyle name="20% - 강조색2 13" xfId="314" xr:uid="{00000000-0005-0000-0000-0000A80A0000}"/>
    <cellStyle name="20% - 강조색2 14" xfId="315" xr:uid="{00000000-0005-0000-0000-0000A90A0000}"/>
    <cellStyle name="20% - 강조색2 15" xfId="316" xr:uid="{00000000-0005-0000-0000-0000AA0A0000}"/>
    <cellStyle name="20% - 강조색2 16" xfId="317" xr:uid="{00000000-0005-0000-0000-0000AB0A0000}"/>
    <cellStyle name="20% - 강조색2 17" xfId="318" xr:uid="{00000000-0005-0000-0000-0000AC0A0000}"/>
    <cellStyle name="20% - 강조색2 18" xfId="319" xr:uid="{00000000-0005-0000-0000-0000AD0A0000}"/>
    <cellStyle name="20% - 강조색2 19" xfId="320" xr:uid="{00000000-0005-0000-0000-0000AE0A0000}"/>
    <cellStyle name="20% - 강조색2 2" xfId="4" xr:uid="{00000000-0005-0000-0000-0000AF0A0000}"/>
    <cellStyle name="20% - 강조색2 20" xfId="321" xr:uid="{00000000-0005-0000-0000-0000B00A0000}"/>
    <cellStyle name="20% - 강조색2 3" xfId="322" xr:uid="{00000000-0005-0000-0000-0000B10A0000}"/>
    <cellStyle name="20% - 강조색2 4" xfId="323" xr:uid="{00000000-0005-0000-0000-0000B20A0000}"/>
    <cellStyle name="20% - 강조색2 5" xfId="324" xr:uid="{00000000-0005-0000-0000-0000B30A0000}"/>
    <cellStyle name="20% - 강조색2 6" xfId="325" xr:uid="{00000000-0005-0000-0000-0000B40A0000}"/>
    <cellStyle name="20% - 강조색2 7" xfId="326" xr:uid="{00000000-0005-0000-0000-0000B50A0000}"/>
    <cellStyle name="20% - 강조색2 8" xfId="327" xr:uid="{00000000-0005-0000-0000-0000B60A0000}"/>
    <cellStyle name="20% - 강조색2 9" xfId="328" xr:uid="{00000000-0005-0000-0000-0000B70A0000}"/>
    <cellStyle name="20% - 강조색3" xfId="5" builtinId="38" customBuiltin="1"/>
    <cellStyle name="20% - 강조색3 10" xfId="329" xr:uid="{00000000-0005-0000-0000-0000B90A0000}"/>
    <cellStyle name="20% - 강조색3 11" xfId="330" xr:uid="{00000000-0005-0000-0000-0000BA0A0000}"/>
    <cellStyle name="20% - 강조색3 12" xfId="331" xr:uid="{00000000-0005-0000-0000-0000BB0A0000}"/>
    <cellStyle name="20% - 강조색3 13" xfId="332" xr:uid="{00000000-0005-0000-0000-0000BC0A0000}"/>
    <cellStyle name="20% - 강조색3 14" xfId="333" xr:uid="{00000000-0005-0000-0000-0000BD0A0000}"/>
    <cellStyle name="20% - 강조색3 15" xfId="334" xr:uid="{00000000-0005-0000-0000-0000BE0A0000}"/>
    <cellStyle name="20% - 강조색3 16" xfId="335" xr:uid="{00000000-0005-0000-0000-0000BF0A0000}"/>
    <cellStyle name="20% - 강조색3 17" xfId="336" xr:uid="{00000000-0005-0000-0000-0000C00A0000}"/>
    <cellStyle name="20% - 강조색3 18" xfId="337" xr:uid="{00000000-0005-0000-0000-0000C10A0000}"/>
    <cellStyle name="20% - 강조색3 19" xfId="338" xr:uid="{00000000-0005-0000-0000-0000C20A0000}"/>
    <cellStyle name="20% - 강조색3 2" xfId="6" xr:uid="{00000000-0005-0000-0000-0000C30A0000}"/>
    <cellStyle name="20% - 강조색3 20" xfId="339" xr:uid="{00000000-0005-0000-0000-0000C40A0000}"/>
    <cellStyle name="20% - 강조색3 3" xfId="340" xr:uid="{00000000-0005-0000-0000-0000C50A0000}"/>
    <cellStyle name="20% - 강조색3 4" xfId="341" xr:uid="{00000000-0005-0000-0000-0000C60A0000}"/>
    <cellStyle name="20% - 강조색3 5" xfId="342" xr:uid="{00000000-0005-0000-0000-0000C70A0000}"/>
    <cellStyle name="20% - 강조색3 6" xfId="343" xr:uid="{00000000-0005-0000-0000-0000C80A0000}"/>
    <cellStyle name="20% - 강조색3 7" xfId="344" xr:uid="{00000000-0005-0000-0000-0000C90A0000}"/>
    <cellStyle name="20% - 강조색3 8" xfId="345" xr:uid="{00000000-0005-0000-0000-0000CA0A0000}"/>
    <cellStyle name="20% - 강조색3 9" xfId="346" xr:uid="{00000000-0005-0000-0000-0000CB0A0000}"/>
    <cellStyle name="20% - 강조색4" xfId="7" builtinId="42" customBuiltin="1"/>
    <cellStyle name="20% - 강조색4 10" xfId="347" xr:uid="{00000000-0005-0000-0000-0000CD0A0000}"/>
    <cellStyle name="20% - 강조색4 11" xfId="348" xr:uid="{00000000-0005-0000-0000-0000CE0A0000}"/>
    <cellStyle name="20% - 강조색4 12" xfId="349" xr:uid="{00000000-0005-0000-0000-0000CF0A0000}"/>
    <cellStyle name="20% - 강조색4 13" xfId="350" xr:uid="{00000000-0005-0000-0000-0000D00A0000}"/>
    <cellStyle name="20% - 강조색4 14" xfId="351" xr:uid="{00000000-0005-0000-0000-0000D10A0000}"/>
    <cellStyle name="20% - 강조색4 15" xfId="352" xr:uid="{00000000-0005-0000-0000-0000D20A0000}"/>
    <cellStyle name="20% - 강조색4 16" xfId="353" xr:uid="{00000000-0005-0000-0000-0000D30A0000}"/>
    <cellStyle name="20% - 강조색4 17" xfId="354" xr:uid="{00000000-0005-0000-0000-0000D40A0000}"/>
    <cellStyle name="20% - 강조색4 18" xfId="355" xr:uid="{00000000-0005-0000-0000-0000D50A0000}"/>
    <cellStyle name="20% - 강조색4 19" xfId="356" xr:uid="{00000000-0005-0000-0000-0000D60A0000}"/>
    <cellStyle name="20% - 강조색4 2" xfId="8" xr:uid="{00000000-0005-0000-0000-0000D70A0000}"/>
    <cellStyle name="20% - 강조색4 20" xfId="357" xr:uid="{00000000-0005-0000-0000-0000D80A0000}"/>
    <cellStyle name="20% - 강조색4 3" xfId="358" xr:uid="{00000000-0005-0000-0000-0000D90A0000}"/>
    <cellStyle name="20% - 강조색4 4" xfId="359" xr:uid="{00000000-0005-0000-0000-0000DA0A0000}"/>
    <cellStyle name="20% - 강조색4 5" xfId="360" xr:uid="{00000000-0005-0000-0000-0000DB0A0000}"/>
    <cellStyle name="20% - 강조색4 6" xfId="361" xr:uid="{00000000-0005-0000-0000-0000DC0A0000}"/>
    <cellStyle name="20% - 강조색4 7" xfId="362" xr:uid="{00000000-0005-0000-0000-0000DD0A0000}"/>
    <cellStyle name="20% - 강조색4 8" xfId="363" xr:uid="{00000000-0005-0000-0000-0000DE0A0000}"/>
    <cellStyle name="20% - 강조색4 9" xfId="364" xr:uid="{00000000-0005-0000-0000-0000DF0A0000}"/>
    <cellStyle name="20% - 강조색5" xfId="9" builtinId="46" customBuiltin="1"/>
    <cellStyle name="20% - 강조색5 10" xfId="365" xr:uid="{00000000-0005-0000-0000-0000E10A0000}"/>
    <cellStyle name="20% - 강조색5 11" xfId="366" xr:uid="{00000000-0005-0000-0000-0000E20A0000}"/>
    <cellStyle name="20% - 강조색5 12" xfId="367" xr:uid="{00000000-0005-0000-0000-0000E30A0000}"/>
    <cellStyle name="20% - 강조색5 13" xfId="368" xr:uid="{00000000-0005-0000-0000-0000E40A0000}"/>
    <cellStyle name="20% - 강조색5 14" xfId="369" xr:uid="{00000000-0005-0000-0000-0000E50A0000}"/>
    <cellStyle name="20% - 강조색5 15" xfId="370" xr:uid="{00000000-0005-0000-0000-0000E60A0000}"/>
    <cellStyle name="20% - 강조색5 16" xfId="371" xr:uid="{00000000-0005-0000-0000-0000E70A0000}"/>
    <cellStyle name="20% - 강조색5 17" xfId="372" xr:uid="{00000000-0005-0000-0000-0000E80A0000}"/>
    <cellStyle name="20% - 강조색5 18" xfId="373" xr:uid="{00000000-0005-0000-0000-0000E90A0000}"/>
    <cellStyle name="20% - 강조색5 19" xfId="374" xr:uid="{00000000-0005-0000-0000-0000EA0A0000}"/>
    <cellStyle name="20% - 강조색5 2" xfId="10" xr:uid="{00000000-0005-0000-0000-0000EB0A0000}"/>
    <cellStyle name="20% - 강조색5 20" xfId="375" xr:uid="{00000000-0005-0000-0000-0000EC0A0000}"/>
    <cellStyle name="20% - 강조색5 3" xfId="376" xr:uid="{00000000-0005-0000-0000-0000ED0A0000}"/>
    <cellStyle name="20% - 강조색5 4" xfId="377" xr:uid="{00000000-0005-0000-0000-0000EE0A0000}"/>
    <cellStyle name="20% - 강조색5 5" xfId="378" xr:uid="{00000000-0005-0000-0000-0000EF0A0000}"/>
    <cellStyle name="20% - 강조색5 6" xfId="379" xr:uid="{00000000-0005-0000-0000-0000F00A0000}"/>
    <cellStyle name="20% - 강조색5 7" xfId="380" xr:uid="{00000000-0005-0000-0000-0000F10A0000}"/>
    <cellStyle name="20% - 강조색5 8" xfId="381" xr:uid="{00000000-0005-0000-0000-0000F20A0000}"/>
    <cellStyle name="20% - 강조색5 9" xfId="382" xr:uid="{00000000-0005-0000-0000-0000F30A0000}"/>
    <cellStyle name="20% - 강조색6" xfId="11" builtinId="50" customBuiltin="1"/>
    <cellStyle name="20% - 강조색6 10" xfId="383" xr:uid="{00000000-0005-0000-0000-0000F50A0000}"/>
    <cellStyle name="20% - 강조색6 11" xfId="384" xr:uid="{00000000-0005-0000-0000-0000F60A0000}"/>
    <cellStyle name="20% - 강조색6 12" xfId="385" xr:uid="{00000000-0005-0000-0000-0000F70A0000}"/>
    <cellStyle name="20% - 강조색6 13" xfId="386" xr:uid="{00000000-0005-0000-0000-0000F80A0000}"/>
    <cellStyle name="20% - 강조색6 14" xfId="387" xr:uid="{00000000-0005-0000-0000-0000F90A0000}"/>
    <cellStyle name="20% - 강조색6 15" xfId="388" xr:uid="{00000000-0005-0000-0000-0000FA0A0000}"/>
    <cellStyle name="20% - 강조색6 16" xfId="389" xr:uid="{00000000-0005-0000-0000-0000FB0A0000}"/>
    <cellStyle name="20% - 강조색6 17" xfId="390" xr:uid="{00000000-0005-0000-0000-0000FC0A0000}"/>
    <cellStyle name="20% - 강조색6 18" xfId="391" xr:uid="{00000000-0005-0000-0000-0000FD0A0000}"/>
    <cellStyle name="20% - 강조색6 19" xfId="392" xr:uid="{00000000-0005-0000-0000-0000FE0A0000}"/>
    <cellStyle name="20% - 강조색6 2" xfId="12" xr:uid="{00000000-0005-0000-0000-0000FF0A0000}"/>
    <cellStyle name="20% - 강조색6 20" xfId="393" xr:uid="{00000000-0005-0000-0000-0000000B0000}"/>
    <cellStyle name="20% - 강조색6 3" xfId="394" xr:uid="{00000000-0005-0000-0000-0000010B0000}"/>
    <cellStyle name="20% - 강조색6 4" xfId="395" xr:uid="{00000000-0005-0000-0000-0000020B0000}"/>
    <cellStyle name="20% - 강조색6 5" xfId="396" xr:uid="{00000000-0005-0000-0000-0000030B0000}"/>
    <cellStyle name="20% - 강조색6 6" xfId="397" xr:uid="{00000000-0005-0000-0000-0000040B0000}"/>
    <cellStyle name="20% - 강조색6 7" xfId="398" xr:uid="{00000000-0005-0000-0000-0000050B0000}"/>
    <cellStyle name="20% - 강조색6 8" xfId="399" xr:uid="{00000000-0005-0000-0000-0000060B0000}"/>
    <cellStyle name="20% - 강조색6 9" xfId="400" xr:uid="{00000000-0005-0000-0000-0000070B0000}"/>
    <cellStyle name="2자리" xfId="3331" xr:uid="{00000000-0005-0000-0000-0000080B0000}"/>
    <cellStyle name="³?a" xfId="2661" xr:uid="{00000000-0005-0000-0000-0000090B0000}"/>
    <cellStyle name="³?A￥" xfId="3332" xr:uid="{00000000-0005-0000-0000-00000A0B0000}"/>
    <cellStyle name="၃urrency_OTD thru NOR " xfId="2662" xr:uid="{00000000-0005-0000-0000-00000B0B0000}"/>
    <cellStyle name="40% - 강조색1" xfId="13" builtinId="31" customBuiltin="1"/>
    <cellStyle name="40% - 강조색1 10" xfId="401" xr:uid="{00000000-0005-0000-0000-00000D0B0000}"/>
    <cellStyle name="40% - 강조색1 11" xfId="402" xr:uid="{00000000-0005-0000-0000-00000E0B0000}"/>
    <cellStyle name="40% - 강조색1 12" xfId="403" xr:uid="{00000000-0005-0000-0000-00000F0B0000}"/>
    <cellStyle name="40% - 강조색1 13" xfId="404" xr:uid="{00000000-0005-0000-0000-0000100B0000}"/>
    <cellStyle name="40% - 강조색1 14" xfId="405" xr:uid="{00000000-0005-0000-0000-0000110B0000}"/>
    <cellStyle name="40% - 강조색1 15" xfId="406" xr:uid="{00000000-0005-0000-0000-0000120B0000}"/>
    <cellStyle name="40% - 강조색1 16" xfId="407" xr:uid="{00000000-0005-0000-0000-0000130B0000}"/>
    <cellStyle name="40% - 강조색1 17" xfId="408" xr:uid="{00000000-0005-0000-0000-0000140B0000}"/>
    <cellStyle name="40% - 강조색1 18" xfId="409" xr:uid="{00000000-0005-0000-0000-0000150B0000}"/>
    <cellStyle name="40% - 강조색1 19" xfId="410" xr:uid="{00000000-0005-0000-0000-0000160B0000}"/>
    <cellStyle name="40% - 강조색1 2" xfId="14" xr:uid="{00000000-0005-0000-0000-0000170B0000}"/>
    <cellStyle name="40% - 강조색1 20" xfId="411" xr:uid="{00000000-0005-0000-0000-0000180B0000}"/>
    <cellStyle name="40% - 강조색1 3" xfId="412" xr:uid="{00000000-0005-0000-0000-0000190B0000}"/>
    <cellStyle name="40% - 강조색1 4" xfId="413" xr:uid="{00000000-0005-0000-0000-00001A0B0000}"/>
    <cellStyle name="40% - 강조색1 5" xfId="414" xr:uid="{00000000-0005-0000-0000-00001B0B0000}"/>
    <cellStyle name="40% - 강조색1 6" xfId="415" xr:uid="{00000000-0005-0000-0000-00001C0B0000}"/>
    <cellStyle name="40% - 강조색1 7" xfId="416" xr:uid="{00000000-0005-0000-0000-00001D0B0000}"/>
    <cellStyle name="40% - 강조색1 8" xfId="417" xr:uid="{00000000-0005-0000-0000-00001E0B0000}"/>
    <cellStyle name="40% - 강조색1 9" xfId="418" xr:uid="{00000000-0005-0000-0000-00001F0B0000}"/>
    <cellStyle name="40% - 강조색2" xfId="15" builtinId="35" customBuiltin="1"/>
    <cellStyle name="40% - 강조색2 10" xfId="419" xr:uid="{00000000-0005-0000-0000-0000210B0000}"/>
    <cellStyle name="40% - 강조색2 11" xfId="420" xr:uid="{00000000-0005-0000-0000-0000220B0000}"/>
    <cellStyle name="40% - 강조색2 12" xfId="421" xr:uid="{00000000-0005-0000-0000-0000230B0000}"/>
    <cellStyle name="40% - 강조색2 13" xfId="422" xr:uid="{00000000-0005-0000-0000-0000240B0000}"/>
    <cellStyle name="40% - 강조색2 14" xfId="423" xr:uid="{00000000-0005-0000-0000-0000250B0000}"/>
    <cellStyle name="40% - 강조색2 15" xfId="424" xr:uid="{00000000-0005-0000-0000-0000260B0000}"/>
    <cellStyle name="40% - 강조색2 16" xfId="425" xr:uid="{00000000-0005-0000-0000-0000270B0000}"/>
    <cellStyle name="40% - 강조색2 17" xfId="426" xr:uid="{00000000-0005-0000-0000-0000280B0000}"/>
    <cellStyle name="40% - 강조색2 18" xfId="427" xr:uid="{00000000-0005-0000-0000-0000290B0000}"/>
    <cellStyle name="40% - 강조색2 19" xfId="428" xr:uid="{00000000-0005-0000-0000-00002A0B0000}"/>
    <cellStyle name="40% - 강조색2 2" xfId="16" xr:uid="{00000000-0005-0000-0000-00002B0B0000}"/>
    <cellStyle name="40% - 강조색2 20" xfId="429" xr:uid="{00000000-0005-0000-0000-00002C0B0000}"/>
    <cellStyle name="40% - 강조색2 3" xfId="430" xr:uid="{00000000-0005-0000-0000-00002D0B0000}"/>
    <cellStyle name="40% - 강조색2 4" xfId="431" xr:uid="{00000000-0005-0000-0000-00002E0B0000}"/>
    <cellStyle name="40% - 강조색2 5" xfId="432" xr:uid="{00000000-0005-0000-0000-00002F0B0000}"/>
    <cellStyle name="40% - 강조색2 6" xfId="433" xr:uid="{00000000-0005-0000-0000-0000300B0000}"/>
    <cellStyle name="40% - 강조색2 7" xfId="434" xr:uid="{00000000-0005-0000-0000-0000310B0000}"/>
    <cellStyle name="40% - 강조색2 8" xfId="435" xr:uid="{00000000-0005-0000-0000-0000320B0000}"/>
    <cellStyle name="40% - 강조색2 9" xfId="436" xr:uid="{00000000-0005-0000-0000-0000330B0000}"/>
    <cellStyle name="40% - 강조색3" xfId="17" builtinId="39" customBuiltin="1"/>
    <cellStyle name="40% - 강조색3 10" xfId="437" xr:uid="{00000000-0005-0000-0000-0000350B0000}"/>
    <cellStyle name="40% - 강조색3 11" xfId="438" xr:uid="{00000000-0005-0000-0000-0000360B0000}"/>
    <cellStyle name="40% - 강조색3 12" xfId="439" xr:uid="{00000000-0005-0000-0000-0000370B0000}"/>
    <cellStyle name="40% - 강조색3 13" xfId="440" xr:uid="{00000000-0005-0000-0000-0000380B0000}"/>
    <cellStyle name="40% - 강조색3 14" xfId="441" xr:uid="{00000000-0005-0000-0000-0000390B0000}"/>
    <cellStyle name="40% - 강조색3 15" xfId="442" xr:uid="{00000000-0005-0000-0000-00003A0B0000}"/>
    <cellStyle name="40% - 강조색3 16" xfId="443" xr:uid="{00000000-0005-0000-0000-00003B0B0000}"/>
    <cellStyle name="40% - 강조색3 17" xfId="444" xr:uid="{00000000-0005-0000-0000-00003C0B0000}"/>
    <cellStyle name="40% - 강조색3 18" xfId="445" xr:uid="{00000000-0005-0000-0000-00003D0B0000}"/>
    <cellStyle name="40% - 강조색3 19" xfId="446" xr:uid="{00000000-0005-0000-0000-00003E0B0000}"/>
    <cellStyle name="40% - 강조색3 2" xfId="18" xr:uid="{00000000-0005-0000-0000-00003F0B0000}"/>
    <cellStyle name="40% - 강조색3 20" xfId="447" xr:uid="{00000000-0005-0000-0000-0000400B0000}"/>
    <cellStyle name="40% - 강조색3 3" xfId="448" xr:uid="{00000000-0005-0000-0000-0000410B0000}"/>
    <cellStyle name="40% - 강조색3 4" xfId="449" xr:uid="{00000000-0005-0000-0000-0000420B0000}"/>
    <cellStyle name="40% - 강조색3 5" xfId="450" xr:uid="{00000000-0005-0000-0000-0000430B0000}"/>
    <cellStyle name="40% - 강조색3 6" xfId="451" xr:uid="{00000000-0005-0000-0000-0000440B0000}"/>
    <cellStyle name="40% - 강조색3 7" xfId="452" xr:uid="{00000000-0005-0000-0000-0000450B0000}"/>
    <cellStyle name="40% - 강조색3 8" xfId="453" xr:uid="{00000000-0005-0000-0000-0000460B0000}"/>
    <cellStyle name="40% - 강조색3 9" xfId="454" xr:uid="{00000000-0005-0000-0000-0000470B0000}"/>
    <cellStyle name="40% - 강조색4" xfId="19" builtinId="43" customBuiltin="1"/>
    <cellStyle name="40% - 강조색4 10" xfId="455" xr:uid="{00000000-0005-0000-0000-0000490B0000}"/>
    <cellStyle name="40% - 강조색4 11" xfId="456" xr:uid="{00000000-0005-0000-0000-00004A0B0000}"/>
    <cellStyle name="40% - 강조색4 12" xfId="457" xr:uid="{00000000-0005-0000-0000-00004B0B0000}"/>
    <cellStyle name="40% - 강조색4 13" xfId="458" xr:uid="{00000000-0005-0000-0000-00004C0B0000}"/>
    <cellStyle name="40% - 강조색4 14" xfId="459" xr:uid="{00000000-0005-0000-0000-00004D0B0000}"/>
    <cellStyle name="40% - 강조색4 15" xfId="460" xr:uid="{00000000-0005-0000-0000-00004E0B0000}"/>
    <cellStyle name="40% - 강조색4 16" xfId="461" xr:uid="{00000000-0005-0000-0000-00004F0B0000}"/>
    <cellStyle name="40% - 강조색4 17" xfId="462" xr:uid="{00000000-0005-0000-0000-0000500B0000}"/>
    <cellStyle name="40% - 강조색4 18" xfId="463" xr:uid="{00000000-0005-0000-0000-0000510B0000}"/>
    <cellStyle name="40% - 강조색4 19" xfId="464" xr:uid="{00000000-0005-0000-0000-0000520B0000}"/>
    <cellStyle name="40% - 강조색4 2" xfId="20" xr:uid="{00000000-0005-0000-0000-0000530B0000}"/>
    <cellStyle name="40% - 강조색4 20" xfId="465" xr:uid="{00000000-0005-0000-0000-0000540B0000}"/>
    <cellStyle name="40% - 강조색4 3" xfId="466" xr:uid="{00000000-0005-0000-0000-0000550B0000}"/>
    <cellStyle name="40% - 강조색4 4" xfId="467" xr:uid="{00000000-0005-0000-0000-0000560B0000}"/>
    <cellStyle name="40% - 강조색4 5" xfId="468" xr:uid="{00000000-0005-0000-0000-0000570B0000}"/>
    <cellStyle name="40% - 강조색4 6" xfId="469" xr:uid="{00000000-0005-0000-0000-0000580B0000}"/>
    <cellStyle name="40% - 강조색4 7" xfId="470" xr:uid="{00000000-0005-0000-0000-0000590B0000}"/>
    <cellStyle name="40% - 강조색4 8" xfId="471" xr:uid="{00000000-0005-0000-0000-00005A0B0000}"/>
    <cellStyle name="40% - 강조색4 9" xfId="472" xr:uid="{00000000-0005-0000-0000-00005B0B0000}"/>
    <cellStyle name="40% - 강조색5" xfId="21" builtinId="47" customBuiltin="1"/>
    <cellStyle name="40% - 강조색5 10" xfId="473" xr:uid="{00000000-0005-0000-0000-00005D0B0000}"/>
    <cellStyle name="40% - 강조색5 11" xfId="474" xr:uid="{00000000-0005-0000-0000-00005E0B0000}"/>
    <cellStyle name="40% - 강조색5 12" xfId="475" xr:uid="{00000000-0005-0000-0000-00005F0B0000}"/>
    <cellStyle name="40% - 강조색5 13" xfId="476" xr:uid="{00000000-0005-0000-0000-0000600B0000}"/>
    <cellStyle name="40% - 강조색5 14" xfId="477" xr:uid="{00000000-0005-0000-0000-0000610B0000}"/>
    <cellStyle name="40% - 강조색5 15" xfId="478" xr:uid="{00000000-0005-0000-0000-0000620B0000}"/>
    <cellStyle name="40% - 강조색5 16" xfId="479" xr:uid="{00000000-0005-0000-0000-0000630B0000}"/>
    <cellStyle name="40% - 강조색5 17" xfId="480" xr:uid="{00000000-0005-0000-0000-0000640B0000}"/>
    <cellStyle name="40% - 강조색5 18" xfId="481" xr:uid="{00000000-0005-0000-0000-0000650B0000}"/>
    <cellStyle name="40% - 강조색5 19" xfId="482" xr:uid="{00000000-0005-0000-0000-0000660B0000}"/>
    <cellStyle name="40% - 강조색5 2" xfId="22" xr:uid="{00000000-0005-0000-0000-0000670B0000}"/>
    <cellStyle name="40% - 강조색5 20" xfId="483" xr:uid="{00000000-0005-0000-0000-0000680B0000}"/>
    <cellStyle name="40% - 강조색5 3" xfId="484" xr:uid="{00000000-0005-0000-0000-0000690B0000}"/>
    <cellStyle name="40% - 강조색5 4" xfId="485" xr:uid="{00000000-0005-0000-0000-00006A0B0000}"/>
    <cellStyle name="40% - 강조색5 5" xfId="486" xr:uid="{00000000-0005-0000-0000-00006B0B0000}"/>
    <cellStyle name="40% - 강조색5 6" xfId="487" xr:uid="{00000000-0005-0000-0000-00006C0B0000}"/>
    <cellStyle name="40% - 강조색5 7" xfId="488" xr:uid="{00000000-0005-0000-0000-00006D0B0000}"/>
    <cellStyle name="40% - 강조색5 8" xfId="489" xr:uid="{00000000-0005-0000-0000-00006E0B0000}"/>
    <cellStyle name="40% - 강조색5 9" xfId="490" xr:uid="{00000000-0005-0000-0000-00006F0B0000}"/>
    <cellStyle name="40% - 강조색6" xfId="23" builtinId="51" customBuiltin="1"/>
    <cellStyle name="40% - 강조색6 10" xfId="491" xr:uid="{00000000-0005-0000-0000-0000710B0000}"/>
    <cellStyle name="40% - 강조색6 11" xfId="492" xr:uid="{00000000-0005-0000-0000-0000720B0000}"/>
    <cellStyle name="40% - 강조색6 12" xfId="493" xr:uid="{00000000-0005-0000-0000-0000730B0000}"/>
    <cellStyle name="40% - 강조색6 13" xfId="494" xr:uid="{00000000-0005-0000-0000-0000740B0000}"/>
    <cellStyle name="40% - 강조색6 14" xfId="495" xr:uid="{00000000-0005-0000-0000-0000750B0000}"/>
    <cellStyle name="40% - 강조색6 15" xfId="496" xr:uid="{00000000-0005-0000-0000-0000760B0000}"/>
    <cellStyle name="40% - 강조색6 16" xfId="497" xr:uid="{00000000-0005-0000-0000-0000770B0000}"/>
    <cellStyle name="40% - 강조색6 17" xfId="498" xr:uid="{00000000-0005-0000-0000-0000780B0000}"/>
    <cellStyle name="40% - 강조색6 18" xfId="499" xr:uid="{00000000-0005-0000-0000-0000790B0000}"/>
    <cellStyle name="40% - 강조색6 19" xfId="500" xr:uid="{00000000-0005-0000-0000-00007A0B0000}"/>
    <cellStyle name="40% - 강조색6 2" xfId="24" xr:uid="{00000000-0005-0000-0000-00007B0B0000}"/>
    <cellStyle name="40% - 강조색6 20" xfId="501" xr:uid="{00000000-0005-0000-0000-00007C0B0000}"/>
    <cellStyle name="40% - 강조색6 3" xfId="502" xr:uid="{00000000-0005-0000-0000-00007D0B0000}"/>
    <cellStyle name="40% - 강조색6 4" xfId="503" xr:uid="{00000000-0005-0000-0000-00007E0B0000}"/>
    <cellStyle name="40% - 강조색6 5" xfId="504" xr:uid="{00000000-0005-0000-0000-00007F0B0000}"/>
    <cellStyle name="40% - 강조색6 6" xfId="505" xr:uid="{00000000-0005-0000-0000-0000800B0000}"/>
    <cellStyle name="40% - 강조색6 7" xfId="506" xr:uid="{00000000-0005-0000-0000-0000810B0000}"/>
    <cellStyle name="40% - 강조색6 8" xfId="507" xr:uid="{00000000-0005-0000-0000-0000820B0000}"/>
    <cellStyle name="40% - 강조색6 9" xfId="508" xr:uid="{00000000-0005-0000-0000-0000830B0000}"/>
    <cellStyle name="60" xfId="2663" xr:uid="{00000000-0005-0000-0000-0000840B0000}"/>
    <cellStyle name="60% - 강조색1" xfId="25" builtinId="32" customBuiltin="1"/>
    <cellStyle name="60% - 강조색1 10" xfId="509" xr:uid="{00000000-0005-0000-0000-0000860B0000}"/>
    <cellStyle name="60% - 강조색1 11" xfId="510" xr:uid="{00000000-0005-0000-0000-0000870B0000}"/>
    <cellStyle name="60% - 강조색1 12" xfId="511" xr:uid="{00000000-0005-0000-0000-0000880B0000}"/>
    <cellStyle name="60% - 강조색1 13" xfId="512" xr:uid="{00000000-0005-0000-0000-0000890B0000}"/>
    <cellStyle name="60% - 강조색1 14" xfId="513" xr:uid="{00000000-0005-0000-0000-00008A0B0000}"/>
    <cellStyle name="60% - 강조색1 15" xfId="514" xr:uid="{00000000-0005-0000-0000-00008B0B0000}"/>
    <cellStyle name="60% - 강조색1 16" xfId="515" xr:uid="{00000000-0005-0000-0000-00008C0B0000}"/>
    <cellStyle name="60% - 강조색1 17" xfId="516" xr:uid="{00000000-0005-0000-0000-00008D0B0000}"/>
    <cellStyle name="60% - 강조색1 18" xfId="517" xr:uid="{00000000-0005-0000-0000-00008E0B0000}"/>
    <cellStyle name="60% - 강조색1 19" xfId="518" xr:uid="{00000000-0005-0000-0000-00008F0B0000}"/>
    <cellStyle name="60% - 강조색1 2" xfId="26" xr:uid="{00000000-0005-0000-0000-0000900B0000}"/>
    <cellStyle name="60% - 강조색1 20" xfId="519" xr:uid="{00000000-0005-0000-0000-0000910B0000}"/>
    <cellStyle name="60% - 강조색1 3" xfId="520" xr:uid="{00000000-0005-0000-0000-0000920B0000}"/>
    <cellStyle name="60% - 강조색1 4" xfId="521" xr:uid="{00000000-0005-0000-0000-0000930B0000}"/>
    <cellStyle name="60% - 강조색1 5" xfId="522" xr:uid="{00000000-0005-0000-0000-0000940B0000}"/>
    <cellStyle name="60% - 강조색1 6" xfId="523" xr:uid="{00000000-0005-0000-0000-0000950B0000}"/>
    <cellStyle name="60% - 강조색1 7" xfId="524" xr:uid="{00000000-0005-0000-0000-0000960B0000}"/>
    <cellStyle name="60% - 강조색1 8" xfId="525" xr:uid="{00000000-0005-0000-0000-0000970B0000}"/>
    <cellStyle name="60% - 강조색1 9" xfId="526" xr:uid="{00000000-0005-0000-0000-0000980B0000}"/>
    <cellStyle name="60% - 강조색2" xfId="27" builtinId="36" customBuiltin="1"/>
    <cellStyle name="60% - 강조색2 10" xfId="527" xr:uid="{00000000-0005-0000-0000-00009A0B0000}"/>
    <cellStyle name="60% - 강조색2 11" xfId="528" xr:uid="{00000000-0005-0000-0000-00009B0B0000}"/>
    <cellStyle name="60% - 강조색2 12" xfId="529" xr:uid="{00000000-0005-0000-0000-00009C0B0000}"/>
    <cellStyle name="60% - 강조색2 13" xfId="530" xr:uid="{00000000-0005-0000-0000-00009D0B0000}"/>
    <cellStyle name="60% - 강조색2 14" xfId="531" xr:uid="{00000000-0005-0000-0000-00009E0B0000}"/>
    <cellStyle name="60% - 강조색2 15" xfId="532" xr:uid="{00000000-0005-0000-0000-00009F0B0000}"/>
    <cellStyle name="60% - 강조색2 16" xfId="533" xr:uid="{00000000-0005-0000-0000-0000A00B0000}"/>
    <cellStyle name="60% - 강조색2 17" xfId="534" xr:uid="{00000000-0005-0000-0000-0000A10B0000}"/>
    <cellStyle name="60% - 강조색2 18" xfId="535" xr:uid="{00000000-0005-0000-0000-0000A20B0000}"/>
    <cellStyle name="60% - 강조색2 19" xfId="536" xr:uid="{00000000-0005-0000-0000-0000A30B0000}"/>
    <cellStyle name="60% - 강조색2 2" xfId="28" xr:uid="{00000000-0005-0000-0000-0000A40B0000}"/>
    <cellStyle name="60% - 강조색2 20" xfId="537" xr:uid="{00000000-0005-0000-0000-0000A50B0000}"/>
    <cellStyle name="60% - 강조색2 3" xfId="538" xr:uid="{00000000-0005-0000-0000-0000A60B0000}"/>
    <cellStyle name="60% - 강조색2 4" xfId="539" xr:uid="{00000000-0005-0000-0000-0000A70B0000}"/>
    <cellStyle name="60% - 강조색2 5" xfId="540" xr:uid="{00000000-0005-0000-0000-0000A80B0000}"/>
    <cellStyle name="60% - 강조색2 6" xfId="541" xr:uid="{00000000-0005-0000-0000-0000A90B0000}"/>
    <cellStyle name="60% - 강조색2 7" xfId="542" xr:uid="{00000000-0005-0000-0000-0000AA0B0000}"/>
    <cellStyle name="60% - 강조색2 8" xfId="543" xr:uid="{00000000-0005-0000-0000-0000AB0B0000}"/>
    <cellStyle name="60% - 강조색2 9" xfId="544" xr:uid="{00000000-0005-0000-0000-0000AC0B0000}"/>
    <cellStyle name="60% - 강조색3" xfId="29" builtinId="40" customBuiltin="1"/>
    <cellStyle name="60% - 강조색3 10" xfId="545" xr:uid="{00000000-0005-0000-0000-0000AE0B0000}"/>
    <cellStyle name="60% - 강조색3 11" xfId="546" xr:uid="{00000000-0005-0000-0000-0000AF0B0000}"/>
    <cellStyle name="60% - 강조색3 12" xfId="547" xr:uid="{00000000-0005-0000-0000-0000B00B0000}"/>
    <cellStyle name="60% - 강조색3 13" xfId="548" xr:uid="{00000000-0005-0000-0000-0000B10B0000}"/>
    <cellStyle name="60% - 강조색3 14" xfId="549" xr:uid="{00000000-0005-0000-0000-0000B20B0000}"/>
    <cellStyle name="60% - 강조색3 15" xfId="550" xr:uid="{00000000-0005-0000-0000-0000B30B0000}"/>
    <cellStyle name="60% - 강조색3 16" xfId="551" xr:uid="{00000000-0005-0000-0000-0000B40B0000}"/>
    <cellStyle name="60% - 강조색3 17" xfId="552" xr:uid="{00000000-0005-0000-0000-0000B50B0000}"/>
    <cellStyle name="60% - 강조색3 18" xfId="553" xr:uid="{00000000-0005-0000-0000-0000B60B0000}"/>
    <cellStyle name="60% - 강조색3 19" xfId="554" xr:uid="{00000000-0005-0000-0000-0000B70B0000}"/>
    <cellStyle name="60% - 강조색3 2" xfId="30" xr:uid="{00000000-0005-0000-0000-0000B80B0000}"/>
    <cellStyle name="60% - 강조색3 20" xfId="555" xr:uid="{00000000-0005-0000-0000-0000B90B0000}"/>
    <cellStyle name="60% - 강조색3 3" xfId="556" xr:uid="{00000000-0005-0000-0000-0000BA0B0000}"/>
    <cellStyle name="60% - 강조색3 4" xfId="557" xr:uid="{00000000-0005-0000-0000-0000BB0B0000}"/>
    <cellStyle name="60% - 강조색3 5" xfId="558" xr:uid="{00000000-0005-0000-0000-0000BC0B0000}"/>
    <cellStyle name="60% - 강조색3 6" xfId="559" xr:uid="{00000000-0005-0000-0000-0000BD0B0000}"/>
    <cellStyle name="60% - 강조색3 7" xfId="560" xr:uid="{00000000-0005-0000-0000-0000BE0B0000}"/>
    <cellStyle name="60% - 강조색3 8" xfId="561" xr:uid="{00000000-0005-0000-0000-0000BF0B0000}"/>
    <cellStyle name="60% - 강조색3 9" xfId="562" xr:uid="{00000000-0005-0000-0000-0000C00B0000}"/>
    <cellStyle name="60% - 강조색4" xfId="31" builtinId="44" customBuiltin="1"/>
    <cellStyle name="60% - 강조색4 10" xfId="563" xr:uid="{00000000-0005-0000-0000-0000C20B0000}"/>
    <cellStyle name="60% - 강조색4 11" xfId="564" xr:uid="{00000000-0005-0000-0000-0000C30B0000}"/>
    <cellStyle name="60% - 강조색4 12" xfId="565" xr:uid="{00000000-0005-0000-0000-0000C40B0000}"/>
    <cellStyle name="60% - 강조색4 13" xfId="566" xr:uid="{00000000-0005-0000-0000-0000C50B0000}"/>
    <cellStyle name="60% - 강조색4 14" xfId="567" xr:uid="{00000000-0005-0000-0000-0000C60B0000}"/>
    <cellStyle name="60% - 강조색4 15" xfId="568" xr:uid="{00000000-0005-0000-0000-0000C70B0000}"/>
    <cellStyle name="60% - 강조색4 16" xfId="569" xr:uid="{00000000-0005-0000-0000-0000C80B0000}"/>
    <cellStyle name="60% - 강조색4 17" xfId="570" xr:uid="{00000000-0005-0000-0000-0000C90B0000}"/>
    <cellStyle name="60% - 강조색4 18" xfId="571" xr:uid="{00000000-0005-0000-0000-0000CA0B0000}"/>
    <cellStyle name="60% - 강조색4 19" xfId="572" xr:uid="{00000000-0005-0000-0000-0000CB0B0000}"/>
    <cellStyle name="60% - 강조색4 2" xfId="32" xr:uid="{00000000-0005-0000-0000-0000CC0B0000}"/>
    <cellStyle name="60% - 강조색4 20" xfId="573" xr:uid="{00000000-0005-0000-0000-0000CD0B0000}"/>
    <cellStyle name="60% - 강조색4 3" xfId="574" xr:uid="{00000000-0005-0000-0000-0000CE0B0000}"/>
    <cellStyle name="60% - 강조색4 4" xfId="575" xr:uid="{00000000-0005-0000-0000-0000CF0B0000}"/>
    <cellStyle name="60% - 강조색4 5" xfId="576" xr:uid="{00000000-0005-0000-0000-0000D00B0000}"/>
    <cellStyle name="60% - 강조색4 6" xfId="577" xr:uid="{00000000-0005-0000-0000-0000D10B0000}"/>
    <cellStyle name="60% - 강조색4 7" xfId="578" xr:uid="{00000000-0005-0000-0000-0000D20B0000}"/>
    <cellStyle name="60% - 강조색4 8" xfId="579" xr:uid="{00000000-0005-0000-0000-0000D30B0000}"/>
    <cellStyle name="60% - 강조색4 9" xfId="580" xr:uid="{00000000-0005-0000-0000-0000D40B0000}"/>
    <cellStyle name="60% - 강조색5" xfId="33" builtinId="48" customBuiltin="1"/>
    <cellStyle name="60% - 강조색5 10" xfId="581" xr:uid="{00000000-0005-0000-0000-0000D60B0000}"/>
    <cellStyle name="60% - 강조색5 11" xfId="582" xr:uid="{00000000-0005-0000-0000-0000D70B0000}"/>
    <cellStyle name="60% - 강조색5 12" xfId="583" xr:uid="{00000000-0005-0000-0000-0000D80B0000}"/>
    <cellStyle name="60% - 강조색5 13" xfId="584" xr:uid="{00000000-0005-0000-0000-0000D90B0000}"/>
    <cellStyle name="60% - 강조색5 14" xfId="585" xr:uid="{00000000-0005-0000-0000-0000DA0B0000}"/>
    <cellStyle name="60% - 강조색5 15" xfId="586" xr:uid="{00000000-0005-0000-0000-0000DB0B0000}"/>
    <cellStyle name="60% - 강조색5 16" xfId="587" xr:uid="{00000000-0005-0000-0000-0000DC0B0000}"/>
    <cellStyle name="60% - 강조색5 17" xfId="588" xr:uid="{00000000-0005-0000-0000-0000DD0B0000}"/>
    <cellStyle name="60% - 강조색5 18" xfId="589" xr:uid="{00000000-0005-0000-0000-0000DE0B0000}"/>
    <cellStyle name="60% - 강조색5 19" xfId="590" xr:uid="{00000000-0005-0000-0000-0000DF0B0000}"/>
    <cellStyle name="60% - 강조색5 2" xfId="34" xr:uid="{00000000-0005-0000-0000-0000E00B0000}"/>
    <cellStyle name="60% - 강조색5 20" xfId="591" xr:uid="{00000000-0005-0000-0000-0000E10B0000}"/>
    <cellStyle name="60% - 강조색5 3" xfId="592" xr:uid="{00000000-0005-0000-0000-0000E20B0000}"/>
    <cellStyle name="60% - 강조색5 4" xfId="593" xr:uid="{00000000-0005-0000-0000-0000E30B0000}"/>
    <cellStyle name="60% - 강조색5 5" xfId="594" xr:uid="{00000000-0005-0000-0000-0000E40B0000}"/>
    <cellStyle name="60% - 강조색5 6" xfId="595" xr:uid="{00000000-0005-0000-0000-0000E50B0000}"/>
    <cellStyle name="60% - 강조색5 7" xfId="596" xr:uid="{00000000-0005-0000-0000-0000E60B0000}"/>
    <cellStyle name="60% - 강조색5 8" xfId="597" xr:uid="{00000000-0005-0000-0000-0000E70B0000}"/>
    <cellStyle name="60% - 강조색5 9" xfId="598" xr:uid="{00000000-0005-0000-0000-0000E80B0000}"/>
    <cellStyle name="60% - 강조색6" xfId="35" builtinId="52" customBuiltin="1"/>
    <cellStyle name="60% - 강조색6 10" xfId="599" xr:uid="{00000000-0005-0000-0000-0000EA0B0000}"/>
    <cellStyle name="60% - 강조색6 11" xfId="600" xr:uid="{00000000-0005-0000-0000-0000EB0B0000}"/>
    <cellStyle name="60% - 강조색6 12" xfId="601" xr:uid="{00000000-0005-0000-0000-0000EC0B0000}"/>
    <cellStyle name="60% - 강조색6 13" xfId="602" xr:uid="{00000000-0005-0000-0000-0000ED0B0000}"/>
    <cellStyle name="60% - 강조색6 14" xfId="603" xr:uid="{00000000-0005-0000-0000-0000EE0B0000}"/>
    <cellStyle name="60% - 강조색6 15" xfId="604" xr:uid="{00000000-0005-0000-0000-0000EF0B0000}"/>
    <cellStyle name="60% - 강조색6 16" xfId="605" xr:uid="{00000000-0005-0000-0000-0000F00B0000}"/>
    <cellStyle name="60% - 강조색6 17" xfId="606" xr:uid="{00000000-0005-0000-0000-0000F10B0000}"/>
    <cellStyle name="60% - 강조색6 18" xfId="607" xr:uid="{00000000-0005-0000-0000-0000F20B0000}"/>
    <cellStyle name="60% - 강조색6 19" xfId="608" xr:uid="{00000000-0005-0000-0000-0000F30B0000}"/>
    <cellStyle name="60% - 강조색6 2" xfId="36" xr:uid="{00000000-0005-0000-0000-0000F40B0000}"/>
    <cellStyle name="60% - 강조색6 20" xfId="609" xr:uid="{00000000-0005-0000-0000-0000F50B0000}"/>
    <cellStyle name="60% - 강조색6 3" xfId="610" xr:uid="{00000000-0005-0000-0000-0000F60B0000}"/>
    <cellStyle name="60% - 강조색6 4" xfId="611" xr:uid="{00000000-0005-0000-0000-0000F70B0000}"/>
    <cellStyle name="60% - 강조색6 5" xfId="612" xr:uid="{00000000-0005-0000-0000-0000F80B0000}"/>
    <cellStyle name="60% - 강조색6 6" xfId="613" xr:uid="{00000000-0005-0000-0000-0000F90B0000}"/>
    <cellStyle name="60% - 강조색6 7" xfId="614" xr:uid="{00000000-0005-0000-0000-0000FA0B0000}"/>
    <cellStyle name="60% - 강조색6 8" xfId="615" xr:uid="{00000000-0005-0000-0000-0000FB0B0000}"/>
    <cellStyle name="60% - 강조색6 9" xfId="616" xr:uid="{00000000-0005-0000-0000-0000FC0B0000}"/>
    <cellStyle name="82" xfId="2664" xr:uid="{00000000-0005-0000-0000-0000FD0B0000}"/>
    <cellStyle name="a [0]_mud plant bolted" xfId="2824" xr:uid="{00000000-0005-0000-0000-0000FE0B0000}"/>
    <cellStyle name="Ā _x0010_က랐_xdc01_땯_x0001_" xfId="2825" xr:uid="{00000000-0005-0000-0000-0000FF0B0000}"/>
    <cellStyle name="A¨­￠￢￠O [0]_INQUIRY ￠?￥i¨u¡AAⓒ￢Aⓒª " xfId="37" xr:uid="{00000000-0005-0000-0000-0000000C0000}"/>
    <cellStyle name="A¨­￠￢￠O_INQUIRY ￠?￥i¨u¡AAⓒ￢Aⓒª " xfId="38" xr:uid="{00000000-0005-0000-0000-0000010C0000}"/>
    <cellStyle name="A1" xfId="617" xr:uid="{00000000-0005-0000-0000-0000020C0000}"/>
    <cellStyle name="a-4" xfId="2826" xr:uid="{00000000-0005-0000-0000-0000030C0000}"/>
    <cellStyle name="Aⓒ" xfId="618" xr:uid="{00000000-0005-0000-0000-0000040C0000}"/>
    <cellStyle name="Aⓒ­￠￢￠" xfId="619" xr:uid="{00000000-0005-0000-0000-0000050C0000}"/>
    <cellStyle name="Ae" xfId="620" xr:uid="{00000000-0005-0000-0000-0000060C0000}"/>
    <cellStyle name="Åë" xfId="2828" xr:uid="{00000000-0005-0000-0000-0000070C0000}"/>
    <cellStyle name="Ae 2" xfId="2827" xr:uid="{00000000-0005-0000-0000-0000080C0000}"/>
    <cellStyle name="Ae 3" xfId="9707" xr:uid="{00000000-0005-0000-0000-0000090C0000}"/>
    <cellStyle name="Ae_마곡보완" xfId="2829" xr:uid="{00000000-0005-0000-0000-00000A0C0000}"/>
    <cellStyle name="Åë_마곡보완" xfId="2830" xr:uid="{00000000-0005-0000-0000-00000B0C0000}"/>
    <cellStyle name="Aee­ " xfId="2831" xr:uid="{00000000-0005-0000-0000-00000C0C0000}"/>
    <cellStyle name="Aee­ [" xfId="621" xr:uid="{00000000-0005-0000-0000-00000D0C0000}"/>
    <cellStyle name="Åëè­ [" xfId="2833" xr:uid="{00000000-0005-0000-0000-00000E0C0000}"/>
    <cellStyle name="Aee­ [ 2" xfId="2832" xr:uid="{00000000-0005-0000-0000-00000F0C0000}"/>
    <cellStyle name="Aee­ [ 3" xfId="9708" xr:uid="{00000000-0005-0000-0000-0000100C0000}"/>
    <cellStyle name="Aee­ [_마곡보완" xfId="2834" xr:uid="{00000000-0005-0000-0000-0000110C0000}"/>
    <cellStyle name="Åëè­ [_마곡보완" xfId="2835" xr:uid="{00000000-0005-0000-0000-0000120C0000}"/>
    <cellStyle name="AeE­ [0]_ 2ÆAAþº° " xfId="2836" xr:uid="{00000000-0005-0000-0000-0000130C0000}"/>
    <cellStyle name="ÅëÈ­ [0]_±Ý11-1" xfId="3333" xr:uid="{00000000-0005-0000-0000-0000140C0000}"/>
    <cellStyle name="AeE­ [0]_≫oC°°³¹ß≫c¾÷ºI" xfId="3334" xr:uid="{00000000-0005-0000-0000-0000150C0000}"/>
    <cellStyle name="ÅëÈ­ [0]_0" xfId="3335" xr:uid="{00000000-0005-0000-0000-0000160C0000}"/>
    <cellStyle name="AeE­ [0]_¼oAa½CAu " xfId="3336" xr:uid="{00000000-0005-0000-0000-0000170C0000}"/>
    <cellStyle name="ÅëÈ­ [0]_6¤Ñ2°ø±¸" xfId="3337" xr:uid="{00000000-0005-0000-0000-0000180C0000}"/>
    <cellStyle name="AeE­ [0]_96³a½A´cº°¼OAI " xfId="3338" xr:uid="{00000000-0005-0000-0000-0000190C0000}"/>
    <cellStyle name="ÅëÈ­ [0]_Á¦Àâºñ »êÃâ" xfId="3339" xr:uid="{00000000-0005-0000-0000-00001A0C0000}"/>
    <cellStyle name="AeE­ [0]_A÷CO¿μ¾÷" xfId="3340" xr:uid="{00000000-0005-0000-0000-00001B0C0000}"/>
    <cellStyle name="ÅëÈ­ [0]_INQUIRY ¿µ¾÷ÃßÁø " xfId="2837" xr:uid="{00000000-0005-0000-0000-00001C0C0000}"/>
    <cellStyle name="AeE­ [0]_INQUIRY ¿μ¾÷AßAø " xfId="2838" xr:uid="{00000000-0005-0000-0000-00001D0C0000}"/>
    <cellStyle name="ÅëÈ­ [0]_º»¼± ±æ¾î±úºÎ ¼ö·® Áý°èÇ¥ " xfId="2839" xr:uid="{00000000-0005-0000-0000-00001E0C0000}"/>
    <cellStyle name="AeE­ [0]_º≫¼± ±æ¾i±uºI ¼o·R Ay°eC￥ " xfId="2840" xr:uid="{00000000-0005-0000-0000-00001F0C0000}"/>
    <cellStyle name="ÅëÈ­ [0]_Sheet1 (2)" xfId="3341" xr:uid="{00000000-0005-0000-0000-0000200C0000}"/>
    <cellStyle name="AeE­ [0]_Sheet1_CoAo¹yAI" xfId="3342" xr:uid="{00000000-0005-0000-0000-0000210C0000}"/>
    <cellStyle name="ÅëÈ­ [0]_TITLE" xfId="3343" xr:uid="{00000000-0005-0000-0000-0000220C0000}"/>
    <cellStyle name="AeE­ [0]_μÞAa" xfId="3344" xr:uid="{00000000-0005-0000-0000-0000230C0000}"/>
    <cellStyle name="Aee­ _%ec%9e%85%ec%b0%b0%ec%84%9c%eb%a5%98(%ed%84%b0%eb%84%90%ea%b3%84%ec%b8%a1)(1)" xfId="2841" xr:uid="{00000000-0005-0000-0000-0000240C0000}"/>
    <cellStyle name="AeE­_ 2ÆAAþº° " xfId="2842" xr:uid="{00000000-0005-0000-0000-0000250C0000}"/>
    <cellStyle name="ÅëÈ­_»óºÎ¼ö·®Áý°è " xfId="2843" xr:uid="{00000000-0005-0000-0000-0000260C0000}"/>
    <cellStyle name="AeE­_¼oAa½CAu " xfId="3345" xr:uid="{00000000-0005-0000-0000-0000270C0000}"/>
    <cellStyle name="ÅëÈ­_6¤Ñ2°ø±¸" xfId="3346" xr:uid="{00000000-0005-0000-0000-0000280C0000}"/>
    <cellStyle name="AeE­_96³a½A´cº°¼OAI " xfId="3347" xr:uid="{00000000-0005-0000-0000-0000290C0000}"/>
    <cellStyle name="ÅëÈ­_Á¦Àâºñ »êÃâ" xfId="3348" xr:uid="{00000000-0005-0000-0000-00002A0C0000}"/>
    <cellStyle name="AeE­_A÷CO¿μ¾÷" xfId="3349" xr:uid="{00000000-0005-0000-0000-00002B0C0000}"/>
    <cellStyle name="ÅëÈ­_INQUIRY ¿µ¾÷ÃßÁø " xfId="2844" xr:uid="{00000000-0005-0000-0000-00002C0C0000}"/>
    <cellStyle name="AeE­_INQUIRY ¿μ¾÷AßAø " xfId="2845" xr:uid="{00000000-0005-0000-0000-00002D0C0000}"/>
    <cellStyle name="ÅëÈ­_º»¼± ±æ¾î±úºÎ ¼ö·® Áý°èÇ¥ " xfId="2846" xr:uid="{00000000-0005-0000-0000-00002E0C0000}"/>
    <cellStyle name="AeE­_º≫¼± ±æ¾i±uºI ¼o·R Ay°eC￥ " xfId="2847" xr:uid="{00000000-0005-0000-0000-00002F0C0000}"/>
    <cellStyle name="ÅëÈ­_Sheet1 (2)" xfId="3350" xr:uid="{00000000-0005-0000-0000-0000300C0000}"/>
    <cellStyle name="AeE­_Sheet1_CoAo¹yAI" xfId="3351" xr:uid="{00000000-0005-0000-0000-0000310C0000}"/>
    <cellStyle name="ÅëÈ­_TITLE" xfId="3352" xr:uid="{00000000-0005-0000-0000-0000320C0000}"/>
    <cellStyle name="AeE­_μÞAa" xfId="3353" xr:uid="{00000000-0005-0000-0000-0000330C0000}"/>
    <cellStyle name="Aee¡ⓒ " xfId="622" xr:uid="{00000000-0005-0000-0000-0000340C0000}"/>
    <cellStyle name="AeE¡ⓒ [0]_INQUIRY ￠?￥i¨u¡AAⓒ￢Aⓒª " xfId="39" xr:uid="{00000000-0005-0000-0000-0000350C0000}"/>
    <cellStyle name="AeE¡ⓒ_INQUIRY ￠?￥i¨u¡AAⓒ￢Aⓒª " xfId="40" xr:uid="{00000000-0005-0000-0000-0000360C0000}"/>
    <cellStyle name="Æu¼ " xfId="2848" xr:uid="{00000000-0005-0000-0000-0000370C0000}"/>
    <cellStyle name="ÆU¼¾ÆR" xfId="3354" xr:uid="{00000000-0005-0000-0000-0000380C0000}"/>
    <cellStyle name="ALIGNMENT" xfId="623" xr:uid="{00000000-0005-0000-0000-0000390C0000}"/>
    <cellStyle name="Am3/h/대" xfId="2849" xr:uid="{00000000-0005-0000-0000-00003A0C0000}"/>
    <cellStyle name="Am3/h/대 2" xfId="3712" xr:uid="{00000000-0005-0000-0000-00003B0C0000}"/>
    <cellStyle name="Am3/h/대 2 10" xfId="6762" xr:uid="{00000000-0005-0000-0000-00003C0C0000}"/>
    <cellStyle name="Am3/h/대 2 2" xfId="3834" xr:uid="{00000000-0005-0000-0000-00003D0C0000}"/>
    <cellStyle name="Am3/h/대 2 2 2" xfId="4444" xr:uid="{00000000-0005-0000-0000-00003E0C0000}"/>
    <cellStyle name="Am3/h/대 2 2 2 2" xfId="7519" xr:uid="{00000000-0005-0000-0000-00003F0C0000}"/>
    <cellStyle name="Am3/h/대 2 2 3" xfId="5054" xr:uid="{00000000-0005-0000-0000-0000400C0000}"/>
    <cellStyle name="Am3/h/대 2 2 3 2" xfId="8129" xr:uid="{00000000-0005-0000-0000-0000410C0000}"/>
    <cellStyle name="Am3/h/대 2 2 4" xfId="5664" xr:uid="{00000000-0005-0000-0000-0000420C0000}"/>
    <cellStyle name="Am3/h/대 2 2 4 2" xfId="8739" xr:uid="{00000000-0005-0000-0000-0000430C0000}"/>
    <cellStyle name="Am3/h/대 2 2 5" xfId="6134" xr:uid="{00000000-0005-0000-0000-0000440C0000}"/>
    <cellStyle name="Am3/h/대 2 2 5 2" xfId="9209" xr:uid="{00000000-0005-0000-0000-0000450C0000}"/>
    <cellStyle name="Am3/h/대 2 2 6" xfId="6884" xr:uid="{00000000-0005-0000-0000-0000460C0000}"/>
    <cellStyle name="Am3/h/대 2 3" xfId="3959" xr:uid="{00000000-0005-0000-0000-0000470C0000}"/>
    <cellStyle name="Am3/h/대 2 3 2" xfId="4569" xr:uid="{00000000-0005-0000-0000-0000480C0000}"/>
    <cellStyle name="Am3/h/대 2 3 2 2" xfId="7644" xr:uid="{00000000-0005-0000-0000-0000490C0000}"/>
    <cellStyle name="Am3/h/대 2 3 3" xfId="5179" xr:uid="{00000000-0005-0000-0000-00004A0C0000}"/>
    <cellStyle name="Am3/h/대 2 3 3 2" xfId="8254" xr:uid="{00000000-0005-0000-0000-00004B0C0000}"/>
    <cellStyle name="Am3/h/대 2 3 4" xfId="5789" xr:uid="{00000000-0005-0000-0000-00004C0C0000}"/>
    <cellStyle name="Am3/h/대 2 3 4 2" xfId="8864" xr:uid="{00000000-0005-0000-0000-00004D0C0000}"/>
    <cellStyle name="Am3/h/대 2 3 5" xfId="6377" xr:uid="{00000000-0005-0000-0000-00004E0C0000}"/>
    <cellStyle name="Am3/h/대 2 3 5 2" xfId="9452" xr:uid="{00000000-0005-0000-0000-00004F0C0000}"/>
    <cellStyle name="Am3/h/대 2 3 6" xfId="7009" xr:uid="{00000000-0005-0000-0000-0000500C0000}"/>
    <cellStyle name="Am3/h/대 2 4" xfId="3622" xr:uid="{00000000-0005-0000-0000-0000510C0000}"/>
    <cellStyle name="Am3/h/대 2 4 2" xfId="4232" xr:uid="{00000000-0005-0000-0000-0000520C0000}"/>
    <cellStyle name="Am3/h/대 2 4 2 2" xfId="7307" xr:uid="{00000000-0005-0000-0000-0000530C0000}"/>
    <cellStyle name="Am3/h/대 2 4 3" xfId="4842" xr:uid="{00000000-0005-0000-0000-0000540C0000}"/>
    <cellStyle name="Am3/h/대 2 4 3 2" xfId="7917" xr:uid="{00000000-0005-0000-0000-0000550C0000}"/>
    <cellStyle name="Am3/h/대 2 4 4" xfId="5452" xr:uid="{00000000-0005-0000-0000-0000560C0000}"/>
    <cellStyle name="Am3/h/대 2 4 4 2" xfId="8527" xr:uid="{00000000-0005-0000-0000-0000570C0000}"/>
    <cellStyle name="Am3/h/대 2 4 5" xfId="6273" xr:uid="{00000000-0005-0000-0000-0000580C0000}"/>
    <cellStyle name="Am3/h/대 2 4 5 2" xfId="9348" xr:uid="{00000000-0005-0000-0000-0000590C0000}"/>
    <cellStyle name="Am3/h/대 2 4 6" xfId="6672" xr:uid="{00000000-0005-0000-0000-00005A0C0000}"/>
    <cellStyle name="Am3/h/대 2 5" xfId="4088" xr:uid="{00000000-0005-0000-0000-00005B0C0000}"/>
    <cellStyle name="Am3/h/대 2 5 2" xfId="4698" xr:uid="{00000000-0005-0000-0000-00005C0C0000}"/>
    <cellStyle name="Am3/h/대 2 5 2 2" xfId="7773" xr:uid="{00000000-0005-0000-0000-00005D0C0000}"/>
    <cellStyle name="Am3/h/대 2 5 3" xfId="5308" xr:uid="{00000000-0005-0000-0000-00005E0C0000}"/>
    <cellStyle name="Am3/h/대 2 5 3 2" xfId="8383" xr:uid="{00000000-0005-0000-0000-00005F0C0000}"/>
    <cellStyle name="Am3/h/대 2 5 4" xfId="5918" xr:uid="{00000000-0005-0000-0000-0000600C0000}"/>
    <cellStyle name="Am3/h/대 2 5 4 2" xfId="8993" xr:uid="{00000000-0005-0000-0000-0000610C0000}"/>
    <cellStyle name="Am3/h/대 2 5 5" xfId="6038" xr:uid="{00000000-0005-0000-0000-0000620C0000}"/>
    <cellStyle name="Am3/h/대 2 5 5 2" xfId="9113" xr:uid="{00000000-0005-0000-0000-0000630C0000}"/>
    <cellStyle name="Am3/h/대 2 5 6" xfId="7138" xr:uid="{00000000-0005-0000-0000-0000640C0000}"/>
    <cellStyle name="Am3/h/대 2 6" xfId="4322" xr:uid="{00000000-0005-0000-0000-0000650C0000}"/>
    <cellStyle name="Am3/h/대 2 6 2" xfId="7397" xr:uid="{00000000-0005-0000-0000-0000660C0000}"/>
    <cellStyle name="Am3/h/대 2 7" xfId="4932" xr:uid="{00000000-0005-0000-0000-0000670C0000}"/>
    <cellStyle name="Am3/h/대 2 7 2" xfId="8007" xr:uid="{00000000-0005-0000-0000-0000680C0000}"/>
    <cellStyle name="Am3/h/대 2 8" xfId="5542" xr:uid="{00000000-0005-0000-0000-0000690C0000}"/>
    <cellStyle name="Am3/h/대 2 8 2" xfId="8617" xr:uid="{00000000-0005-0000-0000-00006A0C0000}"/>
    <cellStyle name="Am3/h/대 2 9" xfId="6529" xr:uid="{00000000-0005-0000-0000-00006B0C0000}"/>
    <cellStyle name="Am3/h/대 2 9 2" xfId="9604" xr:uid="{00000000-0005-0000-0000-00006C0C0000}"/>
    <cellStyle name="Am3/h/대 3" xfId="3737" xr:uid="{00000000-0005-0000-0000-00006D0C0000}"/>
    <cellStyle name="Am3/h/대 3 10" xfId="6787" xr:uid="{00000000-0005-0000-0000-00006E0C0000}"/>
    <cellStyle name="Am3/h/대 3 2" xfId="3859" xr:uid="{00000000-0005-0000-0000-00006F0C0000}"/>
    <cellStyle name="Am3/h/대 3 2 2" xfId="4469" xr:uid="{00000000-0005-0000-0000-0000700C0000}"/>
    <cellStyle name="Am3/h/대 3 2 2 2" xfId="7544" xr:uid="{00000000-0005-0000-0000-0000710C0000}"/>
    <cellStyle name="Am3/h/대 3 2 3" xfId="5079" xr:uid="{00000000-0005-0000-0000-0000720C0000}"/>
    <cellStyle name="Am3/h/대 3 2 3 2" xfId="8154" xr:uid="{00000000-0005-0000-0000-0000730C0000}"/>
    <cellStyle name="Am3/h/대 3 2 4" xfId="5689" xr:uid="{00000000-0005-0000-0000-0000740C0000}"/>
    <cellStyle name="Am3/h/대 3 2 4 2" xfId="8764" xr:uid="{00000000-0005-0000-0000-0000750C0000}"/>
    <cellStyle name="Am3/h/대 3 2 5" xfId="6477" xr:uid="{00000000-0005-0000-0000-0000760C0000}"/>
    <cellStyle name="Am3/h/대 3 2 5 2" xfId="9552" xr:uid="{00000000-0005-0000-0000-0000770C0000}"/>
    <cellStyle name="Am3/h/대 3 2 6" xfId="6909" xr:uid="{00000000-0005-0000-0000-0000780C0000}"/>
    <cellStyle name="Am3/h/대 3 3" xfId="3984" xr:uid="{00000000-0005-0000-0000-0000790C0000}"/>
    <cellStyle name="Am3/h/대 3 3 2" xfId="4594" xr:uid="{00000000-0005-0000-0000-00007A0C0000}"/>
    <cellStyle name="Am3/h/대 3 3 2 2" xfId="7669" xr:uid="{00000000-0005-0000-0000-00007B0C0000}"/>
    <cellStyle name="Am3/h/대 3 3 3" xfId="5204" xr:uid="{00000000-0005-0000-0000-00007C0C0000}"/>
    <cellStyle name="Am3/h/대 3 3 3 2" xfId="8279" xr:uid="{00000000-0005-0000-0000-00007D0C0000}"/>
    <cellStyle name="Am3/h/대 3 3 4" xfId="5814" xr:uid="{00000000-0005-0000-0000-00007E0C0000}"/>
    <cellStyle name="Am3/h/대 3 3 4 2" xfId="8889" xr:uid="{00000000-0005-0000-0000-00007F0C0000}"/>
    <cellStyle name="Am3/h/대 3 3 5" xfId="6112" xr:uid="{00000000-0005-0000-0000-0000800C0000}"/>
    <cellStyle name="Am3/h/대 3 3 5 2" xfId="9187" xr:uid="{00000000-0005-0000-0000-0000810C0000}"/>
    <cellStyle name="Am3/h/대 3 3 6" xfId="7034" xr:uid="{00000000-0005-0000-0000-0000820C0000}"/>
    <cellStyle name="Am3/h/대 3 4" xfId="3639" xr:uid="{00000000-0005-0000-0000-0000830C0000}"/>
    <cellStyle name="Am3/h/대 3 4 2" xfId="4249" xr:uid="{00000000-0005-0000-0000-0000840C0000}"/>
    <cellStyle name="Am3/h/대 3 4 2 2" xfId="7324" xr:uid="{00000000-0005-0000-0000-0000850C0000}"/>
    <cellStyle name="Am3/h/대 3 4 3" xfId="4859" xr:uid="{00000000-0005-0000-0000-0000860C0000}"/>
    <cellStyle name="Am3/h/대 3 4 3 2" xfId="7934" xr:uid="{00000000-0005-0000-0000-0000870C0000}"/>
    <cellStyle name="Am3/h/대 3 4 4" xfId="5469" xr:uid="{00000000-0005-0000-0000-0000880C0000}"/>
    <cellStyle name="Am3/h/대 3 4 4 2" xfId="8544" xr:uid="{00000000-0005-0000-0000-0000890C0000}"/>
    <cellStyle name="Am3/h/대 3 4 5" xfId="6560" xr:uid="{00000000-0005-0000-0000-00008A0C0000}"/>
    <cellStyle name="Am3/h/대 3 4 5 2" xfId="9635" xr:uid="{00000000-0005-0000-0000-00008B0C0000}"/>
    <cellStyle name="Am3/h/대 3 4 6" xfId="6689" xr:uid="{00000000-0005-0000-0000-00008C0C0000}"/>
    <cellStyle name="Am3/h/대 3 5" xfId="4113" xr:uid="{00000000-0005-0000-0000-00008D0C0000}"/>
    <cellStyle name="Am3/h/대 3 5 2" xfId="4723" xr:uid="{00000000-0005-0000-0000-00008E0C0000}"/>
    <cellStyle name="Am3/h/대 3 5 2 2" xfId="7798" xr:uid="{00000000-0005-0000-0000-00008F0C0000}"/>
    <cellStyle name="Am3/h/대 3 5 3" xfId="5333" xr:uid="{00000000-0005-0000-0000-0000900C0000}"/>
    <cellStyle name="Am3/h/대 3 5 3 2" xfId="8408" xr:uid="{00000000-0005-0000-0000-0000910C0000}"/>
    <cellStyle name="Am3/h/대 3 5 4" xfId="5943" xr:uid="{00000000-0005-0000-0000-0000920C0000}"/>
    <cellStyle name="Am3/h/대 3 5 4 2" xfId="9018" xr:uid="{00000000-0005-0000-0000-0000930C0000}"/>
    <cellStyle name="Am3/h/대 3 5 5" xfId="6022" xr:uid="{00000000-0005-0000-0000-0000940C0000}"/>
    <cellStyle name="Am3/h/대 3 5 5 2" xfId="9097" xr:uid="{00000000-0005-0000-0000-0000950C0000}"/>
    <cellStyle name="Am3/h/대 3 5 6" xfId="7163" xr:uid="{00000000-0005-0000-0000-0000960C0000}"/>
    <cellStyle name="Am3/h/대 3 6" xfId="4347" xr:uid="{00000000-0005-0000-0000-0000970C0000}"/>
    <cellStyle name="Am3/h/대 3 6 2" xfId="7422" xr:uid="{00000000-0005-0000-0000-0000980C0000}"/>
    <cellStyle name="Am3/h/대 3 7" xfId="4957" xr:uid="{00000000-0005-0000-0000-0000990C0000}"/>
    <cellStyle name="Am3/h/대 3 7 2" xfId="8032" xr:uid="{00000000-0005-0000-0000-00009A0C0000}"/>
    <cellStyle name="Am3/h/대 3 8" xfId="5567" xr:uid="{00000000-0005-0000-0000-00009B0C0000}"/>
    <cellStyle name="Am3/h/대 3 8 2" xfId="8642" xr:uid="{00000000-0005-0000-0000-00009C0C0000}"/>
    <cellStyle name="Am3/h/대 3 9" xfId="6504" xr:uid="{00000000-0005-0000-0000-00009D0C0000}"/>
    <cellStyle name="Am3/h/대 3 9 2" xfId="9579" xr:uid="{00000000-0005-0000-0000-00009E0C0000}"/>
    <cellStyle name="Am3/h/대 4" xfId="3747" xr:uid="{00000000-0005-0000-0000-00009F0C0000}"/>
    <cellStyle name="Am3/h/대 4 10" xfId="6797" xr:uid="{00000000-0005-0000-0000-0000A00C0000}"/>
    <cellStyle name="Am3/h/대 4 2" xfId="3869" xr:uid="{00000000-0005-0000-0000-0000A10C0000}"/>
    <cellStyle name="Am3/h/대 4 2 2" xfId="4479" xr:uid="{00000000-0005-0000-0000-0000A20C0000}"/>
    <cellStyle name="Am3/h/대 4 2 2 2" xfId="7554" xr:uid="{00000000-0005-0000-0000-0000A30C0000}"/>
    <cellStyle name="Am3/h/대 4 2 3" xfId="5089" xr:uid="{00000000-0005-0000-0000-0000A40C0000}"/>
    <cellStyle name="Am3/h/대 4 2 3 2" xfId="8164" xr:uid="{00000000-0005-0000-0000-0000A50C0000}"/>
    <cellStyle name="Am3/h/대 4 2 4" xfId="5699" xr:uid="{00000000-0005-0000-0000-0000A60C0000}"/>
    <cellStyle name="Am3/h/대 4 2 4 2" xfId="8774" xr:uid="{00000000-0005-0000-0000-0000A70C0000}"/>
    <cellStyle name="Am3/h/대 4 2 5" xfId="6467" xr:uid="{00000000-0005-0000-0000-0000A80C0000}"/>
    <cellStyle name="Am3/h/대 4 2 5 2" xfId="9542" xr:uid="{00000000-0005-0000-0000-0000A90C0000}"/>
    <cellStyle name="Am3/h/대 4 2 6" xfId="6919" xr:uid="{00000000-0005-0000-0000-0000AA0C0000}"/>
    <cellStyle name="Am3/h/대 4 3" xfId="3994" xr:uid="{00000000-0005-0000-0000-0000AB0C0000}"/>
    <cellStyle name="Am3/h/대 4 3 2" xfId="4604" xr:uid="{00000000-0005-0000-0000-0000AC0C0000}"/>
    <cellStyle name="Am3/h/대 4 3 2 2" xfId="7679" xr:uid="{00000000-0005-0000-0000-0000AD0C0000}"/>
    <cellStyle name="Am3/h/대 4 3 3" xfId="5214" xr:uid="{00000000-0005-0000-0000-0000AE0C0000}"/>
    <cellStyle name="Am3/h/대 4 3 3 2" xfId="8289" xr:uid="{00000000-0005-0000-0000-0000AF0C0000}"/>
    <cellStyle name="Am3/h/대 4 3 4" xfId="5824" xr:uid="{00000000-0005-0000-0000-0000B00C0000}"/>
    <cellStyle name="Am3/h/대 4 3 4 2" xfId="8899" xr:uid="{00000000-0005-0000-0000-0000B10C0000}"/>
    <cellStyle name="Am3/h/대 4 3 5" xfId="6102" xr:uid="{00000000-0005-0000-0000-0000B20C0000}"/>
    <cellStyle name="Am3/h/대 4 3 5 2" xfId="9177" xr:uid="{00000000-0005-0000-0000-0000B30C0000}"/>
    <cellStyle name="Am3/h/대 4 3 6" xfId="7044" xr:uid="{00000000-0005-0000-0000-0000B40C0000}"/>
    <cellStyle name="Am3/h/대 4 4" xfId="3589" xr:uid="{00000000-0005-0000-0000-0000B50C0000}"/>
    <cellStyle name="Am3/h/대 4 4 2" xfId="4199" xr:uid="{00000000-0005-0000-0000-0000B60C0000}"/>
    <cellStyle name="Am3/h/대 4 4 2 2" xfId="7274" xr:uid="{00000000-0005-0000-0000-0000B70C0000}"/>
    <cellStyle name="Am3/h/대 4 4 3" xfId="4809" xr:uid="{00000000-0005-0000-0000-0000B80C0000}"/>
    <cellStyle name="Am3/h/대 4 4 3 2" xfId="7884" xr:uid="{00000000-0005-0000-0000-0000B90C0000}"/>
    <cellStyle name="Am3/h/대 4 4 4" xfId="5419" xr:uid="{00000000-0005-0000-0000-0000BA0C0000}"/>
    <cellStyle name="Am3/h/대 4 4 4 2" xfId="8494" xr:uid="{00000000-0005-0000-0000-0000BB0C0000}"/>
    <cellStyle name="Am3/h/대 4 4 5" xfId="6293" xr:uid="{00000000-0005-0000-0000-0000BC0C0000}"/>
    <cellStyle name="Am3/h/대 4 4 5 2" xfId="9368" xr:uid="{00000000-0005-0000-0000-0000BD0C0000}"/>
    <cellStyle name="Am3/h/대 4 4 6" xfId="6639" xr:uid="{00000000-0005-0000-0000-0000BE0C0000}"/>
    <cellStyle name="Am3/h/대 4 5" xfId="4123" xr:uid="{00000000-0005-0000-0000-0000BF0C0000}"/>
    <cellStyle name="Am3/h/대 4 5 2" xfId="4733" xr:uid="{00000000-0005-0000-0000-0000C00C0000}"/>
    <cellStyle name="Am3/h/대 4 5 2 2" xfId="7808" xr:uid="{00000000-0005-0000-0000-0000C10C0000}"/>
    <cellStyle name="Am3/h/대 4 5 3" xfId="5343" xr:uid="{00000000-0005-0000-0000-0000C20C0000}"/>
    <cellStyle name="Am3/h/대 4 5 3 2" xfId="8418" xr:uid="{00000000-0005-0000-0000-0000C30C0000}"/>
    <cellStyle name="Am3/h/대 4 5 4" xfId="5953" xr:uid="{00000000-0005-0000-0000-0000C40C0000}"/>
    <cellStyle name="Am3/h/대 4 5 4 2" xfId="9028" xr:uid="{00000000-0005-0000-0000-0000C50C0000}"/>
    <cellStyle name="Am3/h/대 4 5 5" xfId="6594" xr:uid="{00000000-0005-0000-0000-0000C60C0000}"/>
    <cellStyle name="Am3/h/대 4 5 5 2" xfId="9669" xr:uid="{00000000-0005-0000-0000-0000C70C0000}"/>
    <cellStyle name="Am3/h/대 4 5 6" xfId="7173" xr:uid="{00000000-0005-0000-0000-0000C80C0000}"/>
    <cellStyle name="Am3/h/대 4 6" xfId="4357" xr:uid="{00000000-0005-0000-0000-0000C90C0000}"/>
    <cellStyle name="Am3/h/대 4 6 2" xfId="7432" xr:uid="{00000000-0005-0000-0000-0000CA0C0000}"/>
    <cellStyle name="Am3/h/대 4 7" xfId="4967" xr:uid="{00000000-0005-0000-0000-0000CB0C0000}"/>
    <cellStyle name="Am3/h/대 4 7 2" xfId="8042" xr:uid="{00000000-0005-0000-0000-0000CC0C0000}"/>
    <cellStyle name="Am3/h/대 4 8" xfId="5577" xr:uid="{00000000-0005-0000-0000-0000CD0C0000}"/>
    <cellStyle name="Am3/h/대 4 8 2" xfId="8652" xr:uid="{00000000-0005-0000-0000-0000CE0C0000}"/>
    <cellStyle name="Am3/h/대 4 9" xfId="6494" xr:uid="{00000000-0005-0000-0000-0000CF0C0000}"/>
    <cellStyle name="Am3/h/대 4 9 2" xfId="9569" xr:uid="{00000000-0005-0000-0000-0000D00C0000}"/>
    <cellStyle name="args.style" xfId="2850" xr:uid="{00000000-0005-0000-0000-0000D10C0000}"/>
    <cellStyle name="Aþ" xfId="624" xr:uid="{00000000-0005-0000-0000-0000D20C0000}"/>
    <cellStyle name="Äþ" xfId="2852" xr:uid="{00000000-0005-0000-0000-0000D30C0000}"/>
    <cellStyle name="Aþ 2" xfId="2851" xr:uid="{00000000-0005-0000-0000-0000D40C0000}"/>
    <cellStyle name="Aþ 3" xfId="9709" xr:uid="{00000000-0005-0000-0000-0000D50C0000}"/>
    <cellStyle name="Aþ_마곡보완" xfId="2853" xr:uid="{00000000-0005-0000-0000-0000D60C0000}"/>
    <cellStyle name="Äþ_마곡보완" xfId="2854" xr:uid="{00000000-0005-0000-0000-0000D70C0000}"/>
    <cellStyle name="Aþ¸¶ [" xfId="625" xr:uid="{00000000-0005-0000-0000-0000D80C0000}"/>
    <cellStyle name="Äþ¸¶ [" xfId="2856" xr:uid="{00000000-0005-0000-0000-0000D90C0000}"/>
    <cellStyle name="Aþ¸¶ [ 2" xfId="2855" xr:uid="{00000000-0005-0000-0000-0000DA0C0000}"/>
    <cellStyle name="Aþ¸¶ [ 3" xfId="9710" xr:uid="{00000000-0005-0000-0000-0000DB0C0000}"/>
    <cellStyle name="Aþ¸¶ [_마곡보완" xfId="2857" xr:uid="{00000000-0005-0000-0000-0000DC0C0000}"/>
    <cellStyle name="Äþ¸¶ [_마곡보완" xfId="2858" xr:uid="{00000000-0005-0000-0000-0000DD0C0000}"/>
    <cellStyle name="AÞ¸¶ [0]_ 2ÆAAþº° " xfId="2859" xr:uid="{00000000-0005-0000-0000-0000DE0C0000}"/>
    <cellStyle name="ÄÞ¸¶ [0]_±Ý11-1" xfId="3355" xr:uid="{00000000-0005-0000-0000-0000DF0C0000}"/>
    <cellStyle name="AÞ¸¶ [0]_≫oC°°³¹ß≫c¾÷ºI" xfId="3356" xr:uid="{00000000-0005-0000-0000-0000E00C0000}"/>
    <cellStyle name="ÄÞ¸¶ [0]_0" xfId="3357" xr:uid="{00000000-0005-0000-0000-0000E10C0000}"/>
    <cellStyle name="AÞ¸¶ [0]_¼oAa½CAu " xfId="3358" xr:uid="{00000000-0005-0000-0000-0000E20C0000}"/>
    <cellStyle name="ÄÞ¸¶ [0]_6¤Ñ2°ø±¸" xfId="3359" xr:uid="{00000000-0005-0000-0000-0000E30C0000}"/>
    <cellStyle name="AÞ¸¶ [0]_96³a½A´cº°¼OAI " xfId="3360" xr:uid="{00000000-0005-0000-0000-0000E40C0000}"/>
    <cellStyle name="ÄÞ¸¶ [0]_Á¦Àâºñ »êÃâ" xfId="3361" xr:uid="{00000000-0005-0000-0000-0000E50C0000}"/>
    <cellStyle name="AÞ¸¶ [0]_A÷CO¿μ¾÷" xfId="3362" xr:uid="{00000000-0005-0000-0000-0000E60C0000}"/>
    <cellStyle name="ÄÞ¸¶ [0]_INQUIRY ¿µ¾÷ÃßÁø " xfId="2860" xr:uid="{00000000-0005-0000-0000-0000E70C0000}"/>
    <cellStyle name="AÞ¸¶ [0]_INQUIRY ¿μ¾÷AßAø " xfId="2861" xr:uid="{00000000-0005-0000-0000-0000E80C0000}"/>
    <cellStyle name="ÄÞ¸¶ [0]_º»¼± ±æ¾î±úºÎ ¼ö·® Áý°èÇ¥ " xfId="2862" xr:uid="{00000000-0005-0000-0000-0000E90C0000}"/>
    <cellStyle name="AÞ¸¶ [0]_º≫¼± ±æ¾i±uºI ¼o·R Ay°eC￥ " xfId="2863" xr:uid="{00000000-0005-0000-0000-0000EA0C0000}"/>
    <cellStyle name="ÄÞ¸¶ [0]_Sheet1 (2)" xfId="3363" xr:uid="{00000000-0005-0000-0000-0000EB0C0000}"/>
    <cellStyle name="AÞ¸¶ [0]_Sheet1_CoAo¹yAI" xfId="3364" xr:uid="{00000000-0005-0000-0000-0000EC0C0000}"/>
    <cellStyle name="ÄÞ¸¶ [0]_TITLE" xfId="3365" xr:uid="{00000000-0005-0000-0000-0000ED0C0000}"/>
    <cellStyle name="AÞ¸¶ [0]_μÞAa" xfId="3366" xr:uid="{00000000-0005-0000-0000-0000EE0C0000}"/>
    <cellStyle name="AÞ¸¶_ 2ÆAAþº° " xfId="2864" xr:uid="{00000000-0005-0000-0000-0000EF0C0000}"/>
    <cellStyle name="ÄÞ¸¶_»óºÎ¼ö·®Áý°è " xfId="2865" xr:uid="{00000000-0005-0000-0000-0000F00C0000}"/>
    <cellStyle name="AÞ¸¶_¼oAa½CAu " xfId="3367" xr:uid="{00000000-0005-0000-0000-0000F10C0000}"/>
    <cellStyle name="ÄÞ¸¶_6¤Ñ2°ø±¸" xfId="3368" xr:uid="{00000000-0005-0000-0000-0000F20C0000}"/>
    <cellStyle name="AÞ¸¶_96³a½A´cº°¼OAI " xfId="3369" xr:uid="{00000000-0005-0000-0000-0000F30C0000}"/>
    <cellStyle name="ÄÞ¸¶_Á¦Àâºñ »êÃâ" xfId="3370" xr:uid="{00000000-0005-0000-0000-0000F40C0000}"/>
    <cellStyle name="AÞ¸¶_A÷CO¿μ¾÷" xfId="3371" xr:uid="{00000000-0005-0000-0000-0000F50C0000}"/>
    <cellStyle name="ÄÞ¸¶_INQUIRY ¿µ¾÷ÃßÁø " xfId="2866" xr:uid="{00000000-0005-0000-0000-0000F60C0000}"/>
    <cellStyle name="AÞ¸¶_INQUIRY ¿μ¾÷AßAø " xfId="2867" xr:uid="{00000000-0005-0000-0000-0000F70C0000}"/>
    <cellStyle name="ÄÞ¸¶_º»¼± ±æ¾î±úºÎ ¼ö·® Áý°èÇ¥ " xfId="2868" xr:uid="{00000000-0005-0000-0000-0000F80C0000}"/>
    <cellStyle name="AÞ¸¶_º≫¼± ±æ¾i±uºI ¼o·R Ay°eC￥ " xfId="2869" xr:uid="{00000000-0005-0000-0000-0000F90C0000}"/>
    <cellStyle name="ÄÞ¸¶_Sheet1 (2)" xfId="3372" xr:uid="{00000000-0005-0000-0000-0000FA0C0000}"/>
    <cellStyle name="AÞ¸¶_Sheet1_CoAo¹yAI" xfId="3373" xr:uid="{00000000-0005-0000-0000-0000FB0C0000}"/>
    <cellStyle name="ÄÞ¸¶_TITLE" xfId="3374" xr:uid="{00000000-0005-0000-0000-0000FC0C0000}"/>
    <cellStyle name="AÞ¸¶_μÞAa" xfId="3375" xr:uid="{00000000-0005-0000-0000-0000FD0C0000}"/>
    <cellStyle name="Au¸r " xfId="2870" xr:uid="{00000000-0005-0000-0000-0000FE0C0000}"/>
    <cellStyle name="Au¸r¼" xfId="2871" xr:uid="{00000000-0005-0000-0000-0000FF0C0000}"/>
    <cellStyle name="AU¸R¼o" xfId="3376" xr:uid="{00000000-0005-0000-0000-0000000D0000}"/>
    <cellStyle name="AU¸R¼o0" xfId="3377" xr:uid="{00000000-0005-0000-0000-0000010D0000}"/>
    <cellStyle name="_x0001_b" xfId="2872" xr:uid="{00000000-0005-0000-0000-0000020D0000}"/>
    <cellStyle name="BA" xfId="2873" xr:uid="{00000000-0005-0000-0000-0000030D0000}"/>
    <cellStyle name="blank" xfId="2874" xr:uid="{00000000-0005-0000-0000-0000040D0000}"/>
    <cellStyle name="blank - Style1" xfId="2875" xr:uid="{00000000-0005-0000-0000-0000050D0000}"/>
    <cellStyle name="C¡" xfId="626" xr:uid="{00000000-0005-0000-0000-0000060D0000}"/>
    <cellStyle name="C¡IA¨ª_¡ic¨u¡A¨￢I¨￢¡Æ AN¡Æe " xfId="41" xr:uid="{00000000-0005-0000-0000-0000070D0000}"/>
    <cellStyle name="C￥" xfId="627" xr:uid="{00000000-0005-0000-0000-0000080D0000}"/>
    <cellStyle name="Ç¥" xfId="2877" xr:uid="{00000000-0005-0000-0000-0000090D0000}"/>
    <cellStyle name="C￥ 2" xfId="2876" xr:uid="{00000000-0005-0000-0000-00000A0D0000}"/>
    <cellStyle name="C￥ 3" xfId="9711" xr:uid="{00000000-0005-0000-0000-00000B0D0000}"/>
    <cellStyle name="C￥_마곡보완" xfId="2878" xr:uid="{00000000-0005-0000-0000-00000C0D0000}"/>
    <cellStyle name="Ç¥_마곡보완" xfId="2879" xr:uid="{00000000-0005-0000-0000-00000D0D0000}"/>
    <cellStyle name="C￥AØ_  FAB AIA¤  " xfId="2880" xr:uid="{00000000-0005-0000-0000-00000E0D0000}"/>
    <cellStyle name="Ç¥ÁØ_´ëºñÇ¥ (2)_1_ºÎ´ëÅä°ø " xfId="2881" xr:uid="{00000000-0005-0000-0000-00000F0D0000}"/>
    <cellStyle name="C￥AØ_´eºnC￥ (2)_ºI´eAa°ø " xfId="2882" xr:uid="{00000000-0005-0000-0000-0000100D0000}"/>
    <cellStyle name="Ç¥ÁØ_´ëºñÇ¥ (2)_ºÎ´ëÅä°ø " xfId="2883" xr:uid="{00000000-0005-0000-0000-0000110D0000}"/>
    <cellStyle name="C￥AØ_¸¶≫eCI¼oAIA§ " xfId="2884" xr:uid="{00000000-0005-0000-0000-0000120D0000}"/>
    <cellStyle name="Ç¥ÁØ_¸ñÂ÷" xfId="3378" xr:uid="{00000000-0005-0000-0000-0000130D0000}"/>
    <cellStyle name="C￥AØ_¸nμ¿≫c¾÷¼oAo" xfId="3379" xr:uid="{00000000-0005-0000-0000-0000140D0000}"/>
    <cellStyle name="Ç¥ÁØ_¿µ¾÷ÇöÈ² " xfId="2885" xr:uid="{00000000-0005-0000-0000-0000150D0000}"/>
    <cellStyle name="C￥AØ_¿i≫eA¡ " xfId="3380" xr:uid="{00000000-0005-0000-0000-0000160D0000}"/>
    <cellStyle name="Ç¥ÁØ_±â¼ú°ËÅä" xfId="3381" xr:uid="{00000000-0005-0000-0000-0000170D0000}"/>
    <cellStyle name="C￥AØ_±YºnAy°¨" xfId="3382" xr:uid="{00000000-0005-0000-0000-0000180D0000}"/>
    <cellStyle name="Ç¥ÁØ_»ç¾÷ºÎº° ÃÑ°è " xfId="2886" xr:uid="{00000000-0005-0000-0000-0000190D0000}"/>
    <cellStyle name="C￥AØ_≫c¾÷°eE¹ºn±³(AIAI³Y)" xfId="3383" xr:uid="{00000000-0005-0000-0000-00001A0D0000}"/>
    <cellStyle name="Ç¥ÁØ_°¡µµ" xfId="3384" xr:uid="{00000000-0005-0000-0000-00001B0D0000}"/>
    <cellStyle name="C￥AØ_°¨°¡A¶A¤" xfId="3385" xr:uid="{00000000-0005-0000-0000-00001C0D0000}"/>
    <cellStyle name="Ç¥ÁØ_°áÀç" xfId="3386" xr:uid="{00000000-0005-0000-0000-00001D0D0000}"/>
    <cellStyle name="C￥AØ_°æ¿μ½CAu" xfId="3387" xr:uid="{00000000-0005-0000-0000-00001E0D0000}"/>
    <cellStyle name="Ç¥ÁØ_°ø»çÇöÈ²" xfId="3388" xr:uid="{00000000-0005-0000-0000-00001F0D0000}"/>
    <cellStyle name="C￥AØ_°ø≫c¿ø°¡" xfId="3389" xr:uid="{00000000-0005-0000-0000-0000200D0000}"/>
    <cellStyle name="Ç¥ÁØ_µµ±Þ´ëºñ" xfId="3390" xr:uid="{00000000-0005-0000-0000-0000210D0000}"/>
    <cellStyle name="C￥AØ_¼o¸³AoA§" xfId="3391" xr:uid="{00000000-0005-0000-0000-0000220D0000}"/>
    <cellStyle name="Ç¥ÁØ_¼ö·®" xfId="3392" xr:uid="{00000000-0005-0000-0000-0000230D0000}"/>
    <cellStyle name="C￥AØ_½C½A (2)" xfId="3393" xr:uid="{00000000-0005-0000-0000-0000240D0000}"/>
    <cellStyle name="Ç¥ÁØ_½ÇÇà (2)" xfId="3394" xr:uid="{00000000-0005-0000-0000-0000250D0000}"/>
    <cellStyle name="C￥AØ_½CCa¿¹≫e¼­ " xfId="2887" xr:uid="{00000000-0005-0000-0000-0000260D0000}"/>
    <cellStyle name="Ç¥ÁØ_³»¿ª¼­" xfId="3395" xr:uid="{00000000-0005-0000-0000-0000270D0000}"/>
    <cellStyle name="C￥AØ_3-1 ¹°·uºn" xfId="3396" xr:uid="{00000000-0005-0000-0000-0000280D0000}"/>
    <cellStyle name="Ç¥ÁØ_5-1±¤°í " xfId="2888" xr:uid="{00000000-0005-0000-0000-0000290D0000}"/>
    <cellStyle name="C￥AØ_6-1 A-S" xfId="3397" xr:uid="{00000000-0005-0000-0000-00002A0D0000}"/>
    <cellStyle name="Ç¥ÁØ_A (2)" xfId="3398" xr:uid="{00000000-0005-0000-0000-00002B0D0000}"/>
    <cellStyle name="C￥AØ_A?Cu°iA¤" xfId="3399" xr:uid="{00000000-0005-0000-0000-00002C0D0000}"/>
    <cellStyle name="Ç¥ÁØ_Á¦Àâºñ »êÃâ" xfId="3400" xr:uid="{00000000-0005-0000-0000-00002D0D0000}"/>
    <cellStyle name="C￥AØ_A×¸¶ÆAAⓒ" xfId="3401" xr:uid="{00000000-0005-0000-0000-00002E0D0000}"/>
    <cellStyle name="Ç¥ÁØ_Ã¶±Ù" xfId="3402" xr:uid="{00000000-0005-0000-0000-00002F0D0000}"/>
    <cellStyle name="C￥AØ_A¾CO" xfId="3403" xr:uid="{00000000-0005-0000-0000-0000300D0000}"/>
    <cellStyle name="Ç¥ÁØ_ÅäÀû" xfId="3404" xr:uid="{00000000-0005-0000-0000-0000310D0000}"/>
    <cellStyle name="C￥AØ_Æ?±a≫cC×" xfId="3405" xr:uid="{00000000-0005-0000-0000-0000320D0000}"/>
    <cellStyle name="Ç¥ÁØ_ÃÑ°ý¼ö·®Áý°è" xfId="3406" xr:uid="{00000000-0005-0000-0000-0000330D0000}"/>
    <cellStyle name="C￥AØ_AN°yC￥ (´eA÷´eA¶C￥)" xfId="3407" xr:uid="{00000000-0005-0000-0000-0000340D0000}"/>
    <cellStyle name="Ç¥ÁØ_Àû¿ë´ë°¡" xfId="3408" xr:uid="{00000000-0005-0000-0000-0000350D0000}"/>
    <cellStyle name="C￥AØ_Au¿e±aAØ" xfId="3409" xr:uid="{00000000-0005-0000-0000-0000360D0000}"/>
    <cellStyle name="Ç¥ÁØ_Áý°èÇ¥" xfId="3410" xr:uid="{00000000-0005-0000-0000-0000370D0000}"/>
    <cellStyle name="C￥AØ_C￥Ao" xfId="3411" xr:uid="{00000000-0005-0000-0000-0000380D0000}"/>
    <cellStyle name="Ç¥ÁØ_Ç¥Áö" xfId="3412" xr:uid="{00000000-0005-0000-0000-0000390D0000}"/>
    <cellStyle name="C￥AØ_CaEA5³a (2)" xfId="3413" xr:uid="{00000000-0005-0000-0000-00003A0D0000}"/>
    <cellStyle name="Ç¥ÁØ_ESÀû¿ëºÐ" xfId="3414" xr:uid="{00000000-0005-0000-0000-00003B0D0000}"/>
    <cellStyle name="C￥AØ_Module1" xfId="3415" xr:uid="{00000000-0005-0000-0000-00003C0D0000}"/>
    <cellStyle name="Ç¥ÁØ_Sheet1 (2)" xfId="3416" xr:uid="{00000000-0005-0000-0000-00003D0D0000}"/>
    <cellStyle name="C￥AØ_SM ¸AAa°eE¹(Ac°æºI)" xfId="3417" xr:uid="{00000000-0005-0000-0000-00003E0D0000}"/>
    <cellStyle name="Ç¥ÁØ_TI" xfId="3418" xr:uid="{00000000-0005-0000-0000-00003F0D0000}"/>
    <cellStyle name="C￥AØ_TOT (2)" xfId="3419" xr:uid="{00000000-0005-0000-0000-0000400D0000}"/>
    <cellStyle name="Calc Currency (0)" xfId="42" xr:uid="{00000000-0005-0000-0000-0000410D0000}"/>
    <cellStyle name="Calc Currency (0) 10" xfId="628" xr:uid="{00000000-0005-0000-0000-0000420D0000}"/>
    <cellStyle name="Calc Currency (0) 11" xfId="629" xr:uid="{00000000-0005-0000-0000-0000430D0000}"/>
    <cellStyle name="Calc Currency (0) 12" xfId="630" xr:uid="{00000000-0005-0000-0000-0000440D0000}"/>
    <cellStyle name="Calc Currency (0) 13" xfId="631" xr:uid="{00000000-0005-0000-0000-0000450D0000}"/>
    <cellStyle name="Calc Currency (0) 14" xfId="632" xr:uid="{00000000-0005-0000-0000-0000460D0000}"/>
    <cellStyle name="Calc Currency (0) 15" xfId="633" xr:uid="{00000000-0005-0000-0000-0000470D0000}"/>
    <cellStyle name="Calc Currency (0) 16" xfId="634" xr:uid="{00000000-0005-0000-0000-0000480D0000}"/>
    <cellStyle name="Calc Currency (0) 17" xfId="635" xr:uid="{00000000-0005-0000-0000-0000490D0000}"/>
    <cellStyle name="Calc Currency (0) 18" xfId="636" xr:uid="{00000000-0005-0000-0000-00004A0D0000}"/>
    <cellStyle name="Calc Currency (0) 19" xfId="637" xr:uid="{00000000-0005-0000-0000-00004B0D0000}"/>
    <cellStyle name="Calc Currency (0) 2" xfId="638" xr:uid="{00000000-0005-0000-0000-00004C0D0000}"/>
    <cellStyle name="Calc Currency (0) 20" xfId="639" xr:uid="{00000000-0005-0000-0000-00004D0D0000}"/>
    <cellStyle name="Calc Currency (0) 21" xfId="2889" xr:uid="{00000000-0005-0000-0000-00004E0D0000}"/>
    <cellStyle name="Calc Currency (0) 3" xfId="640" xr:uid="{00000000-0005-0000-0000-00004F0D0000}"/>
    <cellStyle name="Calc Currency (0) 4" xfId="641" xr:uid="{00000000-0005-0000-0000-0000500D0000}"/>
    <cellStyle name="Calc Currency (0) 5" xfId="642" xr:uid="{00000000-0005-0000-0000-0000510D0000}"/>
    <cellStyle name="Calc Currency (0) 6" xfId="643" xr:uid="{00000000-0005-0000-0000-0000520D0000}"/>
    <cellStyle name="Calc Currency (0) 7" xfId="644" xr:uid="{00000000-0005-0000-0000-0000530D0000}"/>
    <cellStyle name="Calc Currency (0) 8" xfId="645" xr:uid="{00000000-0005-0000-0000-0000540D0000}"/>
    <cellStyle name="Calc Currency (0) 9" xfId="646" xr:uid="{00000000-0005-0000-0000-0000550D0000}"/>
    <cellStyle name="Calc Currency (2)" xfId="2890" xr:uid="{00000000-0005-0000-0000-0000560D0000}"/>
    <cellStyle name="Calc Percent (0)" xfId="2891" xr:uid="{00000000-0005-0000-0000-0000570D0000}"/>
    <cellStyle name="Calc Percent (1)" xfId="2892" xr:uid="{00000000-0005-0000-0000-0000580D0000}"/>
    <cellStyle name="Calc Percent (2)" xfId="2893" xr:uid="{00000000-0005-0000-0000-0000590D0000}"/>
    <cellStyle name="Calc Units (0)" xfId="2894" xr:uid="{00000000-0005-0000-0000-00005A0D0000}"/>
    <cellStyle name="Calc Units (1)" xfId="2895" xr:uid="{00000000-0005-0000-0000-00005B0D0000}"/>
    <cellStyle name="Calc Units (2)" xfId="2896" xr:uid="{00000000-0005-0000-0000-00005C0D0000}"/>
    <cellStyle name="category" xfId="647" xr:uid="{00000000-0005-0000-0000-00005D0D0000}"/>
    <cellStyle name="CIAIÆU¸μAⓒ" xfId="2897" xr:uid="{00000000-0005-0000-0000-00005E0D0000}"/>
    <cellStyle name="CMH/대" xfId="2898" xr:uid="{00000000-0005-0000-0000-00005F0D0000}"/>
    <cellStyle name="CMH/대 2" xfId="3711" xr:uid="{00000000-0005-0000-0000-0000600D0000}"/>
    <cellStyle name="CMH/대 2 10" xfId="6761" xr:uid="{00000000-0005-0000-0000-0000610D0000}"/>
    <cellStyle name="CMH/대 2 2" xfId="3833" xr:uid="{00000000-0005-0000-0000-0000620D0000}"/>
    <cellStyle name="CMH/대 2 2 2" xfId="4443" xr:uid="{00000000-0005-0000-0000-0000630D0000}"/>
    <cellStyle name="CMH/대 2 2 2 2" xfId="7518" xr:uid="{00000000-0005-0000-0000-0000640D0000}"/>
    <cellStyle name="CMH/대 2 2 3" xfId="5053" xr:uid="{00000000-0005-0000-0000-0000650D0000}"/>
    <cellStyle name="CMH/대 2 2 3 2" xfId="8128" xr:uid="{00000000-0005-0000-0000-0000660D0000}"/>
    <cellStyle name="CMH/대 2 2 4" xfId="5663" xr:uid="{00000000-0005-0000-0000-0000670D0000}"/>
    <cellStyle name="CMH/대 2 2 4 2" xfId="8738" xr:uid="{00000000-0005-0000-0000-0000680D0000}"/>
    <cellStyle name="CMH/대 2 2 5" xfId="6135" xr:uid="{00000000-0005-0000-0000-0000690D0000}"/>
    <cellStyle name="CMH/대 2 2 5 2" xfId="9210" xr:uid="{00000000-0005-0000-0000-00006A0D0000}"/>
    <cellStyle name="CMH/대 2 2 6" xfId="6883" xr:uid="{00000000-0005-0000-0000-00006B0D0000}"/>
    <cellStyle name="CMH/대 2 3" xfId="3958" xr:uid="{00000000-0005-0000-0000-00006C0D0000}"/>
    <cellStyle name="CMH/대 2 3 2" xfId="4568" xr:uid="{00000000-0005-0000-0000-00006D0D0000}"/>
    <cellStyle name="CMH/대 2 3 2 2" xfId="7643" xr:uid="{00000000-0005-0000-0000-00006E0D0000}"/>
    <cellStyle name="CMH/대 2 3 3" xfId="5178" xr:uid="{00000000-0005-0000-0000-00006F0D0000}"/>
    <cellStyle name="CMH/대 2 3 3 2" xfId="8253" xr:uid="{00000000-0005-0000-0000-0000700D0000}"/>
    <cellStyle name="CMH/대 2 3 4" xfId="5788" xr:uid="{00000000-0005-0000-0000-0000710D0000}"/>
    <cellStyle name="CMH/대 2 3 4 2" xfId="8863" xr:uid="{00000000-0005-0000-0000-0000720D0000}"/>
    <cellStyle name="CMH/대 2 3 5" xfId="6378" xr:uid="{00000000-0005-0000-0000-0000730D0000}"/>
    <cellStyle name="CMH/대 2 3 5 2" xfId="9453" xr:uid="{00000000-0005-0000-0000-0000740D0000}"/>
    <cellStyle name="CMH/대 2 3 6" xfId="7008" xr:uid="{00000000-0005-0000-0000-0000750D0000}"/>
    <cellStyle name="CMH/대 2 4" xfId="3621" xr:uid="{00000000-0005-0000-0000-0000760D0000}"/>
    <cellStyle name="CMH/대 2 4 2" xfId="4231" xr:uid="{00000000-0005-0000-0000-0000770D0000}"/>
    <cellStyle name="CMH/대 2 4 2 2" xfId="7306" xr:uid="{00000000-0005-0000-0000-0000780D0000}"/>
    <cellStyle name="CMH/대 2 4 3" xfId="4841" xr:uid="{00000000-0005-0000-0000-0000790D0000}"/>
    <cellStyle name="CMH/대 2 4 3 2" xfId="7916" xr:uid="{00000000-0005-0000-0000-00007A0D0000}"/>
    <cellStyle name="CMH/대 2 4 4" xfId="5451" xr:uid="{00000000-0005-0000-0000-00007B0D0000}"/>
    <cellStyle name="CMH/대 2 4 4 2" xfId="8526" xr:uid="{00000000-0005-0000-0000-00007C0D0000}"/>
    <cellStyle name="CMH/대 2 4 5" xfId="6274" xr:uid="{00000000-0005-0000-0000-00007D0D0000}"/>
    <cellStyle name="CMH/대 2 4 5 2" xfId="9349" xr:uid="{00000000-0005-0000-0000-00007E0D0000}"/>
    <cellStyle name="CMH/대 2 4 6" xfId="6671" xr:uid="{00000000-0005-0000-0000-00007F0D0000}"/>
    <cellStyle name="CMH/대 2 5" xfId="4087" xr:uid="{00000000-0005-0000-0000-0000800D0000}"/>
    <cellStyle name="CMH/대 2 5 2" xfId="4697" xr:uid="{00000000-0005-0000-0000-0000810D0000}"/>
    <cellStyle name="CMH/대 2 5 2 2" xfId="7772" xr:uid="{00000000-0005-0000-0000-0000820D0000}"/>
    <cellStyle name="CMH/대 2 5 3" xfId="5307" xr:uid="{00000000-0005-0000-0000-0000830D0000}"/>
    <cellStyle name="CMH/대 2 5 3 2" xfId="8382" xr:uid="{00000000-0005-0000-0000-0000840D0000}"/>
    <cellStyle name="CMH/대 2 5 4" xfId="5917" xr:uid="{00000000-0005-0000-0000-0000850D0000}"/>
    <cellStyle name="CMH/대 2 5 4 2" xfId="8992" xr:uid="{00000000-0005-0000-0000-0000860D0000}"/>
    <cellStyle name="CMH/대 2 5 5" xfId="6039" xr:uid="{00000000-0005-0000-0000-0000870D0000}"/>
    <cellStyle name="CMH/대 2 5 5 2" xfId="9114" xr:uid="{00000000-0005-0000-0000-0000880D0000}"/>
    <cellStyle name="CMH/대 2 5 6" xfId="7137" xr:uid="{00000000-0005-0000-0000-0000890D0000}"/>
    <cellStyle name="CMH/대 2 6" xfId="4321" xr:uid="{00000000-0005-0000-0000-00008A0D0000}"/>
    <cellStyle name="CMH/대 2 6 2" xfId="7396" xr:uid="{00000000-0005-0000-0000-00008B0D0000}"/>
    <cellStyle name="CMH/대 2 7" xfId="4931" xr:uid="{00000000-0005-0000-0000-00008C0D0000}"/>
    <cellStyle name="CMH/대 2 7 2" xfId="8006" xr:uid="{00000000-0005-0000-0000-00008D0D0000}"/>
    <cellStyle name="CMH/대 2 8" xfId="5541" xr:uid="{00000000-0005-0000-0000-00008E0D0000}"/>
    <cellStyle name="CMH/대 2 8 2" xfId="8616" xr:uid="{00000000-0005-0000-0000-00008F0D0000}"/>
    <cellStyle name="CMH/대 2 9" xfId="6530" xr:uid="{00000000-0005-0000-0000-0000900D0000}"/>
    <cellStyle name="CMH/대 2 9 2" xfId="9605" xr:uid="{00000000-0005-0000-0000-0000910D0000}"/>
    <cellStyle name="CMH/대 3" xfId="3738" xr:uid="{00000000-0005-0000-0000-0000920D0000}"/>
    <cellStyle name="CMH/대 3 10" xfId="6788" xr:uid="{00000000-0005-0000-0000-0000930D0000}"/>
    <cellStyle name="CMH/대 3 2" xfId="3860" xr:uid="{00000000-0005-0000-0000-0000940D0000}"/>
    <cellStyle name="CMH/대 3 2 2" xfId="4470" xr:uid="{00000000-0005-0000-0000-0000950D0000}"/>
    <cellStyle name="CMH/대 3 2 2 2" xfId="7545" xr:uid="{00000000-0005-0000-0000-0000960D0000}"/>
    <cellStyle name="CMH/대 3 2 3" xfId="5080" xr:uid="{00000000-0005-0000-0000-0000970D0000}"/>
    <cellStyle name="CMH/대 3 2 3 2" xfId="8155" xr:uid="{00000000-0005-0000-0000-0000980D0000}"/>
    <cellStyle name="CMH/대 3 2 4" xfId="5690" xr:uid="{00000000-0005-0000-0000-0000990D0000}"/>
    <cellStyle name="CMH/대 3 2 4 2" xfId="8765" xr:uid="{00000000-0005-0000-0000-00009A0D0000}"/>
    <cellStyle name="CMH/대 3 2 5" xfId="6476" xr:uid="{00000000-0005-0000-0000-00009B0D0000}"/>
    <cellStyle name="CMH/대 3 2 5 2" xfId="9551" xr:uid="{00000000-0005-0000-0000-00009C0D0000}"/>
    <cellStyle name="CMH/대 3 2 6" xfId="6910" xr:uid="{00000000-0005-0000-0000-00009D0D0000}"/>
    <cellStyle name="CMH/대 3 3" xfId="3985" xr:uid="{00000000-0005-0000-0000-00009E0D0000}"/>
    <cellStyle name="CMH/대 3 3 2" xfId="4595" xr:uid="{00000000-0005-0000-0000-00009F0D0000}"/>
    <cellStyle name="CMH/대 3 3 2 2" xfId="7670" xr:uid="{00000000-0005-0000-0000-0000A00D0000}"/>
    <cellStyle name="CMH/대 3 3 3" xfId="5205" xr:uid="{00000000-0005-0000-0000-0000A10D0000}"/>
    <cellStyle name="CMH/대 3 3 3 2" xfId="8280" xr:uid="{00000000-0005-0000-0000-0000A20D0000}"/>
    <cellStyle name="CMH/대 3 3 4" xfId="5815" xr:uid="{00000000-0005-0000-0000-0000A30D0000}"/>
    <cellStyle name="CMH/대 3 3 4 2" xfId="8890" xr:uid="{00000000-0005-0000-0000-0000A40D0000}"/>
    <cellStyle name="CMH/대 3 3 5" xfId="6111" xr:uid="{00000000-0005-0000-0000-0000A50D0000}"/>
    <cellStyle name="CMH/대 3 3 5 2" xfId="9186" xr:uid="{00000000-0005-0000-0000-0000A60D0000}"/>
    <cellStyle name="CMH/대 3 3 6" xfId="7035" xr:uid="{00000000-0005-0000-0000-0000A70D0000}"/>
    <cellStyle name="CMH/대 3 4" xfId="3626" xr:uid="{00000000-0005-0000-0000-0000A80D0000}"/>
    <cellStyle name="CMH/대 3 4 2" xfId="4236" xr:uid="{00000000-0005-0000-0000-0000A90D0000}"/>
    <cellStyle name="CMH/대 3 4 2 2" xfId="7311" xr:uid="{00000000-0005-0000-0000-0000AA0D0000}"/>
    <cellStyle name="CMH/대 3 4 3" xfId="4846" xr:uid="{00000000-0005-0000-0000-0000AB0D0000}"/>
    <cellStyle name="CMH/대 3 4 3 2" xfId="7921" xr:uid="{00000000-0005-0000-0000-0000AC0D0000}"/>
    <cellStyle name="CMH/대 3 4 4" xfId="5456" xr:uid="{00000000-0005-0000-0000-0000AD0D0000}"/>
    <cellStyle name="CMH/대 3 4 4 2" xfId="8531" xr:uid="{00000000-0005-0000-0000-0000AE0D0000}"/>
    <cellStyle name="CMH/대 3 4 5" xfId="6563" xr:uid="{00000000-0005-0000-0000-0000AF0D0000}"/>
    <cellStyle name="CMH/대 3 4 5 2" xfId="9638" xr:uid="{00000000-0005-0000-0000-0000B00D0000}"/>
    <cellStyle name="CMH/대 3 4 6" xfId="6676" xr:uid="{00000000-0005-0000-0000-0000B10D0000}"/>
    <cellStyle name="CMH/대 3 5" xfId="4114" xr:uid="{00000000-0005-0000-0000-0000B20D0000}"/>
    <cellStyle name="CMH/대 3 5 2" xfId="4724" xr:uid="{00000000-0005-0000-0000-0000B30D0000}"/>
    <cellStyle name="CMH/대 3 5 2 2" xfId="7799" xr:uid="{00000000-0005-0000-0000-0000B40D0000}"/>
    <cellStyle name="CMH/대 3 5 3" xfId="5334" xr:uid="{00000000-0005-0000-0000-0000B50D0000}"/>
    <cellStyle name="CMH/대 3 5 3 2" xfId="8409" xr:uid="{00000000-0005-0000-0000-0000B60D0000}"/>
    <cellStyle name="CMH/대 3 5 4" xfId="5944" xr:uid="{00000000-0005-0000-0000-0000B70D0000}"/>
    <cellStyle name="CMH/대 3 5 4 2" xfId="9019" xr:uid="{00000000-0005-0000-0000-0000B80D0000}"/>
    <cellStyle name="CMH/대 3 5 5" xfId="6025" xr:uid="{00000000-0005-0000-0000-0000B90D0000}"/>
    <cellStyle name="CMH/대 3 5 5 2" xfId="9100" xr:uid="{00000000-0005-0000-0000-0000BA0D0000}"/>
    <cellStyle name="CMH/대 3 5 6" xfId="7164" xr:uid="{00000000-0005-0000-0000-0000BB0D0000}"/>
    <cellStyle name="CMH/대 3 6" xfId="4348" xr:uid="{00000000-0005-0000-0000-0000BC0D0000}"/>
    <cellStyle name="CMH/대 3 6 2" xfId="7423" xr:uid="{00000000-0005-0000-0000-0000BD0D0000}"/>
    <cellStyle name="CMH/대 3 7" xfId="4958" xr:uid="{00000000-0005-0000-0000-0000BE0D0000}"/>
    <cellStyle name="CMH/대 3 7 2" xfId="8033" xr:uid="{00000000-0005-0000-0000-0000BF0D0000}"/>
    <cellStyle name="CMH/대 3 8" xfId="5568" xr:uid="{00000000-0005-0000-0000-0000C00D0000}"/>
    <cellStyle name="CMH/대 3 8 2" xfId="8643" xr:uid="{00000000-0005-0000-0000-0000C10D0000}"/>
    <cellStyle name="CMH/대 3 9" xfId="6503" xr:uid="{00000000-0005-0000-0000-0000C20D0000}"/>
    <cellStyle name="CMH/대 3 9 2" xfId="9578" xr:uid="{00000000-0005-0000-0000-0000C30D0000}"/>
    <cellStyle name="CMH/대 4" xfId="3690" xr:uid="{00000000-0005-0000-0000-0000C40D0000}"/>
    <cellStyle name="CMH/대 4 10" xfId="6740" xr:uid="{00000000-0005-0000-0000-0000C50D0000}"/>
    <cellStyle name="CMH/대 4 2" xfId="3812" xr:uid="{00000000-0005-0000-0000-0000C60D0000}"/>
    <cellStyle name="CMH/대 4 2 2" xfId="4422" xr:uid="{00000000-0005-0000-0000-0000C70D0000}"/>
    <cellStyle name="CMH/대 4 2 2 2" xfId="7497" xr:uid="{00000000-0005-0000-0000-0000C80D0000}"/>
    <cellStyle name="CMH/대 4 2 3" xfId="5032" xr:uid="{00000000-0005-0000-0000-0000C90D0000}"/>
    <cellStyle name="CMH/대 4 2 3 2" xfId="8107" xr:uid="{00000000-0005-0000-0000-0000CA0D0000}"/>
    <cellStyle name="CMH/대 4 2 4" xfId="5642" xr:uid="{00000000-0005-0000-0000-0000CB0D0000}"/>
    <cellStyle name="CMH/대 4 2 4 2" xfId="8717" xr:uid="{00000000-0005-0000-0000-0000CC0D0000}"/>
    <cellStyle name="CMH/대 4 2 5" xfId="6154" xr:uid="{00000000-0005-0000-0000-0000CD0D0000}"/>
    <cellStyle name="CMH/대 4 2 5 2" xfId="9229" xr:uid="{00000000-0005-0000-0000-0000CE0D0000}"/>
    <cellStyle name="CMH/대 4 2 6" xfId="6862" xr:uid="{00000000-0005-0000-0000-0000CF0D0000}"/>
    <cellStyle name="CMH/대 4 3" xfId="3937" xr:uid="{00000000-0005-0000-0000-0000D00D0000}"/>
    <cellStyle name="CMH/대 4 3 2" xfId="4547" xr:uid="{00000000-0005-0000-0000-0000D10D0000}"/>
    <cellStyle name="CMH/대 4 3 2 2" xfId="7622" xr:uid="{00000000-0005-0000-0000-0000D20D0000}"/>
    <cellStyle name="CMH/대 4 3 3" xfId="5157" xr:uid="{00000000-0005-0000-0000-0000D30D0000}"/>
    <cellStyle name="CMH/대 4 3 3 2" xfId="8232" xr:uid="{00000000-0005-0000-0000-0000D40D0000}"/>
    <cellStyle name="CMH/대 4 3 4" xfId="5767" xr:uid="{00000000-0005-0000-0000-0000D50D0000}"/>
    <cellStyle name="CMH/대 4 3 4 2" xfId="8842" xr:uid="{00000000-0005-0000-0000-0000D60D0000}"/>
    <cellStyle name="CMH/대 4 3 5" xfId="6399" xr:uid="{00000000-0005-0000-0000-0000D70D0000}"/>
    <cellStyle name="CMH/대 4 3 5 2" xfId="9474" xr:uid="{00000000-0005-0000-0000-0000D80D0000}"/>
    <cellStyle name="CMH/대 4 3 6" xfId="6987" xr:uid="{00000000-0005-0000-0000-0000D90D0000}"/>
    <cellStyle name="CMH/대 4 4" xfId="3632" xr:uid="{00000000-0005-0000-0000-0000DA0D0000}"/>
    <cellStyle name="CMH/대 4 4 2" xfId="4242" xr:uid="{00000000-0005-0000-0000-0000DB0D0000}"/>
    <cellStyle name="CMH/대 4 4 2 2" xfId="7317" xr:uid="{00000000-0005-0000-0000-0000DC0D0000}"/>
    <cellStyle name="CMH/대 4 4 3" xfId="4852" xr:uid="{00000000-0005-0000-0000-0000DD0D0000}"/>
    <cellStyle name="CMH/대 4 4 3 2" xfId="7927" xr:uid="{00000000-0005-0000-0000-0000DE0D0000}"/>
    <cellStyle name="CMH/대 4 4 4" xfId="5462" xr:uid="{00000000-0005-0000-0000-0000DF0D0000}"/>
    <cellStyle name="CMH/대 4 4 4 2" xfId="8537" xr:uid="{00000000-0005-0000-0000-0000E00D0000}"/>
    <cellStyle name="CMH/대 4 4 5" xfId="6264" xr:uid="{00000000-0005-0000-0000-0000E10D0000}"/>
    <cellStyle name="CMH/대 4 4 5 2" xfId="9339" xr:uid="{00000000-0005-0000-0000-0000E20D0000}"/>
    <cellStyle name="CMH/대 4 4 6" xfId="6682" xr:uid="{00000000-0005-0000-0000-0000E30D0000}"/>
    <cellStyle name="CMH/대 4 5" xfId="4066" xr:uid="{00000000-0005-0000-0000-0000E40D0000}"/>
    <cellStyle name="CMH/대 4 5 2" xfId="4676" xr:uid="{00000000-0005-0000-0000-0000E50D0000}"/>
    <cellStyle name="CMH/대 4 5 2 2" xfId="7751" xr:uid="{00000000-0005-0000-0000-0000E60D0000}"/>
    <cellStyle name="CMH/대 4 5 3" xfId="5286" xr:uid="{00000000-0005-0000-0000-0000E70D0000}"/>
    <cellStyle name="CMH/대 4 5 3 2" xfId="8361" xr:uid="{00000000-0005-0000-0000-0000E80D0000}"/>
    <cellStyle name="CMH/대 4 5 4" xfId="5896" xr:uid="{00000000-0005-0000-0000-0000E90D0000}"/>
    <cellStyle name="CMH/대 4 5 4 2" xfId="8971" xr:uid="{00000000-0005-0000-0000-0000EA0D0000}"/>
    <cellStyle name="CMH/대 4 5 5" xfId="6060" xr:uid="{00000000-0005-0000-0000-0000EB0D0000}"/>
    <cellStyle name="CMH/대 4 5 5 2" xfId="9135" xr:uid="{00000000-0005-0000-0000-0000EC0D0000}"/>
    <cellStyle name="CMH/대 4 5 6" xfId="7116" xr:uid="{00000000-0005-0000-0000-0000ED0D0000}"/>
    <cellStyle name="CMH/대 4 6" xfId="4300" xr:uid="{00000000-0005-0000-0000-0000EE0D0000}"/>
    <cellStyle name="CMH/대 4 6 2" xfId="7375" xr:uid="{00000000-0005-0000-0000-0000EF0D0000}"/>
    <cellStyle name="CMH/대 4 7" xfId="4910" xr:uid="{00000000-0005-0000-0000-0000F00D0000}"/>
    <cellStyle name="CMH/대 4 7 2" xfId="7985" xr:uid="{00000000-0005-0000-0000-0000F10D0000}"/>
    <cellStyle name="CMH/대 4 8" xfId="5520" xr:uid="{00000000-0005-0000-0000-0000F20D0000}"/>
    <cellStyle name="CMH/대 4 8 2" xfId="8595" xr:uid="{00000000-0005-0000-0000-0000F30D0000}"/>
    <cellStyle name="CMH/대 4 9" xfId="6551" xr:uid="{00000000-0005-0000-0000-0000F40D0000}"/>
    <cellStyle name="CMH/대 4 9 2" xfId="9626" xr:uid="{00000000-0005-0000-0000-0000F50D0000}"/>
    <cellStyle name="CMM/대" xfId="2899" xr:uid="{00000000-0005-0000-0000-0000F60D0000}"/>
    <cellStyle name="CMM/대 2" xfId="3710" xr:uid="{00000000-0005-0000-0000-0000F70D0000}"/>
    <cellStyle name="CMM/대 2 10" xfId="6760" xr:uid="{00000000-0005-0000-0000-0000F80D0000}"/>
    <cellStyle name="CMM/대 2 2" xfId="3832" xr:uid="{00000000-0005-0000-0000-0000F90D0000}"/>
    <cellStyle name="CMM/대 2 2 2" xfId="4442" xr:uid="{00000000-0005-0000-0000-0000FA0D0000}"/>
    <cellStyle name="CMM/대 2 2 2 2" xfId="7517" xr:uid="{00000000-0005-0000-0000-0000FB0D0000}"/>
    <cellStyle name="CMM/대 2 2 3" xfId="5052" xr:uid="{00000000-0005-0000-0000-0000FC0D0000}"/>
    <cellStyle name="CMM/대 2 2 3 2" xfId="8127" xr:uid="{00000000-0005-0000-0000-0000FD0D0000}"/>
    <cellStyle name="CMM/대 2 2 4" xfId="5662" xr:uid="{00000000-0005-0000-0000-0000FE0D0000}"/>
    <cellStyle name="CMM/대 2 2 4 2" xfId="8737" xr:uid="{00000000-0005-0000-0000-0000FF0D0000}"/>
    <cellStyle name="CMM/대 2 2 5" xfId="6136" xr:uid="{00000000-0005-0000-0000-0000000E0000}"/>
    <cellStyle name="CMM/대 2 2 5 2" xfId="9211" xr:uid="{00000000-0005-0000-0000-0000010E0000}"/>
    <cellStyle name="CMM/대 2 2 6" xfId="6882" xr:uid="{00000000-0005-0000-0000-0000020E0000}"/>
    <cellStyle name="CMM/대 2 3" xfId="3957" xr:uid="{00000000-0005-0000-0000-0000030E0000}"/>
    <cellStyle name="CMM/대 2 3 2" xfId="4567" xr:uid="{00000000-0005-0000-0000-0000040E0000}"/>
    <cellStyle name="CMM/대 2 3 2 2" xfId="7642" xr:uid="{00000000-0005-0000-0000-0000050E0000}"/>
    <cellStyle name="CMM/대 2 3 3" xfId="5177" xr:uid="{00000000-0005-0000-0000-0000060E0000}"/>
    <cellStyle name="CMM/대 2 3 3 2" xfId="8252" xr:uid="{00000000-0005-0000-0000-0000070E0000}"/>
    <cellStyle name="CMM/대 2 3 4" xfId="5787" xr:uid="{00000000-0005-0000-0000-0000080E0000}"/>
    <cellStyle name="CMM/대 2 3 4 2" xfId="8862" xr:uid="{00000000-0005-0000-0000-0000090E0000}"/>
    <cellStyle name="CMM/대 2 3 5" xfId="6379" xr:uid="{00000000-0005-0000-0000-00000A0E0000}"/>
    <cellStyle name="CMM/대 2 3 5 2" xfId="9454" xr:uid="{00000000-0005-0000-0000-00000B0E0000}"/>
    <cellStyle name="CMM/대 2 3 6" xfId="7007" xr:uid="{00000000-0005-0000-0000-00000C0E0000}"/>
    <cellStyle name="CMM/대 2 4" xfId="3614" xr:uid="{00000000-0005-0000-0000-00000D0E0000}"/>
    <cellStyle name="CMM/대 2 4 2" xfId="4224" xr:uid="{00000000-0005-0000-0000-00000E0E0000}"/>
    <cellStyle name="CMM/대 2 4 2 2" xfId="7299" xr:uid="{00000000-0005-0000-0000-00000F0E0000}"/>
    <cellStyle name="CMM/대 2 4 3" xfId="4834" xr:uid="{00000000-0005-0000-0000-0000100E0000}"/>
    <cellStyle name="CMM/대 2 4 3 2" xfId="7909" xr:uid="{00000000-0005-0000-0000-0000110E0000}"/>
    <cellStyle name="CMM/대 2 4 4" xfId="5444" xr:uid="{00000000-0005-0000-0000-0000120E0000}"/>
    <cellStyle name="CMM/대 2 4 4 2" xfId="8519" xr:uid="{00000000-0005-0000-0000-0000130E0000}"/>
    <cellStyle name="CMM/대 2 4 5" xfId="6281" xr:uid="{00000000-0005-0000-0000-0000140E0000}"/>
    <cellStyle name="CMM/대 2 4 5 2" xfId="9356" xr:uid="{00000000-0005-0000-0000-0000150E0000}"/>
    <cellStyle name="CMM/대 2 4 6" xfId="6664" xr:uid="{00000000-0005-0000-0000-0000160E0000}"/>
    <cellStyle name="CMM/대 2 5" xfId="4086" xr:uid="{00000000-0005-0000-0000-0000170E0000}"/>
    <cellStyle name="CMM/대 2 5 2" xfId="4696" xr:uid="{00000000-0005-0000-0000-0000180E0000}"/>
    <cellStyle name="CMM/대 2 5 2 2" xfId="7771" xr:uid="{00000000-0005-0000-0000-0000190E0000}"/>
    <cellStyle name="CMM/대 2 5 3" xfId="5306" xr:uid="{00000000-0005-0000-0000-00001A0E0000}"/>
    <cellStyle name="CMM/대 2 5 3 2" xfId="8381" xr:uid="{00000000-0005-0000-0000-00001B0E0000}"/>
    <cellStyle name="CMM/대 2 5 4" xfId="5916" xr:uid="{00000000-0005-0000-0000-00001C0E0000}"/>
    <cellStyle name="CMM/대 2 5 4 2" xfId="8991" xr:uid="{00000000-0005-0000-0000-00001D0E0000}"/>
    <cellStyle name="CMM/대 2 5 5" xfId="6040" xr:uid="{00000000-0005-0000-0000-00001E0E0000}"/>
    <cellStyle name="CMM/대 2 5 5 2" xfId="9115" xr:uid="{00000000-0005-0000-0000-00001F0E0000}"/>
    <cellStyle name="CMM/대 2 5 6" xfId="7136" xr:uid="{00000000-0005-0000-0000-0000200E0000}"/>
    <cellStyle name="CMM/대 2 6" xfId="4320" xr:uid="{00000000-0005-0000-0000-0000210E0000}"/>
    <cellStyle name="CMM/대 2 6 2" xfId="7395" xr:uid="{00000000-0005-0000-0000-0000220E0000}"/>
    <cellStyle name="CMM/대 2 7" xfId="4930" xr:uid="{00000000-0005-0000-0000-0000230E0000}"/>
    <cellStyle name="CMM/대 2 7 2" xfId="8005" xr:uid="{00000000-0005-0000-0000-0000240E0000}"/>
    <cellStyle name="CMM/대 2 8" xfId="5540" xr:uid="{00000000-0005-0000-0000-0000250E0000}"/>
    <cellStyle name="CMM/대 2 8 2" xfId="8615" xr:uid="{00000000-0005-0000-0000-0000260E0000}"/>
    <cellStyle name="CMM/대 2 9" xfId="6531" xr:uid="{00000000-0005-0000-0000-0000270E0000}"/>
    <cellStyle name="CMM/대 2 9 2" xfId="9606" xr:uid="{00000000-0005-0000-0000-0000280E0000}"/>
    <cellStyle name="CMM/대 3" xfId="3758" xr:uid="{00000000-0005-0000-0000-0000290E0000}"/>
    <cellStyle name="CMM/대 3 10" xfId="6808" xr:uid="{00000000-0005-0000-0000-00002A0E0000}"/>
    <cellStyle name="CMM/대 3 2" xfId="3880" xr:uid="{00000000-0005-0000-0000-00002B0E0000}"/>
    <cellStyle name="CMM/대 3 2 2" xfId="4490" xr:uid="{00000000-0005-0000-0000-00002C0E0000}"/>
    <cellStyle name="CMM/대 3 2 2 2" xfId="7565" xr:uid="{00000000-0005-0000-0000-00002D0E0000}"/>
    <cellStyle name="CMM/대 3 2 3" xfId="5100" xr:uid="{00000000-0005-0000-0000-00002E0E0000}"/>
    <cellStyle name="CMM/대 3 2 3 2" xfId="8175" xr:uid="{00000000-0005-0000-0000-00002F0E0000}"/>
    <cellStyle name="CMM/대 3 2 4" xfId="5710" xr:uid="{00000000-0005-0000-0000-0000300E0000}"/>
    <cellStyle name="CMM/대 3 2 4 2" xfId="8785" xr:uid="{00000000-0005-0000-0000-0000310E0000}"/>
    <cellStyle name="CMM/대 3 2 5" xfId="6456" xr:uid="{00000000-0005-0000-0000-0000320E0000}"/>
    <cellStyle name="CMM/대 3 2 5 2" xfId="9531" xr:uid="{00000000-0005-0000-0000-0000330E0000}"/>
    <cellStyle name="CMM/대 3 2 6" xfId="6930" xr:uid="{00000000-0005-0000-0000-0000340E0000}"/>
    <cellStyle name="CMM/대 3 3" xfId="4005" xr:uid="{00000000-0005-0000-0000-0000350E0000}"/>
    <cellStyle name="CMM/대 3 3 2" xfId="4615" xr:uid="{00000000-0005-0000-0000-0000360E0000}"/>
    <cellStyle name="CMM/대 3 3 2 2" xfId="7690" xr:uid="{00000000-0005-0000-0000-0000370E0000}"/>
    <cellStyle name="CMM/대 3 3 3" xfId="5225" xr:uid="{00000000-0005-0000-0000-0000380E0000}"/>
    <cellStyle name="CMM/대 3 3 3 2" xfId="8300" xr:uid="{00000000-0005-0000-0000-0000390E0000}"/>
    <cellStyle name="CMM/대 3 3 4" xfId="5835" xr:uid="{00000000-0005-0000-0000-00003A0E0000}"/>
    <cellStyle name="CMM/대 3 3 4 2" xfId="8910" xr:uid="{00000000-0005-0000-0000-00003B0E0000}"/>
    <cellStyle name="CMM/대 3 3 5" xfId="6097" xr:uid="{00000000-0005-0000-0000-00003C0E0000}"/>
    <cellStyle name="CMM/대 3 3 5 2" xfId="9172" xr:uid="{00000000-0005-0000-0000-00003D0E0000}"/>
    <cellStyle name="CMM/대 3 3 6" xfId="7055" xr:uid="{00000000-0005-0000-0000-00003E0E0000}"/>
    <cellStyle name="CMM/대 3 4" xfId="3642" xr:uid="{00000000-0005-0000-0000-00003F0E0000}"/>
    <cellStyle name="CMM/대 3 4 2" xfId="4252" xr:uid="{00000000-0005-0000-0000-0000400E0000}"/>
    <cellStyle name="CMM/대 3 4 2 2" xfId="7327" xr:uid="{00000000-0005-0000-0000-0000410E0000}"/>
    <cellStyle name="CMM/대 3 4 3" xfId="4862" xr:uid="{00000000-0005-0000-0000-0000420E0000}"/>
    <cellStyle name="CMM/대 3 4 3 2" xfId="7937" xr:uid="{00000000-0005-0000-0000-0000430E0000}"/>
    <cellStyle name="CMM/대 3 4 4" xfId="5472" xr:uid="{00000000-0005-0000-0000-0000440E0000}"/>
    <cellStyle name="CMM/대 3 4 4 2" xfId="8547" xr:uid="{00000000-0005-0000-0000-0000450E0000}"/>
    <cellStyle name="CMM/대 3 4 5" xfId="6557" xr:uid="{00000000-0005-0000-0000-0000460E0000}"/>
    <cellStyle name="CMM/대 3 4 5 2" xfId="9632" xr:uid="{00000000-0005-0000-0000-0000470E0000}"/>
    <cellStyle name="CMM/대 3 4 6" xfId="6692" xr:uid="{00000000-0005-0000-0000-0000480E0000}"/>
    <cellStyle name="CMM/대 3 5" xfId="4134" xr:uid="{00000000-0005-0000-0000-0000490E0000}"/>
    <cellStyle name="CMM/대 3 5 2" xfId="4744" xr:uid="{00000000-0005-0000-0000-00004A0E0000}"/>
    <cellStyle name="CMM/대 3 5 2 2" xfId="7819" xr:uid="{00000000-0005-0000-0000-00004B0E0000}"/>
    <cellStyle name="CMM/대 3 5 3" xfId="5354" xr:uid="{00000000-0005-0000-0000-00004C0E0000}"/>
    <cellStyle name="CMM/대 3 5 3 2" xfId="8429" xr:uid="{00000000-0005-0000-0000-00004D0E0000}"/>
    <cellStyle name="CMM/대 3 5 4" xfId="5964" xr:uid="{00000000-0005-0000-0000-00004E0E0000}"/>
    <cellStyle name="CMM/대 3 5 4 2" xfId="9039" xr:uid="{00000000-0005-0000-0000-00004F0E0000}"/>
    <cellStyle name="CMM/대 3 5 5" xfId="6586" xr:uid="{00000000-0005-0000-0000-0000500E0000}"/>
    <cellStyle name="CMM/대 3 5 5 2" xfId="9661" xr:uid="{00000000-0005-0000-0000-0000510E0000}"/>
    <cellStyle name="CMM/대 3 5 6" xfId="7184" xr:uid="{00000000-0005-0000-0000-0000520E0000}"/>
    <cellStyle name="CMM/대 3 6" xfId="4368" xr:uid="{00000000-0005-0000-0000-0000530E0000}"/>
    <cellStyle name="CMM/대 3 6 2" xfId="7443" xr:uid="{00000000-0005-0000-0000-0000540E0000}"/>
    <cellStyle name="CMM/대 3 7" xfId="4978" xr:uid="{00000000-0005-0000-0000-0000550E0000}"/>
    <cellStyle name="CMM/대 3 7 2" xfId="8053" xr:uid="{00000000-0005-0000-0000-0000560E0000}"/>
    <cellStyle name="CMM/대 3 8" xfId="5588" xr:uid="{00000000-0005-0000-0000-0000570E0000}"/>
    <cellStyle name="CMM/대 3 8 2" xfId="8663" xr:uid="{00000000-0005-0000-0000-0000580E0000}"/>
    <cellStyle name="CMM/대 3 9" xfId="6208" xr:uid="{00000000-0005-0000-0000-0000590E0000}"/>
    <cellStyle name="CMM/대 3 9 2" xfId="9283" xr:uid="{00000000-0005-0000-0000-00005A0E0000}"/>
    <cellStyle name="CMM/대 4" xfId="3709" xr:uid="{00000000-0005-0000-0000-00005B0E0000}"/>
    <cellStyle name="CMM/대 4 10" xfId="6759" xr:uid="{00000000-0005-0000-0000-00005C0E0000}"/>
    <cellStyle name="CMM/대 4 2" xfId="3831" xr:uid="{00000000-0005-0000-0000-00005D0E0000}"/>
    <cellStyle name="CMM/대 4 2 2" xfId="4441" xr:uid="{00000000-0005-0000-0000-00005E0E0000}"/>
    <cellStyle name="CMM/대 4 2 2 2" xfId="7516" xr:uid="{00000000-0005-0000-0000-00005F0E0000}"/>
    <cellStyle name="CMM/대 4 2 3" xfId="5051" xr:uid="{00000000-0005-0000-0000-0000600E0000}"/>
    <cellStyle name="CMM/대 4 2 3 2" xfId="8126" xr:uid="{00000000-0005-0000-0000-0000610E0000}"/>
    <cellStyle name="CMM/대 4 2 4" xfId="5661" xr:uid="{00000000-0005-0000-0000-0000620E0000}"/>
    <cellStyle name="CMM/대 4 2 4 2" xfId="8736" xr:uid="{00000000-0005-0000-0000-0000630E0000}"/>
    <cellStyle name="CMM/대 4 2 5" xfId="6137" xr:uid="{00000000-0005-0000-0000-0000640E0000}"/>
    <cellStyle name="CMM/대 4 2 5 2" xfId="9212" xr:uid="{00000000-0005-0000-0000-0000650E0000}"/>
    <cellStyle name="CMM/대 4 2 6" xfId="6881" xr:uid="{00000000-0005-0000-0000-0000660E0000}"/>
    <cellStyle name="CMM/대 4 3" xfId="3956" xr:uid="{00000000-0005-0000-0000-0000670E0000}"/>
    <cellStyle name="CMM/대 4 3 2" xfId="4566" xr:uid="{00000000-0005-0000-0000-0000680E0000}"/>
    <cellStyle name="CMM/대 4 3 2 2" xfId="7641" xr:uid="{00000000-0005-0000-0000-0000690E0000}"/>
    <cellStyle name="CMM/대 4 3 3" xfId="5176" xr:uid="{00000000-0005-0000-0000-00006A0E0000}"/>
    <cellStyle name="CMM/대 4 3 3 2" xfId="8251" xr:uid="{00000000-0005-0000-0000-00006B0E0000}"/>
    <cellStyle name="CMM/대 4 3 4" xfId="5786" xr:uid="{00000000-0005-0000-0000-00006C0E0000}"/>
    <cellStyle name="CMM/대 4 3 4 2" xfId="8861" xr:uid="{00000000-0005-0000-0000-00006D0E0000}"/>
    <cellStyle name="CMM/대 4 3 5" xfId="6380" xr:uid="{00000000-0005-0000-0000-00006E0E0000}"/>
    <cellStyle name="CMM/대 4 3 5 2" xfId="9455" xr:uid="{00000000-0005-0000-0000-00006F0E0000}"/>
    <cellStyle name="CMM/대 4 3 6" xfId="7006" xr:uid="{00000000-0005-0000-0000-0000700E0000}"/>
    <cellStyle name="CMM/대 4 4" xfId="3613" xr:uid="{00000000-0005-0000-0000-0000710E0000}"/>
    <cellStyle name="CMM/대 4 4 2" xfId="4223" xr:uid="{00000000-0005-0000-0000-0000720E0000}"/>
    <cellStyle name="CMM/대 4 4 2 2" xfId="7298" xr:uid="{00000000-0005-0000-0000-0000730E0000}"/>
    <cellStyle name="CMM/대 4 4 3" xfId="4833" xr:uid="{00000000-0005-0000-0000-0000740E0000}"/>
    <cellStyle name="CMM/대 4 4 3 2" xfId="7908" xr:uid="{00000000-0005-0000-0000-0000750E0000}"/>
    <cellStyle name="CMM/대 4 4 4" xfId="5443" xr:uid="{00000000-0005-0000-0000-0000760E0000}"/>
    <cellStyle name="CMM/대 4 4 4 2" xfId="8518" xr:uid="{00000000-0005-0000-0000-0000770E0000}"/>
    <cellStyle name="CMM/대 4 4 5" xfId="6282" xr:uid="{00000000-0005-0000-0000-0000780E0000}"/>
    <cellStyle name="CMM/대 4 4 5 2" xfId="9357" xr:uid="{00000000-0005-0000-0000-0000790E0000}"/>
    <cellStyle name="CMM/대 4 4 6" xfId="6663" xr:uid="{00000000-0005-0000-0000-00007A0E0000}"/>
    <cellStyle name="CMM/대 4 5" xfId="4085" xr:uid="{00000000-0005-0000-0000-00007B0E0000}"/>
    <cellStyle name="CMM/대 4 5 2" xfId="4695" xr:uid="{00000000-0005-0000-0000-00007C0E0000}"/>
    <cellStyle name="CMM/대 4 5 2 2" xfId="7770" xr:uid="{00000000-0005-0000-0000-00007D0E0000}"/>
    <cellStyle name="CMM/대 4 5 3" xfId="5305" xr:uid="{00000000-0005-0000-0000-00007E0E0000}"/>
    <cellStyle name="CMM/대 4 5 3 2" xfId="8380" xr:uid="{00000000-0005-0000-0000-00007F0E0000}"/>
    <cellStyle name="CMM/대 4 5 4" xfId="5915" xr:uid="{00000000-0005-0000-0000-0000800E0000}"/>
    <cellStyle name="CMM/대 4 5 4 2" xfId="8990" xr:uid="{00000000-0005-0000-0000-0000810E0000}"/>
    <cellStyle name="CMM/대 4 5 5" xfId="6041" xr:uid="{00000000-0005-0000-0000-0000820E0000}"/>
    <cellStyle name="CMM/대 4 5 5 2" xfId="9116" xr:uid="{00000000-0005-0000-0000-0000830E0000}"/>
    <cellStyle name="CMM/대 4 5 6" xfId="7135" xr:uid="{00000000-0005-0000-0000-0000840E0000}"/>
    <cellStyle name="CMM/대 4 6" xfId="4319" xr:uid="{00000000-0005-0000-0000-0000850E0000}"/>
    <cellStyle name="CMM/대 4 6 2" xfId="7394" xr:uid="{00000000-0005-0000-0000-0000860E0000}"/>
    <cellStyle name="CMM/대 4 7" xfId="4929" xr:uid="{00000000-0005-0000-0000-0000870E0000}"/>
    <cellStyle name="CMM/대 4 7 2" xfId="8004" xr:uid="{00000000-0005-0000-0000-0000880E0000}"/>
    <cellStyle name="CMM/대 4 8" xfId="5539" xr:uid="{00000000-0005-0000-0000-0000890E0000}"/>
    <cellStyle name="CMM/대 4 8 2" xfId="8614" xr:uid="{00000000-0005-0000-0000-00008A0E0000}"/>
    <cellStyle name="CMM/대 4 9" xfId="6532" xr:uid="{00000000-0005-0000-0000-00008B0E0000}"/>
    <cellStyle name="CMM/대 4 9 2" xfId="9607" xr:uid="{00000000-0005-0000-0000-00008C0E0000}"/>
    <cellStyle name="Co≫" xfId="2900" xr:uid="{00000000-0005-0000-0000-00008D0E0000}"/>
    <cellStyle name="CO≫e" xfId="3420" xr:uid="{00000000-0005-0000-0000-00008E0E0000}"/>
    <cellStyle name="ⓒoe" xfId="648" xr:uid="{00000000-0005-0000-0000-00008F0E0000}"/>
    <cellStyle name="Comma" xfId="649" xr:uid="{00000000-0005-0000-0000-0000900E0000}"/>
    <cellStyle name="Comma  - Style2" xfId="2902" xr:uid="{00000000-0005-0000-0000-0000910E0000}"/>
    <cellStyle name="Comma  - Style3" xfId="2903" xr:uid="{00000000-0005-0000-0000-0000920E0000}"/>
    <cellStyle name="Comma  - Style4" xfId="2904" xr:uid="{00000000-0005-0000-0000-0000930E0000}"/>
    <cellStyle name="Comma  - Style5" xfId="2905" xr:uid="{00000000-0005-0000-0000-0000940E0000}"/>
    <cellStyle name="Comma  - Style6" xfId="2906" xr:uid="{00000000-0005-0000-0000-0000950E0000}"/>
    <cellStyle name="Comma  - Style7" xfId="2907" xr:uid="{00000000-0005-0000-0000-0000960E0000}"/>
    <cellStyle name="Comma  - Style8" xfId="2908" xr:uid="{00000000-0005-0000-0000-0000970E0000}"/>
    <cellStyle name="Comma [0]" xfId="650" xr:uid="{00000000-0005-0000-0000-0000980E0000}"/>
    <cellStyle name="Comma [0] 2" xfId="3422" xr:uid="{00000000-0005-0000-0000-0000990E0000}"/>
    <cellStyle name="Comma [0] 3" xfId="2909" xr:uid="{00000000-0005-0000-0000-00009A0E0000}"/>
    <cellStyle name="Comma [00]" xfId="2910" xr:uid="{00000000-0005-0000-0000-00009B0E0000}"/>
    <cellStyle name="Comma 2" xfId="3421" xr:uid="{00000000-0005-0000-0000-00009C0E0000}"/>
    <cellStyle name="Comma 3" xfId="3563" xr:uid="{00000000-0005-0000-0000-00009D0E0000}"/>
    <cellStyle name="Comma 4" xfId="2901" xr:uid="{00000000-0005-0000-0000-00009E0E0000}"/>
    <cellStyle name="Comma 5" xfId="9712" xr:uid="{00000000-0005-0000-0000-00009F0E0000}"/>
    <cellStyle name="comma zerodec" xfId="651" xr:uid="{00000000-0005-0000-0000-0000A00E0000}"/>
    <cellStyle name="comma zerodec 2" xfId="3423" xr:uid="{00000000-0005-0000-0000-0000A10E0000}"/>
    <cellStyle name="comma zerodec 3" xfId="2911" xr:uid="{00000000-0005-0000-0000-0000A20E0000}"/>
    <cellStyle name="Comma_ SG&amp;A Bridge" xfId="2912" xr:uid="{00000000-0005-0000-0000-0000A30E0000}"/>
    <cellStyle name="Comma0" xfId="43" xr:uid="{00000000-0005-0000-0000-0000A40E0000}"/>
    <cellStyle name="Comma0 2" xfId="3424" xr:uid="{00000000-0005-0000-0000-0000A50E0000}"/>
    <cellStyle name="Comma0 3" xfId="2913" xr:uid="{00000000-0005-0000-0000-0000A60E0000}"/>
    <cellStyle name="Copied" xfId="2914" xr:uid="{00000000-0005-0000-0000-0000A70E0000}"/>
    <cellStyle name="Curren?_x0012_퐀_x0017_?" xfId="44" xr:uid="{00000000-0005-0000-0000-0000A80E0000}"/>
    <cellStyle name="Currency" xfId="652" xr:uid="{00000000-0005-0000-0000-0000A90E0000}"/>
    <cellStyle name="Currency [0]" xfId="653" xr:uid="{00000000-0005-0000-0000-0000AA0E0000}"/>
    <cellStyle name="Currency [0] 2" xfId="3426" xr:uid="{00000000-0005-0000-0000-0000AB0E0000}"/>
    <cellStyle name="Currency [0] 3" xfId="2916" xr:uid="{00000000-0005-0000-0000-0000AC0E0000}"/>
    <cellStyle name="Currency [ﺜ]_P&amp;L_laroux" xfId="2917" xr:uid="{00000000-0005-0000-0000-0000AD0E0000}"/>
    <cellStyle name="Currency 2" xfId="3425" xr:uid="{00000000-0005-0000-0000-0000AE0E0000}"/>
    <cellStyle name="Currency 3" xfId="3564" xr:uid="{00000000-0005-0000-0000-0000AF0E0000}"/>
    <cellStyle name="Currency 4" xfId="2915" xr:uid="{00000000-0005-0000-0000-0000B00E0000}"/>
    <cellStyle name="Currency 5" xfId="9713" xr:uid="{00000000-0005-0000-0000-0000B10E0000}"/>
    <cellStyle name="Currency(￦)" xfId="3427" xr:uid="{00000000-0005-0000-0000-0000B20E0000}"/>
    <cellStyle name="Currency_ SG&amp;A Bridge" xfId="3428" xr:uid="{00000000-0005-0000-0000-0000B30E0000}"/>
    <cellStyle name="Currency0" xfId="45" xr:uid="{00000000-0005-0000-0000-0000B40E0000}"/>
    <cellStyle name="Currency0 2" xfId="3429" xr:uid="{00000000-0005-0000-0000-0000B50E0000}"/>
    <cellStyle name="Currency0 3" xfId="2918" xr:uid="{00000000-0005-0000-0000-0000B60E0000}"/>
    <cellStyle name="Currency1" xfId="654" xr:uid="{00000000-0005-0000-0000-0000B70E0000}"/>
    <cellStyle name="Currency1 2" xfId="3430" xr:uid="{00000000-0005-0000-0000-0000B80E0000}"/>
    <cellStyle name="Currency1 3" xfId="2919" xr:uid="{00000000-0005-0000-0000-0000B90E0000}"/>
    <cellStyle name="Date" xfId="46" xr:uid="{00000000-0005-0000-0000-0000BA0E0000}"/>
    <cellStyle name="Date 2" xfId="3431" xr:uid="{00000000-0005-0000-0000-0000BB0E0000}"/>
    <cellStyle name="Date 3" xfId="2920" xr:uid="{00000000-0005-0000-0000-0000BC0E0000}"/>
    <cellStyle name="Dezimal [0]_Compiling Utility Macros" xfId="655" xr:uid="{00000000-0005-0000-0000-0000BD0E0000}"/>
    <cellStyle name="Dezimal_Compiling Utility Macros" xfId="656" xr:uid="{00000000-0005-0000-0000-0000BE0E0000}"/>
    <cellStyle name="Dollar (zero dec)" xfId="657" xr:uid="{00000000-0005-0000-0000-0000BF0E0000}"/>
    <cellStyle name="Dollar (zero dec) 2" xfId="3432" xr:uid="{00000000-0005-0000-0000-0000C00E0000}"/>
    <cellStyle name="Dollar (zero dec) 3" xfId="2921" xr:uid="{00000000-0005-0000-0000-0000C10E0000}"/>
    <cellStyle name="EA" xfId="658" xr:uid="{00000000-0005-0000-0000-0000C20E0000}"/>
    <cellStyle name="EA 2" xfId="3689" xr:uid="{00000000-0005-0000-0000-0000C30E0000}"/>
    <cellStyle name="EA 2 10" xfId="6739" xr:uid="{00000000-0005-0000-0000-0000C40E0000}"/>
    <cellStyle name="EA 2 2" xfId="3811" xr:uid="{00000000-0005-0000-0000-0000C50E0000}"/>
    <cellStyle name="EA 2 2 2" xfId="4421" xr:uid="{00000000-0005-0000-0000-0000C60E0000}"/>
    <cellStyle name="EA 2 2 2 2" xfId="7496" xr:uid="{00000000-0005-0000-0000-0000C70E0000}"/>
    <cellStyle name="EA 2 2 3" xfId="5031" xr:uid="{00000000-0005-0000-0000-0000C80E0000}"/>
    <cellStyle name="EA 2 2 3 2" xfId="8106" xr:uid="{00000000-0005-0000-0000-0000C90E0000}"/>
    <cellStyle name="EA 2 2 4" xfId="5641" xr:uid="{00000000-0005-0000-0000-0000CA0E0000}"/>
    <cellStyle name="EA 2 2 4 2" xfId="8716" xr:uid="{00000000-0005-0000-0000-0000CB0E0000}"/>
    <cellStyle name="EA 2 2 5" xfId="6155" xr:uid="{00000000-0005-0000-0000-0000CC0E0000}"/>
    <cellStyle name="EA 2 2 5 2" xfId="9230" xr:uid="{00000000-0005-0000-0000-0000CD0E0000}"/>
    <cellStyle name="EA 2 2 6" xfId="6861" xr:uid="{00000000-0005-0000-0000-0000CE0E0000}"/>
    <cellStyle name="EA 2 3" xfId="3936" xr:uid="{00000000-0005-0000-0000-0000CF0E0000}"/>
    <cellStyle name="EA 2 3 2" xfId="4546" xr:uid="{00000000-0005-0000-0000-0000D00E0000}"/>
    <cellStyle name="EA 2 3 2 2" xfId="7621" xr:uid="{00000000-0005-0000-0000-0000D10E0000}"/>
    <cellStyle name="EA 2 3 3" xfId="5156" xr:uid="{00000000-0005-0000-0000-0000D20E0000}"/>
    <cellStyle name="EA 2 3 3 2" xfId="8231" xr:uid="{00000000-0005-0000-0000-0000D30E0000}"/>
    <cellStyle name="EA 2 3 4" xfId="5766" xr:uid="{00000000-0005-0000-0000-0000D40E0000}"/>
    <cellStyle name="EA 2 3 4 2" xfId="8841" xr:uid="{00000000-0005-0000-0000-0000D50E0000}"/>
    <cellStyle name="EA 2 3 5" xfId="6400" xr:uid="{00000000-0005-0000-0000-0000D60E0000}"/>
    <cellStyle name="EA 2 3 5 2" xfId="9475" xr:uid="{00000000-0005-0000-0000-0000D70E0000}"/>
    <cellStyle name="EA 2 3 6" xfId="6986" xr:uid="{00000000-0005-0000-0000-0000D80E0000}"/>
    <cellStyle name="EA 2 4" xfId="3661" xr:uid="{00000000-0005-0000-0000-0000D90E0000}"/>
    <cellStyle name="EA 2 4 2" xfId="4271" xr:uid="{00000000-0005-0000-0000-0000DA0E0000}"/>
    <cellStyle name="EA 2 4 2 2" xfId="7346" xr:uid="{00000000-0005-0000-0000-0000DB0E0000}"/>
    <cellStyle name="EA 2 4 3" xfId="4881" xr:uid="{00000000-0005-0000-0000-0000DC0E0000}"/>
    <cellStyle name="EA 2 4 3 2" xfId="7956" xr:uid="{00000000-0005-0000-0000-0000DD0E0000}"/>
    <cellStyle name="EA 2 4 4" xfId="5491" xr:uid="{00000000-0005-0000-0000-0000DE0E0000}"/>
    <cellStyle name="EA 2 4 4 2" xfId="8566" xr:uid="{00000000-0005-0000-0000-0000DF0E0000}"/>
    <cellStyle name="EA 2 4 5" xfId="6243" xr:uid="{00000000-0005-0000-0000-0000E00E0000}"/>
    <cellStyle name="EA 2 4 5 2" xfId="9318" xr:uid="{00000000-0005-0000-0000-0000E10E0000}"/>
    <cellStyle name="EA 2 4 6" xfId="6711" xr:uid="{00000000-0005-0000-0000-0000E20E0000}"/>
    <cellStyle name="EA 2 5" xfId="4065" xr:uid="{00000000-0005-0000-0000-0000E30E0000}"/>
    <cellStyle name="EA 2 5 2" xfId="4675" xr:uid="{00000000-0005-0000-0000-0000E40E0000}"/>
    <cellStyle name="EA 2 5 2 2" xfId="7750" xr:uid="{00000000-0005-0000-0000-0000E50E0000}"/>
    <cellStyle name="EA 2 5 3" xfId="5285" xr:uid="{00000000-0005-0000-0000-0000E60E0000}"/>
    <cellStyle name="EA 2 5 3 2" xfId="8360" xr:uid="{00000000-0005-0000-0000-0000E70E0000}"/>
    <cellStyle name="EA 2 5 4" xfId="5895" xr:uid="{00000000-0005-0000-0000-0000E80E0000}"/>
    <cellStyle name="EA 2 5 4 2" xfId="8970" xr:uid="{00000000-0005-0000-0000-0000E90E0000}"/>
    <cellStyle name="EA 2 5 5" xfId="6317" xr:uid="{00000000-0005-0000-0000-0000EA0E0000}"/>
    <cellStyle name="EA 2 5 5 2" xfId="9392" xr:uid="{00000000-0005-0000-0000-0000EB0E0000}"/>
    <cellStyle name="EA 2 5 6" xfId="7115" xr:uid="{00000000-0005-0000-0000-0000EC0E0000}"/>
    <cellStyle name="EA 2 6" xfId="4299" xr:uid="{00000000-0005-0000-0000-0000ED0E0000}"/>
    <cellStyle name="EA 2 6 2" xfId="7374" xr:uid="{00000000-0005-0000-0000-0000EE0E0000}"/>
    <cellStyle name="EA 2 7" xfId="4909" xr:uid="{00000000-0005-0000-0000-0000EF0E0000}"/>
    <cellStyle name="EA 2 7 2" xfId="7984" xr:uid="{00000000-0005-0000-0000-0000F00E0000}"/>
    <cellStyle name="EA 2 8" xfId="5519" xr:uid="{00000000-0005-0000-0000-0000F10E0000}"/>
    <cellStyle name="EA 2 8 2" xfId="8594" xr:uid="{00000000-0005-0000-0000-0000F20E0000}"/>
    <cellStyle name="EA 2 9" xfId="6552" xr:uid="{00000000-0005-0000-0000-0000F30E0000}"/>
    <cellStyle name="EA 2 9 2" xfId="9627" xr:uid="{00000000-0005-0000-0000-0000F40E0000}"/>
    <cellStyle name="EA 3" xfId="3760" xr:uid="{00000000-0005-0000-0000-0000F50E0000}"/>
    <cellStyle name="EA 3 10" xfId="6810" xr:uid="{00000000-0005-0000-0000-0000F60E0000}"/>
    <cellStyle name="EA 3 2" xfId="3882" xr:uid="{00000000-0005-0000-0000-0000F70E0000}"/>
    <cellStyle name="EA 3 2 2" xfId="4492" xr:uid="{00000000-0005-0000-0000-0000F80E0000}"/>
    <cellStyle name="EA 3 2 2 2" xfId="7567" xr:uid="{00000000-0005-0000-0000-0000F90E0000}"/>
    <cellStyle name="EA 3 2 3" xfId="5102" xr:uid="{00000000-0005-0000-0000-0000FA0E0000}"/>
    <cellStyle name="EA 3 2 3 2" xfId="8177" xr:uid="{00000000-0005-0000-0000-0000FB0E0000}"/>
    <cellStyle name="EA 3 2 4" xfId="5712" xr:uid="{00000000-0005-0000-0000-0000FC0E0000}"/>
    <cellStyle name="EA 3 2 4 2" xfId="8787" xr:uid="{00000000-0005-0000-0000-0000FD0E0000}"/>
    <cellStyle name="EA 3 2 5" xfId="6454" xr:uid="{00000000-0005-0000-0000-0000FE0E0000}"/>
    <cellStyle name="EA 3 2 5 2" xfId="9529" xr:uid="{00000000-0005-0000-0000-0000FF0E0000}"/>
    <cellStyle name="EA 3 2 6" xfId="6932" xr:uid="{00000000-0005-0000-0000-0000000F0000}"/>
    <cellStyle name="EA 3 3" xfId="4007" xr:uid="{00000000-0005-0000-0000-0000010F0000}"/>
    <cellStyle name="EA 3 3 2" xfId="4617" xr:uid="{00000000-0005-0000-0000-0000020F0000}"/>
    <cellStyle name="EA 3 3 2 2" xfId="7692" xr:uid="{00000000-0005-0000-0000-0000030F0000}"/>
    <cellStyle name="EA 3 3 3" xfId="5227" xr:uid="{00000000-0005-0000-0000-0000040F0000}"/>
    <cellStyle name="EA 3 3 3 2" xfId="8302" xr:uid="{00000000-0005-0000-0000-0000050F0000}"/>
    <cellStyle name="EA 3 3 4" xfId="5837" xr:uid="{00000000-0005-0000-0000-0000060F0000}"/>
    <cellStyle name="EA 3 3 4 2" xfId="8912" xr:uid="{00000000-0005-0000-0000-0000070F0000}"/>
    <cellStyle name="EA 3 3 5" xfId="6089" xr:uid="{00000000-0005-0000-0000-0000080F0000}"/>
    <cellStyle name="EA 3 3 5 2" xfId="9164" xr:uid="{00000000-0005-0000-0000-0000090F0000}"/>
    <cellStyle name="EA 3 3 6" xfId="7057" xr:uid="{00000000-0005-0000-0000-00000A0F0000}"/>
    <cellStyle name="EA 3 4" xfId="3627" xr:uid="{00000000-0005-0000-0000-00000B0F0000}"/>
    <cellStyle name="EA 3 4 2" xfId="4237" xr:uid="{00000000-0005-0000-0000-00000C0F0000}"/>
    <cellStyle name="EA 3 4 2 2" xfId="7312" xr:uid="{00000000-0005-0000-0000-00000D0F0000}"/>
    <cellStyle name="EA 3 4 3" xfId="4847" xr:uid="{00000000-0005-0000-0000-00000E0F0000}"/>
    <cellStyle name="EA 3 4 3 2" xfId="7922" xr:uid="{00000000-0005-0000-0000-00000F0F0000}"/>
    <cellStyle name="EA 3 4 4" xfId="5457" xr:uid="{00000000-0005-0000-0000-0000100F0000}"/>
    <cellStyle name="EA 3 4 4 2" xfId="8532" xr:uid="{00000000-0005-0000-0000-0000110F0000}"/>
    <cellStyle name="EA 3 4 5" xfId="6269" xr:uid="{00000000-0005-0000-0000-0000120F0000}"/>
    <cellStyle name="EA 3 4 5 2" xfId="9344" xr:uid="{00000000-0005-0000-0000-0000130F0000}"/>
    <cellStyle name="EA 3 4 6" xfId="6677" xr:uid="{00000000-0005-0000-0000-0000140F0000}"/>
    <cellStyle name="EA 3 5" xfId="4136" xr:uid="{00000000-0005-0000-0000-0000150F0000}"/>
    <cellStyle name="EA 3 5 2" xfId="4746" xr:uid="{00000000-0005-0000-0000-0000160F0000}"/>
    <cellStyle name="EA 3 5 2 2" xfId="7821" xr:uid="{00000000-0005-0000-0000-0000170F0000}"/>
    <cellStyle name="EA 3 5 3" xfId="5356" xr:uid="{00000000-0005-0000-0000-0000180F0000}"/>
    <cellStyle name="EA 3 5 3 2" xfId="8431" xr:uid="{00000000-0005-0000-0000-0000190F0000}"/>
    <cellStyle name="EA 3 5 4" xfId="5966" xr:uid="{00000000-0005-0000-0000-00001A0F0000}"/>
    <cellStyle name="EA 3 5 4 2" xfId="9041" xr:uid="{00000000-0005-0000-0000-00001B0F0000}"/>
    <cellStyle name="EA 3 5 5" xfId="6016" xr:uid="{00000000-0005-0000-0000-00001C0F0000}"/>
    <cellStyle name="EA 3 5 5 2" xfId="9091" xr:uid="{00000000-0005-0000-0000-00001D0F0000}"/>
    <cellStyle name="EA 3 5 6" xfId="7186" xr:uid="{00000000-0005-0000-0000-00001E0F0000}"/>
    <cellStyle name="EA 3 6" xfId="4370" xr:uid="{00000000-0005-0000-0000-00001F0F0000}"/>
    <cellStyle name="EA 3 6 2" xfId="7445" xr:uid="{00000000-0005-0000-0000-0000200F0000}"/>
    <cellStyle name="EA 3 7" xfId="4980" xr:uid="{00000000-0005-0000-0000-0000210F0000}"/>
    <cellStyle name="EA 3 7 2" xfId="8055" xr:uid="{00000000-0005-0000-0000-0000220F0000}"/>
    <cellStyle name="EA 3 8" xfId="5590" xr:uid="{00000000-0005-0000-0000-0000230F0000}"/>
    <cellStyle name="EA 3 8 2" xfId="8665" xr:uid="{00000000-0005-0000-0000-0000240F0000}"/>
    <cellStyle name="EA 3 9" xfId="6206" xr:uid="{00000000-0005-0000-0000-0000250F0000}"/>
    <cellStyle name="EA 3 9 2" xfId="9281" xr:uid="{00000000-0005-0000-0000-0000260F0000}"/>
    <cellStyle name="EA 4" xfId="3683" xr:uid="{00000000-0005-0000-0000-0000270F0000}"/>
    <cellStyle name="EA 4 10" xfId="6733" xr:uid="{00000000-0005-0000-0000-0000280F0000}"/>
    <cellStyle name="EA 4 2" xfId="3805" xr:uid="{00000000-0005-0000-0000-0000290F0000}"/>
    <cellStyle name="EA 4 2 2" xfId="4415" xr:uid="{00000000-0005-0000-0000-00002A0F0000}"/>
    <cellStyle name="EA 4 2 2 2" xfId="7490" xr:uid="{00000000-0005-0000-0000-00002B0F0000}"/>
    <cellStyle name="EA 4 2 3" xfId="5025" xr:uid="{00000000-0005-0000-0000-00002C0F0000}"/>
    <cellStyle name="EA 4 2 3 2" xfId="8100" xr:uid="{00000000-0005-0000-0000-00002D0F0000}"/>
    <cellStyle name="EA 4 2 4" xfId="5635" xr:uid="{00000000-0005-0000-0000-00002E0F0000}"/>
    <cellStyle name="EA 4 2 4 2" xfId="8710" xr:uid="{00000000-0005-0000-0000-00002F0F0000}"/>
    <cellStyle name="EA 4 2 5" xfId="6161" xr:uid="{00000000-0005-0000-0000-0000300F0000}"/>
    <cellStyle name="EA 4 2 5 2" xfId="9236" xr:uid="{00000000-0005-0000-0000-0000310F0000}"/>
    <cellStyle name="EA 4 2 6" xfId="6855" xr:uid="{00000000-0005-0000-0000-0000320F0000}"/>
    <cellStyle name="EA 4 3" xfId="3930" xr:uid="{00000000-0005-0000-0000-0000330F0000}"/>
    <cellStyle name="EA 4 3 2" xfId="4540" xr:uid="{00000000-0005-0000-0000-0000340F0000}"/>
    <cellStyle name="EA 4 3 2 2" xfId="7615" xr:uid="{00000000-0005-0000-0000-0000350F0000}"/>
    <cellStyle name="EA 4 3 3" xfId="5150" xr:uid="{00000000-0005-0000-0000-0000360F0000}"/>
    <cellStyle name="EA 4 3 3 2" xfId="8225" xr:uid="{00000000-0005-0000-0000-0000370F0000}"/>
    <cellStyle name="EA 4 3 4" xfId="5760" xr:uid="{00000000-0005-0000-0000-0000380F0000}"/>
    <cellStyle name="EA 4 3 4 2" xfId="8835" xr:uid="{00000000-0005-0000-0000-0000390F0000}"/>
    <cellStyle name="EA 4 3 5" xfId="6406" xr:uid="{00000000-0005-0000-0000-00003A0F0000}"/>
    <cellStyle name="EA 4 3 5 2" xfId="9481" xr:uid="{00000000-0005-0000-0000-00003B0F0000}"/>
    <cellStyle name="EA 4 3 6" xfId="6980" xr:uid="{00000000-0005-0000-0000-00003C0F0000}"/>
    <cellStyle name="EA 4 4" xfId="3650" xr:uid="{00000000-0005-0000-0000-00003D0F0000}"/>
    <cellStyle name="EA 4 4 2" xfId="4260" xr:uid="{00000000-0005-0000-0000-00003E0F0000}"/>
    <cellStyle name="EA 4 4 2 2" xfId="7335" xr:uid="{00000000-0005-0000-0000-00003F0F0000}"/>
    <cellStyle name="EA 4 4 3" xfId="4870" xr:uid="{00000000-0005-0000-0000-0000400F0000}"/>
    <cellStyle name="EA 4 4 3 2" xfId="7945" xr:uid="{00000000-0005-0000-0000-0000410F0000}"/>
    <cellStyle name="EA 4 4 4" xfId="5480" xr:uid="{00000000-0005-0000-0000-0000420F0000}"/>
    <cellStyle name="EA 4 4 4 2" xfId="8555" xr:uid="{00000000-0005-0000-0000-0000430F0000}"/>
    <cellStyle name="EA 4 4 5" xfId="6252" xr:uid="{00000000-0005-0000-0000-0000440F0000}"/>
    <cellStyle name="EA 4 4 5 2" xfId="9327" xr:uid="{00000000-0005-0000-0000-0000450F0000}"/>
    <cellStyle name="EA 4 4 6" xfId="6700" xr:uid="{00000000-0005-0000-0000-0000460F0000}"/>
    <cellStyle name="EA 4 5" xfId="4059" xr:uid="{00000000-0005-0000-0000-0000470F0000}"/>
    <cellStyle name="EA 4 5 2" xfId="4669" xr:uid="{00000000-0005-0000-0000-0000480F0000}"/>
    <cellStyle name="EA 4 5 2 2" xfId="7744" xr:uid="{00000000-0005-0000-0000-0000490F0000}"/>
    <cellStyle name="EA 4 5 3" xfId="5279" xr:uid="{00000000-0005-0000-0000-00004A0F0000}"/>
    <cellStyle name="EA 4 5 3 2" xfId="8354" xr:uid="{00000000-0005-0000-0000-00004B0F0000}"/>
    <cellStyle name="EA 4 5 4" xfId="5889" xr:uid="{00000000-0005-0000-0000-00004C0F0000}"/>
    <cellStyle name="EA 4 5 4 2" xfId="8964" xr:uid="{00000000-0005-0000-0000-00004D0F0000}"/>
    <cellStyle name="EA 4 5 5" xfId="6322" xr:uid="{00000000-0005-0000-0000-00004E0F0000}"/>
    <cellStyle name="EA 4 5 5 2" xfId="9397" xr:uid="{00000000-0005-0000-0000-00004F0F0000}"/>
    <cellStyle name="EA 4 5 6" xfId="7109" xr:uid="{00000000-0005-0000-0000-0000500F0000}"/>
    <cellStyle name="EA 4 6" xfId="4293" xr:uid="{00000000-0005-0000-0000-0000510F0000}"/>
    <cellStyle name="EA 4 6 2" xfId="7368" xr:uid="{00000000-0005-0000-0000-0000520F0000}"/>
    <cellStyle name="EA 4 7" xfId="4903" xr:uid="{00000000-0005-0000-0000-0000530F0000}"/>
    <cellStyle name="EA 4 7 2" xfId="7978" xr:uid="{00000000-0005-0000-0000-0000540F0000}"/>
    <cellStyle name="EA 4 8" xfId="5513" xr:uid="{00000000-0005-0000-0000-0000550F0000}"/>
    <cellStyle name="EA 4 8 2" xfId="8588" xr:uid="{00000000-0005-0000-0000-0000560F0000}"/>
    <cellStyle name="EA 4 9" xfId="6223" xr:uid="{00000000-0005-0000-0000-0000570F0000}"/>
    <cellStyle name="EA 4 9 2" xfId="9298" xr:uid="{00000000-0005-0000-0000-0000580F0000}"/>
    <cellStyle name="EA 5" xfId="3433" xr:uid="{00000000-0005-0000-0000-0000590F0000}"/>
    <cellStyle name="E­æo±" xfId="2922" xr:uid="{00000000-0005-0000-0000-00005A0F0000}"/>
    <cellStyle name="E­æo±a" xfId="2923" xr:uid="{00000000-0005-0000-0000-00005B0F0000}"/>
    <cellStyle name="E­Æo±aE￡" xfId="3434" xr:uid="{00000000-0005-0000-0000-00005C0F0000}"/>
    <cellStyle name="E­Æo±aE￡0" xfId="3435" xr:uid="{00000000-0005-0000-0000-00005D0F0000}"/>
    <cellStyle name="Entered" xfId="2924" xr:uid="{00000000-0005-0000-0000-00005E0F0000}"/>
    <cellStyle name="Euro" xfId="659" xr:uid="{00000000-0005-0000-0000-00005F0F0000}"/>
    <cellStyle name="Euro 2" xfId="3436" xr:uid="{00000000-0005-0000-0000-0000600F0000}"/>
    <cellStyle name="F2" xfId="2925" xr:uid="{00000000-0005-0000-0000-0000610F0000}"/>
    <cellStyle name="F3" xfId="2926" xr:uid="{00000000-0005-0000-0000-0000620F0000}"/>
    <cellStyle name="F4" xfId="2927" xr:uid="{00000000-0005-0000-0000-0000630F0000}"/>
    <cellStyle name="F5" xfId="2928" xr:uid="{00000000-0005-0000-0000-0000640F0000}"/>
    <cellStyle name="F6" xfId="2929" xr:uid="{00000000-0005-0000-0000-0000650F0000}"/>
    <cellStyle name="F7" xfId="2930" xr:uid="{00000000-0005-0000-0000-0000660F0000}"/>
    <cellStyle name="F8" xfId="2931" xr:uid="{00000000-0005-0000-0000-0000670F0000}"/>
    <cellStyle name="Fixed" xfId="47" xr:uid="{00000000-0005-0000-0000-0000680F0000}"/>
    <cellStyle name="Fixed 2" xfId="3437" xr:uid="{00000000-0005-0000-0000-0000690F0000}"/>
    <cellStyle name="Fixed 3" xfId="2932" xr:uid="{00000000-0005-0000-0000-00006A0F0000}"/>
    <cellStyle name="Followed Hyperlink" xfId="3438" xr:uid="{00000000-0005-0000-0000-00006B0F0000}"/>
    <cellStyle name="G/표준" xfId="2933" xr:uid="{00000000-0005-0000-0000-00006C0F0000}"/>
    <cellStyle name="Grey" xfId="660" xr:uid="{00000000-0005-0000-0000-00006D0F0000}"/>
    <cellStyle name="H1" xfId="661" xr:uid="{00000000-0005-0000-0000-00006E0F0000}"/>
    <cellStyle name="H2" xfId="662" xr:uid="{00000000-0005-0000-0000-00006F0F0000}"/>
    <cellStyle name="HEADER" xfId="663" xr:uid="{00000000-0005-0000-0000-0000700F0000}"/>
    <cellStyle name="Header1" xfId="48" xr:uid="{00000000-0005-0000-0000-0000710F0000}"/>
    <cellStyle name="Header2" xfId="49" xr:uid="{00000000-0005-0000-0000-0000720F0000}"/>
    <cellStyle name="Header2 2" xfId="3766" xr:uid="{00000000-0005-0000-0000-0000730F0000}"/>
    <cellStyle name="Header2 2 10" xfId="4986" xr:uid="{00000000-0005-0000-0000-0000740F0000}"/>
    <cellStyle name="Header2 2 10 2" xfId="8061" xr:uid="{00000000-0005-0000-0000-0000750F0000}"/>
    <cellStyle name="Header2 2 11" xfId="5596" xr:uid="{00000000-0005-0000-0000-0000760F0000}"/>
    <cellStyle name="Header2 2 11 2" xfId="8671" xr:uid="{00000000-0005-0000-0000-0000770F0000}"/>
    <cellStyle name="Header2 2 12" xfId="6200" xr:uid="{00000000-0005-0000-0000-0000780F0000}"/>
    <cellStyle name="Header2 2 12 2" xfId="9275" xr:uid="{00000000-0005-0000-0000-0000790F0000}"/>
    <cellStyle name="Header2 2 13" xfId="6816" xr:uid="{00000000-0005-0000-0000-00007A0F0000}"/>
    <cellStyle name="Header2 2 2" xfId="3775" xr:uid="{00000000-0005-0000-0000-00007B0F0000}"/>
    <cellStyle name="Header2 2 2 10" xfId="6825" xr:uid="{00000000-0005-0000-0000-00007C0F0000}"/>
    <cellStyle name="Header2 2 2 2" xfId="3897" xr:uid="{00000000-0005-0000-0000-00007D0F0000}"/>
    <cellStyle name="Header2 2 2 2 2" xfId="4507" xr:uid="{00000000-0005-0000-0000-00007E0F0000}"/>
    <cellStyle name="Header2 2 2 2 2 2" xfId="7582" xr:uid="{00000000-0005-0000-0000-00007F0F0000}"/>
    <cellStyle name="Header2 2 2 2 3" xfId="5117" xr:uid="{00000000-0005-0000-0000-0000800F0000}"/>
    <cellStyle name="Header2 2 2 2 3 2" xfId="8192" xr:uid="{00000000-0005-0000-0000-0000810F0000}"/>
    <cellStyle name="Header2 2 2 2 4" xfId="5727" xr:uid="{00000000-0005-0000-0000-0000820F0000}"/>
    <cellStyle name="Header2 2 2 2 4 2" xfId="8802" xr:uid="{00000000-0005-0000-0000-0000830F0000}"/>
    <cellStyle name="Header2 2 2 2 5" xfId="6439" xr:uid="{00000000-0005-0000-0000-0000840F0000}"/>
    <cellStyle name="Header2 2 2 2 5 2" xfId="9514" xr:uid="{00000000-0005-0000-0000-0000850F0000}"/>
    <cellStyle name="Header2 2 2 2 6" xfId="6947" xr:uid="{00000000-0005-0000-0000-0000860F0000}"/>
    <cellStyle name="Header2 2 2 3" xfId="4022" xr:uid="{00000000-0005-0000-0000-0000870F0000}"/>
    <cellStyle name="Header2 2 2 3 2" xfId="4632" xr:uid="{00000000-0005-0000-0000-0000880F0000}"/>
    <cellStyle name="Header2 2 2 3 2 2" xfId="7707" xr:uid="{00000000-0005-0000-0000-0000890F0000}"/>
    <cellStyle name="Header2 2 2 3 3" xfId="5242" xr:uid="{00000000-0005-0000-0000-00008A0F0000}"/>
    <cellStyle name="Header2 2 2 3 3 2" xfId="8317" xr:uid="{00000000-0005-0000-0000-00008B0F0000}"/>
    <cellStyle name="Header2 2 2 3 4" xfId="5852" xr:uid="{00000000-0005-0000-0000-00008C0F0000}"/>
    <cellStyle name="Header2 2 2 3 4 2" xfId="8927" xr:uid="{00000000-0005-0000-0000-00008D0F0000}"/>
    <cellStyle name="Header2 2 2 3 5" xfId="6077" xr:uid="{00000000-0005-0000-0000-00008E0F0000}"/>
    <cellStyle name="Header2 2 2 3 5 2" xfId="9152" xr:uid="{00000000-0005-0000-0000-00008F0F0000}"/>
    <cellStyle name="Header2 2 2 3 6" xfId="7072" xr:uid="{00000000-0005-0000-0000-0000900F0000}"/>
    <cellStyle name="Header2 2 2 4" xfId="3598" xr:uid="{00000000-0005-0000-0000-0000910F0000}"/>
    <cellStyle name="Header2 2 2 4 2" xfId="4208" xr:uid="{00000000-0005-0000-0000-0000920F0000}"/>
    <cellStyle name="Header2 2 2 4 2 2" xfId="7283" xr:uid="{00000000-0005-0000-0000-0000930F0000}"/>
    <cellStyle name="Header2 2 2 4 3" xfId="4818" xr:uid="{00000000-0005-0000-0000-0000940F0000}"/>
    <cellStyle name="Header2 2 2 4 3 2" xfId="7893" xr:uid="{00000000-0005-0000-0000-0000950F0000}"/>
    <cellStyle name="Header2 2 2 4 4" xfId="5428" xr:uid="{00000000-0005-0000-0000-0000960F0000}"/>
    <cellStyle name="Header2 2 2 4 4 2" xfId="8503" xr:uid="{00000000-0005-0000-0000-0000970F0000}"/>
    <cellStyle name="Header2 2 2 4 5" xfId="6573" xr:uid="{00000000-0005-0000-0000-0000980F0000}"/>
    <cellStyle name="Header2 2 2 4 5 2" xfId="9648" xr:uid="{00000000-0005-0000-0000-0000990F0000}"/>
    <cellStyle name="Header2 2 2 4 6" xfId="6648" xr:uid="{00000000-0005-0000-0000-00009A0F0000}"/>
    <cellStyle name="Header2 2 2 5" xfId="4151" xr:uid="{00000000-0005-0000-0000-00009B0F0000}"/>
    <cellStyle name="Header2 2 2 5 2" xfId="4761" xr:uid="{00000000-0005-0000-0000-00009C0F0000}"/>
    <cellStyle name="Header2 2 2 5 2 2" xfId="7836" xr:uid="{00000000-0005-0000-0000-00009D0F0000}"/>
    <cellStyle name="Header2 2 2 5 3" xfId="5371" xr:uid="{00000000-0005-0000-0000-00009E0F0000}"/>
    <cellStyle name="Header2 2 2 5 3 2" xfId="8446" xr:uid="{00000000-0005-0000-0000-00009F0F0000}"/>
    <cellStyle name="Header2 2 2 5 4" xfId="5981" xr:uid="{00000000-0005-0000-0000-0000A00F0000}"/>
    <cellStyle name="Header2 2 2 5 4 2" xfId="9056" xr:uid="{00000000-0005-0000-0000-0000A10F0000}"/>
    <cellStyle name="Header2 2 2 5 5" xfId="6577" xr:uid="{00000000-0005-0000-0000-0000A20F0000}"/>
    <cellStyle name="Header2 2 2 5 5 2" xfId="9652" xr:uid="{00000000-0005-0000-0000-0000A30F0000}"/>
    <cellStyle name="Header2 2 2 5 6" xfId="7201" xr:uid="{00000000-0005-0000-0000-0000A40F0000}"/>
    <cellStyle name="Header2 2 2 6" xfId="4385" xr:uid="{00000000-0005-0000-0000-0000A50F0000}"/>
    <cellStyle name="Header2 2 2 6 2" xfId="7460" xr:uid="{00000000-0005-0000-0000-0000A60F0000}"/>
    <cellStyle name="Header2 2 2 7" xfId="4995" xr:uid="{00000000-0005-0000-0000-0000A70F0000}"/>
    <cellStyle name="Header2 2 2 7 2" xfId="8070" xr:uid="{00000000-0005-0000-0000-0000A80F0000}"/>
    <cellStyle name="Header2 2 2 8" xfId="5605" xr:uid="{00000000-0005-0000-0000-0000A90F0000}"/>
    <cellStyle name="Header2 2 2 8 2" xfId="8680" xr:uid="{00000000-0005-0000-0000-0000AA0F0000}"/>
    <cellStyle name="Header2 2 2 9" xfId="6191" xr:uid="{00000000-0005-0000-0000-0000AB0F0000}"/>
    <cellStyle name="Header2 2 2 9 2" xfId="9266" xr:uid="{00000000-0005-0000-0000-0000AC0F0000}"/>
    <cellStyle name="Header2 2 3" xfId="3784" xr:uid="{00000000-0005-0000-0000-0000AD0F0000}"/>
    <cellStyle name="Header2 2 3 10" xfId="6834" xr:uid="{00000000-0005-0000-0000-0000AE0F0000}"/>
    <cellStyle name="Header2 2 3 2" xfId="3906" xr:uid="{00000000-0005-0000-0000-0000AF0F0000}"/>
    <cellStyle name="Header2 2 3 2 2" xfId="4516" xr:uid="{00000000-0005-0000-0000-0000B00F0000}"/>
    <cellStyle name="Header2 2 3 2 2 2" xfId="7591" xr:uid="{00000000-0005-0000-0000-0000B10F0000}"/>
    <cellStyle name="Header2 2 3 2 3" xfId="5126" xr:uid="{00000000-0005-0000-0000-0000B20F0000}"/>
    <cellStyle name="Header2 2 3 2 3 2" xfId="8201" xr:uid="{00000000-0005-0000-0000-0000B30F0000}"/>
    <cellStyle name="Header2 2 3 2 4" xfId="5736" xr:uid="{00000000-0005-0000-0000-0000B40F0000}"/>
    <cellStyle name="Header2 2 3 2 4 2" xfId="8811" xr:uid="{00000000-0005-0000-0000-0000B50F0000}"/>
    <cellStyle name="Header2 2 3 2 5" xfId="6430" xr:uid="{00000000-0005-0000-0000-0000B60F0000}"/>
    <cellStyle name="Header2 2 3 2 5 2" xfId="9505" xr:uid="{00000000-0005-0000-0000-0000B70F0000}"/>
    <cellStyle name="Header2 2 3 2 6" xfId="6956" xr:uid="{00000000-0005-0000-0000-0000B80F0000}"/>
    <cellStyle name="Header2 2 3 3" xfId="4031" xr:uid="{00000000-0005-0000-0000-0000B90F0000}"/>
    <cellStyle name="Header2 2 3 3 2" xfId="4641" xr:uid="{00000000-0005-0000-0000-0000BA0F0000}"/>
    <cellStyle name="Header2 2 3 3 2 2" xfId="7716" xr:uid="{00000000-0005-0000-0000-0000BB0F0000}"/>
    <cellStyle name="Header2 2 3 3 3" xfId="5251" xr:uid="{00000000-0005-0000-0000-0000BC0F0000}"/>
    <cellStyle name="Header2 2 3 3 3 2" xfId="8326" xr:uid="{00000000-0005-0000-0000-0000BD0F0000}"/>
    <cellStyle name="Header2 2 3 3 4" xfId="5861" xr:uid="{00000000-0005-0000-0000-0000BE0F0000}"/>
    <cellStyle name="Header2 2 3 3 4 2" xfId="8936" xr:uid="{00000000-0005-0000-0000-0000BF0F0000}"/>
    <cellStyle name="Header2 2 3 3 5" xfId="6068" xr:uid="{00000000-0005-0000-0000-0000C00F0000}"/>
    <cellStyle name="Header2 2 3 3 5 2" xfId="9143" xr:uid="{00000000-0005-0000-0000-0000C10F0000}"/>
    <cellStyle name="Header2 2 3 3 6" xfId="7081" xr:uid="{00000000-0005-0000-0000-0000C20F0000}"/>
    <cellStyle name="Header2 2 3 4" xfId="3647" xr:uid="{00000000-0005-0000-0000-0000C30F0000}"/>
    <cellStyle name="Header2 2 3 4 2" xfId="4257" xr:uid="{00000000-0005-0000-0000-0000C40F0000}"/>
    <cellStyle name="Header2 2 3 4 2 2" xfId="7332" xr:uid="{00000000-0005-0000-0000-0000C50F0000}"/>
    <cellStyle name="Header2 2 3 4 3" xfId="4867" xr:uid="{00000000-0005-0000-0000-0000C60F0000}"/>
    <cellStyle name="Header2 2 3 4 3 2" xfId="7942" xr:uid="{00000000-0005-0000-0000-0000C70F0000}"/>
    <cellStyle name="Header2 2 3 4 4" xfId="5477" xr:uid="{00000000-0005-0000-0000-0000C80F0000}"/>
    <cellStyle name="Header2 2 3 4 4 2" xfId="8552" xr:uid="{00000000-0005-0000-0000-0000C90F0000}"/>
    <cellStyle name="Header2 2 3 4 5" xfId="6255" xr:uid="{00000000-0005-0000-0000-0000CA0F0000}"/>
    <cellStyle name="Header2 2 3 4 5 2" xfId="9330" xr:uid="{00000000-0005-0000-0000-0000CB0F0000}"/>
    <cellStyle name="Header2 2 3 4 6" xfId="6697" xr:uid="{00000000-0005-0000-0000-0000CC0F0000}"/>
    <cellStyle name="Header2 2 3 5" xfId="4160" xr:uid="{00000000-0005-0000-0000-0000CD0F0000}"/>
    <cellStyle name="Header2 2 3 5 2" xfId="4770" xr:uid="{00000000-0005-0000-0000-0000CE0F0000}"/>
    <cellStyle name="Header2 2 3 5 2 2" xfId="7845" xr:uid="{00000000-0005-0000-0000-0000CF0F0000}"/>
    <cellStyle name="Header2 2 3 5 3" xfId="5380" xr:uid="{00000000-0005-0000-0000-0000D00F0000}"/>
    <cellStyle name="Header2 2 3 5 3 2" xfId="8455" xr:uid="{00000000-0005-0000-0000-0000D10F0000}"/>
    <cellStyle name="Header2 2 3 5 4" xfId="5990" xr:uid="{00000000-0005-0000-0000-0000D20F0000}"/>
    <cellStyle name="Header2 2 3 5 4 2" xfId="9065" xr:uid="{00000000-0005-0000-0000-0000D30F0000}"/>
    <cellStyle name="Header2 2 3 5 5" xfId="6605" xr:uid="{00000000-0005-0000-0000-0000D40F0000}"/>
    <cellStyle name="Header2 2 3 5 5 2" xfId="9680" xr:uid="{00000000-0005-0000-0000-0000D50F0000}"/>
    <cellStyle name="Header2 2 3 5 6" xfId="7210" xr:uid="{00000000-0005-0000-0000-0000D60F0000}"/>
    <cellStyle name="Header2 2 3 6" xfId="4394" xr:uid="{00000000-0005-0000-0000-0000D70F0000}"/>
    <cellStyle name="Header2 2 3 6 2" xfId="7469" xr:uid="{00000000-0005-0000-0000-0000D80F0000}"/>
    <cellStyle name="Header2 2 3 7" xfId="5004" xr:uid="{00000000-0005-0000-0000-0000D90F0000}"/>
    <cellStyle name="Header2 2 3 7 2" xfId="8079" xr:uid="{00000000-0005-0000-0000-0000DA0F0000}"/>
    <cellStyle name="Header2 2 3 8" xfId="5614" xr:uid="{00000000-0005-0000-0000-0000DB0F0000}"/>
    <cellStyle name="Header2 2 3 8 2" xfId="8689" xr:uid="{00000000-0005-0000-0000-0000DC0F0000}"/>
    <cellStyle name="Header2 2 3 9" xfId="6182" xr:uid="{00000000-0005-0000-0000-0000DD0F0000}"/>
    <cellStyle name="Header2 2 3 9 2" xfId="9257" xr:uid="{00000000-0005-0000-0000-0000DE0F0000}"/>
    <cellStyle name="Header2 2 4" xfId="3792" xr:uid="{00000000-0005-0000-0000-0000DF0F0000}"/>
    <cellStyle name="Header2 2 4 10" xfId="6842" xr:uid="{00000000-0005-0000-0000-0000E00F0000}"/>
    <cellStyle name="Header2 2 4 2" xfId="3914" xr:uid="{00000000-0005-0000-0000-0000E10F0000}"/>
    <cellStyle name="Header2 2 4 2 2" xfId="4524" xr:uid="{00000000-0005-0000-0000-0000E20F0000}"/>
    <cellStyle name="Header2 2 4 2 2 2" xfId="7599" xr:uid="{00000000-0005-0000-0000-0000E30F0000}"/>
    <cellStyle name="Header2 2 4 2 3" xfId="5134" xr:uid="{00000000-0005-0000-0000-0000E40F0000}"/>
    <cellStyle name="Header2 2 4 2 3 2" xfId="8209" xr:uid="{00000000-0005-0000-0000-0000E50F0000}"/>
    <cellStyle name="Header2 2 4 2 4" xfId="5744" xr:uid="{00000000-0005-0000-0000-0000E60F0000}"/>
    <cellStyle name="Header2 2 4 2 4 2" xfId="8819" xr:uid="{00000000-0005-0000-0000-0000E70F0000}"/>
    <cellStyle name="Header2 2 4 2 5" xfId="6422" xr:uid="{00000000-0005-0000-0000-0000E80F0000}"/>
    <cellStyle name="Header2 2 4 2 5 2" xfId="9497" xr:uid="{00000000-0005-0000-0000-0000E90F0000}"/>
    <cellStyle name="Header2 2 4 2 6" xfId="6964" xr:uid="{00000000-0005-0000-0000-0000EA0F0000}"/>
    <cellStyle name="Header2 2 4 3" xfId="4039" xr:uid="{00000000-0005-0000-0000-0000EB0F0000}"/>
    <cellStyle name="Header2 2 4 3 2" xfId="4649" xr:uid="{00000000-0005-0000-0000-0000EC0F0000}"/>
    <cellStyle name="Header2 2 4 3 2 2" xfId="7724" xr:uid="{00000000-0005-0000-0000-0000ED0F0000}"/>
    <cellStyle name="Header2 2 4 3 3" xfId="5259" xr:uid="{00000000-0005-0000-0000-0000EE0F0000}"/>
    <cellStyle name="Header2 2 4 3 3 2" xfId="8334" xr:uid="{00000000-0005-0000-0000-0000EF0F0000}"/>
    <cellStyle name="Header2 2 4 3 4" xfId="5869" xr:uid="{00000000-0005-0000-0000-0000F00F0000}"/>
    <cellStyle name="Header2 2 4 3 4 2" xfId="8944" xr:uid="{00000000-0005-0000-0000-0000F10F0000}"/>
    <cellStyle name="Header2 2 4 3 5" xfId="6359" xr:uid="{00000000-0005-0000-0000-0000F20F0000}"/>
    <cellStyle name="Header2 2 4 3 5 2" xfId="9434" xr:uid="{00000000-0005-0000-0000-0000F30F0000}"/>
    <cellStyle name="Header2 2 4 3 6" xfId="7089" xr:uid="{00000000-0005-0000-0000-0000F40F0000}"/>
    <cellStyle name="Header2 2 4 4" xfId="3646" xr:uid="{00000000-0005-0000-0000-0000F50F0000}"/>
    <cellStyle name="Header2 2 4 4 2" xfId="4256" xr:uid="{00000000-0005-0000-0000-0000F60F0000}"/>
    <cellStyle name="Header2 2 4 4 2 2" xfId="7331" xr:uid="{00000000-0005-0000-0000-0000F70F0000}"/>
    <cellStyle name="Header2 2 4 4 3" xfId="4866" xr:uid="{00000000-0005-0000-0000-0000F80F0000}"/>
    <cellStyle name="Header2 2 4 4 3 2" xfId="7941" xr:uid="{00000000-0005-0000-0000-0000F90F0000}"/>
    <cellStyle name="Header2 2 4 4 4" xfId="5476" xr:uid="{00000000-0005-0000-0000-0000FA0F0000}"/>
    <cellStyle name="Header2 2 4 4 4 2" xfId="8551" xr:uid="{00000000-0005-0000-0000-0000FB0F0000}"/>
    <cellStyle name="Header2 2 4 4 5" xfId="6256" xr:uid="{00000000-0005-0000-0000-0000FC0F0000}"/>
    <cellStyle name="Header2 2 4 4 5 2" xfId="9331" xr:uid="{00000000-0005-0000-0000-0000FD0F0000}"/>
    <cellStyle name="Header2 2 4 4 6" xfId="6696" xr:uid="{00000000-0005-0000-0000-0000FE0F0000}"/>
    <cellStyle name="Header2 2 4 5" xfId="4168" xr:uid="{00000000-0005-0000-0000-0000FF0F0000}"/>
    <cellStyle name="Header2 2 4 5 2" xfId="4778" xr:uid="{00000000-0005-0000-0000-000000100000}"/>
    <cellStyle name="Header2 2 4 5 2 2" xfId="7853" xr:uid="{00000000-0005-0000-0000-000001100000}"/>
    <cellStyle name="Header2 2 4 5 3" xfId="5388" xr:uid="{00000000-0005-0000-0000-000002100000}"/>
    <cellStyle name="Header2 2 4 5 3 2" xfId="8463" xr:uid="{00000000-0005-0000-0000-000003100000}"/>
    <cellStyle name="Header2 2 4 5 4" xfId="5998" xr:uid="{00000000-0005-0000-0000-000004100000}"/>
    <cellStyle name="Header2 2 4 5 4 2" xfId="9073" xr:uid="{00000000-0005-0000-0000-000005100000}"/>
    <cellStyle name="Header2 2 4 5 5" xfId="6608" xr:uid="{00000000-0005-0000-0000-000006100000}"/>
    <cellStyle name="Header2 2 4 5 5 2" xfId="9683" xr:uid="{00000000-0005-0000-0000-000007100000}"/>
    <cellStyle name="Header2 2 4 5 6" xfId="7218" xr:uid="{00000000-0005-0000-0000-000008100000}"/>
    <cellStyle name="Header2 2 4 6" xfId="4402" xr:uid="{00000000-0005-0000-0000-000009100000}"/>
    <cellStyle name="Header2 2 4 6 2" xfId="7477" xr:uid="{00000000-0005-0000-0000-00000A100000}"/>
    <cellStyle name="Header2 2 4 7" xfId="5012" xr:uid="{00000000-0005-0000-0000-00000B100000}"/>
    <cellStyle name="Header2 2 4 7 2" xfId="8087" xr:uid="{00000000-0005-0000-0000-00000C100000}"/>
    <cellStyle name="Header2 2 4 8" xfId="5622" xr:uid="{00000000-0005-0000-0000-00000D100000}"/>
    <cellStyle name="Header2 2 4 8 2" xfId="8697" xr:uid="{00000000-0005-0000-0000-00000E100000}"/>
    <cellStyle name="Header2 2 4 9" xfId="6174" xr:uid="{00000000-0005-0000-0000-00000F100000}"/>
    <cellStyle name="Header2 2 4 9 2" xfId="9249" xr:uid="{00000000-0005-0000-0000-000010100000}"/>
    <cellStyle name="Header2 2 5" xfId="3888" xr:uid="{00000000-0005-0000-0000-000011100000}"/>
    <cellStyle name="Header2 2 5 2" xfId="4498" xr:uid="{00000000-0005-0000-0000-000012100000}"/>
    <cellStyle name="Header2 2 5 2 2" xfId="7573" xr:uid="{00000000-0005-0000-0000-000013100000}"/>
    <cellStyle name="Header2 2 5 3" xfId="5108" xr:uid="{00000000-0005-0000-0000-000014100000}"/>
    <cellStyle name="Header2 2 5 3 2" xfId="8183" xr:uid="{00000000-0005-0000-0000-000015100000}"/>
    <cellStyle name="Header2 2 5 4" xfId="5718" xr:uid="{00000000-0005-0000-0000-000016100000}"/>
    <cellStyle name="Header2 2 5 4 2" xfId="8793" xr:uid="{00000000-0005-0000-0000-000017100000}"/>
    <cellStyle name="Header2 2 5 5" xfId="6448" xr:uid="{00000000-0005-0000-0000-000018100000}"/>
    <cellStyle name="Header2 2 5 5 2" xfId="9523" xr:uid="{00000000-0005-0000-0000-000019100000}"/>
    <cellStyle name="Header2 2 5 6" xfId="6938" xr:uid="{00000000-0005-0000-0000-00001A100000}"/>
    <cellStyle name="Header2 2 6" xfId="4013" xr:uid="{00000000-0005-0000-0000-00001B100000}"/>
    <cellStyle name="Header2 2 6 2" xfId="4623" xr:uid="{00000000-0005-0000-0000-00001C100000}"/>
    <cellStyle name="Header2 2 6 2 2" xfId="7698" xr:uid="{00000000-0005-0000-0000-00001D100000}"/>
    <cellStyle name="Header2 2 6 3" xfId="5233" xr:uid="{00000000-0005-0000-0000-00001E100000}"/>
    <cellStyle name="Header2 2 6 3 2" xfId="8308" xr:uid="{00000000-0005-0000-0000-00001F100000}"/>
    <cellStyle name="Header2 2 6 4" xfId="5843" xr:uid="{00000000-0005-0000-0000-000020100000}"/>
    <cellStyle name="Header2 2 6 4 2" xfId="8918" xr:uid="{00000000-0005-0000-0000-000021100000}"/>
    <cellStyle name="Header2 2 6 5" xfId="6360" xr:uid="{00000000-0005-0000-0000-000022100000}"/>
    <cellStyle name="Header2 2 6 5 2" xfId="9435" xr:uid="{00000000-0005-0000-0000-000023100000}"/>
    <cellStyle name="Header2 2 6 6" xfId="7063" xr:uid="{00000000-0005-0000-0000-000024100000}"/>
    <cellStyle name="Header2 2 7" xfId="3573" xr:uid="{00000000-0005-0000-0000-000025100000}"/>
    <cellStyle name="Header2 2 7 2" xfId="4183" xr:uid="{00000000-0005-0000-0000-000026100000}"/>
    <cellStyle name="Header2 2 7 2 2" xfId="7258" xr:uid="{00000000-0005-0000-0000-000027100000}"/>
    <cellStyle name="Header2 2 7 3" xfId="4793" xr:uid="{00000000-0005-0000-0000-000028100000}"/>
    <cellStyle name="Header2 2 7 3 2" xfId="7868" xr:uid="{00000000-0005-0000-0000-000029100000}"/>
    <cellStyle name="Header2 2 7 4" xfId="5403" xr:uid="{00000000-0005-0000-0000-00002A100000}"/>
    <cellStyle name="Header2 2 7 4 2" xfId="8478" xr:uid="{00000000-0005-0000-0000-00002B100000}"/>
    <cellStyle name="Header2 2 7 5" xfId="6309" xr:uid="{00000000-0005-0000-0000-00002C100000}"/>
    <cellStyle name="Header2 2 7 5 2" xfId="9384" xr:uid="{00000000-0005-0000-0000-00002D100000}"/>
    <cellStyle name="Header2 2 7 6" xfId="6623" xr:uid="{00000000-0005-0000-0000-00002E100000}"/>
    <cellStyle name="Header2 2 8" xfId="4142" xr:uid="{00000000-0005-0000-0000-00002F100000}"/>
    <cellStyle name="Header2 2 8 2" xfId="4752" xr:uid="{00000000-0005-0000-0000-000030100000}"/>
    <cellStyle name="Header2 2 8 2 2" xfId="7827" xr:uid="{00000000-0005-0000-0000-000031100000}"/>
    <cellStyle name="Header2 2 8 3" xfId="5362" xr:uid="{00000000-0005-0000-0000-000032100000}"/>
    <cellStyle name="Header2 2 8 3 2" xfId="8437" xr:uid="{00000000-0005-0000-0000-000033100000}"/>
    <cellStyle name="Header2 2 8 4" xfId="5972" xr:uid="{00000000-0005-0000-0000-000034100000}"/>
    <cellStyle name="Header2 2 8 4 2" xfId="9047" xr:uid="{00000000-0005-0000-0000-000035100000}"/>
    <cellStyle name="Header2 2 8 5" xfId="6010" xr:uid="{00000000-0005-0000-0000-000036100000}"/>
    <cellStyle name="Header2 2 8 5 2" xfId="9085" xr:uid="{00000000-0005-0000-0000-000037100000}"/>
    <cellStyle name="Header2 2 8 6" xfId="7192" xr:uid="{00000000-0005-0000-0000-000038100000}"/>
    <cellStyle name="Header2 2 9" xfId="4376" xr:uid="{00000000-0005-0000-0000-000039100000}"/>
    <cellStyle name="Header2 2 9 2" xfId="7451" xr:uid="{00000000-0005-0000-0000-00003A100000}"/>
    <cellStyle name="Heading 1" xfId="50" xr:uid="{00000000-0005-0000-0000-00003B100000}"/>
    <cellStyle name="Heading 1 2" xfId="3439" xr:uid="{00000000-0005-0000-0000-00003C100000}"/>
    <cellStyle name="Heading 1 3" xfId="2934" xr:uid="{00000000-0005-0000-0000-00003D100000}"/>
    <cellStyle name="Heading 2" xfId="51" xr:uid="{00000000-0005-0000-0000-00003E100000}"/>
    <cellStyle name="Heading 2 2" xfId="3440" xr:uid="{00000000-0005-0000-0000-00003F100000}"/>
    <cellStyle name="Heading 2 3" xfId="2935" xr:uid="{00000000-0005-0000-0000-000040100000}"/>
    <cellStyle name="Heading1" xfId="664" xr:uid="{00000000-0005-0000-0000-000041100000}"/>
    <cellStyle name="Heading1 2" xfId="3441" xr:uid="{00000000-0005-0000-0000-000042100000}"/>
    <cellStyle name="HEADING1 3" xfId="2936" xr:uid="{00000000-0005-0000-0000-000043100000}"/>
    <cellStyle name="HEADING1 4" xfId="9714" xr:uid="{00000000-0005-0000-0000-000044100000}"/>
    <cellStyle name="Heading2" xfId="665" xr:uid="{00000000-0005-0000-0000-000045100000}"/>
    <cellStyle name="Heading2 2" xfId="3442" xr:uid="{00000000-0005-0000-0000-000046100000}"/>
    <cellStyle name="HEADING2 3" xfId="2937" xr:uid="{00000000-0005-0000-0000-000047100000}"/>
    <cellStyle name="HEADING2 4" xfId="9715" xr:uid="{00000000-0005-0000-0000-000048100000}"/>
    <cellStyle name="Hyperlink" xfId="2938" xr:uid="{00000000-0005-0000-0000-000049100000}"/>
    <cellStyle name="Input [yellow]" xfId="666" xr:uid="{00000000-0005-0000-0000-00004A100000}"/>
    <cellStyle name="Input [yellow] 2" xfId="3706" xr:uid="{00000000-0005-0000-0000-00004B100000}"/>
    <cellStyle name="Input [yellow] 2 10" xfId="6756" xr:uid="{00000000-0005-0000-0000-00004C100000}"/>
    <cellStyle name="Input [yellow] 2 2" xfId="3828" xr:uid="{00000000-0005-0000-0000-00004D100000}"/>
    <cellStyle name="Input [yellow] 2 2 2" xfId="4438" xr:uid="{00000000-0005-0000-0000-00004E100000}"/>
    <cellStyle name="Input [yellow] 2 2 2 2" xfId="7513" xr:uid="{00000000-0005-0000-0000-00004F100000}"/>
    <cellStyle name="Input [yellow] 2 2 3" xfId="5048" xr:uid="{00000000-0005-0000-0000-000050100000}"/>
    <cellStyle name="Input [yellow] 2 2 3 2" xfId="8123" xr:uid="{00000000-0005-0000-0000-000051100000}"/>
    <cellStyle name="Input [yellow] 2 2 4" xfId="5658" xr:uid="{00000000-0005-0000-0000-000052100000}"/>
    <cellStyle name="Input [yellow] 2 2 4 2" xfId="8733" xr:uid="{00000000-0005-0000-0000-000053100000}"/>
    <cellStyle name="Input [yellow] 2 2 5" xfId="6140" xr:uid="{00000000-0005-0000-0000-000054100000}"/>
    <cellStyle name="Input [yellow] 2 2 5 2" xfId="9215" xr:uid="{00000000-0005-0000-0000-000055100000}"/>
    <cellStyle name="Input [yellow] 2 2 6" xfId="6878" xr:uid="{00000000-0005-0000-0000-000056100000}"/>
    <cellStyle name="Input [yellow] 2 3" xfId="3953" xr:uid="{00000000-0005-0000-0000-000057100000}"/>
    <cellStyle name="Input [yellow] 2 3 2" xfId="4563" xr:uid="{00000000-0005-0000-0000-000058100000}"/>
    <cellStyle name="Input [yellow] 2 3 2 2" xfId="7638" xr:uid="{00000000-0005-0000-0000-000059100000}"/>
    <cellStyle name="Input [yellow] 2 3 3" xfId="5173" xr:uid="{00000000-0005-0000-0000-00005A100000}"/>
    <cellStyle name="Input [yellow] 2 3 3 2" xfId="8248" xr:uid="{00000000-0005-0000-0000-00005B100000}"/>
    <cellStyle name="Input [yellow] 2 3 4" xfId="5783" xr:uid="{00000000-0005-0000-0000-00005C100000}"/>
    <cellStyle name="Input [yellow] 2 3 4 2" xfId="8858" xr:uid="{00000000-0005-0000-0000-00005D100000}"/>
    <cellStyle name="Input [yellow] 2 3 5" xfId="6383" xr:uid="{00000000-0005-0000-0000-00005E100000}"/>
    <cellStyle name="Input [yellow] 2 3 5 2" xfId="9458" xr:uid="{00000000-0005-0000-0000-00005F100000}"/>
    <cellStyle name="Input [yellow] 2 3 6" xfId="7003" xr:uid="{00000000-0005-0000-0000-000060100000}"/>
    <cellStyle name="Input [yellow] 2 4" xfId="3610" xr:uid="{00000000-0005-0000-0000-000061100000}"/>
    <cellStyle name="Input [yellow] 2 4 2" xfId="4220" xr:uid="{00000000-0005-0000-0000-000062100000}"/>
    <cellStyle name="Input [yellow] 2 4 2 2" xfId="7295" xr:uid="{00000000-0005-0000-0000-000063100000}"/>
    <cellStyle name="Input [yellow] 2 4 3" xfId="4830" xr:uid="{00000000-0005-0000-0000-000064100000}"/>
    <cellStyle name="Input [yellow] 2 4 3 2" xfId="7905" xr:uid="{00000000-0005-0000-0000-000065100000}"/>
    <cellStyle name="Input [yellow] 2 4 4" xfId="5440" xr:uid="{00000000-0005-0000-0000-000066100000}"/>
    <cellStyle name="Input [yellow] 2 4 4 2" xfId="8515" xr:uid="{00000000-0005-0000-0000-000067100000}"/>
    <cellStyle name="Input [yellow] 2 4 5" xfId="6285" xr:uid="{00000000-0005-0000-0000-000068100000}"/>
    <cellStyle name="Input [yellow] 2 4 5 2" xfId="9360" xr:uid="{00000000-0005-0000-0000-000069100000}"/>
    <cellStyle name="Input [yellow] 2 4 6" xfId="6660" xr:uid="{00000000-0005-0000-0000-00006A100000}"/>
    <cellStyle name="Input [yellow] 2 5" xfId="4082" xr:uid="{00000000-0005-0000-0000-00006B100000}"/>
    <cellStyle name="Input [yellow] 2 5 2" xfId="4692" xr:uid="{00000000-0005-0000-0000-00006C100000}"/>
    <cellStyle name="Input [yellow] 2 5 2 2" xfId="7767" xr:uid="{00000000-0005-0000-0000-00006D100000}"/>
    <cellStyle name="Input [yellow] 2 5 3" xfId="5302" xr:uid="{00000000-0005-0000-0000-00006E100000}"/>
    <cellStyle name="Input [yellow] 2 5 3 2" xfId="8377" xr:uid="{00000000-0005-0000-0000-00006F100000}"/>
    <cellStyle name="Input [yellow] 2 5 4" xfId="5912" xr:uid="{00000000-0005-0000-0000-000070100000}"/>
    <cellStyle name="Input [yellow] 2 5 4 2" xfId="8987" xr:uid="{00000000-0005-0000-0000-000071100000}"/>
    <cellStyle name="Input [yellow] 2 5 5" xfId="6044" xr:uid="{00000000-0005-0000-0000-000072100000}"/>
    <cellStyle name="Input [yellow] 2 5 5 2" xfId="9119" xr:uid="{00000000-0005-0000-0000-000073100000}"/>
    <cellStyle name="Input [yellow] 2 5 6" xfId="7132" xr:uid="{00000000-0005-0000-0000-000074100000}"/>
    <cellStyle name="Input [yellow] 2 6" xfId="4316" xr:uid="{00000000-0005-0000-0000-000075100000}"/>
    <cellStyle name="Input [yellow] 2 6 2" xfId="7391" xr:uid="{00000000-0005-0000-0000-000076100000}"/>
    <cellStyle name="Input [yellow] 2 7" xfId="4926" xr:uid="{00000000-0005-0000-0000-000077100000}"/>
    <cellStyle name="Input [yellow] 2 7 2" xfId="8001" xr:uid="{00000000-0005-0000-0000-000078100000}"/>
    <cellStyle name="Input [yellow] 2 8" xfId="5536" xr:uid="{00000000-0005-0000-0000-000079100000}"/>
    <cellStyle name="Input [yellow] 2 8 2" xfId="8611" xr:uid="{00000000-0005-0000-0000-00007A100000}"/>
    <cellStyle name="Input [yellow] 2 9" xfId="6535" xr:uid="{00000000-0005-0000-0000-00007B100000}"/>
    <cellStyle name="Input [yellow] 2 9 2" xfId="9610" xr:uid="{00000000-0005-0000-0000-00007C100000}"/>
    <cellStyle name="Input [yellow] 3" xfId="3739" xr:uid="{00000000-0005-0000-0000-00007D100000}"/>
    <cellStyle name="Input [yellow] 3 10" xfId="6789" xr:uid="{00000000-0005-0000-0000-00007E100000}"/>
    <cellStyle name="Input [yellow] 3 2" xfId="3861" xr:uid="{00000000-0005-0000-0000-00007F100000}"/>
    <cellStyle name="Input [yellow] 3 2 2" xfId="4471" xr:uid="{00000000-0005-0000-0000-000080100000}"/>
    <cellStyle name="Input [yellow] 3 2 2 2" xfId="7546" xr:uid="{00000000-0005-0000-0000-000081100000}"/>
    <cellStyle name="Input [yellow] 3 2 3" xfId="5081" xr:uid="{00000000-0005-0000-0000-000082100000}"/>
    <cellStyle name="Input [yellow] 3 2 3 2" xfId="8156" xr:uid="{00000000-0005-0000-0000-000083100000}"/>
    <cellStyle name="Input [yellow] 3 2 4" xfId="5691" xr:uid="{00000000-0005-0000-0000-000084100000}"/>
    <cellStyle name="Input [yellow] 3 2 4 2" xfId="8766" xr:uid="{00000000-0005-0000-0000-000085100000}"/>
    <cellStyle name="Input [yellow] 3 2 5" xfId="6475" xr:uid="{00000000-0005-0000-0000-000086100000}"/>
    <cellStyle name="Input [yellow] 3 2 5 2" xfId="9550" xr:uid="{00000000-0005-0000-0000-000087100000}"/>
    <cellStyle name="Input [yellow] 3 2 6" xfId="6911" xr:uid="{00000000-0005-0000-0000-000088100000}"/>
    <cellStyle name="Input [yellow] 3 3" xfId="3986" xr:uid="{00000000-0005-0000-0000-000089100000}"/>
    <cellStyle name="Input [yellow] 3 3 2" xfId="4596" xr:uid="{00000000-0005-0000-0000-00008A100000}"/>
    <cellStyle name="Input [yellow] 3 3 2 2" xfId="7671" xr:uid="{00000000-0005-0000-0000-00008B100000}"/>
    <cellStyle name="Input [yellow] 3 3 3" xfId="5206" xr:uid="{00000000-0005-0000-0000-00008C100000}"/>
    <cellStyle name="Input [yellow] 3 3 3 2" xfId="8281" xr:uid="{00000000-0005-0000-0000-00008D100000}"/>
    <cellStyle name="Input [yellow] 3 3 4" xfId="5816" xr:uid="{00000000-0005-0000-0000-00008E100000}"/>
    <cellStyle name="Input [yellow] 3 3 4 2" xfId="8891" xr:uid="{00000000-0005-0000-0000-00008F100000}"/>
    <cellStyle name="Input [yellow] 3 3 5" xfId="6110" xr:uid="{00000000-0005-0000-0000-000090100000}"/>
    <cellStyle name="Input [yellow] 3 3 5 2" xfId="9185" xr:uid="{00000000-0005-0000-0000-000091100000}"/>
    <cellStyle name="Input [yellow] 3 3 6" xfId="7036" xr:uid="{00000000-0005-0000-0000-000092100000}"/>
    <cellStyle name="Input [yellow] 3 4" xfId="3665" xr:uid="{00000000-0005-0000-0000-000093100000}"/>
    <cellStyle name="Input [yellow] 3 4 2" xfId="4275" xr:uid="{00000000-0005-0000-0000-000094100000}"/>
    <cellStyle name="Input [yellow] 3 4 2 2" xfId="7350" xr:uid="{00000000-0005-0000-0000-000095100000}"/>
    <cellStyle name="Input [yellow] 3 4 3" xfId="4885" xr:uid="{00000000-0005-0000-0000-000096100000}"/>
    <cellStyle name="Input [yellow] 3 4 3 2" xfId="7960" xr:uid="{00000000-0005-0000-0000-000097100000}"/>
    <cellStyle name="Input [yellow] 3 4 4" xfId="5495" xr:uid="{00000000-0005-0000-0000-000098100000}"/>
    <cellStyle name="Input [yellow] 3 4 4 2" xfId="8570" xr:uid="{00000000-0005-0000-0000-000099100000}"/>
    <cellStyle name="Input [yellow] 3 4 5" xfId="6239" xr:uid="{00000000-0005-0000-0000-00009A100000}"/>
    <cellStyle name="Input [yellow] 3 4 5 2" xfId="9314" xr:uid="{00000000-0005-0000-0000-00009B100000}"/>
    <cellStyle name="Input [yellow] 3 4 6" xfId="6715" xr:uid="{00000000-0005-0000-0000-00009C100000}"/>
    <cellStyle name="Input [yellow] 3 5" xfId="4115" xr:uid="{00000000-0005-0000-0000-00009D100000}"/>
    <cellStyle name="Input [yellow] 3 5 2" xfId="4725" xr:uid="{00000000-0005-0000-0000-00009E100000}"/>
    <cellStyle name="Input [yellow] 3 5 2 2" xfId="7800" xr:uid="{00000000-0005-0000-0000-00009F100000}"/>
    <cellStyle name="Input [yellow] 3 5 3" xfId="5335" xr:uid="{00000000-0005-0000-0000-0000A0100000}"/>
    <cellStyle name="Input [yellow] 3 5 3 2" xfId="8410" xr:uid="{00000000-0005-0000-0000-0000A1100000}"/>
    <cellStyle name="Input [yellow] 3 5 4" xfId="5945" xr:uid="{00000000-0005-0000-0000-0000A2100000}"/>
    <cellStyle name="Input [yellow] 3 5 4 2" xfId="9020" xr:uid="{00000000-0005-0000-0000-0000A3100000}"/>
    <cellStyle name="Input [yellow] 3 5 5" xfId="6024" xr:uid="{00000000-0005-0000-0000-0000A4100000}"/>
    <cellStyle name="Input [yellow] 3 5 5 2" xfId="9099" xr:uid="{00000000-0005-0000-0000-0000A5100000}"/>
    <cellStyle name="Input [yellow] 3 5 6" xfId="7165" xr:uid="{00000000-0005-0000-0000-0000A6100000}"/>
    <cellStyle name="Input [yellow] 3 6" xfId="4349" xr:uid="{00000000-0005-0000-0000-0000A7100000}"/>
    <cellStyle name="Input [yellow] 3 6 2" xfId="7424" xr:uid="{00000000-0005-0000-0000-0000A8100000}"/>
    <cellStyle name="Input [yellow] 3 7" xfId="4959" xr:uid="{00000000-0005-0000-0000-0000A9100000}"/>
    <cellStyle name="Input [yellow] 3 7 2" xfId="8034" xr:uid="{00000000-0005-0000-0000-0000AA100000}"/>
    <cellStyle name="Input [yellow] 3 8" xfId="5569" xr:uid="{00000000-0005-0000-0000-0000AB100000}"/>
    <cellStyle name="Input [yellow] 3 8 2" xfId="8644" xr:uid="{00000000-0005-0000-0000-0000AC100000}"/>
    <cellStyle name="Input [yellow] 3 9" xfId="6502" xr:uid="{00000000-0005-0000-0000-0000AD100000}"/>
    <cellStyle name="Input [yellow] 3 9 2" xfId="9577" xr:uid="{00000000-0005-0000-0000-0000AE100000}"/>
    <cellStyle name="Input [yellow] 4" xfId="3703" xr:uid="{00000000-0005-0000-0000-0000AF100000}"/>
    <cellStyle name="Input [yellow] 4 10" xfId="6753" xr:uid="{00000000-0005-0000-0000-0000B0100000}"/>
    <cellStyle name="Input [yellow] 4 2" xfId="3825" xr:uid="{00000000-0005-0000-0000-0000B1100000}"/>
    <cellStyle name="Input [yellow] 4 2 2" xfId="4435" xr:uid="{00000000-0005-0000-0000-0000B2100000}"/>
    <cellStyle name="Input [yellow] 4 2 2 2" xfId="7510" xr:uid="{00000000-0005-0000-0000-0000B3100000}"/>
    <cellStyle name="Input [yellow] 4 2 3" xfId="5045" xr:uid="{00000000-0005-0000-0000-0000B4100000}"/>
    <cellStyle name="Input [yellow] 4 2 3 2" xfId="8120" xr:uid="{00000000-0005-0000-0000-0000B5100000}"/>
    <cellStyle name="Input [yellow] 4 2 4" xfId="5655" xr:uid="{00000000-0005-0000-0000-0000B6100000}"/>
    <cellStyle name="Input [yellow] 4 2 4 2" xfId="8730" xr:uid="{00000000-0005-0000-0000-0000B7100000}"/>
    <cellStyle name="Input [yellow] 4 2 5" xfId="6143" xr:uid="{00000000-0005-0000-0000-0000B8100000}"/>
    <cellStyle name="Input [yellow] 4 2 5 2" xfId="9218" xr:uid="{00000000-0005-0000-0000-0000B9100000}"/>
    <cellStyle name="Input [yellow] 4 2 6" xfId="6875" xr:uid="{00000000-0005-0000-0000-0000BA100000}"/>
    <cellStyle name="Input [yellow] 4 3" xfId="3950" xr:uid="{00000000-0005-0000-0000-0000BB100000}"/>
    <cellStyle name="Input [yellow] 4 3 2" xfId="4560" xr:uid="{00000000-0005-0000-0000-0000BC100000}"/>
    <cellStyle name="Input [yellow] 4 3 2 2" xfId="7635" xr:uid="{00000000-0005-0000-0000-0000BD100000}"/>
    <cellStyle name="Input [yellow] 4 3 3" xfId="5170" xr:uid="{00000000-0005-0000-0000-0000BE100000}"/>
    <cellStyle name="Input [yellow] 4 3 3 2" xfId="8245" xr:uid="{00000000-0005-0000-0000-0000BF100000}"/>
    <cellStyle name="Input [yellow] 4 3 4" xfId="5780" xr:uid="{00000000-0005-0000-0000-0000C0100000}"/>
    <cellStyle name="Input [yellow] 4 3 4 2" xfId="8855" xr:uid="{00000000-0005-0000-0000-0000C1100000}"/>
    <cellStyle name="Input [yellow] 4 3 5" xfId="6386" xr:uid="{00000000-0005-0000-0000-0000C2100000}"/>
    <cellStyle name="Input [yellow] 4 3 5 2" xfId="9461" xr:uid="{00000000-0005-0000-0000-0000C3100000}"/>
    <cellStyle name="Input [yellow] 4 3 6" xfId="7000" xr:uid="{00000000-0005-0000-0000-0000C4100000}"/>
    <cellStyle name="Input [yellow] 4 4" xfId="3609" xr:uid="{00000000-0005-0000-0000-0000C5100000}"/>
    <cellStyle name="Input [yellow] 4 4 2" xfId="4219" xr:uid="{00000000-0005-0000-0000-0000C6100000}"/>
    <cellStyle name="Input [yellow] 4 4 2 2" xfId="7294" xr:uid="{00000000-0005-0000-0000-0000C7100000}"/>
    <cellStyle name="Input [yellow] 4 4 3" xfId="4829" xr:uid="{00000000-0005-0000-0000-0000C8100000}"/>
    <cellStyle name="Input [yellow] 4 4 3 2" xfId="7904" xr:uid="{00000000-0005-0000-0000-0000C9100000}"/>
    <cellStyle name="Input [yellow] 4 4 4" xfId="5439" xr:uid="{00000000-0005-0000-0000-0000CA100000}"/>
    <cellStyle name="Input [yellow] 4 4 4 2" xfId="8514" xr:uid="{00000000-0005-0000-0000-0000CB100000}"/>
    <cellStyle name="Input [yellow] 4 4 5" xfId="6286" xr:uid="{00000000-0005-0000-0000-0000CC100000}"/>
    <cellStyle name="Input [yellow] 4 4 5 2" xfId="9361" xr:uid="{00000000-0005-0000-0000-0000CD100000}"/>
    <cellStyle name="Input [yellow] 4 4 6" xfId="6659" xr:uid="{00000000-0005-0000-0000-0000CE100000}"/>
    <cellStyle name="Input [yellow] 4 5" xfId="4079" xr:uid="{00000000-0005-0000-0000-0000CF100000}"/>
    <cellStyle name="Input [yellow] 4 5 2" xfId="4689" xr:uid="{00000000-0005-0000-0000-0000D0100000}"/>
    <cellStyle name="Input [yellow] 4 5 2 2" xfId="7764" xr:uid="{00000000-0005-0000-0000-0000D1100000}"/>
    <cellStyle name="Input [yellow] 4 5 3" xfId="5299" xr:uid="{00000000-0005-0000-0000-0000D2100000}"/>
    <cellStyle name="Input [yellow] 4 5 3 2" xfId="8374" xr:uid="{00000000-0005-0000-0000-0000D3100000}"/>
    <cellStyle name="Input [yellow] 4 5 4" xfId="5909" xr:uid="{00000000-0005-0000-0000-0000D4100000}"/>
    <cellStyle name="Input [yellow] 4 5 4 2" xfId="8984" xr:uid="{00000000-0005-0000-0000-0000D5100000}"/>
    <cellStyle name="Input [yellow] 4 5 5" xfId="6047" xr:uid="{00000000-0005-0000-0000-0000D6100000}"/>
    <cellStyle name="Input [yellow] 4 5 5 2" xfId="9122" xr:uid="{00000000-0005-0000-0000-0000D7100000}"/>
    <cellStyle name="Input [yellow] 4 5 6" xfId="7129" xr:uid="{00000000-0005-0000-0000-0000D8100000}"/>
    <cellStyle name="Input [yellow] 4 6" xfId="4313" xr:uid="{00000000-0005-0000-0000-0000D9100000}"/>
    <cellStyle name="Input [yellow] 4 6 2" xfId="7388" xr:uid="{00000000-0005-0000-0000-0000DA100000}"/>
    <cellStyle name="Input [yellow] 4 7" xfId="4923" xr:uid="{00000000-0005-0000-0000-0000DB100000}"/>
    <cellStyle name="Input [yellow] 4 7 2" xfId="7998" xr:uid="{00000000-0005-0000-0000-0000DC100000}"/>
    <cellStyle name="Input [yellow] 4 8" xfId="5533" xr:uid="{00000000-0005-0000-0000-0000DD100000}"/>
    <cellStyle name="Input [yellow] 4 8 2" xfId="8608" xr:uid="{00000000-0005-0000-0000-0000DE100000}"/>
    <cellStyle name="Input [yellow] 4 9" xfId="6538" xr:uid="{00000000-0005-0000-0000-0000DF100000}"/>
    <cellStyle name="Input [yellow] 4 9 2" xfId="9613" xr:uid="{00000000-0005-0000-0000-0000E0100000}"/>
    <cellStyle name="kcal/h" xfId="2939" xr:uid="{00000000-0005-0000-0000-0000E1100000}"/>
    <cellStyle name="kg" xfId="3443" xr:uid="{00000000-0005-0000-0000-0000E2100000}"/>
    <cellStyle name="kg 2" xfId="3686" xr:uid="{00000000-0005-0000-0000-0000E3100000}"/>
    <cellStyle name="kg 2 10" xfId="6736" xr:uid="{00000000-0005-0000-0000-0000E4100000}"/>
    <cellStyle name="kg 2 2" xfId="3808" xr:uid="{00000000-0005-0000-0000-0000E5100000}"/>
    <cellStyle name="kg 2 2 2" xfId="4418" xr:uid="{00000000-0005-0000-0000-0000E6100000}"/>
    <cellStyle name="kg 2 2 2 2" xfId="7493" xr:uid="{00000000-0005-0000-0000-0000E7100000}"/>
    <cellStyle name="kg 2 2 3" xfId="5028" xr:uid="{00000000-0005-0000-0000-0000E8100000}"/>
    <cellStyle name="kg 2 2 3 2" xfId="8103" xr:uid="{00000000-0005-0000-0000-0000E9100000}"/>
    <cellStyle name="kg 2 2 4" xfId="5638" xr:uid="{00000000-0005-0000-0000-0000EA100000}"/>
    <cellStyle name="kg 2 2 4 2" xfId="8713" xr:uid="{00000000-0005-0000-0000-0000EB100000}"/>
    <cellStyle name="kg 2 2 5" xfId="6158" xr:uid="{00000000-0005-0000-0000-0000EC100000}"/>
    <cellStyle name="kg 2 2 5 2" xfId="9233" xr:uid="{00000000-0005-0000-0000-0000ED100000}"/>
    <cellStyle name="kg 2 2 6" xfId="6858" xr:uid="{00000000-0005-0000-0000-0000EE100000}"/>
    <cellStyle name="kg 2 3" xfId="3933" xr:uid="{00000000-0005-0000-0000-0000EF100000}"/>
    <cellStyle name="kg 2 3 2" xfId="4543" xr:uid="{00000000-0005-0000-0000-0000F0100000}"/>
    <cellStyle name="kg 2 3 2 2" xfId="7618" xr:uid="{00000000-0005-0000-0000-0000F1100000}"/>
    <cellStyle name="kg 2 3 3" xfId="5153" xr:uid="{00000000-0005-0000-0000-0000F2100000}"/>
    <cellStyle name="kg 2 3 3 2" xfId="8228" xr:uid="{00000000-0005-0000-0000-0000F3100000}"/>
    <cellStyle name="kg 2 3 4" xfId="5763" xr:uid="{00000000-0005-0000-0000-0000F4100000}"/>
    <cellStyle name="kg 2 3 4 2" xfId="8838" xr:uid="{00000000-0005-0000-0000-0000F5100000}"/>
    <cellStyle name="kg 2 3 5" xfId="6403" xr:uid="{00000000-0005-0000-0000-0000F6100000}"/>
    <cellStyle name="kg 2 3 5 2" xfId="9478" xr:uid="{00000000-0005-0000-0000-0000F7100000}"/>
    <cellStyle name="kg 2 3 6" xfId="6983" xr:uid="{00000000-0005-0000-0000-0000F8100000}"/>
    <cellStyle name="kg 2 4" xfId="3651" xr:uid="{00000000-0005-0000-0000-0000F9100000}"/>
    <cellStyle name="kg 2 4 2" xfId="4261" xr:uid="{00000000-0005-0000-0000-0000FA100000}"/>
    <cellStyle name="kg 2 4 2 2" xfId="7336" xr:uid="{00000000-0005-0000-0000-0000FB100000}"/>
    <cellStyle name="kg 2 4 3" xfId="4871" xr:uid="{00000000-0005-0000-0000-0000FC100000}"/>
    <cellStyle name="kg 2 4 3 2" xfId="7946" xr:uid="{00000000-0005-0000-0000-0000FD100000}"/>
    <cellStyle name="kg 2 4 4" xfId="5481" xr:uid="{00000000-0005-0000-0000-0000FE100000}"/>
    <cellStyle name="kg 2 4 4 2" xfId="8556" xr:uid="{00000000-0005-0000-0000-0000FF100000}"/>
    <cellStyle name="kg 2 4 5" xfId="6251" xr:uid="{00000000-0005-0000-0000-000000110000}"/>
    <cellStyle name="kg 2 4 5 2" xfId="9326" xr:uid="{00000000-0005-0000-0000-000001110000}"/>
    <cellStyle name="kg 2 4 6" xfId="6701" xr:uid="{00000000-0005-0000-0000-000002110000}"/>
    <cellStyle name="kg 2 5" xfId="4062" xr:uid="{00000000-0005-0000-0000-000003110000}"/>
    <cellStyle name="kg 2 5 2" xfId="4672" xr:uid="{00000000-0005-0000-0000-000004110000}"/>
    <cellStyle name="kg 2 5 2 2" xfId="7747" xr:uid="{00000000-0005-0000-0000-000005110000}"/>
    <cellStyle name="kg 2 5 3" xfId="5282" xr:uid="{00000000-0005-0000-0000-000006110000}"/>
    <cellStyle name="kg 2 5 3 2" xfId="8357" xr:uid="{00000000-0005-0000-0000-000007110000}"/>
    <cellStyle name="kg 2 5 4" xfId="5892" xr:uid="{00000000-0005-0000-0000-000008110000}"/>
    <cellStyle name="kg 2 5 4 2" xfId="8967" xr:uid="{00000000-0005-0000-0000-000009110000}"/>
    <cellStyle name="kg 2 5 5" xfId="6319" xr:uid="{00000000-0005-0000-0000-00000A110000}"/>
    <cellStyle name="kg 2 5 5 2" xfId="9394" xr:uid="{00000000-0005-0000-0000-00000B110000}"/>
    <cellStyle name="kg 2 5 6" xfId="7112" xr:uid="{00000000-0005-0000-0000-00000C110000}"/>
    <cellStyle name="kg 2 6" xfId="4296" xr:uid="{00000000-0005-0000-0000-00000D110000}"/>
    <cellStyle name="kg 2 6 2" xfId="7371" xr:uid="{00000000-0005-0000-0000-00000E110000}"/>
    <cellStyle name="kg 2 7" xfId="4906" xr:uid="{00000000-0005-0000-0000-00000F110000}"/>
    <cellStyle name="kg 2 7 2" xfId="7981" xr:uid="{00000000-0005-0000-0000-000010110000}"/>
    <cellStyle name="kg 2 8" xfId="5516" xr:uid="{00000000-0005-0000-0000-000011110000}"/>
    <cellStyle name="kg 2 8 2" xfId="8591" xr:uid="{00000000-0005-0000-0000-000012110000}"/>
    <cellStyle name="kg 2 9" xfId="6220" xr:uid="{00000000-0005-0000-0000-000013110000}"/>
    <cellStyle name="kg 2 9 2" xfId="9295" xr:uid="{00000000-0005-0000-0000-000014110000}"/>
    <cellStyle name="kg 3" xfId="3761" xr:uid="{00000000-0005-0000-0000-000015110000}"/>
    <cellStyle name="kg 3 10" xfId="6811" xr:uid="{00000000-0005-0000-0000-000016110000}"/>
    <cellStyle name="kg 3 2" xfId="3883" xr:uid="{00000000-0005-0000-0000-000017110000}"/>
    <cellStyle name="kg 3 2 2" xfId="4493" xr:uid="{00000000-0005-0000-0000-000018110000}"/>
    <cellStyle name="kg 3 2 2 2" xfId="7568" xr:uid="{00000000-0005-0000-0000-000019110000}"/>
    <cellStyle name="kg 3 2 3" xfId="5103" xr:uid="{00000000-0005-0000-0000-00001A110000}"/>
    <cellStyle name="kg 3 2 3 2" xfId="8178" xr:uid="{00000000-0005-0000-0000-00001B110000}"/>
    <cellStyle name="kg 3 2 4" xfId="5713" xr:uid="{00000000-0005-0000-0000-00001C110000}"/>
    <cellStyle name="kg 3 2 4 2" xfId="8788" xr:uid="{00000000-0005-0000-0000-00001D110000}"/>
    <cellStyle name="kg 3 2 5" xfId="6453" xr:uid="{00000000-0005-0000-0000-00001E110000}"/>
    <cellStyle name="kg 3 2 5 2" xfId="9528" xr:uid="{00000000-0005-0000-0000-00001F110000}"/>
    <cellStyle name="kg 3 2 6" xfId="6933" xr:uid="{00000000-0005-0000-0000-000020110000}"/>
    <cellStyle name="kg 3 3" xfId="4008" xr:uid="{00000000-0005-0000-0000-000021110000}"/>
    <cellStyle name="kg 3 3 2" xfId="4618" xr:uid="{00000000-0005-0000-0000-000022110000}"/>
    <cellStyle name="kg 3 3 2 2" xfId="7693" xr:uid="{00000000-0005-0000-0000-000023110000}"/>
    <cellStyle name="kg 3 3 3" xfId="5228" xr:uid="{00000000-0005-0000-0000-000024110000}"/>
    <cellStyle name="kg 3 3 3 2" xfId="8303" xr:uid="{00000000-0005-0000-0000-000025110000}"/>
    <cellStyle name="kg 3 3 4" xfId="5838" xr:uid="{00000000-0005-0000-0000-000026110000}"/>
    <cellStyle name="kg 3 3 4 2" xfId="8913" xr:uid="{00000000-0005-0000-0000-000027110000}"/>
    <cellStyle name="kg 3 3 5" xfId="6088" xr:uid="{00000000-0005-0000-0000-000028110000}"/>
    <cellStyle name="kg 3 3 5 2" xfId="9163" xr:uid="{00000000-0005-0000-0000-000029110000}"/>
    <cellStyle name="kg 3 3 6" xfId="7058" xr:uid="{00000000-0005-0000-0000-00002A110000}"/>
    <cellStyle name="kg 3 4" xfId="3628" xr:uid="{00000000-0005-0000-0000-00002B110000}"/>
    <cellStyle name="kg 3 4 2" xfId="4238" xr:uid="{00000000-0005-0000-0000-00002C110000}"/>
    <cellStyle name="kg 3 4 2 2" xfId="7313" xr:uid="{00000000-0005-0000-0000-00002D110000}"/>
    <cellStyle name="kg 3 4 3" xfId="4848" xr:uid="{00000000-0005-0000-0000-00002E110000}"/>
    <cellStyle name="kg 3 4 3 2" xfId="7923" xr:uid="{00000000-0005-0000-0000-00002F110000}"/>
    <cellStyle name="kg 3 4 4" xfId="5458" xr:uid="{00000000-0005-0000-0000-000030110000}"/>
    <cellStyle name="kg 3 4 4 2" xfId="8533" xr:uid="{00000000-0005-0000-0000-000031110000}"/>
    <cellStyle name="kg 3 4 5" xfId="6268" xr:uid="{00000000-0005-0000-0000-000032110000}"/>
    <cellStyle name="kg 3 4 5 2" xfId="9343" xr:uid="{00000000-0005-0000-0000-000033110000}"/>
    <cellStyle name="kg 3 4 6" xfId="6678" xr:uid="{00000000-0005-0000-0000-000034110000}"/>
    <cellStyle name="kg 3 5" xfId="4137" xr:uid="{00000000-0005-0000-0000-000035110000}"/>
    <cellStyle name="kg 3 5 2" xfId="4747" xr:uid="{00000000-0005-0000-0000-000036110000}"/>
    <cellStyle name="kg 3 5 2 2" xfId="7822" xr:uid="{00000000-0005-0000-0000-000037110000}"/>
    <cellStyle name="kg 3 5 3" xfId="5357" xr:uid="{00000000-0005-0000-0000-000038110000}"/>
    <cellStyle name="kg 3 5 3 2" xfId="8432" xr:uid="{00000000-0005-0000-0000-000039110000}"/>
    <cellStyle name="kg 3 5 4" xfId="5967" xr:uid="{00000000-0005-0000-0000-00003A110000}"/>
    <cellStyle name="kg 3 5 4 2" xfId="9042" xr:uid="{00000000-0005-0000-0000-00003B110000}"/>
    <cellStyle name="kg 3 5 5" xfId="6015" xr:uid="{00000000-0005-0000-0000-00003C110000}"/>
    <cellStyle name="kg 3 5 5 2" xfId="9090" xr:uid="{00000000-0005-0000-0000-00003D110000}"/>
    <cellStyle name="kg 3 5 6" xfId="7187" xr:uid="{00000000-0005-0000-0000-00003E110000}"/>
    <cellStyle name="kg 3 6" xfId="4371" xr:uid="{00000000-0005-0000-0000-00003F110000}"/>
    <cellStyle name="kg 3 6 2" xfId="7446" xr:uid="{00000000-0005-0000-0000-000040110000}"/>
    <cellStyle name="kg 3 7" xfId="4981" xr:uid="{00000000-0005-0000-0000-000041110000}"/>
    <cellStyle name="kg 3 7 2" xfId="8056" xr:uid="{00000000-0005-0000-0000-000042110000}"/>
    <cellStyle name="kg 3 8" xfId="5591" xr:uid="{00000000-0005-0000-0000-000043110000}"/>
    <cellStyle name="kg 3 8 2" xfId="8666" xr:uid="{00000000-0005-0000-0000-000044110000}"/>
    <cellStyle name="kg 3 9" xfId="6205" xr:uid="{00000000-0005-0000-0000-000045110000}"/>
    <cellStyle name="kg 3 9 2" xfId="9280" xr:uid="{00000000-0005-0000-0000-000046110000}"/>
    <cellStyle name="kg 4" xfId="3715" xr:uid="{00000000-0005-0000-0000-000047110000}"/>
    <cellStyle name="kg 4 10" xfId="6765" xr:uid="{00000000-0005-0000-0000-000048110000}"/>
    <cellStyle name="kg 4 2" xfId="3837" xr:uid="{00000000-0005-0000-0000-000049110000}"/>
    <cellStyle name="kg 4 2 2" xfId="4447" xr:uid="{00000000-0005-0000-0000-00004A110000}"/>
    <cellStyle name="kg 4 2 2 2" xfId="7522" xr:uid="{00000000-0005-0000-0000-00004B110000}"/>
    <cellStyle name="kg 4 2 3" xfId="5057" xr:uid="{00000000-0005-0000-0000-00004C110000}"/>
    <cellStyle name="kg 4 2 3 2" xfId="8132" xr:uid="{00000000-0005-0000-0000-00004D110000}"/>
    <cellStyle name="kg 4 2 4" xfId="5667" xr:uid="{00000000-0005-0000-0000-00004E110000}"/>
    <cellStyle name="kg 4 2 4 2" xfId="8742" xr:uid="{00000000-0005-0000-0000-00004F110000}"/>
    <cellStyle name="kg 4 2 5" xfId="6131" xr:uid="{00000000-0005-0000-0000-000050110000}"/>
    <cellStyle name="kg 4 2 5 2" xfId="9206" xr:uid="{00000000-0005-0000-0000-000051110000}"/>
    <cellStyle name="kg 4 2 6" xfId="6887" xr:uid="{00000000-0005-0000-0000-000052110000}"/>
    <cellStyle name="kg 4 3" xfId="3962" xr:uid="{00000000-0005-0000-0000-000053110000}"/>
    <cellStyle name="kg 4 3 2" xfId="4572" xr:uid="{00000000-0005-0000-0000-000054110000}"/>
    <cellStyle name="kg 4 3 2 2" xfId="7647" xr:uid="{00000000-0005-0000-0000-000055110000}"/>
    <cellStyle name="kg 4 3 3" xfId="5182" xr:uid="{00000000-0005-0000-0000-000056110000}"/>
    <cellStyle name="kg 4 3 3 2" xfId="8257" xr:uid="{00000000-0005-0000-0000-000057110000}"/>
    <cellStyle name="kg 4 3 4" xfId="5792" xr:uid="{00000000-0005-0000-0000-000058110000}"/>
    <cellStyle name="kg 4 3 4 2" xfId="8867" xr:uid="{00000000-0005-0000-0000-000059110000}"/>
    <cellStyle name="kg 4 3 5" xfId="6374" xr:uid="{00000000-0005-0000-0000-00005A110000}"/>
    <cellStyle name="kg 4 3 5 2" xfId="9449" xr:uid="{00000000-0005-0000-0000-00005B110000}"/>
    <cellStyle name="kg 4 3 6" xfId="7012" xr:uid="{00000000-0005-0000-0000-00005C110000}"/>
    <cellStyle name="kg 4 4" xfId="3615" xr:uid="{00000000-0005-0000-0000-00005D110000}"/>
    <cellStyle name="kg 4 4 2" xfId="4225" xr:uid="{00000000-0005-0000-0000-00005E110000}"/>
    <cellStyle name="kg 4 4 2 2" xfId="7300" xr:uid="{00000000-0005-0000-0000-00005F110000}"/>
    <cellStyle name="kg 4 4 3" xfId="4835" xr:uid="{00000000-0005-0000-0000-000060110000}"/>
    <cellStyle name="kg 4 4 3 2" xfId="7910" xr:uid="{00000000-0005-0000-0000-000061110000}"/>
    <cellStyle name="kg 4 4 4" xfId="5445" xr:uid="{00000000-0005-0000-0000-000062110000}"/>
    <cellStyle name="kg 4 4 4 2" xfId="8520" xr:uid="{00000000-0005-0000-0000-000063110000}"/>
    <cellStyle name="kg 4 4 5" xfId="6280" xr:uid="{00000000-0005-0000-0000-000064110000}"/>
    <cellStyle name="kg 4 4 5 2" xfId="9355" xr:uid="{00000000-0005-0000-0000-000065110000}"/>
    <cellStyle name="kg 4 4 6" xfId="6665" xr:uid="{00000000-0005-0000-0000-000066110000}"/>
    <cellStyle name="kg 4 5" xfId="4091" xr:uid="{00000000-0005-0000-0000-000067110000}"/>
    <cellStyle name="kg 4 5 2" xfId="4701" xr:uid="{00000000-0005-0000-0000-000068110000}"/>
    <cellStyle name="kg 4 5 2 2" xfId="7776" xr:uid="{00000000-0005-0000-0000-000069110000}"/>
    <cellStyle name="kg 4 5 3" xfId="5311" xr:uid="{00000000-0005-0000-0000-00006A110000}"/>
    <cellStyle name="kg 4 5 3 2" xfId="8386" xr:uid="{00000000-0005-0000-0000-00006B110000}"/>
    <cellStyle name="kg 4 5 4" xfId="5921" xr:uid="{00000000-0005-0000-0000-00006C110000}"/>
    <cellStyle name="kg 4 5 4 2" xfId="8996" xr:uid="{00000000-0005-0000-0000-00006D110000}"/>
    <cellStyle name="kg 4 5 5" xfId="6354" xr:uid="{00000000-0005-0000-0000-00006E110000}"/>
    <cellStyle name="kg 4 5 5 2" xfId="9429" xr:uid="{00000000-0005-0000-0000-00006F110000}"/>
    <cellStyle name="kg 4 5 6" xfId="7141" xr:uid="{00000000-0005-0000-0000-000070110000}"/>
    <cellStyle name="kg 4 6" xfId="4325" xr:uid="{00000000-0005-0000-0000-000071110000}"/>
    <cellStyle name="kg 4 6 2" xfId="7400" xr:uid="{00000000-0005-0000-0000-000072110000}"/>
    <cellStyle name="kg 4 7" xfId="4935" xr:uid="{00000000-0005-0000-0000-000073110000}"/>
    <cellStyle name="kg 4 7 2" xfId="8010" xr:uid="{00000000-0005-0000-0000-000074110000}"/>
    <cellStyle name="kg 4 8" xfId="5545" xr:uid="{00000000-0005-0000-0000-000075110000}"/>
    <cellStyle name="kg 4 8 2" xfId="8620" xr:uid="{00000000-0005-0000-0000-000076110000}"/>
    <cellStyle name="kg 4 9" xfId="6526" xr:uid="{00000000-0005-0000-0000-000077110000}"/>
    <cellStyle name="kg 4 9 2" xfId="9601" xr:uid="{00000000-0005-0000-0000-000078110000}"/>
    <cellStyle name="kg/h" xfId="2941" xr:uid="{00000000-0005-0000-0000-000079110000}"/>
    <cellStyle name="kg/h 2" xfId="3704" xr:uid="{00000000-0005-0000-0000-00007A110000}"/>
    <cellStyle name="kg/h 2 10" xfId="6754" xr:uid="{00000000-0005-0000-0000-00007B110000}"/>
    <cellStyle name="kg/h 2 2" xfId="3826" xr:uid="{00000000-0005-0000-0000-00007C110000}"/>
    <cellStyle name="kg/h 2 2 2" xfId="4436" xr:uid="{00000000-0005-0000-0000-00007D110000}"/>
    <cellStyle name="kg/h 2 2 2 2" xfId="7511" xr:uid="{00000000-0005-0000-0000-00007E110000}"/>
    <cellStyle name="kg/h 2 2 3" xfId="5046" xr:uid="{00000000-0005-0000-0000-00007F110000}"/>
    <cellStyle name="kg/h 2 2 3 2" xfId="8121" xr:uid="{00000000-0005-0000-0000-000080110000}"/>
    <cellStyle name="kg/h 2 2 4" xfId="5656" xr:uid="{00000000-0005-0000-0000-000081110000}"/>
    <cellStyle name="kg/h 2 2 4 2" xfId="8731" xr:uid="{00000000-0005-0000-0000-000082110000}"/>
    <cellStyle name="kg/h 2 2 5" xfId="6142" xr:uid="{00000000-0005-0000-0000-000083110000}"/>
    <cellStyle name="kg/h 2 2 5 2" xfId="9217" xr:uid="{00000000-0005-0000-0000-000084110000}"/>
    <cellStyle name="kg/h 2 2 6" xfId="6876" xr:uid="{00000000-0005-0000-0000-000085110000}"/>
    <cellStyle name="kg/h 2 3" xfId="3951" xr:uid="{00000000-0005-0000-0000-000086110000}"/>
    <cellStyle name="kg/h 2 3 2" xfId="4561" xr:uid="{00000000-0005-0000-0000-000087110000}"/>
    <cellStyle name="kg/h 2 3 2 2" xfId="7636" xr:uid="{00000000-0005-0000-0000-000088110000}"/>
    <cellStyle name="kg/h 2 3 3" xfId="5171" xr:uid="{00000000-0005-0000-0000-000089110000}"/>
    <cellStyle name="kg/h 2 3 3 2" xfId="8246" xr:uid="{00000000-0005-0000-0000-00008A110000}"/>
    <cellStyle name="kg/h 2 3 4" xfId="5781" xr:uid="{00000000-0005-0000-0000-00008B110000}"/>
    <cellStyle name="kg/h 2 3 4 2" xfId="8856" xr:uid="{00000000-0005-0000-0000-00008C110000}"/>
    <cellStyle name="kg/h 2 3 5" xfId="6385" xr:uid="{00000000-0005-0000-0000-00008D110000}"/>
    <cellStyle name="kg/h 2 3 5 2" xfId="9460" xr:uid="{00000000-0005-0000-0000-00008E110000}"/>
    <cellStyle name="kg/h 2 3 6" xfId="7001" xr:uid="{00000000-0005-0000-0000-00008F110000}"/>
    <cellStyle name="kg/h 2 4" xfId="3578" xr:uid="{00000000-0005-0000-0000-000090110000}"/>
    <cellStyle name="kg/h 2 4 2" xfId="4188" xr:uid="{00000000-0005-0000-0000-000091110000}"/>
    <cellStyle name="kg/h 2 4 2 2" xfId="7263" xr:uid="{00000000-0005-0000-0000-000092110000}"/>
    <cellStyle name="kg/h 2 4 3" xfId="4798" xr:uid="{00000000-0005-0000-0000-000093110000}"/>
    <cellStyle name="kg/h 2 4 3 2" xfId="7873" xr:uid="{00000000-0005-0000-0000-000094110000}"/>
    <cellStyle name="kg/h 2 4 4" xfId="5408" xr:uid="{00000000-0005-0000-0000-000095110000}"/>
    <cellStyle name="kg/h 2 4 4 2" xfId="8483" xr:uid="{00000000-0005-0000-0000-000096110000}"/>
    <cellStyle name="kg/h 2 4 5" xfId="6304" xr:uid="{00000000-0005-0000-0000-000097110000}"/>
    <cellStyle name="kg/h 2 4 5 2" xfId="9379" xr:uid="{00000000-0005-0000-0000-000098110000}"/>
    <cellStyle name="kg/h 2 4 6" xfId="6628" xr:uid="{00000000-0005-0000-0000-000099110000}"/>
    <cellStyle name="kg/h 2 5" xfId="4080" xr:uid="{00000000-0005-0000-0000-00009A110000}"/>
    <cellStyle name="kg/h 2 5 2" xfId="4690" xr:uid="{00000000-0005-0000-0000-00009B110000}"/>
    <cellStyle name="kg/h 2 5 2 2" xfId="7765" xr:uid="{00000000-0005-0000-0000-00009C110000}"/>
    <cellStyle name="kg/h 2 5 3" xfId="5300" xr:uid="{00000000-0005-0000-0000-00009D110000}"/>
    <cellStyle name="kg/h 2 5 3 2" xfId="8375" xr:uid="{00000000-0005-0000-0000-00009E110000}"/>
    <cellStyle name="kg/h 2 5 4" xfId="5910" xr:uid="{00000000-0005-0000-0000-00009F110000}"/>
    <cellStyle name="kg/h 2 5 4 2" xfId="8985" xr:uid="{00000000-0005-0000-0000-0000A0110000}"/>
    <cellStyle name="kg/h 2 5 5" xfId="6046" xr:uid="{00000000-0005-0000-0000-0000A1110000}"/>
    <cellStyle name="kg/h 2 5 5 2" xfId="9121" xr:uid="{00000000-0005-0000-0000-0000A2110000}"/>
    <cellStyle name="kg/h 2 5 6" xfId="7130" xr:uid="{00000000-0005-0000-0000-0000A3110000}"/>
    <cellStyle name="kg/h 2 6" xfId="4314" xr:uid="{00000000-0005-0000-0000-0000A4110000}"/>
    <cellStyle name="kg/h 2 6 2" xfId="7389" xr:uid="{00000000-0005-0000-0000-0000A5110000}"/>
    <cellStyle name="kg/h 2 7" xfId="4924" xr:uid="{00000000-0005-0000-0000-0000A6110000}"/>
    <cellStyle name="kg/h 2 7 2" xfId="7999" xr:uid="{00000000-0005-0000-0000-0000A7110000}"/>
    <cellStyle name="kg/h 2 8" xfId="5534" xr:uid="{00000000-0005-0000-0000-0000A8110000}"/>
    <cellStyle name="kg/h 2 8 2" xfId="8609" xr:uid="{00000000-0005-0000-0000-0000A9110000}"/>
    <cellStyle name="kg/h 2 9" xfId="6537" xr:uid="{00000000-0005-0000-0000-0000AA110000}"/>
    <cellStyle name="kg/h 2 9 2" xfId="9612" xr:uid="{00000000-0005-0000-0000-0000AB110000}"/>
    <cellStyle name="kg/h 3" xfId="3759" xr:uid="{00000000-0005-0000-0000-0000AC110000}"/>
    <cellStyle name="kg/h 3 10" xfId="6809" xr:uid="{00000000-0005-0000-0000-0000AD110000}"/>
    <cellStyle name="kg/h 3 2" xfId="3881" xr:uid="{00000000-0005-0000-0000-0000AE110000}"/>
    <cellStyle name="kg/h 3 2 2" xfId="4491" xr:uid="{00000000-0005-0000-0000-0000AF110000}"/>
    <cellStyle name="kg/h 3 2 2 2" xfId="7566" xr:uid="{00000000-0005-0000-0000-0000B0110000}"/>
    <cellStyle name="kg/h 3 2 3" xfId="5101" xr:uid="{00000000-0005-0000-0000-0000B1110000}"/>
    <cellStyle name="kg/h 3 2 3 2" xfId="8176" xr:uid="{00000000-0005-0000-0000-0000B2110000}"/>
    <cellStyle name="kg/h 3 2 4" xfId="5711" xr:uid="{00000000-0005-0000-0000-0000B3110000}"/>
    <cellStyle name="kg/h 3 2 4 2" xfId="8786" xr:uid="{00000000-0005-0000-0000-0000B4110000}"/>
    <cellStyle name="kg/h 3 2 5" xfId="6455" xr:uid="{00000000-0005-0000-0000-0000B5110000}"/>
    <cellStyle name="kg/h 3 2 5 2" xfId="9530" xr:uid="{00000000-0005-0000-0000-0000B6110000}"/>
    <cellStyle name="kg/h 3 2 6" xfId="6931" xr:uid="{00000000-0005-0000-0000-0000B7110000}"/>
    <cellStyle name="kg/h 3 3" xfId="4006" xr:uid="{00000000-0005-0000-0000-0000B8110000}"/>
    <cellStyle name="kg/h 3 3 2" xfId="4616" xr:uid="{00000000-0005-0000-0000-0000B9110000}"/>
    <cellStyle name="kg/h 3 3 2 2" xfId="7691" xr:uid="{00000000-0005-0000-0000-0000BA110000}"/>
    <cellStyle name="kg/h 3 3 3" xfId="5226" xr:uid="{00000000-0005-0000-0000-0000BB110000}"/>
    <cellStyle name="kg/h 3 3 3 2" xfId="8301" xr:uid="{00000000-0005-0000-0000-0000BC110000}"/>
    <cellStyle name="kg/h 3 3 4" xfId="5836" xr:uid="{00000000-0005-0000-0000-0000BD110000}"/>
    <cellStyle name="kg/h 3 3 4 2" xfId="8911" xr:uid="{00000000-0005-0000-0000-0000BE110000}"/>
    <cellStyle name="kg/h 3 3 5" xfId="6090" xr:uid="{00000000-0005-0000-0000-0000BF110000}"/>
    <cellStyle name="kg/h 3 3 5 2" xfId="9165" xr:uid="{00000000-0005-0000-0000-0000C0110000}"/>
    <cellStyle name="kg/h 3 3 6" xfId="7056" xr:uid="{00000000-0005-0000-0000-0000C1110000}"/>
    <cellStyle name="kg/h 3 4" xfId="3588" xr:uid="{00000000-0005-0000-0000-0000C2110000}"/>
    <cellStyle name="kg/h 3 4 2" xfId="4198" xr:uid="{00000000-0005-0000-0000-0000C3110000}"/>
    <cellStyle name="kg/h 3 4 2 2" xfId="7273" xr:uid="{00000000-0005-0000-0000-0000C4110000}"/>
    <cellStyle name="kg/h 3 4 3" xfId="4808" xr:uid="{00000000-0005-0000-0000-0000C5110000}"/>
    <cellStyle name="kg/h 3 4 3 2" xfId="7883" xr:uid="{00000000-0005-0000-0000-0000C6110000}"/>
    <cellStyle name="kg/h 3 4 4" xfId="5418" xr:uid="{00000000-0005-0000-0000-0000C7110000}"/>
    <cellStyle name="kg/h 3 4 4 2" xfId="8493" xr:uid="{00000000-0005-0000-0000-0000C8110000}"/>
    <cellStyle name="kg/h 3 4 5" xfId="6294" xr:uid="{00000000-0005-0000-0000-0000C9110000}"/>
    <cellStyle name="kg/h 3 4 5 2" xfId="9369" xr:uid="{00000000-0005-0000-0000-0000CA110000}"/>
    <cellStyle name="kg/h 3 4 6" xfId="6638" xr:uid="{00000000-0005-0000-0000-0000CB110000}"/>
    <cellStyle name="kg/h 3 5" xfId="4135" xr:uid="{00000000-0005-0000-0000-0000CC110000}"/>
    <cellStyle name="kg/h 3 5 2" xfId="4745" xr:uid="{00000000-0005-0000-0000-0000CD110000}"/>
    <cellStyle name="kg/h 3 5 2 2" xfId="7820" xr:uid="{00000000-0005-0000-0000-0000CE110000}"/>
    <cellStyle name="kg/h 3 5 3" xfId="5355" xr:uid="{00000000-0005-0000-0000-0000CF110000}"/>
    <cellStyle name="kg/h 3 5 3 2" xfId="8430" xr:uid="{00000000-0005-0000-0000-0000D0110000}"/>
    <cellStyle name="kg/h 3 5 4" xfId="5965" xr:uid="{00000000-0005-0000-0000-0000D1110000}"/>
    <cellStyle name="kg/h 3 5 4 2" xfId="9040" xr:uid="{00000000-0005-0000-0000-0000D2110000}"/>
    <cellStyle name="kg/h 3 5 5" xfId="6017" xr:uid="{00000000-0005-0000-0000-0000D3110000}"/>
    <cellStyle name="kg/h 3 5 5 2" xfId="9092" xr:uid="{00000000-0005-0000-0000-0000D4110000}"/>
    <cellStyle name="kg/h 3 5 6" xfId="7185" xr:uid="{00000000-0005-0000-0000-0000D5110000}"/>
    <cellStyle name="kg/h 3 6" xfId="4369" xr:uid="{00000000-0005-0000-0000-0000D6110000}"/>
    <cellStyle name="kg/h 3 6 2" xfId="7444" xr:uid="{00000000-0005-0000-0000-0000D7110000}"/>
    <cellStyle name="kg/h 3 7" xfId="4979" xr:uid="{00000000-0005-0000-0000-0000D8110000}"/>
    <cellStyle name="kg/h 3 7 2" xfId="8054" xr:uid="{00000000-0005-0000-0000-0000D9110000}"/>
    <cellStyle name="kg/h 3 8" xfId="5589" xr:uid="{00000000-0005-0000-0000-0000DA110000}"/>
    <cellStyle name="kg/h 3 8 2" xfId="8664" xr:uid="{00000000-0005-0000-0000-0000DB110000}"/>
    <cellStyle name="kg/h 3 9" xfId="6207" xr:uid="{00000000-0005-0000-0000-0000DC110000}"/>
    <cellStyle name="kg/h 3 9 2" xfId="9282" xr:uid="{00000000-0005-0000-0000-0000DD110000}"/>
    <cellStyle name="kg/h 4" xfId="3699" xr:uid="{00000000-0005-0000-0000-0000DE110000}"/>
    <cellStyle name="kg/h 4 10" xfId="6749" xr:uid="{00000000-0005-0000-0000-0000DF110000}"/>
    <cellStyle name="kg/h 4 2" xfId="3821" xr:uid="{00000000-0005-0000-0000-0000E0110000}"/>
    <cellStyle name="kg/h 4 2 2" xfId="4431" xr:uid="{00000000-0005-0000-0000-0000E1110000}"/>
    <cellStyle name="kg/h 4 2 2 2" xfId="7506" xr:uid="{00000000-0005-0000-0000-0000E2110000}"/>
    <cellStyle name="kg/h 4 2 3" xfId="5041" xr:uid="{00000000-0005-0000-0000-0000E3110000}"/>
    <cellStyle name="kg/h 4 2 3 2" xfId="8116" xr:uid="{00000000-0005-0000-0000-0000E4110000}"/>
    <cellStyle name="kg/h 4 2 4" xfId="5651" xr:uid="{00000000-0005-0000-0000-0000E5110000}"/>
    <cellStyle name="kg/h 4 2 4 2" xfId="8726" xr:uid="{00000000-0005-0000-0000-0000E6110000}"/>
    <cellStyle name="kg/h 4 2 5" xfId="6492" xr:uid="{00000000-0005-0000-0000-0000E7110000}"/>
    <cellStyle name="kg/h 4 2 5 2" xfId="9567" xr:uid="{00000000-0005-0000-0000-0000E8110000}"/>
    <cellStyle name="kg/h 4 2 6" xfId="6871" xr:uid="{00000000-0005-0000-0000-0000E9110000}"/>
    <cellStyle name="kg/h 4 3" xfId="3946" xr:uid="{00000000-0005-0000-0000-0000EA110000}"/>
    <cellStyle name="kg/h 4 3 2" xfId="4556" xr:uid="{00000000-0005-0000-0000-0000EB110000}"/>
    <cellStyle name="kg/h 4 3 2 2" xfId="7631" xr:uid="{00000000-0005-0000-0000-0000EC110000}"/>
    <cellStyle name="kg/h 4 3 3" xfId="5166" xr:uid="{00000000-0005-0000-0000-0000ED110000}"/>
    <cellStyle name="kg/h 4 3 3 2" xfId="8241" xr:uid="{00000000-0005-0000-0000-0000EE110000}"/>
    <cellStyle name="kg/h 4 3 4" xfId="5776" xr:uid="{00000000-0005-0000-0000-0000EF110000}"/>
    <cellStyle name="kg/h 4 3 4 2" xfId="8851" xr:uid="{00000000-0005-0000-0000-0000F0110000}"/>
    <cellStyle name="kg/h 4 3 5" xfId="6390" xr:uid="{00000000-0005-0000-0000-0000F1110000}"/>
    <cellStyle name="kg/h 4 3 5 2" xfId="9465" xr:uid="{00000000-0005-0000-0000-0000F2110000}"/>
    <cellStyle name="kg/h 4 3 6" xfId="6996" xr:uid="{00000000-0005-0000-0000-0000F3110000}"/>
    <cellStyle name="kg/h 4 4" xfId="3585" xr:uid="{00000000-0005-0000-0000-0000F4110000}"/>
    <cellStyle name="kg/h 4 4 2" xfId="4195" xr:uid="{00000000-0005-0000-0000-0000F5110000}"/>
    <cellStyle name="kg/h 4 4 2 2" xfId="7270" xr:uid="{00000000-0005-0000-0000-0000F6110000}"/>
    <cellStyle name="kg/h 4 4 3" xfId="4805" xr:uid="{00000000-0005-0000-0000-0000F7110000}"/>
    <cellStyle name="kg/h 4 4 3 2" xfId="7880" xr:uid="{00000000-0005-0000-0000-0000F8110000}"/>
    <cellStyle name="kg/h 4 4 4" xfId="5415" xr:uid="{00000000-0005-0000-0000-0000F9110000}"/>
    <cellStyle name="kg/h 4 4 4 2" xfId="8490" xr:uid="{00000000-0005-0000-0000-0000FA110000}"/>
    <cellStyle name="kg/h 4 4 5" xfId="6297" xr:uid="{00000000-0005-0000-0000-0000FB110000}"/>
    <cellStyle name="kg/h 4 4 5 2" xfId="9372" xr:uid="{00000000-0005-0000-0000-0000FC110000}"/>
    <cellStyle name="kg/h 4 4 6" xfId="6635" xr:uid="{00000000-0005-0000-0000-0000FD110000}"/>
    <cellStyle name="kg/h 4 5" xfId="4075" xr:uid="{00000000-0005-0000-0000-0000FE110000}"/>
    <cellStyle name="kg/h 4 5 2" xfId="4685" xr:uid="{00000000-0005-0000-0000-0000FF110000}"/>
    <cellStyle name="kg/h 4 5 2 2" xfId="7760" xr:uid="{00000000-0005-0000-0000-000000120000}"/>
    <cellStyle name="kg/h 4 5 3" xfId="5295" xr:uid="{00000000-0005-0000-0000-000001120000}"/>
    <cellStyle name="kg/h 4 5 3 2" xfId="8370" xr:uid="{00000000-0005-0000-0000-000002120000}"/>
    <cellStyle name="kg/h 4 5 4" xfId="5905" xr:uid="{00000000-0005-0000-0000-000003120000}"/>
    <cellStyle name="kg/h 4 5 4 2" xfId="8980" xr:uid="{00000000-0005-0000-0000-000004120000}"/>
    <cellStyle name="kg/h 4 5 5" xfId="6051" xr:uid="{00000000-0005-0000-0000-000005120000}"/>
    <cellStyle name="kg/h 4 5 5 2" xfId="9126" xr:uid="{00000000-0005-0000-0000-000006120000}"/>
    <cellStyle name="kg/h 4 5 6" xfId="7125" xr:uid="{00000000-0005-0000-0000-000007120000}"/>
    <cellStyle name="kg/h 4 6" xfId="4309" xr:uid="{00000000-0005-0000-0000-000008120000}"/>
    <cellStyle name="kg/h 4 6 2" xfId="7384" xr:uid="{00000000-0005-0000-0000-000009120000}"/>
    <cellStyle name="kg/h 4 7" xfId="4919" xr:uid="{00000000-0005-0000-0000-00000A120000}"/>
    <cellStyle name="kg/h 4 7 2" xfId="7994" xr:uid="{00000000-0005-0000-0000-00000B120000}"/>
    <cellStyle name="kg/h 4 8" xfId="5529" xr:uid="{00000000-0005-0000-0000-00000C120000}"/>
    <cellStyle name="kg/h 4 8 2" xfId="8604" xr:uid="{00000000-0005-0000-0000-00000D120000}"/>
    <cellStyle name="kg/h 4 9" xfId="6542" xr:uid="{00000000-0005-0000-0000-00000E120000}"/>
    <cellStyle name="kg/h 4 9 2" xfId="9617" xr:uid="{00000000-0005-0000-0000-00000F120000}"/>
    <cellStyle name="kg/h/대" xfId="2942" xr:uid="{00000000-0005-0000-0000-000010120000}"/>
    <cellStyle name="kg/h/대 2" xfId="3708" xr:uid="{00000000-0005-0000-0000-000011120000}"/>
    <cellStyle name="kg/h/대 2 10" xfId="6758" xr:uid="{00000000-0005-0000-0000-000012120000}"/>
    <cellStyle name="kg/h/대 2 2" xfId="3830" xr:uid="{00000000-0005-0000-0000-000013120000}"/>
    <cellStyle name="kg/h/대 2 2 2" xfId="4440" xr:uid="{00000000-0005-0000-0000-000014120000}"/>
    <cellStyle name="kg/h/대 2 2 2 2" xfId="7515" xr:uid="{00000000-0005-0000-0000-000015120000}"/>
    <cellStyle name="kg/h/대 2 2 3" xfId="5050" xr:uid="{00000000-0005-0000-0000-000016120000}"/>
    <cellStyle name="kg/h/대 2 2 3 2" xfId="8125" xr:uid="{00000000-0005-0000-0000-000017120000}"/>
    <cellStyle name="kg/h/대 2 2 4" xfId="5660" xr:uid="{00000000-0005-0000-0000-000018120000}"/>
    <cellStyle name="kg/h/대 2 2 4 2" xfId="8735" xr:uid="{00000000-0005-0000-0000-000019120000}"/>
    <cellStyle name="kg/h/대 2 2 5" xfId="6138" xr:uid="{00000000-0005-0000-0000-00001A120000}"/>
    <cellStyle name="kg/h/대 2 2 5 2" xfId="9213" xr:uid="{00000000-0005-0000-0000-00001B120000}"/>
    <cellStyle name="kg/h/대 2 2 6" xfId="6880" xr:uid="{00000000-0005-0000-0000-00001C120000}"/>
    <cellStyle name="kg/h/대 2 3" xfId="3955" xr:uid="{00000000-0005-0000-0000-00001D120000}"/>
    <cellStyle name="kg/h/대 2 3 2" xfId="4565" xr:uid="{00000000-0005-0000-0000-00001E120000}"/>
    <cellStyle name="kg/h/대 2 3 2 2" xfId="7640" xr:uid="{00000000-0005-0000-0000-00001F120000}"/>
    <cellStyle name="kg/h/대 2 3 3" xfId="5175" xr:uid="{00000000-0005-0000-0000-000020120000}"/>
    <cellStyle name="kg/h/대 2 3 3 2" xfId="8250" xr:uid="{00000000-0005-0000-0000-000021120000}"/>
    <cellStyle name="kg/h/대 2 3 4" xfId="5785" xr:uid="{00000000-0005-0000-0000-000022120000}"/>
    <cellStyle name="kg/h/대 2 3 4 2" xfId="8860" xr:uid="{00000000-0005-0000-0000-000023120000}"/>
    <cellStyle name="kg/h/대 2 3 5" xfId="6381" xr:uid="{00000000-0005-0000-0000-000024120000}"/>
    <cellStyle name="kg/h/대 2 3 5 2" xfId="9456" xr:uid="{00000000-0005-0000-0000-000025120000}"/>
    <cellStyle name="kg/h/대 2 3 6" xfId="7005" xr:uid="{00000000-0005-0000-0000-000026120000}"/>
    <cellStyle name="kg/h/대 2 4" xfId="3612" xr:uid="{00000000-0005-0000-0000-000027120000}"/>
    <cellStyle name="kg/h/대 2 4 2" xfId="4222" xr:uid="{00000000-0005-0000-0000-000028120000}"/>
    <cellStyle name="kg/h/대 2 4 2 2" xfId="7297" xr:uid="{00000000-0005-0000-0000-000029120000}"/>
    <cellStyle name="kg/h/대 2 4 3" xfId="4832" xr:uid="{00000000-0005-0000-0000-00002A120000}"/>
    <cellStyle name="kg/h/대 2 4 3 2" xfId="7907" xr:uid="{00000000-0005-0000-0000-00002B120000}"/>
    <cellStyle name="kg/h/대 2 4 4" xfId="5442" xr:uid="{00000000-0005-0000-0000-00002C120000}"/>
    <cellStyle name="kg/h/대 2 4 4 2" xfId="8517" xr:uid="{00000000-0005-0000-0000-00002D120000}"/>
    <cellStyle name="kg/h/대 2 4 5" xfId="6283" xr:uid="{00000000-0005-0000-0000-00002E120000}"/>
    <cellStyle name="kg/h/대 2 4 5 2" xfId="9358" xr:uid="{00000000-0005-0000-0000-00002F120000}"/>
    <cellStyle name="kg/h/대 2 4 6" xfId="6662" xr:uid="{00000000-0005-0000-0000-000030120000}"/>
    <cellStyle name="kg/h/대 2 5" xfId="4084" xr:uid="{00000000-0005-0000-0000-000031120000}"/>
    <cellStyle name="kg/h/대 2 5 2" xfId="4694" xr:uid="{00000000-0005-0000-0000-000032120000}"/>
    <cellStyle name="kg/h/대 2 5 2 2" xfId="7769" xr:uid="{00000000-0005-0000-0000-000033120000}"/>
    <cellStyle name="kg/h/대 2 5 3" xfId="5304" xr:uid="{00000000-0005-0000-0000-000034120000}"/>
    <cellStyle name="kg/h/대 2 5 3 2" xfId="8379" xr:uid="{00000000-0005-0000-0000-000035120000}"/>
    <cellStyle name="kg/h/대 2 5 4" xfId="5914" xr:uid="{00000000-0005-0000-0000-000036120000}"/>
    <cellStyle name="kg/h/대 2 5 4 2" xfId="8989" xr:uid="{00000000-0005-0000-0000-000037120000}"/>
    <cellStyle name="kg/h/대 2 5 5" xfId="6042" xr:uid="{00000000-0005-0000-0000-000038120000}"/>
    <cellStyle name="kg/h/대 2 5 5 2" xfId="9117" xr:uid="{00000000-0005-0000-0000-000039120000}"/>
    <cellStyle name="kg/h/대 2 5 6" xfId="7134" xr:uid="{00000000-0005-0000-0000-00003A120000}"/>
    <cellStyle name="kg/h/대 2 6" xfId="4318" xr:uid="{00000000-0005-0000-0000-00003B120000}"/>
    <cellStyle name="kg/h/대 2 6 2" xfId="7393" xr:uid="{00000000-0005-0000-0000-00003C120000}"/>
    <cellStyle name="kg/h/대 2 7" xfId="4928" xr:uid="{00000000-0005-0000-0000-00003D120000}"/>
    <cellStyle name="kg/h/대 2 7 2" xfId="8003" xr:uid="{00000000-0005-0000-0000-00003E120000}"/>
    <cellStyle name="kg/h/대 2 8" xfId="5538" xr:uid="{00000000-0005-0000-0000-00003F120000}"/>
    <cellStyle name="kg/h/대 2 8 2" xfId="8613" xr:uid="{00000000-0005-0000-0000-000040120000}"/>
    <cellStyle name="kg/h/대 2 9" xfId="6533" xr:uid="{00000000-0005-0000-0000-000041120000}"/>
    <cellStyle name="kg/h/대 2 9 2" xfId="9608" xr:uid="{00000000-0005-0000-0000-000042120000}"/>
    <cellStyle name="kg/h/대 3" xfId="3741" xr:uid="{00000000-0005-0000-0000-000043120000}"/>
    <cellStyle name="kg/h/대 3 10" xfId="6791" xr:uid="{00000000-0005-0000-0000-000044120000}"/>
    <cellStyle name="kg/h/대 3 2" xfId="3863" xr:uid="{00000000-0005-0000-0000-000045120000}"/>
    <cellStyle name="kg/h/대 3 2 2" xfId="4473" xr:uid="{00000000-0005-0000-0000-000046120000}"/>
    <cellStyle name="kg/h/대 3 2 2 2" xfId="7548" xr:uid="{00000000-0005-0000-0000-000047120000}"/>
    <cellStyle name="kg/h/대 3 2 3" xfId="5083" xr:uid="{00000000-0005-0000-0000-000048120000}"/>
    <cellStyle name="kg/h/대 3 2 3 2" xfId="8158" xr:uid="{00000000-0005-0000-0000-000049120000}"/>
    <cellStyle name="kg/h/대 3 2 4" xfId="5693" xr:uid="{00000000-0005-0000-0000-00004A120000}"/>
    <cellStyle name="kg/h/대 3 2 4 2" xfId="8768" xr:uid="{00000000-0005-0000-0000-00004B120000}"/>
    <cellStyle name="kg/h/대 3 2 5" xfId="6473" xr:uid="{00000000-0005-0000-0000-00004C120000}"/>
    <cellStyle name="kg/h/대 3 2 5 2" xfId="9548" xr:uid="{00000000-0005-0000-0000-00004D120000}"/>
    <cellStyle name="kg/h/대 3 2 6" xfId="6913" xr:uid="{00000000-0005-0000-0000-00004E120000}"/>
    <cellStyle name="kg/h/대 3 3" xfId="3988" xr:uid="{00000000-0005-0000-0000-00004F120000}"/>
    <cellStyle name="kg/h/대 3 3 2" xfId="4598" xr:uid="{00000000-0005-0000-0000-000050120000}"/>
    <cellStyle name="kg/h/대 3 3 2 2" xfId="7673" xr:uid="{00000000-0005-0000-0000-000051120000}"/>
    <cellStyle name="kg/h/대 3 3 3" xfId="5208" xr:uid="{00000000-0005-0000-0000-000052120000}"/>
    <cellStyle name="kg/h/대 3 3 3 2" xfId="8283" xr:uid="{00000000-0005-0000-0000-000053120000}"/>
    <cellStyle name="kg/h/대 3 3 4" xfId="5818" xr:uid="{00000000-0005-0000-0000-000054120000}"/>
    <cellStyle name="kg/h/대 3 3 4 2" xfId="8893" xr:uid="{00000000-0005-0000-0000-000055120000}"/>
    <cellStyle name="kg/h/대 3 3 5" xfId="6108" xr:uid="{00000000-0005-0000-0000-000056120000}"/>
    <cellStyle name="kg/h/대 3 3 5 2" xfId="9183" xr:uid="{00000000-0005-0000-0000-000057120000}"/>
    <cellStyle name="kg/h/대 3 3 6" xfId="7038" xr:uid="{00000000-0005-0000-0000-000058120000}"/>
    <cellStyle name="kg/h/대 3 4" xfId="3667" xr:uid="{00000000-0005-0000-0000-000059120000}"/>
    <cellStyle name="kg/h/대 3 4 2" xfId="4277" xr:uid="{00000000-0005-0000-0000-00005A120000}"/>
    <cellStyle name="kg/h/대 3 4 2 2" xfId="7352" xr:uid="{00000000-0005-0000-0000-00005B120000}"/>
    <cellStyle name="kg/h/대 3 4 3" xfId="4887" xr:uid="{00000000-0005-0000-0000-00005C120000}"/>
    <cellStyle name="kg/h/대 3 4 3 2" xfId="7962" xr:uid="{00000000-0005-0000-0000-00005D120000}"/>
    <cellStyle name="kg/h/대 3 4 4" xfId="5497" xr:uid="{00000000-0005-0000-0000-00005E120000}"/>
    <cellStyle name="kg/h/대 3 4 4 2" xfId="8572" xr:uid="{00000000-0005-0000-0000-00005F120000}"/>
    <cellStyle name="kg/h/대 3 4 5" xfId="6237" xr:uid="{00000000-0005-0000-0000-000060120000}"/>
    <cellStyle name="kg/h/대 3 4 5 2" xfId="9312" xr:uid="{00000000-0005-0000-0000-000061120000}"/>
    <cellStyle name="kg/h/대 3 4 6" xfId="6717" xr:uid="{00000000-0005-0000-0000-000062120000}"/>
    <cellStyle name="kg/h/대 3 5" xfId="4117" xr:uid="{00000000-0005-0000-0000-000063120000}"/>
    <cellStyle name="kg/h/대 3 5 2" xfId="4727" xr:uid="{00000000-0005-0000-0000-000064120000}"/>
    <cellStyle name="kg/h/대 3 5 2 2" xfId="7802" xr:uid="{00000000-0005-0000-0000-000065120000}"/>
    <cellStyle name="kg/h/대 3 5 3" xfId="5337" xr:uid="{00000000-0005-0000-0000-000066120000}"/>
    <cellStyle name="kg/h/대 3 5 3 2" xfId="8412" xr:uid="{00000000-0005-0000-0000-000067120000}"/>
    <cellStyle name="kg/h/대 3 5 4" xfId="5947" xr:uid="{00000000-0005-0000-0000-000068120000}"/>
    <cellStyle name="kg/h/대 3 5 4 2" xfId="9022" xr:uid="{00000000-0005-0000-0000-000069120000}"/>
    <cellStyle name="kg/h/대 3 5 5" xfId="6020" xr:uid="{00000000-0005-0000-0000-00006A120000}"/>
    <cellStyle name="kg/h/대 3 5 5 2" xfId="9095" xr:uid="{00000000-0005-0000-0000-00006B120000}"/>
    <cellStyle name="kg/h/대 3 5 6" xfId="7167" xr:uid="{00000000-0005-0000-0000-00006C120000}"/>
    <cellStyle name="kg/h/대 3 6" xfId="4351" xr:uid="{00000000-0005-0000-0000-00006D120000}"/>
    <cellStyle name="kg/h/대 3 6 2" xfId="7426" xr:uid="{00000000-0005-0000-0000-00006E120000}"/>
    <cellStyle name="kg/h/대 3 7" xfId="4961" xr:uid="{00000000-0005-0000-0000-00006F120000}"/>
    <cellStyle name="kg/h/대 3 7 2" xfId="8036" xr:uid="{00000000-0005-0000-0000-000070120000}"/>
    <cellStyle name="kg/h/대 3 8" xfId="5571" xr:uid="{00000000-0005-0000-0000-000071120000}"/>
    <cellStyle name="kg/h/대 3 8 2" xfId="8646" xr:uid="{00000000-0005-0000-0000-000072120000}"/>
    <cellStyle name="kg/h/대 3 9" xfId="6500" xr:uid="{00000000-0005-0000-0000-000073120000}"/>
    <cellStyle name="kg/h/대 3 9 2" xfId="9575" xr:uid="{00000000-0005-0000-0000-000074120000}"/>
    <cellStyle name="kg/h/대 4" xfId="3702" xr:uid="{00000000-0005-0000-0000-000075120000}"/>
    <cellStyle name="kg/h/대 4 10" xfId="6752" xr:uid="{00000000-0005-0000-0000-000076120000}"/>
    <cellStyle name="kg/h/대 4 2" xfId="3824" xr:uid="{00000000-0005-0000-0000-000077120000}"/>
    <cellStyle name="kg/h/대 4 2 2" xfId="4434" xr:uid="{00000000-0005-0000-0000-000078120000}"/>
    <cellStyle name="kg/h/대 4 2 2 2" xfId="7509" xr:uid="{00000000-0005-0000-0000-000079120000}"/>
    <cellStyle name="kg/h/대 4 2 3" xfId="5044" xr:uid="{00000000-0005-0000-0000-00007A120000}"/>
    <cellStyle name="kg/h/대 4 2 3 2" xfId="8119" xr:uid="{00000000-0005-0000-0000-00007B120000}"/>
    <cellStyle name="kg/h/대 4 2 4" xfId="5654" xr:uid="{00000000-0005-0000-0000-00007C120000}"/>
    <cellStyle name="kg/h/대 4 2 4 2" xfId="8729" xr:uid="{00000000-0005-0000-0000-00007D120000}"/>
    <cellStyle name="kg/h/대 4 2 5" xfId="6144" xr:uid="{00000000-0005-0000-0000-00007E120000}"/>
    <cellStyle name="kg/h/대 4 2 5 2" xfId="9219" xr:uid="{00000000-0005-0000-0000-00007F120000}"/>
    <cellStyle name="kg/h/대 4 2 6" xfId="6874" xr:uid="{00000000-0005-0000-0000-000080120000}"/>
    <cellStyle name="kg/h/대 4 3" xfId="3949" xr:uid="{00000000-0005-0000-0000-000081120000}"/>
    <cellStyle name="kg/h/대 4 3 2" xfId="4559" xr:uid="{00000000-0005-0000-0000-000082120000}"/>
    <cellStyle name="kg/h/대 4 3 2 2" xfId="7634" xr:uid="{00000000-0005-0000-0000-000083120000}"/>
    <cellStyle name="kg/h/대 4 3 3" xfId="5169" xr:uid="{00000000-0005-0000-0000-000084120000}"/>
    <cellStyle name="kg/h/대 4 3 3 2" xfId="8244" xr:uid="{00000000-0005-0000-0000-000085120000}"/>
    <cellStyle name="kg/h/대 4 3 4" xfId="5779" xr:uid="{00000000-0005-0000-0000-000086120000}"/>
    <cellStyle name="kg/h/대 4 3 4 2" xfId="8854" xr:uid="{00000000-0005-0000-0000-000087120000}"/>
    <cellStyle name="kg/h/대 4 3 5" xfId="6387" xr:uid="{00000000-0005-0000-0000-000088120000}"/>
    <cellStyle name="kg/h/대 4 3 5 2" xfId="9462" xr:uid="{00000000-0005-0000-0000-000089120000}"/>
    <cellStyle name="kg/h/대 4 3 6" xfId="6999" xr:uid="{00000000-0005-0000-0000-00008A120000}"/>
    <cellStyle name="kg/h/대 4 4" xfId="3608" xr:uid="{00000000-0005-0000-0000-00008B120000}"/>
    <cellStyle name="kg/h/대 4 4 2" xfId="4218" xr:uid="{00000000-0005-0000-0000-00008C120000}"/>
    <cellStyle name="kg/h/대 4 4 2 2" xfId="7293" xr:uid="{00000000-0005-0000-0000-00008D120000}"/>
    <cellStyle name="kg/h/대 4 4 3" xfId="4828" xr:uid="{00000000-0005-0000-0000-00008E120000}"/>
    <cellStyle name="kg/h/대 4 4 3 2" xfId="7903" xr:uid="{00000000-0005-0000-0000-00008F120000}"/>
    <cellStyle name="kg/h/대 4 4 4" xfId="5438" xr:uid="{00000000-0005-0000-0000-000090120000}"/>
    <cellStyle name="kg/h/대 4 4 4 2" xfId="8513" xr:uid="{00000000-0005-0000-0000-000091120000}"/>
    <cellStyle name="kg/h/대 4 4 5" xfId="6564" xr:uid="{00000000-0005-0000-0000-000092120000}"/>
    <cellStyle name="kg/h/대 4 4 5 2" xfId="9639" xr:uid="{00000000-0005-0000-0000-000093120000}"/>
    <cellStyle name="kg/h/대 4 4 6" xfId="6658" xr:uid="{00000000-0005-0000-0000-000094120000}"/>
    <cellStyle name="kg/h/대 4 5" xfId="4078" xr:uid="{00000000-0005-0000-0000-000095120000}"/>
    <cellStyle name="kg/h/대 4 5 2" xfId="4688" xr:uid="{00000000-0005-0000-0000-000096120000}"/>
    <cellStyle name="kg/h/대 4 5 2 2" xfId="7763" xr:uid="{00000000-0005-0000-0000-000097120000}"/>
    <cellStyle name="kg/h/대 4 5 3" xfId="5298" xr:uid="{00000000-0005-0000-0000-000098120000}"/>
    <cellStyle name="kg/h/대 4 5 3 2" xfId="8373" xr:uid="{00000000-0005-0000-0000-000099120000}"/>
    <cellStyle name="kg/h/대 4 5 4" xfId="5908" xr:uid="{00000000-0005-0000-0000-00009A120000}"/>
    <cellStyle name="kg/h/대 4 5 4 2" xfId="8983" xr:uid="{00000000-0005-0000-0000-00009B120000}"/>
    <cellStyle name="kg/h/대 4 5 5" xfId="6048" xr:uid="{00000000-0005-0000-0000-00009C120000}"/>
    <cellStyle name="kg/h/대 4 5 5 2" xfId="9123" xr:uid="{00000000-0005-0000-0000-00009D120000}"/>
    <cellStyle name="kg/h/대 4 5 6" xfId="7128" xr:uid="{00000000-0005-0000-0000-00009E120000}"/>
    <cellStyle name="kg/h/대 4 6" xfId="4312" xr:uid="{00000000-0005-0000-0000-00009F120000}"/>
    <cellStyle name="kg/h/대 4 6 2" xfId="7387" xr:uid="{00000000-0005-0000-0000-0000A0120000}"/>
    <cellStyle name="kg/h/대 4 7" xfId="4922" xr:uid="{00000000-0005-0000-0000-0000A1120000}"/>
    <cellStyle name="kg/h/대 4 7 2" xfId="7997" xr:uid="{00000000-0005-0000-0000-0000A2120000}"/>
    <cellStyle name="kg/h/대 4 8" xfId="5532" xr:uid="{00000000-0005-0000-0000-0000A3120000}"/>
    <cellStyle name="kg/h/대 4 8 2" xfId="8607" xr:uid="{00000000-0005-0000-0000-0000A4120000}"/>
    <cellStyle name="kg/h/대 4 9" xfId="6539" xr:uid="{00000000-0005-0000-0000-0000A5120000}"/>
    <cellStyle name="kg/h/대 4 9 2" xfId="9614" xr:uid="{00000000-0005-0000-0000-0000A6120000}"/>
    <cellStyle name="kg/대" xfId="2940" xr:uid="{00000000-0005-0000-0000-0000A7120000}"/>
    <cellStyle name="kg/대 2" xfId="3705" xr:uid="{00000000-0005-0000-0000-0000A8120000}"/>
    <cellStyle name="kg/대 2 10" xfId="6755" xr:uid="{00000000-0005-0000-0000-0000A9120000}"/>
    <cellStyle name="kg/대 2 2" xfId="3827" xr:uid="{00000000-0005-0000-0000-0000AA120000}"/>
    <cellStyle name="kg/대 2 2 2" xfId="4437" xr:uid="{00000000-0005-0000-0000-0000AB120000}"/>
    <cellStyle name="kg/대 2 2 2 2" xfId="7512" xr:uid="{00000000-0005-0000-0000-0000AC120000}"/>
    <cellStyle name="kg/대 2 2 3" xfId="5047" xr:uid="{00000000-0005-0000-0000-0000AD120000}"/>
    <cellStyle name="kg/대 2 2 3 2" xfId="8122" xr:uid="{00000000-0005-0000-0000-0000AE120000}"/>
    <cellStyle name="kg/대 2 2 4" xfId="5657" xr:uid="{00000000-0005-0000-0000-0000AF120000}"/>
    <cellStyle name="kg/대 2 2 4 2" xfId="8732" xr:uid="{00000000-0005-0000-0000-0000B0120000}"/>
    <cellStyle name="kg/대 2 2 5" xfId="6141" xr:uid="{00000000-0005-0000-0000-0000B1120000}"/>
    <cellStyle name="kg/대 2 2 5 2" xfId="9216" xr:uid="{00000000-0005-0000-0000-0000B2120000}"/>
    <cellStyle name="kg/대 2 2 6" xfId="6877" xr:uid="{00000000-0005-0000-0000-0000B3120000}"/>
    <cellStyle name="kg/대 2 3" xfId="3952" xr:uid="{00000000-0005-0000-0000-0000B4120000}"/>
    <cellStyle name="kg/대 2 3 2" xfId="4562" xr:uid="{00000000-0005-0000-0000-0000B5120000}"/>
    <cellStyle name="kg/대 2 3 2 2" xfId="7637" xr:uid="{00000000-0005-0000-0000-0000B6120000}"/>
    <cellStyle name="kg/대 2 3 3" xfId="5172" xr:uid="{00000000-0005-0000-0000-0000B7120000}"/>
    <cellStyle name="kg/대 2 3 3 2" xfId="8247" xr:uid="{00000000-0005-0000-0000-0000B8120000}"/>
    <cellStyle name="kg/대 2 3 4" xfId="5782" xr:uid="{00000000-0005-0000-0000-0000B9120000}"/>
    <cellStyle name="kg/대 2 3 4 2" xfId="8857" xr:uid="{00000000-0005-0000-0000-0000BA120000}"/>
    <cellStyle name="kg/대 2 3 5" xfId="6384" xr:uid="{00000000-0005-0000-0000-0000BB120000}"/>
    <cellStyle name="kg/대 2 3 5 2" xfId="9459" xr:uid="{00000000-0005-0000-0000-0000BC120000}"/>
    <cellStyle name="kg/대 2 3 6" xfId="7002" xr:uid="{00000000-0005-0000-0000-0000BD120000}"/>
    <cellStyle name="kg/대 2 4" xfId="3579" xr:uid="{00000000-0005-0000-0000-0000BE120000}"/>
    <cellStyle name="kg/대 2 4 2" xfId="4189" xr:uid="{00000000-0005-0000-0000-0000BF120000}"/>
    <cellStyle name="kg/대 2 4 2 2" xfId="7264" xr:uid="{00000000-0005-0000-0000-0000C0120000}"/>
    <cellStyle name="kg/대 2 4 3" xfId="4799" xr:uid="{00000000-0005-0000-0000-0000C1120000}"/>
    <cellStyle name="kg/대 2 4 3 2" xfId="7874" xr:uid="{00000000-0005-0000-0000-0000C2120000}"/>
    <cellStyle name="kg/대 2 4 4" xfId="5409" xr:uid="{00000000-0005-0000-0000-0000C3120000}"/>
    <cellStyle name="kg/대 2 4 4 2" xfId="8484" xr:uid="{00000000-0005-0000-0000-0000C4120000}"/>
    <cellStyle name="kg/대 2 4 5" xfId="6303" xr:uid="{00000000-0005-0000-0000-0000C5120000}"/>
    <cellStyle name="kg/대 2 4 5 2" xfId="9378" xr:uid="{00000000-0005-0000-0000-0000C6120000}"/>
    <cellStyle name="kg/대 2 4 6" xfId="6629" xr:uid="{00000000-0005-0000-0000-0000C7120000}"/>
    <cellStyle name="kg/대 2 5" xfId="4081" xr:uid="{00000000-0005-0000-0000-0000C8120000}"/>
    <cellStyle name="kg/대 2 5 2" xfId="4691" xr:uid="{00000000-0005-0000-0000-0000C9120000}"/>
    <cellStyle name="kg/대 2 5 2 2" xfId="7766" xr:uid="{00000000-0005-0000-0000-0000CA120000}"/>
    <cellStyle name="kg/대 2 5 3" xfId="5301" xr:uid="{00000000-0005-0000-0000-0000CB120000}"/>
    <cellStyle name="kg/대 2 5 3 2" xfId="8376" xr:uid="{00000000-0005-0000-0000-0000CC120000}"/>
    <cellStyle name="kg/대 2 5 4" xfId="5911" xr:uid="{00000000-0005-0000-0000-0000CD120000}"/>
    <cellStyle name="kg/대 2 5 4 2" xfId="8986" xr:uid="{00000000-0005-0000-0000-0000CE120000}"/>
    <cellStyle name="kg/대 2 5 5" xfId="6045" xr:uid="{00000000-0005-0000-0000-0000CF120000}"/>
    <cellStyle name="kg/대 2 5 5 2" xfId="9120" xr:uid="{00000000-0005-0000-0000-0000D0120000}"/>
    <cellStyle name="kg/대 2 5 6" xfId="7131" xr:uid="{00000000-0005-0000-0000-0000D1120000}"/>
    <cellStyle name="kg/대 2 6" xfId="4315" xr:uid="{00000000-0005-0000-0000-0000D2120000}"/>
    <cellStyle name="kg/대 2 6 2" xfId="7390" xr:uid="{00000000-0005-0000-0000-0000D3120000}"/>
    <cellStyle name="kg/대 2 7" xfId="4925" xr:uid="{00000000-0005-0000-0000-0000D4120000}"/>
    <cellStyle name="kg/대 2 7 2" xfId="8000" xr:uid="{00000000-0005-0000-0000-0000D5120000}"/>
    <cellStyle name="kg/대 2 8" xfId="5535" xr:uid="{00000000-0005-0000-0000-0000D6120000}"/>
    <cellStyle name="kg/대 2 8 2" xfId="8610" xr:uid="{00000000-0005-0000-0000-0000D7120000}"/>
    <cellStyle name="kg/대 2 9" xfId="6536" xr:uid="{00000000-0005-0000-0000-0000D8120000}"/>
    <cellStyle name="kg/대 2 9 2" xfId="9611" xr:uid="{00000000-0005-0000-0000-0000D9120000}"/>
    <cellStyle name="kg/대 3" xfId="3740" xr:uid="{00000000-0005-0000-0000-0000DA120000}"/>
    <cellStyle name="kg/대 3 10" xfId="6790" xr:uid="{00000000-0005-0000-0000-0000DB120000}"/>
    <cellStyle name="kg/대 3 2" xfId="3862" xr:uid="{00000000-0005-0000-0000-0000DC120000}"/>
    <cellStyle name="kg/대 3 2 2" xfId="4472" xr:uid="{00000000-0005-0000-0000-0000DD120000}"/>
    <cellStyle name="kg/대 3 2 2 2" xfId="7547" xr:uid="{00000000-0005-0000-0000-0000DE120000}"/>
    <cellStyle name="kg/대 3 2 3" xfId="5082" xr:uid="{00000000-0005-0000-0000-0000DF120000}"/>
    <cellStyle name="kg/대 3 2 3 2" xfId="8157" xr:uid="{00000000-0005-0000-0000-0000E0120000}"/>
    <cellStyle name="kg/대 3 2 4" xfId="5692" xr:uid="{00000000-0005-0000-0000-0000E1120000}"/>
    <cellStyle name="kg/대 3 2 4 2" xfId="8767" xr:uid="{00000000-0005-0000-0000-0000E2120000}"/>
    <cellStyle name="kg/대 3 2 5" xfId="6474" xr:uid="{00000000-0005-0000-0000-0000E3120000}"/>
    <cellStyle name="kg/대 3 2 5 2" xfId="9549" xr:uid="{00000000-0005-0000-0000-0000E4120000}"/>
    <cellStyle name="kg/대 3 2 6" xfId="6912" xr:uid="{00000000-0005-0000-0000-0000E5120000}"/>
    <cellStyle name="kg/대 3 3" xfId="3987" xr:uid="{00000000-0005-0000-0000-0000E6120000}"/>
    <cellStyle name="kg/대 3 3 2" xfId="4597" xr:uid="{00000000-0005-0000-0000-0000E7120000}"/>
    <cellStyle name="kg/대 3 3 2 2" xfId="7672" xr:uid="{00000000-0005-0000-0000-0000E8120000}"/>
    <cellStyle name="kg/대 3 3 3" xfId="5207" xr:uid="{00000000-0005-0000-0000-0000E9120000}"/>
    <cellStyle name="kg/대 3 3 3 2" xfId="8282" xr:uid="{00000000-0005-0000-0000-0000EA120000}"/>
    <cellStyle name="kg/대 3 3 4" xfId="5817" xr:uid="{00000000-0005-0000-0000-0000EB120000}"/>
    <cellStyle name="kg/대 3 3 4 2" xfId="8892" xr:uid="{00000000-0005-0000-0000-0000EC120000}"/>
    <cellStyle name="kg/대 3 3 5" xfId="6109" xr:uid="{00000000-0005-0000-0000-0000ED120000}"/>
    <cellStyle name="kg/대 3 3 5 2" xfId="9184" xr:uid="{00000000-0005-0000-0000-0000EE120000}"/>
    <cellStyle name="kg/대 3 3 6" xfId="7037" xr:uid="{00000000-0005-0000-0000-0000EF120000}"/>
    <cellStyle name="kg/대 3 4" xfId="3666" xr:uid="{00000000-0005-0000-0000-0000F0120000}"/>
    <cellStyle name="kg/대 3 4 2" xfId="4276" xr:uid="{00000000-0005-0000-0000-0000F1120000}"/>
    <cellStyle name="kg/대 3 4 2 2" xfId="7351" xr:uid="{00000000-0005-0000-0000-0000F2120000}"/>
    <cellStyle name="kg/대 3 4 3" xfId="4886" xr:uid="{00000000-0005-0000-0000-0000F3120000}"/>
    <cellStyle name="kg/대 3 4 3 2" xfId="7961" xr:uid="{00000000-0005-0000-0000-0000F4120000}"/>
    <cellStyle name="kg/대 3 4 4" xfId="5496" xr:uid="{00000000-0005-0000-0000-0000F5120000}"/>
    <cellStyle name="kg/대 3 4 4 2" xfId="8571" xr:uid="{00000000-0005-0000-0000-0000F6120000}"/>
    <cellStyle name="kg/대 3 4 5" xfId="6238" xr:uid="{00000000-0005-0000-0000-0000F7120000}"/>
    <cellStyle name="kg/대 3 4 5 2" xfId="9313" xr:uid="{00000000-0005-0000-0000-0000F8120000}"/>
    <cellStyle name="kg/대 3 4 6" xfId="6716" xr:uid="{00000000-0005-0000-0000-0000F9120000}"/>
    <cellStyle name="kg/대 3 5" xfId="4116" xr:uid="{00000000-0005-0000-0000-0000FA120000}"/>
    <cellStyle name="kg/대 3 5 2" xfId="4726" xr:uid="{00000000-0005-0000-0000-0000FB120000}"/>
    <cellStyle name="kg/대 3 5 2 2" xfId="7801" xr:uid="{00000000-0005-0000-0000-0000FC120000}"/>
    <cellStyle name="kg/대 3 5 3" xfId="5336" xr:uid="{00000000-0005-0000-0000-0000FD120000}"/>
    <cellStyle name="kg/대 3 5 3 2" xfId="8411" xr:uid="{00000000-0005-0000-0000-0000FE120000}"/>
    <cellStyle name="kg/대 3 5 4" xfId="5946" xr:uid="{00000000-0005-0000-0000-0000FF120000}"/>
    <cellStyle name="kg/대 3 5 4 2" xfId="9021" xr:uid="{00000000-0005-0000-0000-000000130000}"/>
    <cellStyle name="kg/대 3 5 5" xfId="6021" xr:uid="{00000000-0005-0000-0000-000001130000}"/>
    <cellStyle name="kg/대 3 5 5 2" xfId="9096" xr:uid="{00000000-0005-0000-0000-000002130000}"/>
    <cellStyle name="kg/대 3 5 6" xfId="7166" xr:uid="{00000000-0005-0000-0000-000003130000}"/>
    <cellStyle name="kg/대 3 6" xfId="4350" xr:uid="{00000000-0005-0000-0000-000004130000}"/>
    <cellStyle name="kg/대 3 6 2" xfId="7425" xr:uid="{00000000-0005-0000-0000-000005130000}"/>
    <cellStyle name="kg/대 3 7" xfId="4960" xr:uid="{00000000-0005-0000-0000-000006130000}"/>
    <cellStyle name="kg/대 3 7 2" xfId="8035" xr:uid="{00000000-0005-0000-0000-000007130000}"/>
    <cellStyle name="kg/대 3 8" xfId="5570" xr:uid="{00000000-0005-0000-0000-000008130000}"/>
    <cellStyle name="kg/대 3 8 2" xfId="8645" xr:uid="{00000000-0005-0000-0000-000009130000}"/>
    <cellStyle name="kg/대 3 9" xfId="6501" xr:uid="{00000000-0005-0000-0000-00000A130000}"/>
    <cellStyle name="kg/대 3 9 2" xfId="9576" xr:uid="{00000000-0005-0000-0000-00000B130000}"/>
    <cellStyle name="kg/대 4" xfId="3701" xr:uid="{00000000-0005-0000-0000-00000C130000}"/>
    <cellStyle name="kg/대 4 10" xfId="6751" xr:uid="{00000000-0005-0000-0000-00000D130000}"/>
    <cellStyle name="kg/대 4 2" xfId="3823" xr:uid="{00000000-0005-0000-0000-00000E130000}"/>
    <cellStyle name="kg/대 4 2 2" xfId="4433" xr:uid="{00000000-0005-0000-0000-00000F130000}"/>
    <cellStyle name="kg/대 4 2 2 2" xfId="7508" xr:uid="{00000000-0005-0000-0000-000010130000}"/>
    <cellStyle name="kg/대 4 2 3" xfId="5043" xr:uid="{00000000-0005-0000-0000-000011130000}"/>
    <cellStyle name="kg/대 4 2 3 2" xfId="8118" xr:uid="{00000000-0005-0000-0000-000012130000}"/>
    <cellStyle name="kg/대 4 2 4" xfId="5653" xr:uid="{00000000-0005-0000-0000-000013130000}"/>
    <cellStyle name="kg/대 4 2 4 2" xfId="8728" xr:uid="{00000000-0005-0000-0000-000014130000}"/>
    <cellStyle name="kg/대 4 2 5" xfId="6145" xr:uid="{00000000-0005-0000-0000-000015130000}"/>
    <cellStyle name="kg/대 4 2 5 2" xfId="9220" xr:uid="{00000000-0005-0000-0000-000016130000}"/>
    <cellStyle name="kg/대 4 2 6" xfId="6873" xr:uid="{00000000-0005-0000-0000-000017130000}"/>
    <cellStyle name="kg/대 4 3" xfId="3948" xr:uid="{00000000-0005-0000-0000-000018130000}"/>
    <cellStyle name="kg/대 4 3 2" xfId="4558" xr:uid="{00000000-0005-0000-0000-000019130000}"/>
    <cellStyle name="kg/대 4 3 2 2" xfId="7633" xr:uid="{00000000-0005-0000-0000-00001A130000}"/>
    <cellStyle name="kg/대 4 3 3" xfId="5168" xr:uid="{00000000-0005-0000-0000-00001B130000}"/>
    <cellStyle name="kg/대 4 3 3 2" xfId="8243" xr:uid="{00000000-0005-0000-0000-00001C130000}"/>
    <cellStyle name="kg/대 4 3 4" xfId="5778" xr:uid="{00000000-0005-0000-0000-00001D130000}"/>
    <cellStyle name="kg/대 4 3 4 2" xfId="8853" xr:uid="{00000000-0005-0000-0000-00001E130000}"/>
    <cellStyle name="kg/대 4 3 5" xfId="6388" xr:uid="{00000000-0005-0000-0000-00001F130000}"/>
    <cellStyle name="kg/대 4 3 5 2" xfId="9463" xr:uid="{00000000-0005-0000-0000-000020130000}"/>
    <cellStyle name="kg/대 4 3 6" xfId="6998" xr:uid="{00000000-0005-0000-0000-000021130000}"/>
    <cellStyle name="kg/대 4 4" xfId="3607" xr:uid="{00000000-0005-0000-0000-000022130000}"/>
    <cellStyle name="kg/대 4 4 2" xfId="4217" xr:uid="{00000000-0005-0000-0000-000023130000}"/>
    <cellStyle name="kg/대 4 4 2 2" xfId="7292" xr:uid="{00000000-0005-0000-0000-000024130000}"/>
    <cellStyle name="kg/대 4 4 3" xfId="4827" xr:uid="{00000000-0005-0000-0000-000025130000}"/>
    <cellStyle name="kg/대 4 4 3 2" xfId="7902" xr:uid="{00000000-0005-0000-0000-000026130000}"/>
    <cellStyle name="kg/대 4 4 4" xfId="5437" xr:uid="{00000000-0005-0000-0000-000027130000}"/>
    <cellStyle name="kg/대 4 4 4 2" xfId="8512" xr:uid="{00000000-0005-0000-0000-000028130000}"/>
    <cellStyle name="kg/대 4 4 5" xfId="6287" xr:uid="{00000000-0005-0000-0000-000029130000}"/>
    <cellStyle name="kg/대 4 4 5 2" xfId="9362" xr:uid="{00000000-0005-0000-0000-00002A130000}"/>
    <cellStyle name="kg/대 4 4 6" xfId="6657" xr:uid="{00000000-0005-0000-0000-00002B130000}"/>
    <cellStyle name="kg/대 4 5" xfId="4077" xr:uid="{00000000-0005-0000-0000-00002C130000}"/>
    <cellStyle name="kg/대 4 5 2" xfId="4687" xr:uid="{00000000-0005-0000-0000-00002D130000}"/>
    <cellStyle name="kg/대 4 5 2 2" xfId="7762" xr:uid="{00000000-0005-0000-0000-00002E130000}"/>
    <cellStyle name="kg/대 4 5 3" xfId="5297" xr:uid="{00000000-0005-0000-0000-00002F130000}"/>
    <cellStyle name="kg/대 4 5 3 2" xfId="8372" xr:uid="{00000000-0005-0000-0000-000030130000}"/>
    <cellStyle name="kg/대 4 5 4" xfId="5907" xr:uid="{00000000-0005-0000-0000-000031130000}"/>
    <cellStyle name="kg/대 4 5 4 2" xfId="8982" xr:uid="{00000000-0005-0000-0000-000032130000}"/>
    <cellStyle name="kg/대 4 5 5" xfId="6049" xr:uid="{00000000-0005-0000-0000-000033130000}"/>
    <cellStyle name="kg/대 4 5 5 2" xfId="9124" xr:uid="{00000000-0005-0000-0000-000034130000}"/>
    <cellStyle name="kg/대 4 5 6" xfId="7127" xr:uid="{00000000-0005-0000-0000-000035130000}"/>
    <cellStyle name="kg/대 4 6" xfId="4311" xr:uid="{00000000-0005-0000-0000-000036130000}"/>
    <cellStyle name="kg/대 4 6 2" xfId="7386" xr:uid="{00000000-0005-0000-0000-000037130000}"/>
    <cellStyle name="kg/대 4 7" xfId="4921" xr:uid="{00000000-0005-0000-0000-000038130000}"/>
    <cellStyle name="kg/대 4 7 2" xfId="7996" xr:uid="{00000000-0005-0000-0000-000039130000}"/>
    <cellStyle name="kg/대 4 8" xfId="5531" xr:uid="{00000000-0005-0000-0000-00003A130000}"/>
    <cellStyle name="kg/대 4 8 2" xfId="8606" xr:uid="{00000000-0005-0000-0000-00003B130000}"/>
    <cellStyle name="kg/대 4 9" xfId="6540" xr:uid="{00000000-0005-0000-0000-00003C130000}"/>
    <cellStyle name="kg/대 4 9 2" xfId="9615" xr:uid="{00000000-0005-0000-0000-00003D130000}"/>
    <cellStyle name="KW/대" xfId="2943" xr:uid="{00000000-0005-0000-0000-00003E130000}"/>
    <cellStyle name="KW/대 2" xfId="3707" xr:uid="{00000000-0005-0000-0000-00003F130000}"/>
    <cellStyle name="KW/대 2 10" xfId="6757" xr:uid="{00000000-0005-0000-0000-000040130000}"/>
    <cellStyle name="KW/대 2 2" xfId="3829" xr:uid="{00000000-0005-0000-0000-000041130000}"/>
    <cellStyle name="KW/대 2 2 2" xfId="4439" xr:uid="{00000000-0005-0000-0000-000042130000}"/>
    <cellStyle name="KW/대 2 2 2 2" xfId="7514" xr:uid="{00000000-0005-0000-0000-000043130000}"/>
    <cellStyle name="KW/대 2 2 3" xfId="5049" xr:uid="{00000000-0005-0000-0000-000044130000}"/>
    <cellStyle name="KW/대 2 2 3 2" xfId="8124" xr:uid="{00000000-0005-0000-0000-000045130000}"/>
    <cellStyle name="KW/대 2 2 4" xfId="5659" xr:uid="{00000000-0005-0000-0000-000046130000}"/>
    <cellStyle name="KW/대 2 2 4 2" xfId="8734" xr:uid="{00000000-0005-0000-0000-000047130000}"/>
    <cellStyle name="KW/대 2 2 5" xfId="6139" xr:uid="{00000000-0005-0000-0000-000048130000}"/>
    <cellStyle name="KW/대 2 2 5 2" xfId="9214" xr:uid="{00000000-0005-0000-0000-000049130000}"/>
    <cellStyle name="KW/대 2 2 6" xfId="6879" xr:uid="{00000000-0005-0000-0000-00004A130000}"/>
    <cellStyle name="KW/대 2 3" xfId="3954" xr:uid="{00000000-0005-0000-0000-00004B130000}"/>
    <cellStyle name="KW/대 2 3 2" xfId="4564" xr:uid="{00000000-0005-0000-0000-00004C130000}"/>
    <cellStyle name="KW/대 2 3 2 2" xfId="7639" xr:uid="{00000000-0005-0000-0000-00004D130000}"/>
    <cellStyle name="KW/대 2 3 3" xfId="5174" xr:uid="{00000000-0005-0000-0000-00004E130000}"/>
    <cellStyle name="KW/대 2 3 3 2" xfId="8249" xr:uid="{00000000-0005-0000-0000-00004F130000}"/>
    <cellStyle name="KW/대 2 3 4" xfId="5784" xr:uid="{00000000-0005-0000-0000-000050130000}"/>
    <cellStyle name="KW/대 2 3 4 2" xfId="8859" xr:uid="{00000000-0005-0000-0000-000051130000}"/>
    <cellStyle name="KW/대 2 3 5" xfId="6382" xr:uid="{00000000-0005-0000-0000-000052130000}"/>
    <cellStyle name="KW/대 2 3 5 2" xfId="9457" xr:uid="{00000000-0005-0000-0000-000053130000}"/>
    <cellStyle name="KW/대 2 3 6" xfId="7004" xr:uid="{00000000-0005-0000-0000-000054130000}"/>
    <cellStyle name="KW/대 2 4" xfId="3611" xr:uid="{00000000-0005-0000-0000-000055130000}"/>
    <cellStyle name="KW/대 2 4 2" xfId="4221" xr:uid="{00000000-0005-0000-0000-000056130000}"/>
    <cellStyle name="KW/대 2 4 2 2" xfId="7296" xr:uid="{00000000-0005-0000-0000-000057130000}"/>
    <cellStyle name="KW/대 2 4 3" xfId="4831" xr:uid="{00000000-0005-0000-0000-000058130000}"/>
    <cellStyle name="KW/대 2 4 3 2" xfId="7906" xr:uid="{00000000-0005-0000-0000-000059130000}"/>
    <cellStyle name="KW/대 2 4 4" xfId="5441" xr:uid="{00000000-0005-0000-0000-00005A130000}"/>
    <cellStyle name="KW/대 2 4 4 2" xfId="8516" xr:uid="{00000000-0005-0000-0000-00005B130000}"/>
    <cellStyle name="KW/대 2 4 5" xfId="6284" xr:uid="{00000000-0005-0000-0000-00005C130000}"/>
    <cellStyle name="KW/대 2 4 5 2" xfId="9359" xr:uid="{00000000-0005-0000-0000-00005D130000}"/>
    <cellStyle name="KW/대 2 4 6" xfId="6661" xr:uid="{00000000-0005-0000-0000-00005E130000}"/>
    <cellStyle name="KW/대 2 5" xfId="4083" xr:uid="{00000000-0005-0000-0000-00005F130000}"/>
    <cellStyle name="KW/대 2 5 2" xfId="4693" xr:uid="{00000000-0005-0000-0000-000060130000}"/>
    <cellStyle name="KW/대 2 5 2 2" xfId="7768" xr:uid="{00000000-0005-0000-0000-000061130000}"/>
    <cellStyle name="KW/대 2 5 3" xfId="5303" xr:uid="{00000000-0005-0000-0000-000062130000}"/>
    <cellStyle name="KW/대 2 5 3 2" xfId="8378" xr:uid="{00000000-0005-0000-0000-000063130000}"/>
    <cellStyle name="KW/대 2 5 4" xfId="5913" xr:uid="{00000000-0005-0000-0000-000064130000}"/>
    <cellStyle name="KW/대 2 5 4 2" xfId="8988" xr:uid="{00000000-0005-0000-0000-000065130000}"/>
    <cellStyle name="KW/대 2 5 5" xfId="6043" xr:uid="{00000000-0005-0000-0000-000066130000}"/>
    <cellStyle name="KW/대 2 5 5 2" xfId="9118" xr:uid="{00000000-0005-0000-0000-000067130000}"/>
    <cellStyle name="KW/대 2 5 6" xfId="7133" xr:uid="{00000000-0005-0000-0000-000068130000}"/>
    <cellStyle name="KW/대 2 6" xfId="4317" xr:uid="{00000000-0005-0000-0000-000069130000}"/>
    <cellStyle name="KW/대 2 6 2" xfId="7392" xr:uid="{00000000-0005-0000-0000-00006A130000}"/>
    <cellStyle name="KW/대 2 7" xfId="4927" xr:uid="{00000000-0005-0000-0000-00006B130000}"/>
    <cellStyle name="KW/대 2 7 2" xfId="8002" xr:uid="{00000000-0005-0000-0000-00006C130000}"/>
    <cellStyle name="KW/대 2 8" xfId="5537" xr:uid="{00000000-0005-0000-0000-00006D130000}"/>
    <cellStyle name="KW/대 2 8 2" xfId="8612" xr:uid="{00000000-0005-0000-0000-00006E130000}"/>
    <cellStyle name="KW/대 2 9" xfId="6534" xr:uid="{00000000-0005-0000-0000-00006F130000}"/>
    <cellStyle name="KW/대 2 9 2" xfId="9609" xr:uid="{00000000-0005-0000-0000-000070130000}"/>
    <cellStyle name="KW/대 3" xfId="3742" xr:uid="{00000000-0005-0000-0000-000071130000}"/>
    <cellStyle name="KW/대 3 10" xfId="6792" xr:uid="{00000000-0005-0000-0000-000072130000}"/>
    <cellStyle name="KW/대 3 2" xfId="3864" xr:uid="{00000000-0005-0000-0000-000073130000}"/>
    <cellStyle name="KW/대 3 2 2" xfId="4474" xr:uid="{00000000-0005-0000-0000-000074130000}"/>
    <cellStyle name="KW/대 3 2 2 2" xfId="7549" xr:uid="{00000000-0005-0000-0000-000075130000}"/>
    <cellStyle name="KW/대 3 2 3" xfId="5084" xr:uid="{00000000-0005-0000-0000-000076130000}"/>
    <cellStyle name="KW/대 3 2 3 2" xfId="8159" xr:uid="{00000000-0005-0000-0000-000077130000}"/>
    <cellStyle name="KW/대 3 2 4" xfId="5694" xr:uid="{00000000-0005-0000-0000-000078130000}"/>
    <cellStyle name="KW/대 3 2 4 2" xfId="8769" xr:uid="{00000000-0005-0000-0000-000079130000}"/>
    <cellStyle name="KW/대 3 2 5" xfId="6472" xr:uid="{00000000-0005-0000-0000-00007A130000}"/>
    <cellStyle name="KW/대 3 2 5 2" xfId="9547" xr:uid="{00000000-0005-0000-0000-00007B130000}"/>
    <cellStyle name="KW/대 3 2 6" xfId="6914" xr:uid="{00000000-0005-0000-0000-00007C130000}"/>
    <cellStyle name="KW/대 3 3" xfId="3989" xr:uid="{00000000-0005-0000-0000-00007D130000}"/>
    <cellStyle name="KW/대 3 3 2" xfId="4599" xr:uid="{00000000-0005-0000-0000-00007E130000}"/>
    <cellStyle name="KW/대 3 3 2 2" xfId="7674" xr:uid="{00000000-0005-0000-0000-00007F130000}"/>
    <cellStyle name="KW/대 3 3 3" xfId="5209" xr:uid="{00000000-0005-0000-0000-000080130000}"/>
    <cellStyle name="KW/대 3 3 3 2" xfId="8284" xr:uid="{00000000-0005-0000-0000-000081130000}"/>
    <cellStyle name="KW/대 3 3 4" xfId="5819" xr:uid="{00000000-0005-0000-0000-000082130000}"/>
    <cellStyle name="KW/대 3 3 4 2" xfId="8894" xr:uid="{00000000-0005-0000-0000-000083130000}"/>
    <cellStyle name="KW/대 3 3 5" xfId="6107" xr:uid="{00000000-0005-0000-0000-000084130000}"/>
    <cellStyle name="KW/대 3 3 5 2" xfId="9182" xr:uid="{00000000-0005-0000-0000-000085130000}"/>
    <cellStyle name="KW/대 3 3 6" xfId="7039" xr:uid="{00000000-0005-0000-0000-000086130000}"/>
    <cellStyle name="KW/대 3 4" xfId="3566" xr:uid="{00000000-0005-0000-0000-000087130000}"/>
    <cellStyle name="KW/대 3 4 2" xfId="4176" xr:uid="{00000000-0005-0000-0000-000088130000}"/>
    <cellStyle name="KW/대 3 4 2 2" xfId="7251" xr:uid="{00000000-0005-0000-0000-000089130000}"/>
    <cellStyle name="KW/대 3 4 3" xfId="4786" xr:uid="{00000000-0005-0000-0000-00008A130000}"/>
    <cellStyle name="KW/대 3 4 3 2" xfId="7861" xr:uid="{00000000-0005-0000-0000-00008B130000}"/>
    <cellStyle name="KW/대 3 4 4" xfId="5396" xr:uid="{00000000-0005-0000-0000-00008C130000}"/>
    <cellStyle name="KW/대 3 4 4 2" xfId="8471" xr:uid="{00000000-0005-0000-0000-00008D130000}"/>
    <cellStyle name="KW/대 3 4 5" xfId="6316" xr:uid="{00000000-0005-0000-0000-00008E130000}"/>
    <cellStyle name="KW/대 3 4 5 2" xfId="9391" xr:uid="{00000000-0005-0000-0000-00008F130000}"/>
    <cellStyle name="KW/대 3 4 6" xfId="6616" xr:uid="{00000000-0005-0000-0000-000090130000}"/>
    <cellStyle name="KW/대 3 5" xfId="4118" xr:uid="{00000000-0005-0000-0000-000091130000}"/>
    <cellStyle name="KW/대 3 5 2" xfId="4728" xr:uid="{00000000-0005-0000-0000-000092130000}"/>
    <cellStyle name="KW/대 3 5 2 2" xfId="7803" xr:uid="{00000000-0005-0000-0000-000093130000}"/>
    <cellStyle name="KW/대 3 5 3" xfId="5338" xr:uid="{00000000-0005-0000-0000-000094130000}"/>
    <cellStyle name="KW/대 3 5 3 2" xfId="8413" xr:uid="{00000000-0005-0000-0000-000095130000}"/>
    <cellStyle name="KW/대 3 5 4" xfId="5948" xr:uid="{00000000-0005-0000-0000-000096130000}"/>
    <cellStyle name="KW/대 3 5 4 2" xfId="9023" xr:uid="{00000000-0005-0000-0000-000097130000}"/>
    <cellStyle name="KW/대 3 5 5" xfId="6019" xr:uid="{00000000-0005-0000-0000-000098130000}"/>
    <cellStyle name="KW/대 3 5 5 2" xfId="9094" xr:uid="{00000000-0005-0000-0000-000099130000}"/>
    <cellStyle name="KW/대 3 5 6" xfId="7168" xr:uid="{00000000-0005-0000-0000-00009A130000}"/>
    <cellStyle name="KW/대 3 6" xfId="4352" xr:uid="{00000000-0005-0000-0000-00009B130000}"/>
    <cellStyle name="KW/대 3 6 2" xfId="7427" xr:uid="{00000000-0005-0000-0000-00009C130000}"/>
    <cellStyle name="KW/대 3 7" xfId="4962" xr:uid="{00000000-0005-0000-0000-00009D130000}"/>
    <cellStyle name="KW/대 3 7 2" xfId="8037" xr:uid="{00000000-0005-0000-0000-00009E130000}"/>
    <cellStyle name="KW/대 3 8" xfId="5572" xr:uid="{00000000-0005-0000-0000-00009F130000}"/>
    <cellStyle name="KW/대 3 8 2" xfId="8647" xr:uid="{00000000-0005-0000-0000-0000A0130000}"/>
    <cellStyle name="KW/대 3 9" xfId="6499" xr:uid="{00000000-0005-0000-0000-0000A1130000}"/>
    <cellStyle name="KW/대 3 9 2" xfId="9574" xr:uid="{00000000-0005-0000-0000-0000A2130000}"/>
    <cellStyle name="KW/대 4" xfId="3698" xr:uid="{00000000-0005-0000-0000-0000A3130000}"/>
    <cellStyle name="KW/대 4 10" xfId="6748" xr:uid="{00000000-0005-0000-0000-0000A4130000}"/>
    <cellStyle name="KW/대 4 2" xfId="3820" xr:uid="{00000000-0005-0000-0000-0000A5130000}"/>
    <cellStyle name="KW/대 4 2 2" xfId="4430" xr:uid="{00000000-0005-0000-0000-0000A6130000}"/>
    <cellStyle name="KW/대 4 2 2 2" xfId="7505" xr:uid="{00000000-0005-0000-0000-0000A7130000}"/>
    <cellStyle name="KW/대 4 2 3" xfId="5040" xr:uid="{00000000-0005-0000-0000-0000A8130000}"/>
    <cellStyle name="KW/대 4 2 3 2" xfId="8115" xr:uid="{00000000-0005-0000-0000-0000A9130000}"/>
    <cellStyle name="KW/대 4 2 4" xfId="5650" xr:uid="{00000000-0005-0000-0000-0000AA130000}"/>
    <cellStyle name="KW/대 4 2 4 2" xfId="8725" xr:uid="{00000000-0005-0000-0000-0000AB130000}"/>
    <cellStyle name="KW/대 4 2 5" xfId="6146" xr:uid="{00000000-0005-0000-0000-0000AC130000}"/>
    <cellStyle name="KW/대 4 2 5 2" xfId="9221" xr:uid="{00000000-0005-0000-0000-0000AD130000}"/>
    <cellStyle name="KW/대 4 2 6" xfId="6870" xr:uid="{00000000-0005-0000-0000-0000AE130000}"/>
    <cellStyle name="KW/대 4 3" xfId="3945" xr:uid="{00000000-0005-0000-0000-0000AF130000}"/>
    <cellStyle name="KW/대 4 3 2" xfId="4555" xr:uid="{00000000-0005-0000-0000-0000B0130000}"/>
    <cellStyle name="KW/대 4 3 2 2" xfId="7630" xr:uid="{00000000-0005-0000-0000-0000B1130000}"/>
    <cellStyle name="KW/대 4 3 3" xfId="5165" xr:uid="{00000000-0005-0000-0000-0000B2130000}"/>
    <cellStyle name="KW/대 4 3 3 2" xfId="8240" xr:uid="{00000000-0005-0000-0000-0000B3130000}"/>
    <cellStyle name="KW/대 4 3 4" xfId="5775" xr:uid="{00000000-0005-0000-0000-0000B4130000}"/>
    <cellStyle name="KW/대 4 3 4 2" xfId="8850" xr:uid="{00000000-0005-0000-0000-0000B5130000}"/>
    <cellStyle name="KW/대 4 3 5" xfId="6391" xr:uid="{00000000-0005-0000-0000-0000B6130000}"/>
    <cellStyle name="KW/대 4 3 5 2" xfId="9466" xr:uid="{00000000-0005-0000-0000-0000B7130000}"/>
    <cellStyle name="KW/대 4 3 6" xfId="6995" xr:uid="{00000000-0005-0000-0000-0000B8130000}"/>
    <cellStyle name="KW/대 4 4" xfId="3606" xr:uid="{00000000-0005-0000-0000-0000B9130000}"/>
    <cellStyle name="KW/대 4 4 2" xfId="4216" xr:uid="{00000000-0005-0000-0000-0000BA130000}"/>
    <cellStyle name="KW/대 4 4 2 2" xfId="7291" xr:uid="{00000000-0005-0000-0000-0000BB130000}"/>
    <cellStyle name="KW/대 4 4 3" xfId="4826" xr:uid="{00000000-0005-0000-0000-0000BC130000}"/>
    <cellStyle name="KW/대 4 4 3 2" xfId="7901" xr:uid="{00000000-0005-0000-0000-0000BD130000}"/>
    <cellStyle name="KW/대 4 4 4" xfId="5436" xr:uid="{00000000-0005-0000-0000-0000BE130000}"/>
    <cellStyle name="KW/대 4 4 4 2" xfId="8511" xr:uid="{00000000-0005-0000-0000-0000BF130000}"/>
    <cellStyle name="KW/대 4 4 5" xfId="6565" xr:uid="{00000000-0005-0000-0000-0000C0130000}"/>
    <cellStyle name="KW/대 4 4 5 2" xfId="9640" xr:uid="{00000000-0005-0000-0000-0000C1130000}"/>
    <cellStyle name="KW/대 4 4 6" xfId="6656" xr:uid="{00000000-0005-0000-0000-0000C2130000}"/>
    <cellStyle name="KW/대 4 5" xfId="4074" xr:uid="{00000000-0005-0000-0000-0000C3130000}"/>
    <cellStyle name="KW/대 4 5 2" xfId="4684" xr:uid="{00000000-0005-0000-0000-0000C4130000}"/>
    <cellStyle name="KW/대 4 5 2 2" xfId="7759" xr:uid="{00000000-0005-0000-0000-0000C5130000}"/>
    <cellStyle name="KW/대 4 5 3" xfId="5294" xr:uid="{00000000-0005-0000-0000-0000C6130000}"/>
    <cellStyle name="KW/대 4 5 3 2" xfId="8369" xr:uid="{00000000-0005-0000-0000-0000C7130000}"/>
    <cellStyle name="KW/대 4 5 4" xfId="5904" xr:uid="{00000000-0005-0000-0000-0000C8130000}"/>
    <cellStyle name="KW/대 4 5 4 2" xfId="8979" xr:uid="{00000000-0005-0000-0000-0000C9130000}"/>
    <cellStyle name="KW/대 4 5 5" xfId="6052" xr:uid="{00000000-0005-0000-0000-0000CA130000}"/>
    <cellStyle name="KW/대 4 5 5 2" xfId="9127" xr:uid="{00000000-0005-0000-0000-0000CB130000}"/>
    <cellStyle name="KW/대 4 5 6" xfId="7124" xr:uid="{00000000-0005-0000-0000-0000CC130000}"/>
    <cellStyle name="KW/대 4 6" xfId="4308" xr:uid="{00000000-0005-0000-0000-0000CD130000}"/>
    <cellStyle name="KW/대 4 6 2" xfId="7383" xr:uid="{00000000-0005-0000-0000-0000CE130000}"/>
    <cellStyle name="KW/대 4 7" xfId="4918" xr:uid="{00000000-0005-0000-0000-0000CF130000}"/>
    <cellStyle name="KW/대 4 7 2" xfId="7993" xr:uid="{00000000-0005-0000-0000-0000D0130000}"/>
    <cellStyle name="KW/대 4 8" xfId="5528" xr:uid="{00000000-0005-0000-0000-0000D1130000}"/>
    <cellStyle name="KW/대 4 8 2" xfId="8603" xr:uid="{00000000-0005-0000-0000-0000D2130000}"/>
    <cellStyle name="KW/대 4 9" xfId="6543" xr:uid="{00000000-0005-0000-0000-0000D3130000}"/>
    <cellStyle name="KW/대 4 9 2" xfId="9618" xr:uid="{00000000-0005-0000-0000-0000D4130000}"/>
    <cellStyle name="L`" xfId="2944" xr:uid="{00000000-0005-0000-0000-0000D5130000}"/>
    <cellStyle name="m" xfId="2945" xr:uid="{00000000-0005-0000-0000-0000D6130000}"/>
    <cellStyle name="M 2" xfId="3444" xr:uid="{00000000-0005-0000-0000-0000D7130000}"/>
    <cellStyle name="M 2 2" xfId="3688" xr:uid="{00000000-0005-0000-0000-0000D8130000}"/>
    <cellStyle name="M 2 2 10" xfId="6738" xr:uid="{00000000-0005-0000-0000-0000D9130000}"/>
    <cellStyle name="M 2 2 2" xfId="3810" xr:uid="{00000000-0005-0000-0000-0000DA130000}"/>
    <cellStyle name="M 2 2 2 2" xfId="4420" xr:uid="{00000000-0005-0000-0000-0000DB130000}"/>
    <cellStyle name="M 2 2 2 2 2" xfId="7495" xr:uid="{00000000-0005-0000-0000-0000DC130000}"/>
    <cellStyle name="M 2 2 2 3" xfId="5030" xr:uid="{00000000-0005-0000-0000-0000DD130000}"/>
    <cellStyle name="M 2 2 2 3 2" xfId="8105" xr:uid="{00000000-0005-0000-0000-0000DE130000}"/>
    <cellStyle name="M 2 2 2 4" xfId="5640" xr:uid="{00000000-0005-0000-0000-0000DF130000}"/>
    <cellStyle name="M 2 2 2 4 2" xfId="8715" xr:uid="{00000000-0005-0000-0000-0000E0130000}"/>
    <cellStyle name="M 2 2 2 5" xfId="6156" xr:uid="{00000000-0005-0000-0000-0000E1130000}"/>
    <cellStyle name="M 2 2 2 5 2" xfId="9231" xr:uid="{00000000-0005-0000-0000-0000E2130000}"/>
    <cellStyle name="M 2 2 2 6" xfId="6860" xr:uid="{00000000-0005-0000-0000-0000E3130000}"/>
    <cellStyle name="M 2 2 3" xfId="3935" xr:uid="{00000000-0005-0000-0000-0000E4130000}"/>
    <cellStyle name="M 2 2 3 2" xfId="4545" xr:uid="{00000000-0005-0000-0000-0000E5130000}"/>
    <cellStyle name="M 2 2 3 2 2" xfId="7620" xr:uid="{00000000-0005-0000-0000-0000E6130000}"/>
    <cellStyle name="M 2 2 3 3" xfId="5155" xr:uid="{00000000-0005-0000-0000-0000E7130000}"/>
    <cellStyle name="M 2 2 3 3 2" xfId="8230" xr:uid="{00000000-0005-0000-0000-0000E8130000}"/>
    <cellStyle name="M 2 2 3 4" xfId="5765" xr:uid="{00000000-0005-0000-0000-0000E9130000}"/>
    <cellStyle name="M 2 2 3 4 2" xfId="8840" xr:uid="{00000000-0005-0000-0000-0000EA130000}"/>
    <cellStyle name="M 2 2 3 5" xfId="6401" xr:uid="{00000000-0005-0000-0000-0000EB130000}"/>
    <cellStyle name="M 2 2 3 5 2" xfId="9476" xr:uid="{00000000-0005-0000-0000-0000EC130000}"/>
    <cellStyle name="M 2 2 3 6" xfId="6985" xr:uid="{00000000-0005-0000-0000-0000ED130000}"/>
    <cellStyle name="M 2 2 4" xfId="3653" xr:uid="{00000000-0005-0000-0000-0000EE130000}"/>
    <cellStyle name="M 2 2 4 2" xfId="4263" xr:uid="{00000000-0005-0000-0000-0000EF130000}"/>
    <cellStyle name="M 2 2 4 2 2" xfId="7338" xr:uid="{00000000-0005-0000-0000-0000F0130000}"/>
    <cellStyle name="M 2 2 4 3" xfId="4873" xr:uid="{00000000-0005-0000-0000-0000F1130000}"/>
    <cellStyle name="M 2 2 4 3 2" xfId="7948" xr:uid="{00000000-0005-0000-0000-0000F2130000}"/>
    <cellStyle name="M 2 2 4 4" xfId="5483" xr:uid="{00000000-0005-0000-0000-0000F3130000}"/>
    <cellStyle name="M 2 2 4 4 2" xfId="8558" xr:uid="{00000000-0005-0000-0000-0000F4130000}"/>
    <cellStyle name="M 2 2 4 5" xfId="6249" xr:uid="{00000000-0005-0000-0000-0000F5130000}"/>
    <cellStyle name="M 2 2 4 5 2" xfId="9324" xr:uid="{00000000-0005-0000-0000-0000F6130000}"/>
    <cellStyle name="M 2 2 4 6" xfId="6703" xr:uid="{00000000-0005-0000-0000-0000F7130000}"/>
    <cellStyle name="M 2 2 5" xfId="4064" xr:uid="{00000000-0005-0000-0000-0000F8130000}"/>
    <cellStyle name="M 2 2 5 2" xfId="4674" xr:uid="{00000000-0005-0000-0000-0000F9130000}"/>
    <cellStyle name="M 2 2 5 2 2" xfId="7749" xr:uid="{00000000-0005-0000-0000-0000FA130000}"/>
    <cellStyle name="M 2 2 5 3" xfId="5284" xr:uid="{00000000-0005-0000-0000-0000FB130000}"/>
    <cellStyle name="M 2 2 5 3 2" xfId="8359" xr:uid="{00000000-0005-0000-0000-0000FC130000}"/>
    <cellStyle name="M 2 2 5 4" xfId="5894" xr:uid="{00000000-0005-0000-0000-0000FD130000}"/>
    <cellStyle name="M 2 2 5 4 2" xfId="8969" xr:uid="{00000000-0005-0000-0000-0000FE130000}"/>
    <cellStyle name="M 2 2 5 5" xfId="6355" xr:uid="{00000000-0005-0000-0000-0000FF130000}"/>
    <cellStyle name="M 2 2 5 5 2" xfId="9430" xr:uid="{00000000-0005-0000-0000-000000140000}"/>
    <cellStyle name="M 2 2 5 6" xfId="7114" xr:uid="{00000000-0005-0000-0000-000001140000}"/>
    <cellStyle name="M 2 2 6" xfId="4298" xr:uid="{00000000-0005-0000-0000-000002140000}"/>
    <cellStyle name="M 2 2 6 2" xfId="7373" xr:uid="{00000000-0005-0000-0000-000003140000}"/>
    <cellStyle name="M 2 2 7" xfId="4908" xr:uid="{00000000-0005-0000-0000-000004140000}"/>
    <cellStyle name="M 2 2 7 2" xfId="7983" xr:uid="{00000000-0005-0000-0000-000005140000}"/>
    <cellStyle name="M 2 2 8" xfId="5518" xr:uid="{00000000-0005-0000-0000-000006140000}"/>
    <cellStyle name="M 2 2 8 2" xfId="8593" xr:uid="{00000000-0005-0000-0000-000007140000}"/>
    <cellStyle name="M 2 2 9" xfId="6218" xr:uid="{00000000-0005-0000-0000-000008140000}"/>
    <cellStyle name="M 2 2 9 2" xfId="9293" xr:uid="{00000000-0005-0000-0000-000009140000}"/>
    <cellStyle name="M 2 3" xfId="3735" xr:uid="{00000000-0005-0000-0000-00000A140000}"/>
    <cellStyle name="M 2 3 10" xfId="6785" xr:uid="{00000000-0005-0000-0000-00000B140000}"/>
    <cellStyle name="M 2 3 2" xfId="3857" xr:uid="{00000000-0005-0000-0000-00000C140000}"/>
    <cellStyle name="M 2 3 2 2" xfId="4467" xr:uid="{00000000-0005-0000-0000-00000D140000}"/>
    <cellStyle name="M 2 3 2 2 2" xfId="7542" xr:uid="{00000000-0005-0000-0000-00000E140000}"/>
    <cellStyle name="M 2 3 2 3" xfId="5077" xr:uid="{00000000-0005-0000-0000-00000F140000}"/>
    <cellStyle name="M 2 3 2 3 2" xfId="8152" xr:uid="{00000000-0005-0000-0000-000010140000}"/>
    <cellStyle name="M 2 3 2 4" xfId="5687" xr:uid="{00000000-0005-0000-0000-000011140000}"/>
    <cellStyle name="M 2 3 2 4 2" xfId="8762" xr:uid="{00000000-0005-0000-0000-000012140000}"/>
    <cellStyle name="M 2 3 2 5" xfId="6479" xr:uid="{00000000-0005-0000-0000-000013140000}"/>
    <cellStyle name="M 2 3 2 5 2" xfId="9554" xr:uid="{00000000-0005-0000-0000-000014140000}"/>
    <cellStyle name="M 2 3 2 6" xfId="6907" xr:uid="{00000000-0005-0000-0000-000015140000}"/>
    <cellStyle name="M 2 3 3" xfId="3982" xr:uid="{00000000-0005-0000-0000-000016140000}"/>
    <cellStyle name="M 2 3 3 2" xfId="4592" xr:uid="{00000000-0005-0000-0000-000017140000}"/>
    <cellStyle name="M 2 3 3 2 2" xfId="7667" xr:uid="{00000000-0005-0000-0000-000018140000}"/>
    <cellStyle name="M 2 3 3 3" xfId="5202" xr:uid="{00000000-0005-0000-0000-000019140000}"/>
    <cellStyle name="M 2 3 3 3 2" xfId="8277" xr:uid="{00000000-0005-0000-0000-00001A140000}"/>
    <cellStyle name="M 2 3 3 4" xfId="5812" xr:uid="{00000000-0005-0000-0000-00001B140000}"/>
    <cellStyle name="M 2 3 3 4 2" xfId="8887" xr:uid="{00000000-0005-0000-0000-00001C140000}"/>
    <cellStyle name="M 2 3 3 5" xfId="6114" xr:uid="{00000000-0005-0000-0000-00001D140000}"/>
    <cellStyle name="M 2 3 3 5 2" xfId="9189" xr:uid="{00000000-0005-0000-0000-00001E140000}"/>
    <cellStyle name="M 2 3 3 6" xfId="7032" xr:uid="{00000000-0005-0000-0000-00001F140000}"/>
    <cellStyle name="M 2 3 4" xfId="3638" xr:uid="{00000000-0005-0000-0000-000020140000}"/>
    <cellStyle name="M 2 3 4 2" xfId="4248" xr:uid="{00000000-0005-0000-0000-000021140000}"/>
    <cellStyle name="M 2 3 4 2 2" xfId="7323" xr:uid="{00000000-0005-0000-0000-000022140000}"/>
    <cellStyle name="M 2 3 4 3" xfId="4858" xr:uid="{00000000-0005-0000-0000-000023140000}"/>
    <cellStyle name="M 2 3 4 3 2" xfId="7933" xr:uid="{00000000-0005-0000-0000-000024140000}"/>
    <cellStyle name="M 2 3 4 4" xfId="5468" xr:uid="{00000000-0005-0000-0000-000025140000}"/>
    <cellStyle name="M 2 3 4 4 2" xfId="8543" xr:uid="{00000000-0005-0000-0000-000026140000}"/>
    <cellStyle name="M 2 3 4 5" xfId="6561" xr:uid="{00000000-0005-0000-0000-000027140000}"/>
    <cellStyle name="M 2 3 4 5 2" xfId="9636" xr:uid="{00000000-0005-0000-0000-000028140000}"/>
    <cellStyle name="M 2 3 4 6" xfId="6688" xr:uid="{00000000-0005-0000-0000-000029140000}"/>
    <cellStyle name="M 2 3 5" xfId="4111" xr:uid="{00000000-0005-0000-0000-00002A140000}"/>
    <cellStyle name="M 2 3 5 2" xfId="4721" xr:uid="{00000000-0005-0000-0000-00002B140000}"/>
    <cellStyle name="M 2 3 5 2 2" xfId="7796" xr:uid="{00000000-0005-0000-0000-00002C140000}"/>
    <cellStyle name="M 2 3 5 3" xfId="5331" xr:uid="{00000000-0005-0000-0000-00002D140000}"/>
    <cellStyle name="M 2 3 5 3 2" xfId="8406" xr:uid="{00000000-0005-0000-0000-00002E140000}"/>
    <cellStyle name="M 2 3 5 4" xfId="5941" xr:uid="{00000000-0005-0000-0000-00002F140000}"/>
    <cellStyle name="M 2 3 5 4 2" xfId="9016" xr:uid="{00000000-0005-0000-0000-000030140000}"/>
    <cellStyle name="M 2 3 5 5" xfId="6344" xr:uid="{00000000-0005-0000-0000-000031140000}"/>
    <cellStyle name="M 2 3 5 5 2" xfId="9419" xr:uid="{00000000-0005-0000-0000-000032140000}"/>
    <cellStyle name="M 2 3 5 6" xfId="7161" xr:uid="{00000000-0005-0000-0000-000033140000}"/>
    <cellStyle name="M 2 3 6" xfId="4345" xr:uid="{00000000-0005-0000-0000-000034140000}"/>
    <cellStyle name="M 2 3 6 2" xfId="7420" xr:uid="{00000000-0005-0000-0000-000035140000}"/>
    <cellStyle name="M 2 3 7" xfId="4955" xr:uid="{00000000-0005-0000-0000-000036140000}"/>
    <cellStyle name="M 2 3 7 2" xfId="8030" xr:uid="{00000000-0005-0000-0000-000037140000}"/>
    <cellStyle name="M 2 3 8" xfId="5565" xr:uid="{00000000-0005-0000-0000-000038140000}"/>
    <cellStyle name="M 2 3 8 2" xfId="8640" xr:uid="{00000000-0005-0000-0000-000039140000}"/>
    <cellStyle name="M 2 3 9" xfId="6506" xr:uid="{00000000-0005-0000-0000-00003A140000}"/>
    <cellStyle name="M 2 3 9 2" xfId="9581" xr:uid="{00000000-0005-0000-0000-00003B140000}"/>
    <cellStyle name="M 2 4" xfId="3680" xr:uid="{00000000-0005-0000-0000-00003C140000}"/>
    <cellStyle name="M 2 4 10" xfId="6730" xr:uid="{00000000-0005-0000-0000-00003D140000}"/>
    <cellStyle name="M 2 4 2" xfId="3802" xr:uid="{00000000-0005-0000-0000-00003E140000}"/>
    <cellStyle name="M 2 4 2 2" xfId="4412" xr:uid="{00000000-0005-0000-0000-00003F140000}"/>
    <cellStyle name="M 2 4 2 2 2" xfId="7487" xr:uid="{00000000-0005-0000-0000-000040140000}"/>
    <cellStyle name="M 2 4 2 3" xfId="5022" xr:uid="{00000000-0005-0000-0000-000041140000}"/>
    <cellStyle name="M 2 4 2 3 2" xfId="8097" xr:uid="{00000000-0005-0000-0000-000042140000}"/>
    <cellStyle name="M 2 4 2 4" xfId="5632" xr:uid="{00000000-0005-0000-0000-000043140000}"/>
    <cellStyle name="M 2 4 2 4 2" xfId="8707" xr:uid="{00000000-0005-0000-0000-000044140000}"/>
    <cellStyle name="M 2 4 2 5" xfId="6164" xr:uid="{00000000-0005-0000-0000-000045140000}"/>
    <cellStyle name="M 2 4 2 5 2" xfId="9239" xr:uid="{00000000-0005-0000-0000-000046140000}"/>
    <cellStyle name="M 2 4 2 6" xfId="6852" xr:uid="{00000000-0005-0000-0000-000047140000}"/>
    <cellStyle name="M 2 4 3" xfId="3927" xr:uid="{00000000-0005-0000-0000-000048140000}"/>
    <cellStyle name="M 2 4 3 2" xfId="4537" xr:uid="{00000000-0005-0000-0000-000049140000}"/>
    <cellStyle name="M 2 4 3 2 2" xfId="7612" xr:uid="{00000000-0005-0000-0000-00004A140000}"/>
    <cellStyle name="M 2 4 3 3" xfId="5147" xr:uid="{00000000-0005-0000-0000-00004B140000}"/>
    <cellStyle name="M 2 4 3 3 2" xfId="8222" xr:uid="{00000000-0005-0000-0000-00004C140000}"/>
    <cellStyle name="M 2 4 3 4" xfId="5757" xr:uid="{00000000-0005-0000-0000-00004D140000}"/>
    <cellStyle name="M 2 4 3 4 2" xfId="8832" xr:uid="{00000000-0005-0000-0000-00004E140000}"/>
    <cellStyle name="M 2 4 3 5" xfId="6409" xr:uid="{00000000-0005-0000-0000-00004F140000}"/>
    <cellStyle name="M 2 4 3 5 2" xfId="9484" xr:uid="{00000000-0005-0000-0000-000050140000}"/>
    <cellStyle name="M 2 4 3 6" xfId="6977" xr:uid="{00000000-0005-0000-0000-000051140000}"/>
    <cellStyle name="M 2 4 4" xfId="3922" xr:uid="{00000000-0005-0000-0000-000052140000}"/>
    <cellStyle name="M 2 4 4 2" xfId="4532" xr:uid="{00000000-0005-0000-0000-000053140000}"/>
    <cellStyle name="M 2 4 4 2 2" xfId="7607" xr:uid="{00000000-0005-0000-0000-000054140000}"/>
    <cellStyle name="M 2 4 4 3" xfId="5142" xr:uid="{00000000-0005-0000-0000-000055140000}"/>
    <cellStyle name="M 2 4 4 3 2" xfId="8217" xr:uid="{00000000-0005-0000-0000-000056140000}"/>
    <cellStyle name="M 2 4 4 4" xfId="5752" xr:uid="{00000000-0005-0000-0000-000057140000}"/>
    <cellStyle name="M 2 4 4 4 2" xfId="8827" xr:uid="{00000000-0005-0000-0000-000058140000}"/>
    <cellStyle name="M 2 4 4 5" xfId="6414" xr:uid="{00000000-0005-0000-0000-000059140000}"/>
    <cellStyle name="M 2 4 4 5 2" xfId="9489" xr:uid="{00000000-0005-0000-0000-00005A140000}"/>
    <cellStyle name="M 2 4 4 6" xfId="6972" xr:uid="{00000000-0005-0000-0000-00005B140000}"/>
    <cellStyle name="M 2 4 5" xfId="4056" xr:uid="{00000000-0005-0000-0000-00005C140000}"/>
    <cellStyle name="M 2 4 5 2" xfId="4666" xr:uid="{00000000-0005-0000-0000-00005D140000}"/>
    <cellStyle name="M 2 4 5 2 2" xfId="7741" xr:uid="{00000000-0005-0000-0000-00005E140000}"/>
    <cellStyle name="M 2 4 5 3" xfId="5276" xr:uid="{00000000-0005-0000-0000-00005F140000}"/>
    <cellStyle name="M 2 4 5 3 2" xfId="8351" xr:uid="{00000000-0005-0000-0000-000060140000}"/>
    <cellStyle name="M 2 4 5 4" xfId="5886" xr:uid="{00000000-0005-0000-0000-000061140000}"/>
    <cellStyle name="M 2 4 5 4 2" xfId="8961" xr:uid="{00000000-0005-0000-0000-000062140000}"/>
    <cellStyle name="M 2 4 5 5" xfId="6325" xr:uid="{00000000-0005-0000-0000-000063140000}"/>
    <cellStyle name="M 2 4 5 5 2" xfId="9400" xr:uid="{00000000-0005-0000-0000-000064140000}"/>
    <cellStyle name="M 2 4 5 6" xfId="7106" xr:uid="{00000000-0005-0000-0000-000065140000}"/>
    <cellStyle name="M 2 4 6" xfId="4290" xr:uid="{00000000-0005-0000-0000-000066140000}"/>
    <cellStyle name="M 2 4 6 2" xfId="7365" xr:uid="{00000000-0005-0000-0000-000067140000}"/>
    <cellStyle name="M 2 4 7" xfId="4900" xr:uid="{00000000-0005-0000-0000-000068140000}"/>
    <cellStyle name="M 2 4 7 2" xfId="7975" xr:uid="{00000000-0005-0000-0000-000069140000}"/>
    <cellStyle name="M 2 4 8" xfId="5510" xr:uid="{00000000-0005-0000-0000-00006A140000}"/>
    <cellStyle name="M 2 4 8 2" xfId="8585" xr:uid="{00000000-0005-0000-0000-00006B140000}"/>
    <cellStyle name="M 2 4 9" xfId="6553" xr:uid="{00000000-0005-0000-0000-00006C140000}"/>
    <cellStyle name="M 2 4 9 2" xfId="9628" xr:uid="{00000000-0005-0000-0000-00006D140000}"/>
    <cellStyle name="m_01)보일러" xfId="2946" xr:uid="{00000000-0005-0000-0000-00006E140000}"/>
    <cellStyle name="m_02)터빈발전기" xfId="2947" xr:uid="{00000000-0005-0000-0000-00006F140000}"/>
    <cellStyle name="m_03)급복수계통" xfId="2948" xr:uid="{00000000-0005-0000-0000-000070140000}"/>
    <cellStyle name="m_04)냉각수계통" xfId="2949" xr:uid="{00000000-0005-0000-0000-000071140000}"/>
    <cellStyle name="m_05)도장공사" xfId="2950" xr:uid="{00000000-0005-0000-0000-000072140000}"/>
    <cellStyle name="m_06)공용1차" xfId="2951" xr:uid="{00000000-0005-0000-0000-000073140000}"/>
    <cellStyle name="m_07)배관1차" xfId="2952" xr:uid="{00000000-0005-0000-0000-000074140000}"/>
    <cellStyle name="m_08)배관2차" xfId="2953" xr:uid="{00000000-0005-0000-0000-000075140000}"/>
    <cellStyle name="m_09)보온공사" xfId="2954" xr:uid="{00000000-0005-0000-0000-000076140000}"/>
    <cellStyle name="m_10)공용2차" xfId="2955" xr:uid="{00000000-0005-0000-0000-000077140000}"/>
    <cellStyle name="m_99)적용률" xfId="2956" xr:uid="{00000000-0005-0000-0000-000078140000}"/>
    <cellStyle name="m_내부결재용4" xfId="2957" xr:uid="{00000000-0005-0000-0000-000079140000}"/>
    <cellStyle name="M3" xfId="2958" xr:uid="{00000000-0005-0000-0000-00007A140000}"/>
    <cellStyle name="M3 2" xfId="3445" xr:uid="{00000000-0005-0000-0000-00007B140000}"/>
    <cellStyle name="M3 2 2" xfId="3687" xr:uid="{00000000-0005-0000-0000-00007C140000}"/>
    <cellStyle name="M3 2 2 10" xfId="6737" xr:uid="{00000000-0005-0000-0000-00007D140000}"/>
    <cellStyle name="M3 2 2 2" xfId="3809" xr:uid="{00000000-0005-0000-0000-00007E140000}"/>
    <cellStyle name="M3 2 2 2 2" xfId="4419" xr:uid="{00000000-0005-0000-0000-00007F140000}"/>
    <cellStyle name="M3 2 2 2 2 2" xfId="7494" xr:uid="{00000000-0005-0000-0000-000080140000}"/>
    <cellStyle name="M3 2 2 2 3" xfId="5029" xr:uid="{00000000-0005-0000-0000-000081140000}"/>
    <cellStyle name="M3 2 2 2 3 2" xfId="8104" xr:uid="{00000000-0005-0000-0000-000082140000}"/>
    <cellStyle name="M3 2 2 2 4" xfId="5639" xr:uid="{00000000-0005-0000-0000-000083140000}"/>
    <cellStyle name="M3 2 2 2 4 2" xfId="8714" xr:uid="{00000000-0005-0000-0000-000084140000}"/>
    <cellStyle name="M3 2 2 2 5" xfId="6157" xr:uid="{00000000-0005-0000-0000-000085140000}"/>
    <cellStyle name="M3 2 2 2 5 2" xfId="9232" xr:uid="{00000000-0005-0000-0000-000086140000}"/>
    <cellStyle name="M3 2 2 2 6" xfId="6859" xr:uid="{00000000-0005-0000-0000-000087140000}"/>
    <cellStyle name="M3 2 2 3" xfId="3934" xr:uid="{00000000-0005-0000-0000-000088140000}"/>
    <cellStyle name="M3 2 2 3 2" xfId="4544" xr:uid="{00000000-0005-0000-0000-000089140000}"/>
    <cellStyle name="M3 2 2 3 2 2" xfId="7619" xr:uid="{00000000-0005-0000-0000-00008A140000}"/>
    <cellStyle name="M3 2 2 3 3" xfId="5154" xr:uid="{00000000-0005-0000-0000-00008B140000}"/>
    <cellStyle name="M3 2 2 3 3 2" xfId="8229" xr:uid="{00000000-0005-0000-0000-00008C140000}"/>
    <cellStyle name="M3 2 2 3 4" xfId="5764" xr:uid="{00000000-0005-0000-0000-00008D140000}"/>
    <cellStyle name="M3 2 2 3 4 2" xfId="8839" xr:uid="{00000000-0005-0000-0000-00008E140000}"/>
    <cellStyle name="M3 2 2 3 5" xfId="6402" xr:uid="{00000000-0005-0000-0000-00008F140000}"/>
    <cellStyle name="M3 2 2 3 5 2" xfId="9477" xr:uid="{00000000-0005-0000-0000-000090140000}"/>
    <cellStyle name="M3 2 2 3 6" xfId="6984" xr:uid="{00000000-0005-0000-0000-000091140000}"/>
    <cellStyle name="M3 2 2 4" xfId="3652" xr:uid="{00000000-0005-0000-0000-000092140000}"/>
    <cellStyle name="M3 2 2 4 2" xfId="4262" xr:uid="{00000000-0005-0000-0000-000093140000}"/>
    <cellStyle name="M3 2 2 4 2 2" xfId="7337" xr:uid="{00000000-0005-0000-0000-000094140000}"/>
    <cellStyle name="M3 2 2 4 3" xfId="4872" xr:uid="{00000000-0005-0000-0000-000095140000}"/>
    <cellStyle name="M3 2 2 4 3 2" xfId="7947" xr:uid="{00000000-0005-0000-0000-000096140000}"/>
    <cellStyle name="M3 2 2 4 4" xfId="5482" xr:uid="{00000000-0005-0000-0000-000097140000}"/>
    <cellStyle name="M3 2 2 4 4 2" xfId="8557" xr:uid="{00000000-0005-0000-0000-000098140000}"/>
    <cellStyle name="M3 2 2 4 5" xfId="6250" xr:uid="{00000000-0005-0000-0000-000099140000}"/>
    <cellStyle name="M3 2 2 4 5 2" xfId="9325" xr:uid="{00000000-0005-0000-0000-00009A140000}"/>
    <cellStyle name="M3 2 2 4 6" xfId="6702" xr:uid="{00000000-0005-0000-0000-00009B140000}"/>
    <cellStyle name="M3 2 2 5" xfId="4063" xr:uid="{00000000-0005-0000-0000-00009C140000}"/>
    <cellStyle name="M3 2 2 5 2" xfId="4673" xr:uid="{00000000-0005-0000-0000-00009D140000}"/>
    <cellStyle name="M3 2 2 5 2 2" xfId="7748" xr:uid="{00000000-0005-0000-0000-00009E140000}"/>
    <cellStyle name="M3 2 2 5 3" xfId="5283" xr:uid="{00000000-0005-0000-0000-00009F140000}"/>
    <cellStyle name="M3 2 2 5 3 2" xfId="8358" xr:uid="{00000000-0005-0000-0000-0000A0140000}"/>
    <cellStyle name="M3 2 2 5 4" xfId="5893" xr:uid="{00000000-0005-0000-0000-0000A1140000}"/>
    <cellStyle name="M3 2 2 5 4 2" xfId="8968" xr:uid="{00000000-0005-0000-0000-0000A2140000}"/>
    <cellStyle name="M3 2 2 5 5" xfId="6318" xr:uid="{00000000-0005-0000-0000-0000A3140000}"/>
    <cellStyle name="M3 2 2 5 5 2" xfId="9393" xr:uid="{00000000-0005-0000-0000-0000A4140000}"/>
    <cellStyle name="M3 2 2 5 6" xfId="7113" xr:uid="{00000000-0005-0000-0000-0000A5140000}"/>
    <cellStyle name="M3 2 2 6" xfId="4297" xr:uid="{00000000-0005-0000-0000-0000A6140000}"/>
    <cellStyle name="M3 2 2 6 2" xfId="7372" xr:uid="{00000000-0005-0000-0000-0000A7140000}"/>
    <cellStyle name="M3 2 2 7" xfId="4907" xr:uid="{00000000-0005-0000-0000-0000A8140000}"/>
    <cellStyle name="M3 2 2 7 2" xfId="7982" xr:uid="{00000000-0005-0000-0000-0000A9140000}"/>
    <cellStyle name="M3 2 2 8" xfId="5517" xr:uid="{00000000-0005-0000-0000-0000AA140000}"/>
    <cellStyle name="M3 2 2 8 2" xfId="8592" xr:uid="{00000000-0005-0000-0000-0000AB140000}"/>
    <cellStyle name="M3 2 2 9" xfId="6219" xr:uid="{00000000-0005-0000-0000-0000AC140000}"/>
    <cellStyle name="M3 2 2 9 2" xfId="9294" xr:uid="{00000000-0005-0000-0000-0000AD140000}"/>
    <cellStyle name="M3 2 3" xfId="3736" xr:uid="{00000000-0005-0000-0000-0000AE140000}"/>
    <cellStyle name="M3 2 3 10" xfId="6786" xr:uid="{00000000-0005-0000-0000-0000AF140000}"/>
    <cellStyle name="M3 2 3 2" xfId="3858" xr:uid="{00000000-0005-0000-0000-0000B0140000}"/>
    <cellStyle name="M3 2 3 2 2" xfId="4468" xr:uid="{00000000-0005-0000-0000-0000B1140000}"/>
    <cellStyle name="M3 2 3 2 2 2" xfId="7543" xr:uid="{00000000-0005-0000-0000-0000B2140000}"/>
    <cellStyle name="M3 2 3 2 3" xfId="5078" xr:uid="{00000000-0005-0000-0000-0000B3140000}"/>
    <cellStyle name="M3 2 3 2 3 2" xfId="8153" xr:uid="{00000000-0005-0000-0000-0000B4140000}"/>
    <cellStyle name="M3 2 3 2 4" xfId="5688" xr:uid="{00000000-0005-0000-0000-0000B5140000}"/>
    <cellStyle name="M3 2 3 2 4 2" xfId="8763" xr:uid="{00000000-0005-0000-0000-0000B6140000}"/>
    <cellStyle name="M3 2 3 2 5" xfId="6478" xr:uid="{00000000-0005-0000-0000-0000B7140000}"/>
    <cellStyle name="M3 2 3 2 5 2" xfId="9553" xr:uid="{00000000-0005-0000-0000-0000B8140000}"/>
    <cellStyle name="M3 2 3 2 6" xfId="6908" xr:uid="{00000000-0005-0000-0000-0000B9140000}"/>
    <cellStyle name="M3 2 3 3" xfId="3983" xr:uid="{00000000-0005-0000-0000-0000BA140000}"/>
    <cellStyle name="M3 2 3 3 2" xfId="4593" xr:uid="{00000000-0005-0000-0000-0000BB140000}"/>
    <cellStyle name="M3 2 3 3 2 2" xfId="7668" xr:uid="{00000000-0005-0000-0000-0000BC140000}"/>
    <cellStyle name="M3 2 3 3 3" xfId="5203" xr:uid="{00000000-0005-0000-0000-0000BD140000}"/>
    <cellStyle name="M3 2 3 3 3 2" xfId="8278" xr:uid="{00000000-0005-0000-0000-0000BE140000}"/>
    <cellStyle name="M3 2 3 3 4" xfId="5813" xr:uid="{00000000-0005-0000-0000-0000BF140000}"/>
    <cellStyle name="M3 2 3 3 4 2" xfId="8888" xr:uid="{00000000-0005-0000-0000-0000C0140000}"/>
    <cellStyle name="M3 2 3 3 5" xfId="6113" xr:uid="{00000000-0005-0000-0000-0000C1140000}"/>
    <cellStyle name="M3 2 3 3 5 2" xfId="9188" xr:uid="{00000000-0005-0000-0000-0000C2140000}"/>
    <cellStyle name="M3 2 3 3 6" xfId="7033" xr:uid="{00000000-0005-0000-0000-0000C3140000}"/>
    <cellStyle name="M3 2 3 4" xfId="3664" xr:uid="{00000000-0005-0000-0000-0000C4140000}"/>
    <cellStyle name="M3 2 3 4 2" xfId="4274" xr:uid="{00000000-0005-0000-0000-0000C5140000}"/>
    <cellStyle name="M3 2 3 4 2 2" xfId="7349" xr:uid="{00000000-0005-0000-0000-0000C6140000}"/>
    <cellStyle name="M3 2 3 4 3" xfId="4884" xr:uid="{00000000-0005-0000-0000-0000C7140000}"/>
    <cellStyle name="M3 2 3 4 3 2" xfId="7959" xr:uid="{00000000-0005-0000-0000-0000C8140000}"/>
    <cellStyle name="M3 2 3 4 4" xfId="5494" xr:uid="{00000000-0005-0000-0000-0000C9140000}"/>
    <cellStyle name="M3 2 3 4 4 2" xfId="8569" xr:uid="{00000000-0005-0000-0000-0000CA140000}"/>
    <cellStyle name="M3 2 3 4 5" xfId="6240" xr:uid="{00000000-0005-0000-0000-0000CB140000}"/>
    <cellStyle name="M3 2 3 4 5 2" xfId="9315" xr:uid="{00000000-0005-0000-0000-0000CC140000}"/>
    <cellStyle name="M3 2 3 4 6" xfId="6714" xr:uid="{00000000-0005-0000-0000-0000CD140000}"/>
    <cellStyle name="M3 2 3 5" xfId="4112" xr:uid="{00000000-0005-0000-0000-0000CE140000}"/>
    <cellStyle name="M3 2 3 5 2" xfId="4722" xr:uid="{00000000-0005-0000-0000-0000CF140000}"/>
    <cellStyle name="M3 2 3 5 2 2" xfId="7797" xr:uid="{00000000-0005-0000-0000-0000D0140000}"/>
    <cellStyle name="M3 2 3 5 3" xfId="5332" xr:uid="{00000000-0005-0000-0000-0000D1140000}"/>
    <cellStyle name="M3 2 3 5 3 2" xfId="8407" xr:uid="{00000000-0005-0000-0000-0000D2140000}"/>
    <cellStyle name="M3 2 3 5 4" xfId="5942" xr:uid="{00000000-0005-0000-0000-0000D3140000}"/>
    <cellStyle name="M3 2 3 5 4 2" xfId="9017" xr:uid="{00000000-0005-0000-0000-0000D4140000}"/>
    <cellStyle name="M3 2 3 5 5" xfId="6023" xr:uid="{00000000-0005-0000-0000-0000D5140000}"/>
    <cellStyle name="M3 2 3 5 5 2" xfId="9098" xr:uid="{00000000-0005-0000-0000-0000D6140000}"/>
    <cellStyle name="M3 2 3 5 6" xfId="7162" xr:uid="{00000000-0005-0000-0000-0000D7140000}"/>
    <cellStyle name="M3 2 3 6" xfId="4346" xr:uid="{00000000-0005-0000-0000-0000D8140000}"/>
    <cellStyle name="M3 2 3 6 2" xfId="7421" xr:uid="{00000000-0005-0000-0000-0000D9140000}"/>
    <cellStyle name="M3 2 3 7" xfId="4956" xr:uid="{00000000-0005-0000-0000-0000DA140000}"/>
    <cellStyle name="M3 2 3 7 2" xfId="8031" xr:uid="{00000000-0005-0000-0000-0000DB140000}"/>
    <cellStyle name="M3 2 3 8" xfId="5566" xr:uid="{00000000-0005-0000-0000-0000DC140000}"/>
    <cellStyle name="M3 2 3 8 2" xfId="8641" xr:uid="{00000000-0005-0000-0000-0000DD140000}"/>
    <cellStyle name="M3 2 3 9" xfId="6505" xr:uid="{00000000-0005-0000-0000-0000DE140000}"/>
    <cellStyle name="M3 2 3 9 2" xfId="9580" xr:uid="{00000000-0005-0000-0000-0000DF140000}"/>
    <cellStyle name="M3 2 4" xfId="3679" xr:uid="{00000000-0005-0000-0000-0000E0140000}"/>
    <cellStyle name="M3 2 4 10" xfId="6729" xr:uid="{00000000-0005-0000-0000-0000E1140000}"/>
    <cellStyle name="M3 2 4 2" xfId="3801" xr:uid="{00000000-0005-0000-0000-0000E2140000}"/>
    <cellStyle name="M3 2 4 2 2" xfId="4411" xr:uid="{00000000-0005-0000-0000-0000E3140000}"/>
    <cellStyle name="M3 2 4 2 2 2" xfId="7486" xr:uid="{00000000-0005-0000-0000-0000E4140000}"/>
    <cellStyle name="M3 2 4 2 3" xfId="5021" xr:uid="{00000000-0005-0000-0000-0000E5140000}"/>
    <cellStyle name="M3 2 4 2 3 2" xfId="8096" xr:uid="{00000000-0005-0000-0000-0000E6140000}"/>
    <cellStyle name="M3 2 4 2 4" xfId="5631" xr:uid="{00000000-0005-0000-0000-0000E7140000}"/>
    <cellStyle name="M3 2 4 2 4 2" xfId="8706" xr:uid="{00000000-0005-0000-0000-0000E8140000}"/>
    <cellStyle name="M3 2 4 2 5" xfId="6165" xr:uid="{00000000-0005-0000-0000-0000E9140000}"/>
    <cellStyle name="M3 2 4 2 5 2" xfId="9240" xr:uid="{00000000-0005-0000-0000-0000EA140000}"/>
    <cellStyle name="M3 2 4 2 6" xfId="6851" xr:uid="{00000000-0005-0000-0000-0000EB140000}"/>
    <cellStyle name="M3 2 4 3" xfId="3926" xr:uid="{00000000-0005-0000-0000-0000EC140000}"/>
    <cellStyle name="M3 2 4 3 2" xfId="4536" xr:uid="{00000000-0005-0000-0000-0000ED140000}"/>
    <cellStyle name="M3 2 4 3 2 2" xfId="7611" xr:uid="{00000000-0005-0000-0000-0000EE140000}"/>
    <cellStyle name="M3 2 4 3 3" xfId="5146" xr:uid="{00000000-0005-0000-0000-0000EF140000}"/>
    <cellStyle name="M3 2 4 3 3 2" xfId="8221" xr:uid="{00000000-0005-0000-0000-0000F0140000}"/>
    <cellStyle name="M3 2 4 3 4" xfId="5756" xr:uid="{00000000-0005-0000-0000-0000F1140000}"/>
    <cellStyle name="M3 2 4 3 4 2" xfId="8831" xr:uid="{00000000-0005-0000-0000-0000F2140000}"/>
    <cellStyle name="M3 2 4 3 5" xfId="6410" xr:uid="{00000000-0005-0000-0000-0000F3140000}"/>
    <cellStyle name="M3 2 4 3 5 2" xfId="9485" xr:uid="{00000000-0005-0000-0000-0000F4140000}"/>
    <cellStyle name="M3 2 4 3 6" xfId="6976" xr:uid="{00000000-0005-0000-0000-0000F5140000}"/>
    <cellStyle name="M3 2 4 4" xfId="3924" xr:uid="{00000000-0005-0000-0000-0000F6140000}"/>
    <cellStyle name="M3 2 4 4 2" xfId="4534" xr:uid="{00000000-0005-0000-0000-0000F7140000}"/>
    <cellStyle name="M3 2 4 4 2 2" xfId="7609" xr:uid="{00000000-0005-0000-0000-0000F8140000}"/>
    <cellStyle name="M3 2 4 4 3" xfId="5144" xr:uid="{00000000-0005-0000-0000-0000F9140000}"/>
    <cellStyle name="M3 2 4 4 3 2" xfId="8219" xr:uid="{00000000-0005-0000-0000-0000FA140000}"/>
    <cellStyle name="M3 2 4 4 4" xfId="5754" xr:uid="{00000000-0005-0000-0000-0000FB140000}"/>
    <cellStyle name="M3 2 4 4 4 2" xfId="8829" xr:uid="{00000000-0005-0000-0000-0000FC140000}"/>
    <cellStyle name="M3 2 4 4 5" xfId="6412" xr:uid="{00000000-0005-0000-0000-0000FD140000}"/>
    <cellStyle name="M3 2 4 4 5 2" xfId="9487" xr:uid="{00000000-0005-0000-0000-0000FE140000}"/>
    <cellStyle name="M3 2 4 4 6" xfId="6974" xr:uid="{00000000-0005-0000-0000-0000FF140000}"/>
    <cellStyle name="M3 2 4 5" xfId="4055" xr:uid="{00000000-0005-0000-0000-000000150000}"/>
    <cellStyle name="M3 2 4 5 2" xfId="4665" xr:uid="{00000000-0005-0000-0000-000001150000}"/>
    <cellStyle name="M3 2 4 5 2 2" xfId="7740" xr:uid="{00000000-0005-0000-0000-000002150000}"/>
    <cellStyle name="M3 2 4 5 3" xfId="5275" xr:uid="{00000000-0005-0000-0000-000003150000}"/>
    <cellStyle name="M3 2 4 5 3 2" xfId="8350" xr:uid="{00000000-0005-0000-0000-000004150000}"/>
    <cellStyle name="M3 2 4 5 4" xfId="5885" xr:uid="{00000000-0005-0000-0000-000005150000}"/>
    <cellStyle name="M3 2 4 5 4 2" xfId="8960" xr:uid="{00000000-0005-0000-0000-000006150000}"/>
    <cellStyle name="M3 2 4 5 5" xfId="6326" xr:uid="{00000000-0005-0000-0000-000007150000}"/>
    <cellStyle name="M3 2 4 5 5 2" xfId="9401" xr:uid="{00000000-0005-0000-0000-000008150000}"/>
    <cellStyle name="M3 2 4 5 6" xfId="7105" xr:uid="{00000000-0005-0000-0000-000009150000}"/>
    <cellStyle name="M3 2 4 6" xfId="4289" xr:uid="{00000000-0005-0000-0000-00000A150000}"/>
    <cellStyle name="M3 2 4 6 2" xfId="7364" xr:uid="{00000000-0005-0000-0000-00000B150000}"/>
    <cellStyle name="M3 2 4 7" xfId="4899" xr:uid="{00000000-0005-0000-0000-00000C150000}"/>
    <cellStyle name="M3 2 4 7 2" xfId="7974" xr:uid="{00000000-0005-0000-0000-00000D150000}"/>
    <cellStyle name="M3 2 4 8" xfId="5509" xr:uid="{00000000-0005-0000-0000-00000E150000}"/>
    <cellStyle name="M3 2 4 8 2" xfId="8584" xr:uid="{00000000-0005-0000-0000-00000F150000}"/>
    <cellStyle name="M3 2 4 9" xfId="6554" xr:uid="{00000000-0005-0000-0000-000010150000}"/>
    <cellStyle name="M3 2 4 9 2" xfId="9629" xr:uid="{00000000-0005-0000-0000-000011150000}"/>
    <cellStyle name="m3/대" xfId="2959" xr:uid="{00000000-0005-0000-0000-000012150000}"/>
    <cellStyle name="m3/대 2" xfId="3700" xr:uid="{00000000-0005-0000-0000-000013150000}"/>
    <cellStyle name="m3/대 2 10" xfId="6750" xr:uid="{00000000-0005-0000-0000-000014150000}"/>
    <cellStyle name="m3/대 2 2" xfId="3822" xr:uid="{00000000-0005-0000-0000-000015150000}"/>
    <cellStyle name="m3/대 2 2 2" xfId="4432" xr:uid="{00000000-0005-0000-0000-000016150000}"/>
    <cellStyle name="m3/대 2 2 2 2" xfId="7507" xr:uid="{00000000-0005-0000-0000-000017150000}"/>
    <cellStyle name="m3/대 2 2 3" xfId="5042" xr:uid="{00000000-0005-0000-0000-000018150000}"/>
    <cellStyle name="m3/대 2 2 3 2" xfId="8117" xr:uid="{00000000-0005-0000-0000-000019150000}"/>
    <cellStyle name="m3/대 2 2 4" xfId="5652" xr:uid="{00000000-0005-0000-0000-00001A150000}"/>
    <cellStyle name="m3/대 2 2 4 2" xfId="8727" xr:uid="{00000000-0005-0000-0000-00001B150000}"/>
    <cellStyle name="m3/대 2 2 5" xfId="6491" xr:uid="{00000000-0005-0000-0000-00001C150000}"/>
    <cellStyle name="m3/대 2 2 5 2" xfId="9566" xr:uid="{00000000-0005-0000-0000-00001D150000}"/>
    <cellStyle name="m3/대 2 2 6" xfId="6872" xr:uid="{00000000-0005-0000-0000-00001E150000}"/>
    <cellStyle name="m3/대 2 3" xfId="3947" xr:uid="{00000000-0005-0000-0000-00001F150000}"/>
    <cellStyle name="m3/대 2 3 2" xfId="4557" xr:uid="{00000000-0005-0000-0000-000020150000}"/>
    <cellStyle name="m3/대 2 3 2 2" xfId="7632" xr:uid="{00000000-0005-0000-0000-000021150000}"/>
    <cellStyle name="m3/대 2 3 3" xfId="5167" xr:uid="{00000000-0005-0000-0000-000022150000}"/>
    <cellStyle name="m3/대 2 3 3 2" xfId="8242" xr:uid="{00000000-0005-0000-0000-000023150000}"/>
    <cellStyle name="m3/대 2 3 4" xfId="5777" xr:uid="{00000000-0005-0000-0000-000024150000}"/>
    <cellStyle name="m3/대 2 3 4 2" xfId="8852" xr:uid="{00000000-0005-0000-0000-000025150000}"/>
    <cellStyle name="m3/대 2 3 5" xfId="6389" xr:uid="{00000000-0005-0000-0000-000026150000}"/>
    <cellStyle name="m3/대 2 3 5 2" xfId="9464" xr:uid="{00000000-0005-0000-0000-000027150000}"/>
    <cellStyle name="m3/대 2 3 6" xfId="6997" xr:uid="{00000000-0005-0000-0000-000028150000}"/>
    <cellStyle name="m3/대 2 4" xfId="3568" xr:uid="{00000000-0005-0000-0000-000029150000}"/>
    <cellStyle name="m3/대 2 4 2" xfId="4178" xr:uid="{00000000-0005-0000-0000-00002A150000}"/>
    <cellStyle name="m3/대 2 4 2 2" xfId="7253" xr:uid="{00000000-0005-0000-0000-00002B150000}"/>
    <cellStyle name="m3/대 2 4 3" xfId="4788" xr:uid="{00000000-0005-0000-0000-00002C150000}"/>
    <cellStyle name="m3/대 2 4 3 2" xfId="7863" xr:uid="{00000000-0005-0000-0000-00002D150000}"/>
    <cellStyle name="m3/대 2 4 4" xfId="5398" xr:uid="{00000000-0005-0000-0000-00002E150000}"/>
    <cellStyle name="m3/대 2 4 4 2" xfId="8473" xr:uid="{00000000-0005-0000-0000-00002F150000}"/>
    <cellStyle name="m3/대 2 4 5" xfId="6314" xr:uid="{00000000-0005-0000-0000-000030150000}"/>
    <cellStyle name="m3/대 2 4 5 2" xfId="9389" xr:uid="{00000000-0005-0000-0000-000031150000}"/>
    <cellStyle name="m3/대 2 4 6" xfId="6618" xr:uid="{00000000-0005-0000-0000-000032150000}"/>
    <cellStyle name="m3/대 2 5" xfId="4076" xr:uid="{00000000-0005-0000-0000-000033150000}"/>
    <cellStyle name="m3/대 2 5 2" xfId="4686" xr:uid="{00000000-0005-0000-0000-000034150000}"/>
    <cellStyle name="m3/대 2 5 2 2" xfId="7761" xr:uid="{00000000-0005-0000-0000-000035150000}"/>
    <cellStyle name="m3/대 2 5 3" xfId="5296" xr:uid="{00000000-0005-0000-0000-000036150000}"/>
    <cellStyle name="m3/대 2 5 3 2" xfId="8371" xr:uid="{00000000-0005-0000-0000-000037150000}"/>
    <cellStyle name="m3/대 2 5 4" xfId="5906" xr:uid="{00000000-0005-0000-0000-000038150000}"/>
    <cellStyle name="m3/대 2 5 4 2" xfId="8981" xr:uid="{00000000-0005-0000-0000-000039150000}"/>
    <cellStyle name="m3/대 2 5 5" xfId="6050" xr:uid="{00000000-0005-0000-0000-00003A150000}"/>
    <cellStyle name="m3/대 2 5 5 2" xfId="9125" xr:uid="{00000000-0005-0000-0000-00003B150000}"/>
    <cellStyle name="m3/대 2 5 6" xfId="7126" xr:uid="{00000000-0005-0000-0000-00003C150000}"/>
    <cellStyle name="m3/대 2 6" xfId="4310" xr:uid="{00000000-0005-0000-0000-00003D150000}"/>
    <cellStyle name="m3/대 2 6 2" xfId="7385" xr:uid="{00000000-0005-0000-0000-00003E150000}"/>
    <cellStyle name="m3/대 2 7" xfId="4920" xr:uid="{00000000-0005-0000-0000-00003F150000}"/>
    <cellStyle name="m3/대 2 7 2" xfId="7995" xr:uid="{00000000-0005-0000-0000-000040150000}"/>
    <cellStyle name="m3/대 2 8" xfId="5530" xr:uid="{00000000-0005-0000-0000-000041150000}"/>
    <cellStyle name="m3/대 2 8 2" xfId="8605" xr:uid="{00000000-0005-0000-0000-000042150000}"/>
    <cellStyle name="m3/대 2 9" xfId="6541" xr:uid="{00000000-0005-0000-0000-000043150000}"/>
    <cellStyle name="m3/대 2 9 2" xfId="9616" xr:uid="{00000000-0005-0000-0000-000044150000}"/>
    <cellStyle name="m3/대 3" xfId="3743" xr:uid="{00000000-0005-0000-0000-000045150000}"/>
    <cellStyle name="m3/대 3 10" xfId="6793" xr:uid="{00000000-0005-0000-0000-000046150000}"/>
    <cellStyle name="m3/대 3 2" xfId="3865" xr:uid="{00000000-0005-0000-0000-000047150000}"/>
    <cellStyle name="m3/대 3 2 2" xfId="4475" xr:uid="{00000000-0005-0000-0000-000048150000}"/>
    <cellStyle name="m3/대 3 2 2 2" xfId="7550" xr:uid="{00000000-0005-0000-0000-000049150000}"/>
    <cellStyle name="m3/대 3 2 3" xfId="5085" xr:uid="{00000000-0005-0000-0000-00004A150000}"/>
    <cellStyle name="m3/대 3 2 3 2" xfId="8160" xr:uid="{00000000-0005-0000-0000-00004B150000}"/>
    <cellStyle name="m3/대 3 2 4" xfId="5695" xr:uid="{00000000-0005-0000-0000-00004C150000}"/>
    <cellStyle name="m3/대 3 2 4 2" xfId="8770" xr:uid="{00000000-0005-0000-0000-00004D150000}"/>
    <cellStyle name="m3/대 3 2 5" xfId="6471" xr:uid="{00000000-0005-0000-0000-00004E150000}"/>
    <cellStyle name="m3/대 3 2 5 2" xfId="9546" xr:uid="{00000000-0005-0000-0000-00004F150000}"/>
    <cellStyle name="m3/대 3 2 6" xfId="6915" xr:uid="{00000000-0005-0000-0000-000050150000}"/>
    <cellStyle name="m3/대 3 3" xfId="3990" xr:uid="{00000000-0005-0000-0000-000051150000}"/>
    <cellStyle name="m3/대 3 3 2" xfId="4600" xr:uid="{00000000-0005-0000-0000-000052150000}"/>
    <cellStyle name="m3/대 3 3 2 2" xfId="7675" xr:uid="{00000000-0005-0000-0000-000053150000}"/>
    <cellStyle name="m3/대 3 3 3" xfId="5210" xr:uid="{00000000-0005-0000-0000-000054150000}"/>
    <cellStyle name="m3/대 3 3 3 2" xfId="8285" xr:uid="{00000000-0005-0000-0000-000055150000}"/>
    <cellStyle name="m3/대 3 3 4" xfId="5820" xr:uid="{00000000-0005-0000-0000-000056150000}"/>
    <cellStyle name="m3/대 3 3 4 2" xfId="8895" xr:uid="{00000000-0005-0000-0000-000057150000}"/>
    <cellStyle name="m3/대 3 3 5" xfId="6106" xr:uid="{00000000-0005-0000-0000-000058150000}"/>
    <cellStyle name="m3/대 3 3 5 2" xfId="9181" xr:uid="{00000000-0005-0000-0000-000059150000}"/>
    <cellStyle name="m3/대 3 3 6" xfId="7040" xr:uid="{00000000-0005-0000-0000-00005A150000}"/>
    <cellStyle name="m3/대 3 4" xfId="3640" xr:uid="{00000000-0005-0000-0000-00005B150000}"/>
    <cellStyle name="m3/대 3 4 2" xfId="4250" xr:uid="{00000000-0005-0000-0000-00005C150000}"/>
    <cellStyle name="m3/대 3 4 2 2" xfId="7325" xr:uid="{00000000-0005-0000-0000-00005D150000}"/>
    <cellStyle name="m3/대 3 4 3" xfId="4860" xr:uid="{00000000-0005-0000-0000-00005E150000}"/>
    <cellStyle name="m3/대 3 4 3 2" xfId="7935" xr:uid="{00000000-0005-0000-0000-00005F150000}"/>
    <cellStyle name="m3/대 3 4 4" xfId="5470" xr:uid="{00000000-0005-0000-0000-000060150000}"/>
    <cellStyle name="m3/대 3 4 4 2" xfId="8545" xr:uid="{00000000-0005-0000-0000-000061150000}"/>
    <cellStyle name="m3/대 3 4 5" xfId="6559" xr:uid="{00000000-0005-0000-0000-000062150000}"/>
    <cellStyle name="m3/대 3 4 5 2" xfId="9634" xr:uid="{00000000-0005-0000-0000-000063150000}"/>
    <cellStyle name="m3/대 3 4 6" xfId="6690" xr:uid="{00000000-0005-0000-0000-000064150000}"/>
    <cellStyle name="m3/대 3 5" xfId="4119" xr:uid="{00000000-0005-0000-0000-000065150000}"/>
    <cellStyle name="m3/대 3 5 2" xfId="4729" xr:uid="{00000000-0005-0000-0000-000066150000}"/>
    <cellStyle name="m3/대 3 5 2 2" xfId="7804" xr:uid="{00000000-0005-0000-0000-000067150000}"/>
    <cellStyle name="m3/대 3 5 3" xfId="5339" xr:uid="{00000000-0005-0000-0000-000068150000}"/>
    <cellStyle name="m3/대 3 5 3 2" xfId="8414" xr:uid="{00000000-0005-0000-0000-000069150000}"/>
    <cellStyle name="m3/대 3 5 4" xfId="5949" xr:uid="{00000000-0005-0000-0000-00006A150000}"/>
    <cellStyle name="m3/대 3 5 4 2" xfId="9024" xr:uid="{00000000-0005-0000-0000-00006B150000}"/>
    <cellStyle name="m3/대 3 5 5" xfId="6018" xr:uid="{00000000-0005-0000-0000-00006C150000}"/>
    <cellStyle name="m3/대 3 5 5 2" xfId="9093" xr:uid="{00000000-0005-0000-0000-00006D150000}"/>
    <cellStyle name="m3/대 3 5 6" xfId="7169" xr:uid="{00000000-0005-0000-0000-00006E150000}"/>
    <cellStyle name="m3/대 3 6" xfId="4353" xr:uid="{00000000-0005-0000-0000-00006F150000}"/>
    <cellStyle name="m3/대 3 6 2" xfId="7428" xr:uid="{00000000-0005-0000-0000-000070150000}"/>
    <cellStyle name="m3/대 3 7" xfId="4963" xr:uid="{00000000-0005-0000-0000-000071150000}"/>
    <cellStyle name="m3/대 3 7 2" xfId="8038" xr:uid="{00000000-0005-0000-0000-000072150000}"/>
    <cellStyle name="m3/대 3 8" xfId="5573" xr:uid="{00000000-0005-0000-0000-000073150000}"/>
    <cellStyle name="m3/대 3 8 2" xfId="8648" xr:uid="{00000000-0005-0000-0000-000074150000}"/>
    <cellStyle name="m3/대 3 9" xfId="6498" xr:uid="{00000000-0005-0000-0000-000075150000}"/>
    <cellStyle name="m3/대 3 9 2" xfId="9573" xr:uid="{00000000-0005-0000-0000-000076150000}"/>
    <cellStyle name="m3/대 4" xfId="3696" xr:uid="{00000000-0005-0000-0000-000077150000}"/>
    <cellStyle name="m3/대 4 10" xfId="6746" xr:uid="{00000000-0005-0000-0000-000078150000}"/>
    <cellStyle name="m3/대 4 2" xfId="3818" xr:uid="{00000000-0005-0000-0000-000079150000}"/>
    <cellStyle name="m3/대 4 2 2" xfId="4428" xr:uid="{00000000-0005-0000-0000-00007A150000}"/>
    <cellStyle name="m3/대 4 2 2 2" xfId="7503" xr:uid="{00000000-0005-0000-0000-00007B150000}"/>
    <cellStyle name="m3/대 4 2 3" xfId="5038" xr:uid="{00000000-0005-0000-0000-00007C150000}"/>
    <cellStyle name="m3/대 4 2 3 2" xfId="8113" xr:uid="{00000000-0005-0000-0000-00007D150000}"/>
    <cellStyle name="m3/대 4 2 4" xfId="5648" xr:uid="{00000000-0005-0000-0000-00007E150000}"/>
    <cellStyle name="m3/대 4 2 4 2" xfId="8723" xr:uid="{00000000-0005-0000-0000-00007F150000}"/>
    <cellStyle name="m3/대 4 2 5" xfId="6148" xr:uid="{00000000-0005-0000-0000-000080150000}"/>
    <cellStyle name="m3/대 4 2 5 2" xfId="9223" xr:uid="{00000000-0005-0000-0000-000081150000}"/>
    <cellStyle name="m3/대 4 2 6" xfId="6868" xr:uid="{00000000-0005-0000-0000-000082150000}"/>
    <cellStyle name="m3/대 4 3" xfId="3943" xr:uid="{00000000-0005-0000-0000-000083150000}"/>
    <cellStyle name="m3/대 4 3 2" xfId="4553" xr:uid="{00000000-0005-0000-0000-000084150000}"/>
    <cellStyle name="m3/대 4 3 2 2" xfId="7628" xr:uid="{00000000-0005-0000-0000-000085150000}"/>
    <cellStyle name="m3/대 4 3 3" xfId="5163" xr:uid="{00000000-0005-0000-0000-000086150000}"/>
    <cellStyle name="m3/대 4 3 3 2" xfId="8238" xr:uid="{00000000-0005-0000-0000-000087150000}"/>
    <cellStyle name="m3/대 4 3 4" xfId="5773" xr:uid="{00000000-0005-0000-0000-000088150000}"/>
    <cellStyle name="m3/대 4 3 4 2" xfId="8848" xr:uid="{00000000-0005-0000-0000-000089150000}"/>
    <cellStyle name="m3/대 4 3 5" xfId="6393" xr:uid="{00000000-0005-0000-0000-00008A150000}"/>
    <cellStyle name="m3/대 4 3 5 2" xfId="9468" xr:uid="{00000000-0005-0000-0000-00008B150000}"/>
    <cellStyle name="m3/대 4 3 6" xfId="6993" xr:uid="{00000000-0005-0000-0000-00008C150000}"/>
    <cellStyle name="m3/대 4 4" xfId="3584" xr:uid="{00000000-0005-0000-0000-00008D150000}"/>
    <cellStyle name="m3/대 4 4 2" xfId="4194" xr:uid="{00000000-0005-0000-0000-00008E150000}"/>
    <cellStyle name="m3/대 4 4 2 2" xfId="7269" xr:uid="{00000000-0005-0000-0000-00008F150000}"/>
    <cellStyle name="m3/대 4 4 3" xfId="4804" xr:uid="{00000000-0005-0000-0000-000090150000}"/>
    <cellStyle name="m3/대 4 4 3 2" xfId="7879" xr:uid="{00000000-0005-0000-0000-000091150000}"/>
    <cellStyle name="m3/대 4 4 4" xfId="5414" xr:uid="{00000000-0005-0000-0000-000092150000}"/>
    <cellStyle name="m3/대 4 4 4 2" xfId="8489" xr:uid="{00000000-0005-0000-0000-000093150000}"/>
    <cellStyle name="m3/대 4 4 5" xfId="6298" xr:uid="{00000000-0005-0000-0000-000094150000}"/>
    <cellStyle name="m3/대 4 4 5 2" xfId="9373" xr:uid="{00000000-0005-0000-0000-000095150000}"/>
    <cellStyle name="m3/대 4 4 6" xfId="6634" xr:uid="{00000000-0005-0000-0000-000096150000}"/>
    <cellStyle name="m3/대 4 5" xfId="4072" xr:uid="{00000000-0005-0000-0000-000097150000}"/>
    <cellStyle name="m3/대 4 5 2" xfId="4682" xr:uid="{00000000-0005-0000-0000-000098150000}"/>
    <cellStyle name="m3/대 4 5 2 2" xfId="7757" xr:uid="{00000000-0005-0000-0000-000099150000}"/>
    <cellStyle name="m3/대 4 5 3" xfId="5292" xr:uid="{00000000-0005-0000-0000-00009A150000}"/>
    <cellStyle name="m3/대 4 5 3 2" xfId="8367" xr:uid="{00000000-0005-0000-0000-00009B150000}"/>
    <cellStyle name="m3/대 4 5 4" xfId="5902" xr:uid="{00000000-0005-0000-0000-00009C150000}"/>
    <cellStyle name="m3/대 4 5 4 2" xfId="8977" xr:uid="{00000000-0005-0000-0000-00009D150000}"/>
    <cellStyle name="m3/대 4 5 5" xfId="6054" xr:uid="{00000000-0005-0000-0000-00009E150000}"/>
    <cellStyle name="m3/대 4 5 5 2" xfId="9129" xr:uid="{00000000-0005-0000-0000-00009F150000}"/>
    <cellStyle name="m3/대 4 5 6" xfId="7122" xr:uid="{00000000-0005-0000-0000-0000A0150000}"/>
    <cellStyle name="m3/대 4 6" xfId="4306" xr:uid="{00000000-0005-0000-0000-0000A1150000}"/>
    <cellStyle name="m3/대 4 6 2" xfId="7381" xr:uid="{00000000-0005-0000-0000-0000A2150000}"/>
    <cellStyle name="m3/대 4 7" xfId="4916" xr:uid="{00000000-0005-0000-0000-0000A3150000}"/>
    <cellStyle name="m3/대 4 7 2" xfId="7991" xr:uid="{00000000-0005-0000-0000-0000A4150000}"/>
    <cellStyle name="m3/대 4 8" xfId="5526" xr:uid="{00000000-0005-0000-0000-0000A5150000}"/>
    <cellStyle name="m3/대 4 8 2" xfId="8601" xr:uid="{00000000-0005-0000-0000-0000A6150000}"/>
    <cellStyle name="m3/대 4 9" xfId="6545" xr:uid="{00000000-0005-0000-0000-0000A7150000}"/>
    <cellStyle name="m3/대 4 9 2" xfId="9620" xr:uid="{00000000-0005-0000-0000-0000A8150000}"/>
    <cellStyle name="Midtitle" xfId="2960" xr:uid="{00000000-0005-0000-0000-0000A9150000}"/>
    <cellStyle name="Milliers [0]_399GC10" xfId="2961" xr:uid="{00000000-0005-0000-0000-0000AA150000}"/>
    <cellStyle name="Milliers_399GC10" xfId="2962" xr:uid="{00000000-0005-0000-0000-0000AB150000}"/>
    <cellStyle name="mm" xfId="2963" xr:uid="{00000000-0005-0000-0000-0000AC150000}"/>
    <cellStyle name="mma_CASH &amp; DSO" xfId="2964" xr:uid="{00000000-0005-0000-0000-0000AD150000}"/>
    <cellStyle name="Model" xfId="667" xr:uid="{00000000-0005-0000-0000-0000AE150000}"/>
    <cellStyle name="Mon?aire [0]_399GC10" xfId="2965" xr:uid="{00000000-0005-0000-0000-0000AF150000}"/>
    <cellStyle name="Mon?aire_399GC10" xfId="2966" xr:uid="{00000000-0005-0000-0000-0000B0150000}"/>
    <cellStyle name="MW" xfId="2967" xr:uid="{00000000-0005-0000-0000-0000B1150000}"/>
    <cellStyle name="MW 2" xfId="3697" xr:uid="{00000000-0005-0000-0000-0000B2150000}"/>
    <cellStyle name="MW 2 10" xfId="6747" xr:uid="{00000000-0005-0000-0000-0000B3150000}"/>
    <cellStyle name="MW 2 2" xfId="3819" xr:uid="{00000000-0005-0000-0000-0000B4150000}"/>
    <cellStyle name="MW 2 2 2" xfId="4429" xr:uid="{00000000-0005-0000-0000-0000B5150000}"/>
    <cellStyle name="MW 2 2 2 2" xfId="7504" xr:uid="{00000000-0005-0000-0000-0000B6150000}"/>
    <cellStyle name="MW 2 2 3" xfId="5039" xr:uid="{00000000-0005-0000-0000-0000B7150000}"/>
    <cellStyle name="MW 2 2 3 2" xfId="8114" xr:uid="{00000000-0005-0000-0000-0000B8150000}"/>
    <cellStyle name="MW 2 2 4" xfId="5649" xr:uid="{00000000-0005-0000-0000-0000B9150000}"/>
    <cellStyle name="MW 2 2 4 2" xfId="8724" xr:uid="{00000000-0005-0000-0000-0000BA150000}"/>
    <cellStyle name="MW 2 2 5" xfId="6147" xr:uid="{00000000-0005-0000-0000-0000BB150000}"/>
    <cellStyle name="MW 2 2 5 2" xfId="9222" xr:uid="{00000000-0005-0000-0000-0000BC150000}"/>
    <cellStyle name="MW 2 2 6" xfId="6869" xr:uid="{00000000-0005-0000-0000-0000BD150000}"/>
    <cellStyle name="MW 2 3" xfId="3944" xr:uid="{00000000-0005-0000-0000-0000BE150000}"/>
    <cellStyle name="MW 2 3 2" xfId="4554" xr:uid="{00000000-0005-0000-0000-0000BF150000}"/>
    <cellStyle name="MW 2 3 2 2" xfId="7629" xr:uid="{00000000-0005-0000-0000-0000C0150000}"/>
    <cellStyle name="MW 2 3 3" xfId="5164" xr:uid="{00000000-0005-0000-0000-0000C1150000}"/>
    <cellStyle name="MW 2 3 3 2" xfId="8239" xr:uid="{00000000-0005-0000-0000-0000C2150000}"/>
    <cellStyle name="MW 2 3 4" xfId="5774" xr:uid="{00000000-0005-0000-0000-0000C3150000}"/>
    <cellStyle name="MW 2 3 4 2" xfId="8849" xr:uid="{00000000-0005-0000-0000-0000C4150000}"/>
    <cellStyle name="MW 2 3 5" xfId="6392" xr:uid="{00000000-0005-0000-0000-0000C5150000}"/>
    <cellStyle name="MW 2 3 5 2" xfId="9467" xr:uid="{00000000-0005-0000-0000-0000C6150000}"/>
    <cellStyle name="MW 2 3 6" xfId="6994" xr:uid="{00000000-0005-0000-0000-0000C7150000}"/>
    <cellStyle name="MW 2 4" xfId="3605" xr:uid="{00000000-0005-0000-0000-0000C8150000}"/>
    <cellStyle name="MW 2 4 2" xfId="4215" xr:uid="{00000000-0005-0000-0000-0000C9150000}"/>
    <cellStyle name="MW 2 4 2 2" xfId="7290" xr:uid="{00000000-0005-0000-0000-0000CA150000}"/>
    <cellStyle name="MW 2 4 3" xfId="4825" xr:uid="{00000000-0005-0000-0000-0000CB150000}"/>
    <cellStyle name="MW 2 4 3 2" xfId="7900" xr:uid="{00000000-0005-0000-0000-0000CC150000}"/>
    <cellStyle name="MW 2 4 4" xfId="5435" xr:uid="{00000000-0005-0000-0000-0000CD150000}"/>
    <cellStyle name="MW 2 4 4 2" xfId="8510" xr:uid="{00000000-0005-0000-0000-0000CE150000}"/>
    <cellStyle name="MW 2 4 5" xfId="6566" xr:uid="{00000000-0005-0000-0000-0000CF150000}"/>
    <cellStyle name="MW 2 4 5 2" xfId="9641" xr:uid="{00000000-0005-0000-0000-0000D0150000}"/>
    <cellStyle name="MW 2 4 6" xfId="6655" xr:uid="{00000000-0005-0000-0000-0000D1150000}"/>
    <cellStyle name="MW 2 5" xfId="4073" xr:uid="{00000000-0005-0000-0000-0000D2150000}"/>
    <cellStyle name="MW 2 5 2" xfId="4683" xr:uid="{00000000-0005-0000-0000-0000D3150000}"/>
    <cellStyle name="MW 2 5 2 2" xfId="7758" xr:uid="{00000000-0005-0000-0000-0000D4150000}"/>
    <cellStyle name="MW 2 5 3" xfId="5293" xr:uid="{00000000-0005-0000-0000-0000D5150000}"/>
    <cellStyle name="MW 2 5 3 2" xfId="8368" xr:uid="{00000000-0005-0000-0000-0000D6150000}"/>
    <cellStyle name="MW 2 5 4" xfId="5903" xr:uid="{00000000-0005-0000-0000-0000D7150000}"/>
    <cellStyle name="MW 2 5 4 2" xfId="8978" xr:uid="{00000000-0005-0000-0000-0000D8150000}"/>
    <cellStyle name="MW 2 5 5" xfId="6053" xr:uid="{00000000-0005-0000-0000-0000D9150000}"/>
    <cellStyle name="MW 2 5 5 2" xfId="9128" xr:uid="{00000000-0005-0000-0000-0000DA150000}"/>
    <cellStyle name="MW 2 5 6" xfId="7123" xr:uid="{00000000-0005-0000-0000-0000DB150000}"/>
    <cellStyle name="MW 2 6" xfId="4307" xr:uid="{00000000-0005-0000-0000-0000DC150000}"/>
    <cellStyle name="MW 2 6 2" xfId="7382" xr:uid="{00000000-0005-0000-0000-0000DD150000}"/>
    <cellStyle name="MW 2 7" xfId="4917" xr:uid="{00000000-0005-0000-0000-0000DE150000}"/>
    <cellStyle name="MW 2 7 2" xfId="7992" xr:uid="{00000000-0005-0000-0000-0000DF150000}"/>
    <cellStyle name="MW 2 8" xfId="5527" xr:uid="{00000000-0005-0000-0000-0000E0150000}"/>
    <cellStyle name="MW 2 8 2" xfId="8602" xr:uid="{00000000-0005-0000-0000-0000E1150000}"/>
    <cellStyle name="MW 2 9" xfId="6544" xr:uid="{00000000-0005-0000-0000-0000E2150000}"/>
    <cellStyle name="MW 2 9 2" xfId="9619" xr:uid="{00000000-0005-0000-0000-0000E3150000}"/>
    <cellStyle name="MW 3" xfId="3751" xr:uid="{00000000-0005-0000-0000-0000E4150000}"/>
    <cellStyle name="MW 3 10" xfId="6801" xr:uid="{00000000-0005-0000-0000-0000E5150000}"/>
    <cellStyle name="MW 3 2" xfId="3873" xr:uid="{00000000-0005-0000-0000-0000E6150000}"/>
    <cellStyle name="MW 3 2 2" xfId="4483" xr:uid="{00000000-0005-0000-0000-0000E7150000}"/>
    <cellStyle name="MW 3 2 2 2" xfId="7558" xr:uid="{00000000-0005-0000-0000-0000E8150000}"/>
    <cellStyle name="MW 3 2 3" xfId="5093" xr:uid="{00000000-0005-0000-0000-0000E9150000}"/>
    <cellStyle name="MW 3 2 3 2" xfId="8168" xr:uid="{00000000-0005-0000-0000-0000EA150000}"/>
    <cellStyle name="MW 3 2 4" xfId="5703" xr:uid="{00000000-0005-0000-0000-0000EB150000}"/>
    <cellStyle name="MW 3 2 4 2" xfId="8778" xr:uid="{00000000-0005-0000-0000-0000EC150000}"/>
    <cellStyle name="MW 3 2 5" xfId="6463" xr:uid="{00000000-0005-0000-0000-0000ED150000}"/>
    <cellStyle name="MW 3 2 5 2" xfId="9538" xr:uid="{00000000-0005-0000-0000-0000EE150000}"/>
    <cellStyle name="MW 3 2 6" xfId="6923" xr:uid="{00000000-0005-0000-0000-0000EF150000}"/>
    <cellStyle name="MW 3 3" xfId="3998" xr:uid="{00000000-0005-0000-0000-0000F0150000}"/>
    <cellStyle name="MW 3 3 2" xfId="4608" xr:uid="{00000000-0005-0000-0000-0000F1150000}"/>
    <cellStyle name="MW 3 3 2 2" xfId="7683" xr:uid="{00000000-0005-0000-0000-0000F2150000}"/>
    <cellStyle name="MW 3 3 3" xfId="5218" xr:uid="{00000000-0005-0000-0000-0000F3150000}"/>
    <cellStyle name="MW 3 3 3 2" xfId="8293" xr:uid="{00000000-0005-0000-0000-0000F4150000}"/>
    <cellStyle name="MW 3 3 4" xfId="5828" xr:uid="{00000000-0005-0000-0000-0000F5150000}"/>
    <cellStyle name="MW 3 3 4 2" xfId="8903" xr:uid="{00000000-0005-0000-0000-0000F6150000}"/>
    <cellStyle name="MW 3 3 5" xfId="6094" xr:uid="{00000000-0005-0000-0000-0000F7150000}"/>
    <cellStyle name="MW 3 3 5 2" xfId="9169" xr:uid="{00000000-0005-0000-0000-0000F8150000}"/>
    <cellStyle name="MW 3 3 6" xfId="7048" xr:uid="{00000000-0005-0000-0000-0000F9150000}"/>
    <cellStyle name="MW 3 4" xfId="3591" xr:uid="{00000000-0005-0000-0000-0000FA150000}"/>
    <cellStyle name="MW 3 4 2" xfId="4201" xr:uid="{00000000-0005-0000-0000-0000FB150000}"/>
    <cellStyle name="MW 3 4 2 2" xfId="7276" xr:uid="{00000000-0005-0000-0000-0000FC150000}"/>
    <cellStyle name="MW 3 4 3" xfId="4811" xr:uid="{00000000-0005-0000-0000-0000FD150000}"/>
    <cellStyle name="MW 3 4 3 2" xfId="7886" xr:uid="{00000000-0005-0000-0000-0000FE150000}"/>
    <cellStyle name="MW 3 4 4" xfId="5421" xr:uid="{00000000-0005-0000-0000-0000FF150000}"/>
    <cellStyle name="MW 3 4 4 2" xfId="8496" xr:uid="{00000000-0005-0000-0000-000000160000}"/>
    <cellStyle name="MW 3 4 5" xfId="6291" xr:uid="{00000000-0005-0000-0000-000001160000}"/>
    <cellStyle name="MW 3 4 5 2" xfId="9366" xr:uid="{00000000-0005-0000-0000-000002160000}"/>
    <cellStyle name="MW 3 4 6" xfId="6641" xr:uid="{00000000-0005-0000-0000-000003160000}"/>
    <cellStyle name="MW 3 5" xfId="4127" xr:uid="{00000000-0005-0000-0000-000004160000}"/>
    <cellStyle name="MW 3 5 2" xfId="4737" xr:uid="{00000000-0005-0000-0000-000005160000}"/>
    <cellStyle name="MW 3 5 2 2" xfId="7812" xr:uid="{00000000-0005-0000-0000-000006160000}"/>
    <cellStyle name="MW 3 5 3" xfId="5347" xr:uid="{00000000-0005-0000-0000-000007160000}"/>
    <cellStyle name="MW 3 5 3 2" xfId="8422" xr:uid="{00000000-0005-0000-0000-000008160000}"/>
    <cellStyle name="MW 3 5 4" xfId="5957" xr:uid="{00000000-0005-0000-0000-000009160000}"/>
    <cellStyle name="MW 3 5 4 2" xfId="9032" xr:uid="{00000000-0005-0000-0000-00000A160000}"/>
    <cellStyle name="MW 3 5 5" xfId="6596" xr:uid="{00000000-0005-0000-0000-00000B160000}"/>
    <cellStyle name="MW 3 5 5 2" xfId="9671" xr:uid="{00000000-0005-0000-0000-00000C160000}"/>
    <cellStyle name="MW 3 5 6" xfId="7177" xr:uid="{00000000-0005-0000-0000-00000D160000}"/>
    <cellStyle name="MW 3 6" xfId="4361" xr:uid="{00000000-0005-0000-0000-00000E160000}"/>
    <cellStyle name="MW 3 6 2" xfId="7436" xr:uid="{00000000-0005-0000-0000-00000F160000}"/>
    <cellStyle name="MW 3 7" xfId="4971" xr:uid="{00000000-0005-0000-0000-000010160000}"/>
    <cellStyle name="MW 3 7 2" xfId="8046" xr:uid="{00000000-0005-0000-0000-000011160000}"/>
    <cellStyle name="MW 3 8" xfId="5581" xr:uid="{00000000-0005-0000-0000-000012160000}"/>
    <cellStyle name="MW 3 8 2" xfId="8656" xr:uid="{00000000-0005-0000-0000-000013160000}"/>
    <cellStyle name="MW 3 9" xfId="6215" xr:uid="{00000000-0005-0000-0000-000014160000}"/>
    <cellStyle name="MW 3 9 2" xfId="9290" xr:uid="{00000000-0005-0000-0000-000015160000}"/>
    <cellStyle name="MW 4" xfId="3729" xr:uid="{00000000-0005-0000-0000-000016160000}"/>
    <cellStyle name="MW 4 10" xfId="6779" xr:uid="{00000000-0005-0000-0000-000017160000}"/>
    <cellStyle name="MW 4 2" xfId="3851" xr:uid="{00000000-0005-0000-0000-000018160000}"/>
    <cellStyle name="MW 4 2 2" xfId="4461" xr:uid="{00000000-0005-0000-0000-000019160000}"/>
    <cellStyle name="MW 4 2 2 2" xfId="7536" xr:uid="{00000000-0005-0000-0000-00001A160000}"/>
    <cellStyle name="MW 4 2 3" xfId="5071" xr:uid="{00000000-0005-0000-0000-00001B160000}"/>
    <cellStyle name="MW 4 2 3 2" xfId="8146" xr:uid="{00000000-0005-0000-0000-00001C160000}"/>
    <cellStyle name="MW 4 2 4" xfId="5681" xr:uid="{00000000-0005-0000-0000-00001D160000}"/>
    <cellStyle name="MW 4 2 4 2" xfId="8756" xr:uid="{00000000-0005-0000-0000-00001E160000}"/>
    <cellStyle name="MW 4 2 5" xfId="6485" xr:uid="{00000000-0005-0000-0000-00001F160000}"/>
    <cellStyle name="MW 4 2 5 2" xfId="9560" xr:uid="{00000000-0005-0000-0000-000020160000}"/>
    <cellStyle name="MW 4 2 6" xfId="6901" xr:uid="{00000000-0005-0000-0000-000021160000}"/>
    <cellStyle name="MW 4 3" xfId="3976" xr:uid="{00000000-0005-0000-0000-000022160000}"/>
    <cellStyle name="MW 4 3 2" xfId="4586" xr:uid="{00000000-0005-0000-0000-000023160000}"/>
    <cellStyle name="MW 4 3 2 2" xfId="7661" xr:uid="{00000000-0005-0000-0000-000024160000}"/>
    <cellStyle name="MW 4 3 3" xfId="5196" xr:uid="{00000000-0005-0000-0000-000025160000}"/>
    <cellStyle name="MW 4 3 3 2" xfId="8271" xr:uid="{00000000-0005-0000-0000-000026160000}"/>
    <cellStyle name="MW 4 3 4" xfId="5806" xr:uid="{00000000-0005-0000-0000-000027160000}"/>
    <cellStyle name="MW 4 3 4 2" xfId="8881" xr:uid="{00000000-0005-0000-0000-000028160000}"/>
    <cellStyle name="MW 4 3 5" xfId="6120" xr:uid="{00000000-0005-0000-0000-000029160000}"/>
    <cellStyle name="MW 4 3 5 2" xfId="9195" xr:uid="{00000000-0005-0000-0000-00002A160000}"/>
    <cellStyle name="MW 4 3 6" xfId="7026" xr:uid="{00000000-0005-0000-0000-00002B160000}"/>
    <cellStyle name="MW 4 4" xfId="3636" xr:uid="{00000000-0005-0000-0000-00002C160000}"/>
    <cellStyle name="MW 4 4 2" xfId="4246" xr:uid="{00000000-0005-0000-0000-00002D160000}"/>
    <cellStyle name="MW 4 4 2 2" xfId="7321" xr:uid="{00000000-0005-0000-0000-00002E160000}"/>
    <cellStyle name="MW 4 4 3" xfId="4856" xr:uid="{00000000-0005-0000-0000-00002F160000}"/>
    <cellStyle name="MW 4 4 3 2" xfId="7931" xr:uid="{00000000-0005-0000-0000-000030160000}"/>
    <cellStyle name="MW 4 4 4" xfId="5466" xr:uid="{00000000-0005-0000-0000-000031160000}"/>
    <cellStyle name="MW 4 4 4 2" xfId="8541" xr:uid="{00000000-0005-0000-0000-000032160000}"/>
    <cellStyle name="MW 4 4 5" xfId="6260" xr:uid="{00000000-0005-0000-0000-000033160000}"/>
    <cellStyle name="MW 4 4 5 2" xfId="9335" xr:uid="{00000000-0005-0000-0000-000034160000}"/>
    <cellStyle name="MW 4 4 6" xfId="6686" xr:uid="{00000000-0005-0000-0000-000035160000}"/>
    <cellStyle name="MW 4 5" xfId="4105" xr:uid="{00000000-0005-0000-0000-000036160000}"/>
    <cellStyle name="MW 4 5 2" xfId="4715" xr:uid="{00000000-0005-0000-0000-000037160000}"/>
    <cellStyle name="MW 4 5 2 2" xfId="7790" xr:uid="{00000000-0005-0000-0000-000038160000}"/>
    <cellStyle name="MW 4 5 3" xfId="5325" xr:uid="{00000000-0005-0000-0000-000039160000}"/>
    <cellStyle name="MW 4 5 3 2" xfId="8400" xr:uid="{00000000-0005-0000-0000-00003A160000}"/>
    <cellStyle name="MW 4 5 4" xfId="5935" xr:uid="{00000000-0005-0000-0000-00003B160000}"/>
    <cellStyle name="MW 4 5 4 2" xfId="9010" xr:uid="{00000000-0005-0000-0000-00003C160000}"/>
    <cellStyle name="MW 4 5 5" xfId="6030" xr:uid="{00000000-0005-0000-0000-00003D160000}"/>
    <cellStyle name="MW 4 5 5 2" xfId="9105" xr:uid="{00000000-0005-0000-0000-00003E160000}"/>
    <cellStyle name="MW 4 5 6" xfId="7155" xr:uid="{00000000-0005-0000-0000-00003F160000}"/>
    <cellStyle name="MW 4 6" xfId="4339" xr:uid="{00000000-0005-0000-0000-000040160000}"/>
    <cellStyle name="MW 4 6 2" xfId="7414" xr:uid="{00000000-0005-0000-0000-000041160000}"/>
    <cellStyle name="MW 4 7" xfId="4949" xr:uid="{00000000-0005-0000-0000-000042160000}"/>
    <cellStyle name="MW 4 7 2" xfId="8024" xr:uid="{00000000-0005-0000-0000-000043160000}"/>
    <cellStyle name="MW 4 8" xfId="5559" xr:uid="{00000000-0005-0000-0000-000044160000}"/>
    <cellStyle name="MW 4 8 2" xfId="8634" xr:uid="{00000000-0005-0000-0000-000045160000}"/>
    <cellStyle name="MW 4 9" xfId="6512" xr:uid="{00000000-0005-0000-0000-000046160000}"/>
    <cellStyle name="MW 4 9 2" xfId="9587" xr:uid="{00000000-0005-0000-0000-000047160000}"/>
    <cellStyle name="NEW정렬" xfId="2968" xr:uid="{00000000-0005-0000-0000-000048160000}"/>
    <cellStyle name="no dec" xfId="668" xr:uid="{00000000-0005-0000-0000-000049160000}"/>
    <cellStyle name="normal" xfId="2969" xr:uid="{00000000-0005-0000-0000-00004A160000}"/>
    <cellStyle name="Normal - Style1" xfId="669" xr:uid="{00000000-0005-0000-0000-00004B160000}"/>
    <cellStyle name="Normal - Style1 10" xfId="670" xr:uid="{00000000-0005-0000-0000-00004C160000}"/>
    <cellStyle name="Normal - Style1 11" xfId="671" xr:uid="{00000000-0005-0000-0000-00004D160000}"/>
    <cellStyle name="Normal - Style1 12" xfId="672" xr:uid="{00000000-0005-0000-0000-00004E160000}"/>
    <cellStyle name="Normal - Style1 13" xfId="673" xr:uid="{00000000-0005-0000-0000-00004F160000}"/>
    <cellStyle name="Normal - Style1 14" xfId="674" xr:uid="{00000000-0005-0000-0000-000050160000}"/>
    <cellStyle name="Normal - Style1 15" xfId="675" xr:uid="{00000000-0005-0000-0000-000051160000}"/>
    <cellStyle name="Normal - Style1 16" xfId="676" xr:uid="{00000000-0005-0000-0000-000052160000}"/>
    <cellStyle name="Normal - Style1 17" xfId="677" xr:uid="{00000000-0005-0000-0000-000053160000}"/>
    <cellStyle name="Normal - Style1 18" xfId="678" xr:uid="{00000000-0005-0000-0000-000054160000}"/>
    <cellStyle name="Normal - Style1 19" xfId="679" xr:uid="{00000000-0005-0000-0000-000055160000}"/>
    <cellStyle name="Normal - Style1 2" xfId="680" xr:uid="{00000000-0005-0000-0000-000056160000}"/>
    <cellStyle name="Normal - Style1 2 2" xfId="3446" xr:uid="{00000000-0005-0000-0000-000057160000}"/>
    <cellStyle name="Normal - Style1 20" xfId="681" xr:uid="{00000000-0005-0000-0000-000058160000}"/>
    <cellStyle name="Normal - Style1 21" xfId="2970" xr:uid="{00000000-0005-0000-0000-000059160000}"/>
    <cellStyle name="Normal - Style1 3" xfId="682" xr:uid="{00000000-0005-0000-0000-00005A160000}"/>
    <cellStyle name="Normal - Style1 4" xfId="683" xr:uid="{00000000-0005-0000-0000-00005B160000}"/>
    <cellStyle name="Normal - Style1 5" xfId="684" xr:uid="{00000000-0005-0000-0000-00005C160000}"/>
    <cellStyle name="Normal - Style1 6" xfId="685" xr:uid="{00000000-0005-0000-0000-00005D160000}"/>
    <cellStyle name="Normal - Style1 7" xfId="686" xr:uid="{00000000-0005-0000-0000-00005E160000}"/>
    <cellStyle name="Normal - Style1 8" xfId="687" xr:uid="{00000000-0005-0000-0000-00005F160000}"/>
    <cellStyle name="Normal - Style1 9" xfId="688" xr:uid="{00000000-0005-0000-0000-000060160000}"/>
    <cellStyle name="Normal - Style2" xfId="2971" xr:uid="{00000000-0005-0000-0000-000061160000}"/>
    <cellStyle name="Normal - Style3" xfId="2972" xr:uid="{00000000-0005-0000-0000-000062160000}"/>
    <cellStyle name="Normal - Style4" xfId="2973" xr:uid="{00000000-0005-0000-0000-000063160000}"/>
    <cellStyle name="Normal - Style5" xfId="2974" xr:uid="{00000000-0005-0000-0000-000064160000}"/>
    <cellStyle name="Normal - Style6" xfId="2975" xr:uid="{00000000-0005-0000-0000-000065160000}"/>
    <cellStyle name="Normal - Style7" xfId="2976" xr:uid="{00000000-0005-0000-0000-000066160000}"/>
    <cellStyle name="Normal - Style8" xfId="2977" xr:uid="{00000000-0005-0000-0000-000067160000}"/>
    <cellStyle name="Normal - 유형1" xfId="689" xr:uid="{00000000-0005-0000-0000-000068160000}"/>
    <cellStyle name="Normal_ SG&amp;A Bridge" xfId="2978" xr:uid="{00000000-0005-0000-0000-000069160000}"/>
    <cellStyle name="Œ…?æ맖?e [0.00]_laroux" xfId="690" xr:uid="{00000000-0005-0000-0000-00006A160000}"/>
    <cellStyle name="Œ…?æ맖?e_laroux" xfId="691" xr:uid="{00000000-0005-0000-0000-00006B160000}"/>
    <cellStyle name="oft Excel]_x000d__x000a_Comment=The open=/f lines load custom functions into the Paste Function list._x000d__x000a_Maximized=1_x000d__x000a_AutoFormat=" xfId="3447" xr:uid="{00000000-0005-0000-0000-00006C160000}"/>
    <cellStyle name="oh" xfId="3448" xr:uid="{00000000-0005-0000-0000-00006D160000}"/>
    <cellStyle name="Percent" xfId="692" xr:uid="{00000000-0005-0000-0000-00006E160000}"/>
    <cellStyle name="Percent [2]" xfId="52" xr:uid="{00000000-0005-0000-0000-00006F160000}"/>
    <cellStyle name="Percent 2" xfId="3449" xr:uid="{00000000-0005-0000-0000-000070160000}"/>
    <cellStyle name="Percent 3" xfId="3565" xr:uid="{00000000-0005-0000-0000-000071160000}"/>
    <cellStyle name="Percent 4" xfId="2979" xr:uid="{00000000-0005-0000-0000-000072160000}"/>
    <cellStyle name="Percent 5" xfId="9716" xr:uid="{00000000-0005-0000-0000-000073160000}"/>
    <cellStyle name="Percent_%ec%9e%85%ec%b0%b0%ec%84%9c%eb%a5%98(%ed%84%b0%eb%84%90%ea%b3%84%ec%b8%a1)(1)" xfId="2980" xr:uid="{00000000-0005-0000-0000-000074160000}"/>
    <cellStyle name="RevList" xfId="2981" xr:uid="{00000000-0005-0000-0000-000075160000}"/>
    <cellStyle name="s]_x000d__x000a_load=_x000d__x000a_run=_x000d__x000a_NullPort=None_x000d__x000a_SkipMouseRedetect=1_x000d__x000a_device=QLaser SF700/710,KHQLBP,LPT1:_x000d__x000a__x000d__x000a_[Desktop]_x000d__x000a_Wallpaper=C:\WI" xfId="3450" xr:uid="{00000000-0005-0000-0000-000076160000}"/>
    <cellStyle name="sh" xfId="3451" xr:uid="{00000000-0005-0000-0000-000077160000}"/>
    <cellStyle name="ssh" xfId="3452" xr:uid="{00000000-0005-0000-0000-000078160000}"/>
    <cellStyle name="Standard_Anpassen der Amortisation" xfId="693" xr:uid="{00000000-0005-0000-0000-000079160000}"/>
    <cellStyle name="subhead" xfId="53" xr:uid="{00000000-0005-0000-0000-00007A160000}"/>
    <cellStyle name="Subtotal" xfId="2982" xr:uid="{00000000-0005-0000-0000-00007B160000}"/>
    <cellStyle name="testtitle" xfId="2983" xr:uid="{00000000-0005-0000-0000-00007C160000}"/>
    <cellStyle name="Title" xfId="2984" xr:uid="{00000000-0005-0000-0000-00007D160000}"/>
    <cellStyle name="title [1]" xfId="694" xr:uid="{00000000-0005-0000-0000-00007E160000}"/>
    <cellStyle name="title [2]" xfId="695" xr:uid="{00000000-0005-0000-0000-00007F160000}"/>
    <cellStyle name="ton" xfId="696" xr:uid="{00000000-0005-0000-0000-000080160000}"/>
    <cellStyle name="TON 2" xfId="2985" xr:uid="{00000000-0005-0000-0000-000081160000}"/>
    <cellStyle name="ton/m3" xfId="2987" xr:uid="{00000000-0005-0000-0000-000082160000}"/>
    <cellStyle name="Ton/set" xfId="2988" xr:uid="{00000000-0005-0000-0000-000083160000}"/>
    <cellStyle name="Ton/set 2" xfId="3726" xr:uid="{00000000-0005-0000-0000-000084160000}"/>
    <cellStyle name="Ton/set 2 10" xfId="6776" xr:uid="{00000000-0005-0000-0000-000085160000}"/>
    <cellStyle name="Ton/set 2 2" xfId="3848" xr:uid="{00000000-0005-0000-0000-000086160000}"/>
    <cellStyle name="Ton/set 2 2 2" xfId="4458" xr:uid="{00000000-0005-0000-0000-000087160000}"/>
    <cellStyle name="Ton/set 2 2 2 2" xfId="7533" xr:uid="{00000000-0005-0000-0000-000088160000}"/>
    <cellStyle name="Ton/set 2 2 3" xfId="5068" xr:uid="{00000000-0005-0000-0000-000089160000}"/>
    <cellStyle name="Ton/set 2 2 3 2" xfId="8143" xr:uid="{00000000-0005-0000-0000-00008A160000}"/>
    <cellStyle name="Ton/set 2 2 4" xfId="5678" xr:uid="{00000000-0005-0000-0000-00008B160000}"/>
    <cellStyle name="Ton/set 2 2 4 2" xfId="8753" xr:uid="{00000000-0005-0000-0000-00008C160000}"/>
    <cellStyle name="Ton/set 2 2 5" xfId="6488" xr:uid="{00000000-0005-0000-0000-00008D160000}"/>
    <cellStyle name="Ton/set 2 2 5 2" xfId="9563" xr:uid="{00000000-0005-0000-0000-00008E160000}"/>
    <cellStyle name="Ton/set 2 2 6" xfId="6898" xr:uid="{00000000-0005-0000-0000-00008F160000}"/>
    <cellStyle name="Ton/set 2 3" xfId="3973" xr:uid="{00000000-0005-0000-0000-000090160000}"/>
    <cellStyle name="Ton/set 2 3 2" xfId="4583" xr:uid="{00000000-0005-0000-0000-000091160000}"/>
    <cellStyle name="Ton/set 2 3 2 2" xfId="7658" xr:uid="{00000000-0005-0000-0000-000092160000}"/>
    <cellStyle name="Ton/set 2 3 3" xfId="5193" xr:uid="{00000000-0005-0000-0000-000093160000}"/>
    <cellStyle name="Ton/set 2 3 3 2" xfId="8268" xr:uid="{00000000-0005-0000-0000-000094160000}"/>
    <cellStyle name="Ton/set 2 3 4" xfId="5803" xr:uid="{00000000-0005-0000-0000-000095160000}"/>
    <cellStyle name="Ton/set 2 3 4 2" xfId="8878" xr:uid="{00000000-0005-0000-0000-000096160000}"/>
    <cellStyle name="Ton/set 2 3 5" xfId="6363" xr:uid="{00000000-0005-0000-0000-000097160000}"/>
    <cellStyle name="Ton/set 2 3 5 2" xfId="9438" xr:uid="{00000000-0005-0000-0000-000098160000}"/>
    <cellStyle name="Ton/set 2 3 6" xfId="7023" xr:uid="{00000000-0005-0000-0000-000099160000}"/>
    <cellStyle name="Ton/set 2 4" xfId="3634" xr:uid="{00000000-0005-0000-0000-00009A160000}"/>
    <cellStyle name="Ton/set 2 4 2" xfId="4244" xr:uid="{00000000-0005-0000-0000-00009B160000}"/>
    <cellStyle name="Ton/set 2 4 2 2" xfId="7319" xr:uid="{00000000-0005-0000-0000-00009C160000}"/>
    <cellStyle name="Ton/set 2 4 3" xfId="4854" xr:uid="{00000000-0005-0000-0000-00009D160000}"/>
    <cellStyle name="Ton/set 2 4 3 2" xfId="7929" xr:uid="{00000000-0005-0000-0000-00009E160000}"/>
    <cellStyle name="Ton/set 2 4 4" xfId="5464" xr:uid="{00000000-0005-0000-0000-00009F160000}"/>
    <cellStyle name="Ton/set 2 4 4 2" xfId="8539" xr:uid="{00000000-0005-0000-0000-0000A0160000}"/>
    <cellStyle name="Ton/set 2 4 5" xfId="6262" xr:uid="{00000000-0005-0000-0000-0000A1160000}"/>
    <cellStyle name="Ton/set 2 4 5 2" xfId="9337" xr:uid="{00000000-0005-0000-0000-0000A2160000}"/>
    <cellStyle name="Ton/set 2 4 6" xfId="6684" xr:uid="{00000000-0005-0000-0000-0000A3160000}"/>
    <cellStyle name="Ton/set 2 5" xfId="4102" xr:uid="{00000000-0005-0000-0000-0000A4160000}"/>
    <cellStyle name="Ton/set 2 5 2" xfId="4712" xr:uid="{00000000-0005-0000-0000-0000A5160000}"/>
    <cellStyle name="Ton/set 2 5 2 2" xfId="7787" xr:uid="{00000000-0005-0000-0000-0000A6160000}"/>
    <cellStyle name="Ton/set 2 5 3" xfId="5322" xr:uid="{00000000-0005-0000-0000-0000A7160000}"/>
    <cellStyle name="Ton/set 2 5 3 2" xfId="8397" xr:uid="{00000000-0005-0000-0000-0000A8160000}"/>
    <cellStyle name="Ton/set 2 5 4" xfId="5932" xr:uid="{00000000-0005-0000-0000-0000A9160000}"/>
    <cellStyle name="Ton/set 2 5 4 2" xfId="9007" xr:uid="{00000000-0005-0000-0000-0000AA160000}"/>
    <cellStyle name="Ton/set 2 5 5" xfId="6032" xr:uid="{00000000-0005-0000-0000-0000AB160000}"/>
    <cellStyle name="Ton/set 2 5 5 2" xfId="9107" xr:uid="{00000000-0005-0000-0000-0000AC160000}"/>
    <cellStyle name="Ton/set 2 5 6" xfId="7152" xr:uid="{00000000-0005-0000-0000-0000AD160000}"/>
    <cellStyle name="Ton/set 2 6" xfId="4336" xr:uid="{00000000-0005-0000-0000-0000AE160000}"/>
    <cellStyle name="Ton/set 2 6 2" xfId="7411" xr:uid="{00000000-0005-0000-0000-0000AF160000}"/>
    <cellStyle name="Ton/set 2 7" xfId="4946" xr:uid="{00000000-0005-0000-0000-0000B0160000}"/>
    <cellStyle name="Ton/set 2 7 2" xfId="8021" xr:uid="{00000000-0005-0000-0000-0000B1160000}"/>
    <cellStyle name="Ton/set 2 8" xfId="5556" xr:uid="{00000000-0005-0000-0000-0000B2160000}"/>
    <cellStyle name="Ton/set 2 8 2" xfId="8631" xr:uid="{00000000-0005-0000-0000-0000B3160000}"/>
    <cellStyle name="Ton/set 2 9" xfId="6515" xr:uid="{00000000-0005-0000-0000-0000B4160000}"/>
    <cellStyle name="Ton/set 2 9 2" xfId="9590" xr:uid="{00000000-0005-0000-0000-0000B5160000}"/>
    <cellStyle name="Ton/set 3" xfId="3731" xr:uid="{00000000-0005-0000-0000-0000B6160000}"/>
    <cellStyle name="Ton/set 3 10" xfId="6781" xr:uid="{00000000-0005-0000-0000-0000B7160000}"/>
    <cellStyle name="Ton/set 3 2" xfId="3853" xr:uid="{00000000-0005-0000-0000-0000B8160000}"/>
    <cellStyle name="Ton/set 3 2 2" xfId="4463" xr:uid="{00000000-0005-0000-0000-0000B9160000}"/>
    <cellStyle name="Ton/set 3 2 2 2" xfId="7538" xr:uid="{00000000-0005-0000-0000-0000BA160000}"/>
    <cellStyle name="Ton/set 3 2 3" xfId="5073" xr:uid="{00000000-0005-0000-0000-0000BB160000}"/>
    <cellStyle name="Ton/set 3 2 3 2" xfId="8148" xr:uid="{00000000-0005-0000-0000-0000BC160000}"/>
    <cellStyle name="Ton/set 3 2 4" xfId="5683" xr:uid="{00000000-0005-0000-0000-0000BD160000}"/>
    <cellStyle name="Ton/set 3 2 4 2" xfId="8758" xr:uid="{00000000-0005-0000-0000-0000BE160000}"/>
    <cellStyle name="Ton/set 3 2 5" xfId="6483" xr:uid="{00000000-0005-0000-0000-0000BF160000}"/>
    <cellStyle name="Ton/set 3 2 5 2" xfId="9558" xr:uid="{00000000-0005-0000-0000-0000C0160000}"/>
    <cellStyle name="Ton/set 3 2 6" xfId="6903" xr:uid="{00000000-0005-0000-0000-0000C1160000}"/>
    <cellStyle name="Ton/set 3 3" xfId="3978" xr:uid="{00000000-0005-0000-0000-0000C2160000}"/>
    <cellStyle name="Ton/set 3 3 2" xfId="4588" xr:uid="{00000000-0005-0000-0000-0000C3160000}"/>
    <cellStyle name="Ton/set 3 3 2 2" xfId="7663" xr:uid="{00000000-0005-0000-0000-0000C4160000}"/>
    <cellStyle name="Ton/set 3 3 3" xfId="5198" xr:uid="{00000000-0005-0000-0000-0000C5160000}"/>
    <cellStyle name="Ton/set 3 3 3 2" xfId="8273" xr:uid="{00000000-0005-0000-0000-0000C6160000}"/>
    <cellStyle name="Ton/set 3 3 4" xfId="5808" xr:uid="{00000000-0005-0000-0000-0000C7160000}"/>
    <cellStyle name="Ton/set 3 3 4 2" xfId="8883" xr:uid="{00000000-0005-0000-0000-0000C8160000}"/>
    <cellStyle name="Ton/set 3 3 5" xfId="6118" xr:uid="{00000000-0005-0000-0000-0000C9160000}"/>
    <cellStyle name="Ton/set 3 3 5 2" xfId="9193" xr:uid="{00000000-0005-0000-0000-0000CA160000}"/>
    <cellStyle name="Ton/set 3 3 6" xfId="7028" xr:uid="{00000000-0005-0000-0000-0000CB160000}"/>
    <cellStyle name="Ton/set 3 4" xfId="3637" xr:uid="{00000000-0005-0000-0000-0000CC160000}"/>
    <cellStyle name="Ton/set 3 4 2" xfId="4247" xr:uid="{00000000-0005-0000-0000-0000CD160000}"/>
    <cellStyle name="Ton/set 3 4 2 2" xfId="7322" xr:uid="{00000000-0005-0000-0000-0000CE160000}"/>
    <cellStyle name="Ton/set 3 4 3" xfId="4857" xr:uid="{00000000-0005-0000-0000-0000CF160000}"/>
    <cellStyle name="Ton/set 3 4 3 2" xfId="7932" xr:uid="{00000000-0005-0000-0000-0000D0160000}"/>
    <cellStyle name="Ton/set 3 4 4" xfId="5467" xr:uid="{00000000-0005-0000-0000-0000D1160000}"/>
    <cellStyle name="Ton/set 3 4 4 2" xfId="8542" xr:uid="{00000000-0005-0000-0000-0000D2160000}"/>
    <cellStyle name="Ton/set 3 4 5" xfId="6562" xr:uid="{00000000-0005-0000-0000-0000D3160000}"/>
    <cellStyle name="Ton/set 3 4 5 2" xfId="9637" xr:uid="{00000000-0005-0000-0000-0000D4160000}"/>
    <cellStyle name="Ton/set 3 4 6" xfId="6687" xr:uid="{00000000-0005-0000-0000-0000D5160000}"/>
    <cellStyle name="Ton/set 3 5" xfId="4107" xr:uid="{00000000-0005-0000-0000-0000D6160000}"/>
    <cellStyle name="Ton/set 3 5 2" xfId="4717" xr:uid="{00000000-0005-0000-0000-0000D7160000}"/>
    <cellStyle name="Ton/set 3 5 2 2" xfId="7792" xr:uid="{00000000-0005-0000-0000-0000D8160000}"/>
    <cellStyle name="Ton/set 3 5 3" xfId="5327" xr:uid="{00000000-0005-0000-0000-0000D9160000}"/>
    <cellStyle name="Ton/set 3 5 3 2" xfId="8402" xr:uid="{00000000-0005-0000-0000-0000DA160000}"/>
    <cellStyle name="Ton/set 3 5 4" xfId="5937" xr:uid="{00000000-0005-0000-0000-0000DB160000}"/>
    <cellStyle name="Ton/set 3 5 4 2" xfId="9012" xr:uid="{00000000-0005-0000-0000-0000DC160000}"/>
    <cellStyle name="Ton/set 3 5 5" xfId="6028" xr:uid="{00000000-0005-0000-0000-0000DD160000}"/>
    <cellStyle name="Ton/set 3 5 5 2" xfId="9103" xr:uid="{00000000-0005-0000-0000-0000DE160000}"/>
    <cellStyle name="Ton/set 3 5 6" xfId="7157" xr:uid="{00000000-0005-0000-0000-0000DF160000}"/>
    <cellStyle name="Ton/set 3 6" xfId="4341" xr:uid="{00000000-0005-0000-0000-0000E0160000}"/>
    <cellStyle name="Ton/set 3 6 2" xfId="7416" xr:uid="{00000000-0005-0000-0000-0000E1160000}"/>
    <cellStyle name="Ton/set 3 7" xfId="4951" xr:uid="{00000000-0005-0000-0000-0000E2160000}"/>
    <cellStyle name="Ton/set 3 7 2" xfId="8026" xr:uid="{00000000-0005-0000-0000-0000E3160000}"/>
    <cellStyle name="Ton/set 3 8" xfId="5561" xr:uid="{00000000-0005-0000-0000-0000E4160000}"/>
    <cellStyle name="Ton/set 3 8 2" xfId="8636" xr:uid="{00000000-0005-0000-0000-0000E5160000}"/>
    <cellStyle name="Ton/set 3 9" xfId="6510" xr:uid="{00000000-0005-0000-0000-0000E6160000}"/>
    <cellStyle name="Ton/set 3 9 2" xfId="9585" xr:uid="{00000000-0005-0000-0000-0000E7160000}"/>
    <cellStyle name="Ton/set 4" xfId="3727" xr:uid="{00000000-0005-0000-0000-0000E8160000}"/>
    <cellStyle name="Ton/set 4 10" xfId="6777" xr:uid="{00000000-0005-0000-0000-0000E9160000}"/>
    <cellStyle name="Ton/set 4 2" xfId="3849" xr:uid="{00000000-0005-0000-0000-0000EA160000}"/>
    <cellStyle name="Ton/set 4 2 2" xfId="4459" xr:uid="{00000000-0005-0000-0000-0000EB160000}"/>
    <cellStyle name="Ton/set 4 2 2 2" xfId="7534" xr:uid="{00000000-0005-0000-0000-0000EC160000}"/>
    <cellStyle name="Ton/set 4 2 3" xfId="5069" xr:uid="{00000000-0005-0000-0000-0000ED160000}"/>
    <cellStyle name="Ton/set 4 2 3 2" xfId="8144" xr:uid="{00000000-0005-0000-0000-0000EE160000}"/>
    <cellStyle name="Ton/set 4 2 4" xfId="5679" xr:uid="{00000000-0005-0000-0000-0000EF160000}"/>
    <cellStyle name="Ton/set 4 2 4 2" xfId="8754" xr:uid="{00000000-0005-0000-0000-0000F0160000}"/>
    <cellStyle name="Ton/set 4 2 5" xfId="6487" xr:uid="{00000000-0005-0000-0000-0000F1160000}"/>
    <cellStyle name="Ton/set 4 2 5 2" xfId="9562" xr:uid="{00000000-0005-0000-0000-0000F2160000}"/>
    <cellStyle name="Ton/set 4 2 6" xfId="6899" xr:uid="{00000000-0005-0000-0000-0000F3160000}"/>
    <cellStyle name="Ton/set 4 3" xfId="3974" xr:uid="{00000000-0005-0000-0000-0000F4160000}"/>
    <cellStyle name="Ton/set 4 3 2" xfId="4584" xr:uid="{00000000-0005-0000-0000-0000F5160000}"/>
    <cellStyle name="Ton/set 4 3 2 2" xfId="7659" xr:uid="{00000000-0005-0000-0000-0000F6160000}"/>
    <cellStyle name="Ton/set 4 3 3" xfId="5194" xr:uid="{00000000-0005-0000-0000-0000F7160000}"/>
    <cellStyle name="Ton/set 4 3 3 2" xfId="8269" xr:uid="{00000000-0005-0000-0000-0000F8160000}"/>
    <cellStyle name="Ton/set 4 3 4" xfId="5804" xr:uid="{00000000-0005-0000-0000-0000F9160000}"/>
    <cellStyle name="Ton/set 4 3 4 2" xfId="8879" xr:uid="{00000000-0005-0000-0000-0000FA160000}"/>
    <cellStyle name="Ton/set 4 3 5" xfId="6122" xr:uid="{00000000-0005-0000-0000-0000FB160000}"/>
    <cellStyle name="Ton/set 4 3 5 2" xfId="9197" xr:uid="{00000000-0005-0000-0000-0000FC160000}"/>
    <cellStyle name="Ton/set 4 3 6" xfId="7024" xr:uid="{00000000-0005-0000-0000-0000FD160000}"/>
    <cellStyle name="Ton/set 4 4" xfId="3601" xr:uid="{00000000-0005-0000-0000-0000FE160000}"/>
    <cellStyle name="Ton/set 4 4 2" xfId="4211" xr:uid="{00000000-0005-0000-0000-0000FF160000}"/>
    <cellStyle name="Ton/set 4 4 2 2" xfId="7286" xr:uid="{00000000-0005-0000-0000-000000170000}"/>
    <cellStyle name="Ton/set 4 4 3" xfId="4821" xr:uid="{00000000-0005-0000-0000-000001170000}"/>
    <cellStyle name="Ton/set 4 4 3 2" xfId="7896" xr:uid="{00000000-0005-0000-0000-000002170000}"/>
    <cellStyle name="Ton/set 4 4 4" xfId="5431" xr:uid="{00000000-0005-0000-0000-000003170000}"/>
    <cellStyle name="Ton/set 4 4 4 2" xfId="8506" xr:uid="{00000000-0005-0000-0000-000004170000}"/>
    <cellStyle name="Ton/set 4 4 5" xfId="6570" xr:uid="{00000000-0005-0000-0000-000005170000}"/>
    <cellStyle name="Ton/set 4 4 5 2" xfId="9645" xr:uid="{00000000-0005-0000-0000-000006170000}"/>
    <cellStyle name="Ton/set 4 4 6" xfId="6651" xr:uid="{00000000-0005-0000-0000-000007170000}"/>
    <cellStyle name="Ton/set 4 5" xfId="4103" xr:uid="{00000000-0005-0000-0000-000008170000}"/>
    <cellStyle name="Ton/set 4 5 2" xfId="4713" xr:uid="{00000000-0005-0000-0000-000009170000}"/>
    <cellStyle name="Ton/set 4 5 2 2" xfId="7788" xr:uid="{00000000-0005-0000-0000-00000A170000}"/>
    <cellStyle name="Ton/set 4 5 3" xfId="5323" xr:uid="{00000000-0005-0000-0000-00000B170000}"/>
    <cellStyle name="Ton/set 4 5 3 2" xfId="8398" xr:uid="{00000000-0005-0000-0000-00000C170000}"/>
    <cellStyle name="Ton/set 4 5 4" xfId="5933" xr:uid="{00000000-0005-0000-0000-00000D170000}"/>
    <cellStyle name="Ton/set 4 5 4 2" xfId="9008" xr:uid="{00000000-0005-0000-0000-00000E170000}"/>
    <cellStyle name="Ton/set 4 5 5" xfId="6346" xr:uid="{00000000-0005-0000-0000-00000F170000}"/>
    <cellStyle name="Ton/set 4 5 5 2" xfId="9421" xr:uid="{00000000-0005-0000-0000-000010170000}"/>
    <cellStyle name="Ton/set 4 5 6" xfId="7153" xr:uid="{00000000-0005-0000-0000-000011170000}"/>
    <cellStyle name="Ton/set 4 6" xfId="4337" xr:uid="{00000000-0005-0000-0000-000012170000}"/>
    <cellStyle name="Ton/set 4 6 2" xfId="7412" xr:uid="{00000000-0005-0000-0000-000013170000}"/>
    <cellStyle name="Ton/set 4 7" xfId="4947" xr:uid="{00000000-0005-0000-0000-000014170000}"/>
    <cellStyle name="Ton/set 4 7 2" xfId="8022" xr:uid="{00000000-0005-0000-0000-000015170000}"/>
    <cellStyle name="Ton/set 4 8" xfId="5557" xr:uid="{00000000-0005-0000-0000-000016170000}"/>
    <cellStyle name="Ton/set 4 8 2" xfId="8632" xr:uid="{00000000-0005-0000-0000-000017170000}"/>
    <cellStyle name="Ton/set 4 9" xfId="6514" xr:uid="{00000000-0005-0000-0000-000018170000}"/>
    <cellStyle name="Ton/set 4 9 2" xfId="9589" xr:uid="{00000000-0005-0000-0000-000019170000}"/>
    <cellStyle name="Ton/대" xfId="2986" xr:uid="{00000000-0005-0000-0000-00001A170000}"/>
    <cellStyle name="Ton/대 2" xfId="3695" xr:uid="{00000000-0005-0000-0000-00001B170000}"/>
    <cellStyle name="Ton/대 2 10" xfId="6745" xr:uid="{00000000-0005-0000-0000-00001C170000}"/>
    <cellStyle name="Ton/대 2 2" xfId="3817" xr:uid="{00000000-0005-0000-0000-00001D170000}"/>
    <cellStyle name="Ton/대 2 2 2" xfId="4427" xr:uid="{00000000-0005-0000-0000-00001E170000}"/>
    <cellStyle name="Ton/대 2 2 2 2" xfId="7502" xr:uid="{00000000-0005-0000-0000-00001F170000}"/>
    <cellStyle name="Ton/대 2 2 3" xfId="5037" xr:uid="{00000000-0005-0000-0000-000020170000}"/>
    <cellStyle name="Ton/대 2 2 3 2" xfId="8112" xr:uid="{00000000-0005-0000-0000-000021170000}"/>
    <cellStyle name="Ton/대 2 2 4" xfId="5647" xr:uid="{00000000-0005-0000-0000-000022170000}"/>
    <cellStyle name="Ton/대 2 2 4 2" xfId="8722" xr:uid="{00000000-0005-0000-0000-000023170000}"/>
    <cellStyle name="Ton/대 2 2 5" xfId="6149" xr:uid="{00000000-0005-0000-0000-000024170000}"/>
    <cellStyle name="Ton/대 2 2 5 2" xfId="9224" xr:uid="{00000000-0005-0000-0000-000025170000}"/>
    <cellStyle name="Ton/대 2 2 6" xfId="6867" xr:uid="{00000000-0005-0000-0000-000026170000}"/>
    <cellStyle name="Ton/대 2 3" xfId="3942" xr:uid="{00000000-0005-0000-0000-000027170000}"/>
    <cellStyle name="Ton/대 2 3 2" xfId="4552" xr:uid="{00000000-0005-0000-0000-000028170000}"/>
    <cellStyle name="Ton/대 2 3 2 2" xfId="7627" xr:uid="{00000000-0005-0000-0000-000029170000}"/>
    <cellStyle name="Ton/대 2 3 3" xfId="5162" xr:uid="{00000000-0005-0000-0000-00002A170000}"/>
    <cellStyle name="Ton/대 2 3 3 2" xfId="8237" xr:uid="{00000000-0005-0000-0000-00002B170000}"/>
    <cellStyle name="Ton/대 2 3 4" xfId="5772" xr:uid="{00000000-0005-0000-0000-00002C170000}"/>
    <cellStyle name="Ton/대 2 3 4 2" xfId="8847" xr:uid="{00000000-0005-0000-0000-00002D170000}"/>
    <cellStyle name="Ton/대 2 3 5" xfId="6394" xr:uid="{00000000-0005-0000-0000-00002E170000}"/>
    <cellStyle name="Ton/대 2 3 5 2" xfId="9469" xr:uid="{00000000-0005-0000-0000-00002F170000}"/>
    <cellStyle name="Ton/대 2 3 6" xfId="6992" xr:uid="{00000000-0005-0000-0000-000030170000}"/>
    <cellStyle name="Ton/대 2 4" xfId="3583" xr:uid="{00000000-0005-0000-0000-000031170000}"/>
    <cellStyle name="Ton/대 2 4 2" xfId="4193" xr:uid="{00000000-0005-0000-0000-000032170000}"/>
    <cellStyle name="Ton/대 2 4 2 2" xfId="7268" xr:uid="{00000000-0005-0000-0000-000033170000}"/>
    <cellStyle name="Ton/대 2 4 3" xfId="4803" xr:uid="{00000000-0005-0000-0000-000034170000}"/>
    <cellStyle name="Ton/대 2 4 3 2" xfId="7878" xr:uid="{00000000-0005-0000-0000-000035170000}"/>
    <cellStyle name="Ton/대 2 4 4" xfId="5413" xr:uid="{00000000-0005-0000-0000-000036170000}"/>
    <cellStyle name="Ton/대 2 4 4 2" xfId="8488" xr:uid="{00000000-0005-0000-0000-000037170000}"/>
    <cellStyle name="Ton/대 2 4 5" xfId="6299" xr:uid="{00000000-0005-0000-0000-000038170000}"/>
    <cellStyle name="Ton/대 2 4 5 2" xfId="9374" xr:uid="{00000000-0005-0000-0000-000039170000}"/>
    <cellStyle name="Ton/대 2 4 6" xfId="6633" xr:uid="{00000000-0005-0000-0000-00003A170000}"/>
    <cellStyle name="Ton/대 2 5" xfId="4071" xr:uid="{00000000-0005-0000-0000-00003B170000}"/>
    <cellStyle name="Ton/대 2 5 2" xfId="4681" xr:uid="{00000000-0005-0000-0000-00003C170000}"/>
    <cellStyle name="Ton/대 2 5 2 2" xfId="7756" xr:uid="{00000000-0005-0000-0000-00003D170000}"/>
    <cellStyle name="Ton/대 2 5 3" xfId="5291" xr:uid="{00000000-0005-0000-0000-00003E170000}"/>
    <cellStyle name="Ton/대 2 5 3 2" xfId="8366" xr:uid="{00000000-0005-0000-0000-00003F170000}"/>
    <cellStyle name="Ton/대 2 5 4" xfId="5901" xr:uid="{00000000-0005-0000-0000-000040170000}"/>
    <cellStyle name="Ton/대 2 5 4 2" xfId="8976" xr:uid="{00000000-0005-0000-0000-000041170000}"/>
    <cellStyle name="Ton/대 2 5 5" xfId="6055" xr:uid="{00000000-0005-0000-0000-000042170000}"/>
    <cellStyle name="Ton/대 2 5 5 2" xfId="9130" xr:uid="{00000000-0005-0000-0000-000043170000}"/>
    <cellStyle name="Ton/대 2 5 6" xfId="7121" xr:uid="{00000000-0005-0000-0000-000044170000}"/>
    <cellStyle name="Ton/대 2 6" xfId="4305" xr:uid="{00000000-0005-0000-0000-000045170000}"/>
    <cellStyle name="Ton/대 2 6 2" xfId="7380" xr:uid="{00000000-0005-0000-0000-000046170000}"/>
    <cellStyle name="Ton/대 2 7" xfId="4915" xr:uid="{00000000-0005-0000-0000-000047170000}"/>
    <cellStyle name="Ton/대 2 7 2" xfId="7990" xr:uid="{00000000-0005-0000-0000-000048170000}"/>
    <cellStyle name="Ton/대 2 8" xfId="5525" xr:uid="{00000000-0005-0000-0000-000049170000}"/>
    <cellStyle name="Ton/대 2 8 2" xfId="8600" xr:uid="{00000000-0005-0000-0000-00004A170000}"/>
    <cellStyle name="Ton/대 2 9" xfId="6546" xr:uid="{00000000-0005-0000-0000-00004B170000}"/>
    <cellStyle name="Ton/대 2 9 2" xfId="9621" xr:uid="{00000000-0005-0000-0000-00004C170000}"/>
    <cellStyle name="Ton/대 3" xfId="3730" xr:uid="{00000000-0005-0000-0000-00004D170000}"/>
    <cellStyle name="Ton/대 3 10" xfId="6780" xr:uid="{00000000-0005-0000-0000-00004E170000}"/>
    <cellStyle name="Ton/대 3 2" xfId="3852" xr:uid="{00000000-0005-0000-0000-00004F170000}"/>
    <cellStyle name="Ton/대 3 2 2" xfId="4462" xr:uid="{00000000-0005-0000-0000-000050170000}"/>
    <cellStyle name="Ton/대 3 2 2 2" xfId="7537" xr:uid="{00000000-0005-0000-0000-000051170000}"/>
    <cellStyle name="Ton/대 3 2 3" xfId="5072" xr:uid="{00000000-0005-0000-0000-000052170000}"/>
    <cellStyle name="Ton/대 3 2 3 2" xfId="8147" xr:uid="{00000000-0005-0000-0000-000053170000}"/>
    <cellStyle name="Ton/대 3 2 4" xfId="5682" xr:uid="{00000000-0005-0000-0000-000054170000}"/>
    <cellStyle name="Ton/대 3 2 4 2" xfId="8757" xr:uid="{00000000-0005-0000-0000-000055170000}"/>
    <cellStyle name="Ton/대 3 2 5" xfId="6484" xr:uid="{00000000-0005-0000-0000-000056170000}"/>
    <cellStyle name="Ton/대 3 2 5 2" xfId="9559" xr:uid="{00000000-0005-0000-0000-000057170000}"/>
    <cellStyle name="Ton/대 3 2 6" xfId="6902" xr:uid="{00000000-0005-0000-0000-000058170000}"/>
    <cellStyle name="Ton/대 3 3" xfId="3977" xr:uid="{00000000-0005-0000-0000-000059170000}"/>
    <cellStyle name="Ton/대 3 3 2" xfId="4587" xr:uid="{00000000-0005-0000-0000-00005A170000}"/>
    <cellStyle name="Ton/대 3 3 2 2" xfId="7662" xr:uid="{00000000-0005-0000-0000-00005B170000}"/>
    <cellStyle name="Ton/대 3 3 3" xfId="5197" xr:uid="{00000000-0005-0000-0000-00005C170000}"/>
    <cellStyle name="Ton/대 3 3 3 2" xfId="8272" xr:uid="{00000000-0005-0000-0000-00005D170000}"/>
    <cellStyle name="Ton/대 3 3 4" xfId="5807" xr:uid="{00000000-0005-0000-0000-00005E170000}"/>
    <cellStyle name="Ton/대 3 3 4 2" xfId="8882" xr:uid="{00000000-0005-0000-0000-00005F170000}"/>
    <cellStyle name="Ton/대 3 3 5" xfId="6119" xr:uid="{00000000-0005-0000-0000-000060170000}"/>
    <cellStyle name="Ton/대 3 3 5 2" xfId="9194" xr:uid="{00000000-0005-0000-0000-000061170000}"/>
    <cellStyle name="Ton/대 3 3 6" xfId="7027" xr:uid="{00000000-0005-0000-0000-000062170000}"/>
    <cellStyle name="Ton/대 3 4" xfId="3602" xr:uid="{00000000-0005-0000-0000-000063170000}"/>
    <cellStyle name="Ton/대 3 4 2" xfId="4212" xr:uid="{00000000-0005-0000-0000-000064170000}"/>
    <cellStyle name="Ton/대 3 4 2 2" xfId="7287" xr:uid="{00000000-0005-0000-0000-000065170000}"/>
    <cellStyle name="Ton/대 3 4 3" xfId="4822" xr:uid="{00000000-0005-0000-0000-000066170000}"/>
    <cellStyle name="Ton/대 3 4 3 2" xfId="7897" xr:uid="{00000000-0005-0000-0000-000067170000}"/>
    <cellStyle name="Ton/대 3 4 4" xfId="5432" xr:uid="{00000000-0005-0000-0000-000068170000}"/>
    <cellStyle name="Ton/대 3 4 4 2" xfId="8507" xr:uid="{00000000-0005-0000-0000-000069170000}"/>
    <cellStyle name="Ton/대 3 4 5" xfId="6569" xr:uid="{00000000-0005-0000-0000-00006A170000}"/>
    <cellStyle name="Ton/대 3 4 5 2" xfId="9644" xr:uid="{00000000-0005-0000-0000-00006B170000}"/>
    <cellStyle name="Ton/대 3 4 6" xfId="6652" xr:uid="{00000000-0005-0000-0000-00006C170000}"/>
    <cellStyle name="Ton/대 3 5" xfId="4106" xr:uid="{00000000-0005-0000-0000-00006D170000}"/>
    <cellStyle name="Ton/대 3 5 2" xfId="4716" xr:uid="{00000000-0005-0000-0000-00006E170000}"/>
    <cellStyle name="Ton/대 3 5 2 2" xfId="7791" xr:uid="{00000000-0005-0000-0000-00006F170000}"/>
    <cellStyle name="Ton/대 3 5 3" xfId="5326" xr:uid="{00000000-0005-0000-0000-000070170000}"/>
    <cellStyle name="Ton/대 3 5 3 2" xfId="8401" xr:uid="{00000000-0005-0000-0000-000071170000}"/>
    <cellStyle name="Ton/대 3 5 4" xfId="5936" xr:uid="{00000000-0005-0000-0000-000072170000}"/>
    <cellStyle name="Ton/대 3 5 4 2" xfId="9011" xr:uid="{00000000-0005-0000-0000-000073170000}"/>
    <cellStyle name="Ton/대 3 5 5" xfId="6029" xr:uid="{00000000-0005-0000-0000-000074170000}"/>
    <cellStyle name="Ton/대 3 5 5 2" xfId="9104" xr:uid="{00000000-0005-0000-0000-000075170000}"/>
    <cellStyle name="Ton/대 3 5 6" xfId="7156" xr:uid="{00000000-0005-0000-0000-000076170000}"/>
    <cellStyle name="Ton/대 3 6" xfId="4340" xr:uid="{00000000-0005-0000-0000-000077170000}"/>
    <cellStyle name="Ton/대 3 6 2" xfId="7415" xr:uid="{00000000-0005-0000-0000-000078170000}"/>
    <cellStyle name="Ton/대 3 7" xfId="4950" xr:uid="{00000000-0005-0000-0000-000079170000}"/>
    <cellStyle name="Ton/대 3 7 2" xfId="8025" xr:uid="{00000000-0005-0000-0000-00007A170000}"/>
    <cellStyle name="Ton/대 3 8" xfId="5560" xr:uid="{00000000-0005-0000-0000-00007B170000}"/>
    <cellStyle name="Ton/대 3 8 2" xfId="8635" xr:uid="{00000000-0005-0000-0000-00007C170000}"/>
    <cellStyle name="Ton/대 3 9" xfId="6511" xr:uid="{00000000-0005-0000-0000-00007D170000}"/>
    <cellStyle name="Ton/대 3 9 2" xfId="9586" xr:uid="{00000000-0005-0000-0000-00007E170000}"/>
    <cellStyle name="Ton/대 4" xfId="3728" xr:uid="{00000000-0005-0000-0000-00007F170000}"/>
    <cellStyle name="Ton/대 4 10" xfId="6778" xr:uid="{00000000-0005-0000-0000-000080170000}"/>
    <cellStyle name="Ton/대 4 2" xfId="3850" xr:uid="{00000000-0005-0000-0000-000081170000}"/>
    <cellStyle name="Ton/대 4 2 2" xfId="4460" xr:uid="{00000000-0005-0000-0000-000082170000}"/>
    <cellStyle name="Ton/대 4 2 2 2" xfId="7535" xr:uid="{00000000-0005-0000-0000-000083170000}"/>
    <cellStyle name="Ton/대 4 2 3" xfId="5070" xr:uid="{00000000-0005-0000-0000-000084170000}"/>
    <cellStyle name="Ton/대 4 2 3 2" xfId="8145" xr:uid="{00000000-0005-0000-0000-000085170000}"/>
    <cellStyle name="Ton/대 4 2 4" xfId="5680" xr:uid="{00000000-0005-0000-0000-000086170000}"/>
    <cellStyle name="Ton/대 4 2 4 2" xfId="8755" xr:uid="{00000000-0005-0000-0000-000087170000}"/>
    <cellStyle name="Ton/대 4 2 5" xfId="6486" xr:uid="{00000000-0005-0000-0000-000088170000}"/>
    <cellStyle name="Ton/대 4 2 5 2" xfId="9561" xr:uid="{00000000-0005-0000-0000-000089170000}"/>
    <cellStyle name="Ton/대 4 2 6" xfId="6900" xr:uid="{00000000-0005-0000-0000-00008A170000}"/>
    <cellStyle name="Ton/대 4 3" xfId="3975" xr:uid="{00000000-0005-0000-0000-00008B170000}"/>
    <cellStyle name="Ton/대 4 3 2" xfId="4585" xr:uid="{00000000-0005-0000-0000-00008C170000}"/>
    <cellStyle name="Ton/대 4 3 2 2" xfId="7660" xr:uid="{00000000-0005-0000-0000-00008D170000}"/>
    <cellStyle name="Ton/대 4 3 3" xfId="5195" xr:uid="{00000000-0005-0000-0000-00008E170000}"/>
    <cellStyle name="Ton/대 4 3 3 2" xfId="8270" xr:uid="{00000000-0005-0000-0000-00008F170000}"/>
    <cellStyle name="Ton/대 4 3 4" xfId="5805" xr:uid="{00000000-0005-0000-0000-000090170000}"/>
    <cellStyle name="Ton/대 4 3 4 2" xfId="8880" xr:uid="{00000000-0005-0000-0000-000091170000}"/>
    <cellStyle name="Ton/대 4 3 5" xfId="6121" xr:uid="{00000000-0005-0000-0000-000092170000}"/>
    <cellStyle name="Ton/대 4 3 5 2" xfId="9196" xr:uid="{00000000-0005-0000-0000-000093170000}"/>
    <cellStyle name="Ton/대 4 3 6" xfId="7025" xr:uid="{00000000-0005-0000-0000-000094170000}"/>
    <cellStyle name="Ton/대 4 4" xfId="3635" xr:uid="{00000000-0005-0000-0000-000095170000}"/>
    <cellStyle name="Ton/대 4 4 2" xfId="4245" xr:uid="{00000000-0005-0000-0000-000096170000}"/>
    <cellStyle name="Ton/대 4 4 2 2" xfId="7320" xr:uid="{00000000-0005-0000-0000-000097170000}"/>
    <cellStyle name="Ton/대 4 4 3" xfId="4855" xr:uid="{00000000-0005-0000-0000-000098170000}"/>
    <cellStyle name="Ton/대 4 4 3 2" xfId="7930" xr:uid="{00000000-0005-0000-0000-000099170000}"/>
    <cellStyle name="Ton/대 4 4 4" xfId="5465" xr:uid="{00000000-0005-0000-0000-00009A170000}"/>
    <cellStyle name="Ton/대 4 4 4 2" xfId="8540" xr:uid="{00000000-0005-0000-0000-00009B170000}"/>
    <cellStyle name="Ton/대 4 4 5" xfId="6261" xr:uid="{00000000-0005-0000-0000-00009C170000}"/>
    <cellStyle name="Ton/대 4 4 5 2" xfId="9336" xr:uid="{00000000-0005-0000-0000-00009D170000}"/>
    <cellStyle name="Ton/대 4 4 6" xfId="6685" xr:uid="{00000000-0005-0000-0000-00009E170000}"/>
    <cellStyle name="Ton/대 4 5" xfId="4104" xr:uid="{00000000-0005-0000-0000-00009F170000}"/>
    <cellStyle name="Ton/대 4 5 2" xfId="4714" xr:uid="{00000000-0005-0000-0000-0000A0170000}"/>
    <cellStyle name="Ton/대 4 5 2 2" xfId="7789" xr:uid="{00000000-0005-0000-0000-0000A1170000}"/>
    <cellStyle name="Ton/대 4 5 3" xfId="5324" xr:uid="{00000000-0005-0000-0000-0000A2170000}"/>
    <cellStyle name="Ton/대 4 5 3 2" xfId="8399" xr:uid="{00000000-0005-0000-0000-0000A3170000}"/>
    <cellStyle name="Ton/대 4 5 4" xfId="5934" xr:uid="{00000000-0005-0000-0000-0000A4170000}"/>
    <cellStyle name="Ton/대 4 5 4 2" xfId="9009" xr:uid="{00000000-0005-0000-0000-0000A5170000}"/>
    <cellStyle name="Ton/대 4 5 5" xfId="6031" xr:uid="{00000000-0005-0000-0000-0000A6170000}"/>
    <cellStyle name="Ton/대 4 5 5 2" xfId="9106" xr:uid="{00000000-0005-0000-0000-0000A7170000}"/>
    <cellStyle name="Ton/대 4 5 6" xfId="7154" xr:uid="{00000000-0005-0000-0000-0000A8170000}"/>
    <cellStyle name="Ton/대 4 6" xfId="4338" xr:uid="{00000000-0005-0000-0000-0000A9170000}"/>
    <cellStyle name="Ton/대 4 6 2" xfId="7413" xr:uid="{00000000-0005-0000-0000-0000AA170000}"/>
    <cellStyle name="Ton/대 4 7" xfId="4948" xr:uid="{00000000-0005-0000-0000-0000AB170000}"/>
    <cellStyle name="Ton/대 4 7 2" xfId="8023" xr:uid="{00000000-0005-0000-0000-0000AC170000}"/>
    <cellStyle name="Ton/대 4 8" xfId="5558" xr:uid="{00000000-0005-0000-0000-0000AD170000}"/>
    <cellStyle name="Ton/대 4 8 2" xfId="8633" xr:uid="{00000000-0005-0000-0000-0000AE170000}"/>
    <cellStyle name="Ton/대 4 9" xfId="6513" xr:uid="{00000000-0005-0000-0000-0000AF170000}"/>
    <cellStyle name="Ton/대 4 9 2" xfId="9588" xr:uid="{00000000-0005-0000-0000-0000B0170000}"/>
    <cellStyle name="Ton_%ec%9e%85%ec%b0%b0%ec%84%9c%eb%a5%98(%ed%84%b0%eb%84%90%ea%b3%84%ec%b8%a1)(1)" xfId="2989" xr:uid="{00000000-0005-0000-0000-0000B1170000}"/>
    <cellStyle name="Total" xfId="54" xr:uid="{00000000-0005-0000-0000-0000B2170000}"/>
    <cellStyle name="Total 2" xfId="3453" xr:uid="{00000000-0005-0000-0000-0000B3170000}"/>
    <cellStyle name="Total 3" xfId="2990" xr:uid="{00000000-0005-0000-0000-0000B4170000}"/>
    <cellStyle name="TPH/대" xfId="2991" xr:uid="{00000000-0005-0000-0000-0000B5170000}"/>
    <cellStyle name="TPH/대 2" xfId="3725" xr:uid="{00000000-0005-0000-0000-0000B6170000}"/>
    <cellStyle name="TPH/대 2 10" xfId="6775" xr:uid="{00000000-0005-0000-0000-0000B7170000}"/>
    <cellStyle name="TPH/대 2 2" xfId="3847" xr:uid="{00000000-0005-0000-0000-0000B8170000}"/>
    <cellStyle name="TPH/대 2 2 2" xfId="4457" xr:uid="{00000000-0005-0000-0000-0000B9170000}"/>
    <cellStyle name="TPH/대 2 2 2 2" xfId="7532" xr:uid="{00000000-0005-0000-0000-0000BA170000}"/>
    <cellStyle name="TPH/대 2 2 3" xfId="5067" xr:uid="{00000000-0005-0000-0000-0000BB170000}"/>
    <cellStyle name="TPH/대 2 2 3 2" xfId="8142" xr:uid="{00000000-0005-0000-0000-0000BC170000}"/>
    <cellStyle name="TPH/대 2 2 4" xfId="5677" xr:uid="{00000000-0005-0000-0000-0000BD170000}"/>
    <cellStyle name="TPH/대 2 2 4 2" xfId="8752" xr:uid="{00000000-0005-0000-0000-0000BE170000}"/>
    <cellStyle name="TPH/대 2 2 5" xfId="6489" xr:uid="{00000000-0005-0000-0000-0000BF170000}"/>
    <cellStyle name="TPH/대 2 2 5 2" xfId="9564" xr:uid="{00000000-0005-0000-0000-0000C0170000}"/>
    <cellStyle name="TPH/대 2 2 6" xfId="6897" xr:uid="{00000000-0005-0000-0000-0000C1170000}"/>
    <cellStyle name="TPH/대 2 3" xfId="3972" xr:uid="{00000000-0005-0000-0000-0000C2170000}"/>
    <cellStyle name="TPH/대 2 3 2" xfId="4582" xr:uid="{00000000-0005-0000-0000-0000C3170000}"/>
    <cellStyle name="TPH/대 2 3 2 2" xfId="7657" xr:uid="{00000000-0005-0000-0000-0000C4170000}"/>
    <cellStyle name="TPH/대 2 3 3" xfId="5192" xr:uid="{00000000-0005-0000-0000-0000C5170000}"/>
    <cellStyle name="TPH/대 2 3 3 2" xfId="8267" xr:uid="{00000000-0005-0000-0000-0000C6170000}"/>
    <cellStyle name="TPH/대 2 3 4" xfId="5802" xr:uid="{00000000-0005-0000-0000-0000C7170000}"/>
    <cellStyle name="TPH/대 2 3 4 2" xfId="8877" xr:uid="{00000000-0005-0000-0000-0000C8170000}"/>
    <cellStyle name="TPH/대 2 3 5" xfId="6364" xr:uid="{00000000-0005-0000-0000-0000C9170000}"/>
    <cellStyle name="TPH/대 2 3 5 2" xfId="9439" xr:uid="{00000000-0005-0000-0000-0000CA170000}"/>
    <cellStyle name="TPH/대 2 3 6" xfId="7022" xr:uid="{00000000-0005-0000-0000-0000CB170000}"/>
    <cellStyle name="TPH/대 2 4" xfId="3595" xr:uid="{00000000-0005-0000-0000-0000CC170000}"/>
    <cellStyle name="TPH/대 2 4 2" xfId="4205" xr:uid="{00000000-0005-0000-0000-0000CD170000}"/>
    <cellStyle name="TPH/대 2 4 2 2" xfId="7280" xr:uid="{00000000-0005-0000-0000-0000CE170000}"/>
    <cellStyle name="TPH/대 2 4 3" xfId="4815" xr:uid="{00000000-0005-0000-0000-0000CF170000}"/>
    <cellStyle name="TPH/대 2 4 3 2" xfId="7890" xr:uid="{00000000-0005-0000-0000-0000D0170000}"/>
    <cellStyle name="TPH/대 2 4 4" xfId="5425" xr:uid="{00000000-0005-0000-0000-0000D1170000}"/>
    <cellStyle name="TPH/대 2 4 4 2" xfId="8500" xr:uid="{00000000-0005-0000-0000-0000D2170000}"/>
    <cellStyle name="TPH/대 2 4 5" xfId="6576" xr:uid="{00000000-0005-0000-0000-0000D3170000}"/>
    <cellStyle name="TPH/대 2 4 5 2" xfId="9651" xr:uid="{00000000-0005-0000-0000-0000D4170000}"/>
    <cellStyle name="TPH/대 2 4 6" xfId="6645" xr:uid="{00000000-0005-0000-0000-0000D5170000}"/>
    <cellStyle name="TPH/대 2 5" xfId="4101" xr:uid="{00000000-0005-0000-0000-0000D6170000}"/>
    <cellStyle name="TPH/대 2 5 2" xfId="4711" xr:uid="{00000000-0005-0000-0000-0000D7170000}"/>
    <cellStyle name="TPH/대 2 5 2 2" xfId="7786" xr:uid="{00000000-0005-0000-0000-0000D8170000}"/>
    <cellStyle name="TPH/대 2 5 3" xfId="5321" xr:uid="{00000000-0005-0000-0000-0000D9170000}"/>
    <cellStyle name="TPH/대 2 5 3 2" xfId="8396" xr:uid="{00000000-0005-0000-0000-0000DA170000}"/>
    <cellStyle name="TPH/대 2 5 4" xfId="5931" xr:uid="{00000000-0005-0000-0000-0000DB170000}"/>
    <cellStyle name="TPH/대 2 5 4 2" xfId="9006" xr:uid="{00000000-0005-0000-0000-0000DC170000}"/>
    <cellStyle name="TPH/대 2 5 5" xfId="6347" xr:uid="{00000000-0005-0000-0000-0000DD170000}"/>
    <cellStyle name="TPH/대 2 5 5 2" xfId="9422" xr:uid="{00000000-0005-0000-0000-0000DE170000}"/>
    <cellStyle name="TPH/대 2 5 6" xfId="7151" xr:uid="{00000000-0005-0000-0000-0000DF170000}"/>
    <cellStyle name="TPH/대 2 6" xfId="4335" xr:uid="{00000000-0005-0000-0000-0000E0170000}"/>
    <cellStyle name="TPH/대 2 6 2" xfId="7410" xr:uid="{00000000-0005-0000-0000-0000E1170000}"/>
    <cellStyle name="TPH/대 2 7" xfId="4945" xr:uid="{00000000-0005-0000-0000-0000E2170000}"/>
    <cellStyle name="TPH/대 2 7 2" xfId="8020" xr:uid="{00000000-0005-0000-0000-0000E3170000}"/>
    <cellStyle name="TPH/대 2 8" xfId="5555" xr:uid="{00000000-0005-0000-0000-0000E4170000}"/>
    <cellStyle name="TPH/대 2 8 2" xfId="8630" xr:uid="{00000000-0005-0000-0000-0000E5170000}"/>
    <cellStyle name="TPH/대 2 9" xfId="6516" xr:uid="{00000000-0005-0000-0000-0000E6170000}"/>
    <cellStyle name="TPH/대 2 9 2" xfId="9591" xr:uid="{00000000-0005-0000-0000-0000E7170000}"/>
    <cellStyle name="TPH/대 3" xfId="3744" xr:uid="{00000000-0005-0000-0000-0000E8170000}"/>
    <cellStyle name="TPH/대 3 10" xfId="6794" xr:uid="{00000000-0005-0000-0000-0000E9170000}"/>
    <cellStyle name="TPH/대 3 2" xfId="3866" xr:uid="{00000000-0005-0000-0000-0000EA170000}"/>
    <cellStyle name="TPH/대 3 2 2" xfId="4476" xr:uid="{00000000-0005-0000-0000-0000EB170000}"/>
    <cellStyle name="TPH/대 3 2 2 2" xfId="7551" xr:uid="{00000000-0005-0000-0000-0000EC170000}"/>
    <cellStyle name="TPH/대 3 2 3" xfId="5086" xr:uid="{00000000-0005-0000-0000-0000ED170000}"/>
    <cellStyle name="TPH/대 3 2 3 2" xfId="8161" xr:uid="{00000000-0005-0000-0000-0000EE170000}"/>
    <cellStyle name="TPH/대 3 2 4" xfId="5696" xr:uid="{00000000-0005-0000-0000-0000EF170000}"/>
    <cellStyle name="TPH/대 3 2 4 2" xfId="8771" xr:uid="{00000000-0005-0000-0000-0000F0170000}"/>
    <cellStyle name="TPH/대 3 2 5" xfId="6470" xr:uid="{00000000-0005-0000-0000-0000F1170000}"/>
    <cellStyle name="TPH/대 3 2 5 2" xfId="9545" xr:uid="{00000000-0005-0000-0000-0000F2170000}"/>
    <cellStyle name="TPH/대 3 2 6" xfId="6916" xr:uid="{00000000-0005-0000-0000-0000F3170000}"/>
    <cellStyle name="TPH/대 3 3" xfId="3991" xr:uid="{00000000-0005-0000-0000-0000F4170000}"/>
    <cellStyle name="TPH/대 3 3 2" xfId="4601" xr:uid="{00000000-0005-0000-0000-0000F5170000}"/>
    <cellStyle name="TPH/대 3 3 2 2" xfId="7676" xr:uid="{00000000-0005-0000-0000-0000F6170000}"/>
    <cellStyle name="TPH/대 3 3 3" xfId="5211" xr:uid="{00000000-0005-0000-0000-0000F7170000}"/>
    <cellStyle name="TPH/대 3 3 3 2" xfId="8286" xr:uid="{00000000-0005-0000-0000-0000F8170000}"/>
    <cellStyle name="TPH/대 3 3 4" xfId="5821" xr:uid="{00000000-0005-0000-0000-0000F9170000}"/>
    <cellStyle name="TPH/대 3 3 4 2" xfId="8896" xr:uid="{00000000-0005-0000-0000-0000FA170000}"/>
    <cellStyle name="TPH/대 3 3 5" xfId="6105" xr:uid="{00000000-0005-0000-0000-0000FB170000}"/>
    <cellStyle name="TPH/대 3 3 5 2" xfId="9180" xr:uid="{00000000-0005-0000-0000-0000FC170000}"/>
    <cellStyle name="TPH/대 3 3 6" xfId="7041" xr:uid="{00000000-0005-0000-0000-0000FD170000}"/>
    <cellStyle name="TPH/대 3 4" xfId="3596" xr:uid="{00000000-0005-0000-0000-0000FE170000}"/>
    <cellStyle name="TPH/대 3 4 2" xfId="4206" xr:uid="{00000000-0005-0000-0000-0000FF170000}"/>
    <cellStyle name="TPH/대 3 4 2 2" xfId="7281" xr:uid="{00000000-0005-0000-0000-000000180000}"/>
    <cellStyle name="TPH/대 3 4 3" xfId="4816" xr:uid="{00000000-0005-0000-0000-000001180000}"/>
    <cellStyle name="TPH/대 3 4 3 2" xfId="7891" xr:uid="{00000000-0005-0000-0000-000002180000}"/>
    <cellStyle name="TPH/대 3 4 4" xfId="5426" xr:uid="{00000000-0005-0000-0000-000003180000}"/>
    <cellStyle name="TPH/대 3 4 4 2" xfId="8501" xr:uid="{00000000-0005-0000-0000-000004180000}"/>
    <cellStyle name="TPH/대 3 4 5" xfId="6575" xr:uid="{00000000-0005-0000-0000-000005180000}"/>
    <cellStyle name="TPH/대 3 4 5 2" xfId="9650" xr:uid="{00000000-0005-0000-0000-000006180000}"/>
    <cellStyle name="TPH/대 3 4 6" xfId="6646" xr:uid="{00000000-0005-0000-0000-000007180000}"/>
    <cellStyle name="TPH/대 3 5" xfId="4120" xr:uid="{00000000-0005-0000-0000-000008180000}"/>
    <cellStyle name="TPH/대 3 5 2" xfId="4730" xr:uid="{00000000-0005-0000-0000-000009180000}"/>
    <cellStyle name="TPH/대 3 5 2 2" xfId="7805" xr:uid="{00000000-0005-0000-0000-00000A180000}"/>
    <cellStyle name="TPH/대 3 5 3" xfId="5340" xr:uid="{00000000-0005-0000-0000-00000B180000}"/>
    <cellStyle name="TPH/대 3 5 3 2" xfId="8415" xr:uid="{00000000-0005-0000-0000-00000C180000}"/>
    <cellStyle name="TPH/대 3 5 4" xfId="5950" xr:uid="{00000000-0005-0000-0000-00000D180000}"/>
    <cellStyle name="TPH/대 3 5 4 2" xfId="9025" xr:uid="{00000000-0005-0000-0000-00000E180000}"/>
    <cellStyle name="TPH/대 3 5 5" xfId="6606" xr:uid="{00000000-0005-0000-0000-00000F180000}"/>
    <cellStyle name="TPH/대 3 5 5 2" xfId="9681" xr:uid="{00000000-0005-0000-0000-000010180000}"/>
    <cellStyle name="TPH/대 3 5 6" xfId="7170" xr:uid="{00000000-0005-0000-0000-000011180000}"/>
    <cellStyle name="TPH/대 3 6" xfId="4354" xr:uid="{00000000-0005-0000-0000-000012180000}"/>
    <cellStyle name="TPH/대 3 6 2" xfId="7429" xr:uid="{00000000-0005-0000-0000-000013180000}"/>
    <cellStyle name="TPH/대 3 7" xfId="4964" xr:uid="{00000000-0005-0000-0000-000014180000}"/>
    <cellStyle name="TPH/대 3 7 2" xfId="8039" xr:uid="{00000000-0005-0000-0000-000015180000}"/>
    <cellStyle name="TPH/대 3 8" xfId="5574" xr:uid="{00000000-0005-0000-0000-000016180000}"/>
    <cellStyle name="TPH/대 3 8 2" xfId="8649" xr:uid="{00000000-0005-0000-0000-000017180000}"/>
    <cellStyle name="TPH/대 3 9" xfId="6497" xr:uid="{00000000-0005-0000-0000-000018180000}"/>
    <cellStyle name="TPH/대 3 9 2" xfId="9572" xr:uid="{00000000-0005-0000-0000-000019180000}"/>
    <cellStyle name="TPH/대 4" xfId="3774" xr:uid="{00000000-0005-0000-0000-00001A180000}"/>
    <cellStyle name="TPH/대 4 10" xfId="6824" xr:uid="{00000000-0005-0000-0000-00001B180000}"/>
    <cellStyle name="TPH/대 4 2" xfId="3896" xr:uid="{00000000-0005-0000-0000-00001C180000}"/>
    <cellStyle name="TPH/대 4 2 2" xfId="4506" xr:uid="{00000000-0005-0000-0000-00001D180000}"/>
    <cellStyle name="TPH/대 4 2 2 2" xfId="7581" xr:uid="{00000000-0005-0000-0000-00001E180000}"/>
    <cellStyle name="TPH/대 4 2 3" xfId="5116" xr:uid="{00000000-0005-0000-0000-00001F180000}"/>
    <cellStyle name="TPH/대 4 2 3 2" xfId="8191" xr:uid="{00000000-0005-0000-0000-000020180000}"/>
    <cellStyle name="TPH/대 4 2 4" xfId="5726" xr:uid="{00000000-0005-0000-0000-000021180000}"/>
    <cellStyle name="TPH/대 4 2 4 2" xfId="8801" xr:uid="{00000000-0005-0000-0000-000022180000}"/>
    <cellStyle name="TPH/대 4 2 5" xfId="6440" xr:uid="{00000000-0005-0000-0000-000023180000}"/>
    <cellStyle name="TPH/대 4 2 5 2" xfId="9515" xr:uid="{00000000-0005-0000-0000-000024180000}"/>
    <cellStyle name="TPH/대 4 2 6" xfId="6946" xr:uid="{00000000-0005-0000-0000-000025180000}"/>
    <cellStyle name="TPH/대 4 3" xfId="4021" xr:uid="{00000000-0005-0000-0000-000026180000}"/>
    <cellStyle name="TPH/대 4 3 2" xfId="4631" xr:uid="{00000000-0005-0000-0000-000027180000}"/>
    <cellStyle name="TPH/대 4 3 2 2" xfId="7706" xr:uid="{00000000-0005-0000-0000-000028180000}"/>
    <cellStyle name="TPH/대 4 3 3" xfId="5241" xr:uid="{00000000-0005-0000-0000-000029180000}"/>
    <cellStyle name="TPH/대 4 3 3 2" xfId="8316" xr:uid="{00000000-0005-0000-0000-00002A180000}"/>
    <cellStyle name="TPH/대 4 3 4" xfId="5851" xr:uid="{00000000-0005-0000-0000-00002B180000}"/>
    <cellStyle name="TPH/대 4 3 4 2" xfId="8926" xr:uid="{00000000-0005-0000-0000-00002C180000}"/>
    <cellStyle name="TPH/대 4 3 5" xfId="6078" xr:uid="{00000000-0005-0000-0000-00002D180000}"/>
    <cellStyle name="TPH/대 4 3 5 2" xfId="9153" xr:uid="{00000000-0005-0000-0000-00002E180000}"/>
    <cellStyle name="TPH/대 4 3 6" xfId="7071" xr:uid="{00000000-0005-0000-0000-00002F180000}"/>
    <cellStyle name="TPH/대 4 4" xfId="3674" xr:uid="{00000000-0005-0000-0000-000030180000}"/>
    <cellStyle name="TPH/대 4 4 2" xfId="4284" xr:uid="{00000000-0005-0000-0000-000031180000}"/>
    <cellStyle name="TPH/대 4 4 2 2" xfId="7359" xr:uid="{00000000-0005-0000-0000-000032180000}"/>
    <cellStyle name="TPH/대 4 4 3" xfId="4894" xr:uid="{00000000-0005-0000-0000-000033180000}"/>
    <cellStyle name="TPH/대 4 4 3 2" xfId="7969" xr:uid="{00000000-0005-0000-0000-000034180000}"/>
    <cellStyle name="TPH/대 4 4 4" xfId="5504" xr:uid="{00000000-0005-0000-0000-000035180000}"/>
    <cellStyle name="TPH/대 4 4 4 2" xfId="8579" xr:uid="{00000000-0005-0000-0000-000036180000}"/>
    <cellStyle name="TPH/대 4 4 5" xfId="6230" xr:uid="{00000000-0005-0000-0000-000037180000}"/>
    <cellStyle name="TPH/대 4 4 5 2" xfId="9305" xr:uid="{00000000-0005-0000-0000-000038180000}"/>
    <cellStyle name="TPH/대 4 4 6" xfId="6724" xr:uid="{00000000-0005-0000-0000-000039180000}"/>
    <cellStyle name="TPH/대 4 5" xfId="4150" xr:uid="{00000000-0005-0000-0000-00003A180000}"/>
    <cellStyle name="TPH/대 4 5 2" xfId="4760" xr:uid="{00000000-0005-0000-0000-00003B180000}"/>
    <cellStyle name="TPH/대 4 5 2 2" xfId="7835" xr:uid="{00000000-0005-0000-0000-00003C180000}"/>
    <cellStyle name="TPH/대 4 5 3" xfId="5370" xr:uid="{00000000-0005-0000-0000-00003D180000}"/>
    <cellStyle name="TPH/대 4 5 3 2" xfId="8445" xr:uid="{00000000-0005-0000-0000-00003E180000}"/>
    <cellStyle name="TPH/대 4 5 4" xfId="5980" xr:uid="{00000000-0005-0000-0000-00003F180000}"/>
    <cellStyle name="TPH/대 4 5 4 2" xfId="9055" xr:uid="{00000000-0005-0000-0000-000040180000}"/>
    <cellStyle name="TPH/대 4 5 5" xfId="6603" xr:uid="{00000000-0005-0000-0000-000041180000}"/>
    <cellStyle name="TPH/대 4 5 5 2" xfId="9678" xr:uid="{00000000-0005-0000-0000-000042180000}"/>
    <cellStyle name="TPH/대 4 5 6" xfId="7200" xr:uid="{00000000-0005-0000-0000-000043180000}"/>
    <cellStyle name="TPH/대 4 6" xfId="4384" xr:uid="{00000000-0005-0000-0000-000044180000}"/>
    <cellStyle name="TPH/대 4 6 2" xfId="7459" xr:uid="{00000000-0005-0000-0000-000045180000}"/>
    <cellStyle name="TPH/대 4 7" xfId="4994" xr:uid="{00000000-0005-0000-0000-000046180000}"/>
    <cellStyle name="TPH/대 4 7 2" xfId="8069" xr:uid="{00000000-0005-0000-0000-000047180000}"/>
    <cellStyle name="TPH/대 4 8" xfId="5604" xr:uid="{00000000-0005-0000-0000-000048180000}"/>
    <cellStyle name="TPH/대 4 8 2" xfId="8679" xr:uid="{00000000-0005-0000-0000-000049180000}"/>
    <cellStyle name="TPH/대 4 9" xfId="6192" xr:uid="{00000000-0005-0000-0000-00004A180000}"/>
    <cellStyle name="TPH/대 4 9 2" xfId="9267" xr:uid="{00000000-0005-0000-0000-00004B180000}"/>
    <cellStyle name="UM" xfId="697" xr:uid="{00000000-0005-0000-0000-00004C180000}"/>
    <cellStyle name="W?rung [0]_Compiling Utility Macros" xfId="698" xr:uid="{00000000-0005-0000-0000-00004D180000}"/>
    <cellStyle name="W?rung_Compiling Utility Macros" xfId="699" xr:uid="{00000000-0005-0000-0000-00004E180000}"/>
    <cellStyle name="_x0008_z" xfId="2992" xr:uid="{00000000-0005-0000-0000-00004F180000}"/>
    <cellStyle name="μU¿¡ ¿A´A CIAIÆU¸μAⓒ" xfId="2993" xr:uid="{00000000-0005-0000-0000-000050180000}"/>
    <cellStyle name="|?ドE" xfId="2823" xr:uid="{00000000-0005-0000-0000-000051180000}"/>
    <cellStyle name="화 [0]_총괄표(수정)" xfId="2994" xr:uid="{00000000-0005-0000-0000-000052180000}"/>
    <cellStyle name="" xfId="2995" xr:uid="{00000000-0005-0000-0000-000053180000}"/>
    <cellStyle name="가운데" xfId="700" xr:uid="{00000000-0005-0000-0000-000054180000}"/>
    <cellStyle name="가운데 2" xfId="3685" xr:uid="{00000000-0005-0000-0000-000055180000}"/>
    <cellStyle name="가운데 2 10" xfId="6735" xr:uid="{00000000-0005-0000-0000-000056180000}"/>
    <cellStyle name="가운데 2 2" xfId="3807" xr:uid="{00000000-0005-0000-0000-000057180000}"/>
    <cellStyle name="가운데 2 2 2" xfId="4417" xr:uid="{00000000-0005-0000-0000-000058180000}"/>
    <cellStyle name="가운데 2 2 2 2" xfId="7492" xr:uid="{00000000-0005-0000-0000-000059180000}"/>
    <cellStyle name="가운데 2 2 3" xfId="5027" xr:uid="{00000000-0005-0000-0000-00005A180000}"/>
    <cellStyle name="가운데 2 2 3 2" xfId="8102" xr:uid="{00000000-0005-0000-0000-00005B180000}"/>
    <cellStyle name="가운데 2 2 4" xfId="5637" xr:uid="{00000000-0005-0000-0000-00005C180000}"/>
    <cellStyle name="가운데 2 2 4 2" xfId="8712" xr:uid="{00000000-0005-0000-0000-00005D180000}"/>
    <cellStyle name="가운데 2 2 5" xfId="6159" xr:uid="{00000000-0005-0000-0000-00005E180000}"/>
    <cellStyle name="가운데 2 2 5 2" xfId="9234" xr:uid="{00000000-0005-0000-0000-00005F180000}"/>
    <cellStyle name="가운데 2 2 6" xfId="6857" xr:uid="{00000000-0005-0000-0000-000060180000}"/>
    <cellStyle name="가운데 2 3" xfId="3932" xr:uid="{00000000-0005-0000-0000-000061180000}"/>
    <cellStyle name="가운데 2 3 2" xfId="4542" xr:uid="{00000000-0005-0000-0000-000062180000}"/>
    <cellStyle name="가운데 2 3 2 2" xfId="7617" xr:uid="{00000000-0005-0000-0000-000063180000}"/>
    <cellStyle name="가운데 2 3 3" xfId="5152" xr:uid="{00000000-0005-0000-0000-000064180000}"/>
    <cellStyle name="가운데 2 3 3 2" xfId="8227" xr:uid="{00000000-0005-0000-0000-000065180000}"/>
    <cellStyle name="가운데 2 3 4" xfId="5762" xr:uid="{00000000-0005-0000-0000-000066180000}"/>
    <cellStyle name="가운데 2 3 4 2" xfId="8837" xr:uid="{00000000-0005-0000-0000-000067180000}"/>
    <cellStyle name="가운데 2 3 5" xfId="6404" xr:uid="{00000000-0005-0000-0000-000068180000}"/>
    <cellStyle name="가운데 2 3 5 2" xfId="9479" xr:uid="{00000000-0005-0000-0000-000069180000}"/>
    <cellStyle name="가운데 2 3 6" xfId="6982" xr:uid="{00000000-0005-0000-0000-00006A180000}"/>
    <cellStyle name="가운데 2 4" xfId="3625" xr:uid="{00000000-0005-0000-0000-00006B180000}"/>
    <cellStyle name="가운데 2 4 2" xfId="4235" xr:uid="{00000000-0005-0000-0000-00006C180000}"/>
    <cellStyle name="가운데 2 4 2 2" xfId="7310" xr:uid="{00000000-0005-0000-0000-00006D180000}"/>
    <cellStyle name="가운데 2 4 3" xfId="4845" xr:uid="{00000000-0005-0000-0000-00006E180000}"/>
    <cellStyle name="가운데 2 4 3 2" xfId="7920" xr:uid="{00000000-0005-0000-0000-00006F180000}"/>
    <cellStyle name="가운데 2 4 4" xfId="5455" xr:uid="{00000000-0005-0000-0000-000070180000}"/>
    <cellStyle name="가운데 2 4 4 2" xfId="8530" xr:uid="{00000000-0005-0000-0000-000071180000}"/>
    <cellStyle name="가운데 2 4 5" xfId="6270" xr:uid="{00000000-0005-0000-0000-000072180000}"/>
    <cellStyle name="가운데 2 4 5 2" xfId="9345" xr:uid="{00000000-0005-0000-0000-000073180000}"/>
    <cellStyle name="가운데 2 4 6" xfId="6675" xr:uid="{00000000-0005-0000-0000-000074180000}"/>
    <cellStyle name="가운데 2 5" xfId="4061" xr:uid="{00000000-0005-0000-0000-000075180000}"/>
    <cellStyle name="가운데 2 5 2" xfId="4671" xr:uid="{00000000-0005-0000-0000-000076180000}"/>
    <cellStyle name="가운데 2 5 2 2" xfId="7746" xr:uid="{00000000-0005-0000-0000-000077180000}"/>
    <cellStyle name="가운데 2 5 3" xfId="5281" xr:uid="{00000000-0005-0000-0000-000078180000}"/>
    <cellStyle name="가운데 2 5 3 2" xfId="8356" xr:uid="{00000000-0005-0000-0000-000079180000}"/>
    <cellStyle name="가운데 2 5 4" xfId="5891" xr:uid="{00000000-0005-0000-0000-00007A180000}"/>
    <cellStyle name="가운데 2 5 4 2" xfId="8966" xr:uid="{00000000-0005-0000-0000-00007B180000}"/>
    <cellStyle name="가운데 2 5 5" xfId="6320" xr:uid="{00000000-0005-0000-0000-00007C180000}"/>
    <cellStyle name="가운데 2 5 5 2" xfId="9395" xr:uid="{00000000-0005-0000-0000-00007D180000}"/>
    <cellStyle name="가운데 2 5 6" xfId="7111" xr:uid="{00000000-0005-0000-0000-00007E180000}"/>
    <cellStyle name="가운데 2 6" xfId="4295" xr:uid="{00000000-0005-0000-0000-00007F180000}"/>
    <cellStyle name="가운데 2 6 2" xfId="7370" xr:uid="{00000000-0005-0000-0000-000080180000}"/>
    <cellStyle name="가운데 2 7" xfId="4905" xr:uid="{00000000-0005-0000-0000-000081180000}"/>
    <cellStyle name="가운데 2 7 2" xfId="7980" xr:uid="{00000000-0005-0000-0000-000082180000}"/>
    <cellStyle name="가운데 2 8" xfId="5515" xr:uid="{00000000-0005-0000-0000-000083180000}"/>
    <cellStyle name="가운데 2 8 2" xfId="8590" xr:uid="{00000000-0005-0000-0000-000084180000}"/>
    <cellStyle name="가운데 2 9" xfId="6221" xr:uid="{00000000-0005-0000-0000-000085180000}"/>
    <cellStyle name="가운데 2 9 2" xfId="9296" xr:uid="{00000000-0005-0000-0000-000086180000}"/>
    <cellStyle name="가운데 3" xfId="3694" xr:uid="{00000000-0005-0000-0000-000087180000}"/>
    <cellStyle name="가운데 3 10" xfId="6744" xr:uid="{00000000-0005-0000-0000-000088180000}"/>
    <cellStyle name="가운데 3 2" xfId="3816" xr:uid="{00000000-0005-0000-0000-000089180000}"/>
    <cellStyle name="가운데 3 2 2" xfId="4426" xr:uid="{00000000-0005-0000-0000-00008A180000}"/>
    <cellStyle name="가운데 3 2 2 2" xfId="7501" xr:uid="{00000000-0005-0000-0000-00008B180000}"/>
    <cellStyle name="가운데 3 2 3" xfId="5036" xr:uid="{00000000-0005-0000-0000-00008C180000}"/>
    <cellStyle name="가운데 3 2 3 2" xfId="8111" xr:uid="{00000000-0005-0000-0000-00008D180000}"/>
    <cellStyle name="가운데 3 2 4" xfId="5646" xr:uid="{00000000-0005-0000-0000-00008E180000}"/>
    <cellStyle name="가운데 3 2 4 2" xfId="8721" xr:uid="{00000000-0005-0000-0000-00008F180000}"/>
    <cellStyle name="가운데 3 2 5" xfId="6150" xr:uid="{00000000-0005-0000-0000-000090180000}"/>
    <cellStyle name="가운데 3 2 5 2" xfId="9225" xr:uid="{00000000-0005-0000-0000-000091180000}"/>
    <cellStyle name="가운데 3 2 6" xfId="6866" xr:uid="{00000000-0005-0000-0000-000092180000}"/>
    <cellStyle name="가운데 3 3" xfId="3941" xr:uid="{00000000-0005-0000-0000-000093180000}"/>
    <cellStyle name="가운데 3 3 2" xfId="4551" xr:uid="{00000000-0005-0000-0000-000094180000}"/>
    <cellStyle name="가운데 3 3 2 2" xfId="7626" xr:uid="{00000000-0005-0000-0000-000095180000}"/>
    <cellStyle name="가운데 3 3 3" xfId="5161" xr:uid="{00000000-0005-0000-0000-000096180000}"/>
    <cellStyle name="가운데 3 3 3 2" xfId="8236" xr:uid="{00000000-0005-0000-0000-000097180000}"/>
    <cellStyle name="가운데 3 3 4" xfId="5771" xr:uid="{00000000-0005-0000-0000-000098180000}"/>
    <cellStyle name="가운데 3 3 4 2" xfId="8846" xr:uid="{00000000-0005-0000-0000-000099180000}"/>
    <cellStyle name="가운데 3 3 5" xfId="6395" xr:uid="{00000000-0005-0000-0000-00009A180000}"/>
    <cellStyle name="가운데 3 3 5 2" xfId="9470" xr:uid="{00000000-0005-0000-0000-00009B180000}"/>
    <cellStyle name="가운데 3 3 6" xfId="6991" xr:uid="{00000000-0005-0000-0000-00009C180000}"/>
    <cellStyle name="가운데 3 4" xfId="3582" xr:uid="{00000000-0005-0000-0000-00009D180000}"/>
    <cellStyle name="가운데 3 4 2" xfId="4192" xr:uid="{00000000-0005-0000-0000-00009E180000}"/>
    <cellStyle name="가운데 3 4 2 2" xfId="7267" xr:uid="{00000000-0005-0000-0000-00009F180000}"/>
    <cellStyle name="가운데 3 4 3" xfId="4802" xr:uid="{00000000-0005-0000-0000-0000A0180000}"/>
    <cellStyle name="가운데 3 4 3 2" xfId="7877" xr:uid="{00000000-0005-0000-0000-0000A1180000}"/>
    <cellStyle name="가운데 3 4 4" xfId="5412" xr:uid="{00000000-0005-0000-0000-0000A2180000}"/>
    <cellStyle name="가운데 3 4 4 2" xfId="8487" xr:uid="{00000000-0005-0000-0000-0000A3180000}"/>
    <cellStyle name="가운데 3 4 5" xfId="6300" xr:uid="{00000000-0005-0000-0000-0000A4180000}"/>
    <cellStyle name="가운데 3 4 5 2" xfId="9375" xr:uid="{00000000-0005-0000-0000-0000A5180000}"/>
    <cellStyle name="가운데 3 4 6" xfId="6632" xr:uid="{00000000-0005-0000-0000-0000A6180000}"/>
    <cellStyle name="가운데 3 5" xfId="4070" xr:uid="{00000000-0005-0000-0000-0000A7180000}"/>
    <cellStyle name="가운데 3 5 2" xfId="4680" xr:uid="{00000000-0005-0000-0000-0000A8180000}"/>
    <cellStyle name="가운데 3 5 2 2" xfId="7755" xr:uid="{00000000-0005-0000-0000-0000A9180000}"/>
    <cellStyle name="가운데 3 5 3" xfId="5290" xr:uid="{00000000-0005-0000-0000-0000AA180000}"/>
    <cellStyle name="가운데 3 5 3 2" xfId="8365" xr:uid="{00000000-0005-0000-0000-0000AB180000}"/>
    <cellStyle name="가운데 3 5 4" xfId="5900" xr:uid="{00000000-0005-0000-0000-0000AC180000}"/>
    <cellStyle name="가운데 3 5 4 2" xfId="8975" xr:uid="{00000000-0005-0000-0000-0000AD180000}"/>
    <cellStyle name="가운데 3 5 5" xfId="6056" xr:uid="{00000000-0005-0000-0000-0000AE180000}"/>
    <cellStyle name="가운데 3 5 5 2" xfId="9131" xr:uid="{00000000-0005-0000-0000-0000AF180000}"/>
    <cellStyle name="가운데 3 5 6" xfId="7120" xr:uid="{00000000-0005-0000-0000-0000B0180000}"/>
    <cellStyle name="가운데 3 6" xfId="4304" xr:uid="{00000000-0005-0000-0000-0000B1180000}"/>
    <cellStyle name="가운데 3 6 2" xfId="7379" xr:uid="{00000000-0005-0000-0000-0000B2180000}"/>
    <cellStyle name="가운데 3 7" xfId="4914" xr:uid="{00000000-0005-0000-0000-0000B3180000}"/>
    <cellStyle name="가운데 3 7 2" xfId="7989" xr:uid="{00000000-0005-0000-0000-0000B4180000}"/>
    <cellStyle name="가운데 3 8" xfId="5524" xr:uid="{00000000-0005-0000-0000-0000B5180000}"/>
    <cellStyle name="가운데 3 8 2" xfId="8599" xr:uid="{00000000-0005-0000-0000-0000B6180000}"/>
    <cellStyle name="가운데 3 9" xfId="6547" xr:uid="{00000000-0005-0000-0000-0000B7180000}"/>
    <cellStyle name="가운데 3 9 2" xfId="9622" xr:uid="{00000000-0005-0000-0000-0000B8180000}"/>
    <cellStyle name="가운데 4" xfId="3733" xr:uid="{00000000-0005-0000-0000-0000B9180000}"/>
    <cellStyle name="가운데 4 10" xfId="6783" xr:uid="{00000000-0005-0000-0000-0000BA180000}"/>
    <cellStyle name="가운데 4 2" xfId="3855" xr:uid="{00000000-0005-0000-0000-0000BB180000}"/>
    <cellStyle name="가운데 4 2 2" xfId="4465" xr:uid="{00000000-0005-0000-0000-0000BC180000}"/>
    <cellStyle name="가운데 4 2 2 2" xfId="7540" xr:uid="{00000000-0005-0000-0000-0000BD180000}"/>
    <cellStyle name="가운데 4 2 3" xfId="5075" xr:uid="{00000000-0005-0000-0000-0000BE180000}"/>
    <cellStyle name="가운데 4 2 3 2" xfId="8150" xr:uid="{00000000-0005-0000-0000-0000BF180000}"/>
    <cellStyle name="가운데 4 2 4" xfId="5685" xr:uid="{00000000-0005-0000-0000-0000C0180000}"/>
    <cellStyle name="가운데 4 2 4 2" xfId="8760" xr:uid="{00000000-0005-0000-0000-0000C1180000}"/>
    <cellStyle name="가운데 4 2 5" xfId="6481" xr:uid="{00000000-0005-0000-0000-0000C2180000}"/>
    <cellStyle name="가운데 4 2 5 2" xfId="9556" xr:uid="{00000000-0005-0000-0000-0000C3180000}"/>
    <cellStyle name="가운데 4 2 6" xfId="6905" xr:uid="{00000000-0005-0000-0000-0000C4180000}"/>
    <cellStyle name="가운데 4 3" xfId="3980" xr:uid="{00000000-0005-0000-0000-0000C5180000}"/>
    <cellStyle name="가운데 4 3 2" xfId="4590" xr:uid="{00000000-0005-0000-0000-0000C6180000}"/>
    <cellStyle name="가운데 4 3 2 2" xfId="7665" xr:uid="{00000000-0005-0000-0000-0000C7180000}"/>
    <cellStyle name="가운데 4 3 3" xfId="5200" xr:uid="{00000000-0005-0000-0000-0000C8180000}"/>
    <cellStyle name="가운데 4 3 3 2" xfId="8275" xr:uid="{00000000-0005-0000-0000-0000C9180000}"/>
    <cellStyle name="가운데 4 3 4" xfId="5810" xr:uid="{00000000-0005-0000-0000-0000CA180000}"/>
    <cellStyle name="가운데 4 3 4 2" xfId="8885" xr:uid="{00000000-0005-0000-0000-0000CB180000}"/>
    <cellStyle name="가운데 4 3 5" xfId="6116" xr:uid="{00000000-0005-0000-0000-0000CC180000}"/>
    <cellStyle name="가운데 4 3 5 2" xfId="9191" xr:uid="{00000000-0005-0000-0000-0000CD180000}"/>
    <cellStyle name="가운데 4 3 6" xfId="7030" xr:uid="{00000000-0005-0000-0000-0000CE180000}"/>
    <cellStyle name="가운데 4 4" xfId="3663" xr:uid="{00000000-0005-0000-0000-0000CF180000}"/>
    <cellStyle name="가운데 4 4 2" xfId="4273" xr:uid="{00000000-0005-0000-0000-0000D0180000}"/>
    <cellStyle name="가운데 4 4 2 2" xfId="7348" xr:uid="{00000000-0005-0000-0000-0000D1180000}"/>
    <cellStyle name="가운데 4 4 3" xfId="4883" xr:uid="{00000000-0005-0000-0000-0000D2180000}"/>
    <cellStyle name="가운데 4 4 3 2" xfId="7958" xr:uid="{00000000-0005-0000-0000-0000D3180000}"/>
    <cellStyle name="가운데 4 4 4" xfId="5493" xr:uid="{00000000-0005-0000-0000-0000D4180000}"/>
    <cellStyle name="가운데 4 4 4 2" xfId="8568" xr:uid="{00000000-0005-0000-0000-0000D5180000}"/>
    <cellStyle name="가운데 4 4 5" xfId="6241" xr:uid="{00000000-0005-0000-0000-0000D6180000}"/>
    <cellStyle name="가운데 4 4 5 2" xfId="9316" xr:uid="{00000000-0005-0000-0000-0000D7180000}"/>
    <cellStyle name="가운데 4 4 6" xfId="6713" xr:uid="{00000000-0005-0000-0000-0000D8180000}"/>
    <cellStyle name="가운데 4 5" xfId="4109" xr:uid="{00000000-0005-0000-0000-0000D9180000}"/>
    <cellStyle name="가운데 4 5 2" xfId="4719" xr:uid="{00000000-0005-0000-0000-0000DA180000}"/>
    <cellStyle name="가운데 4 5 2 2" xfId="7794" xr:uid="{00000000-0005-0000-0000-0000DB180000}"/>
    <cellStyle name="가운데 4 5 3" xfId="5329" xr:uid="{00000000-0005-0000-0000-0000DC180000}"/>
    <cellStyle name="가운데 4 5 3 2" xfId="8404" xr:uid="{00000000-0005-0000-0000-0000DD180000}"/>
    <cellStyle name="가운데 4 5 4" xfId="5939" xr:uid="{00000000-0005-0000-0000-0000DE180000}"/>
    <cellStyle name="가운데 4 5 4 2" xfId="9014" xr:uid="{00000000-0005-0000-0000-0000DF180000}"/>
    <cellStyle name="가운데 4 5 5" xfId="6026" xr:uid="{00000000-0005-0000-0000-0000E0180000}"/>
    <cellStyle name="가운데 4 5 5 2" xfId="9101" xr:uid="{00000000-0005-0000-0000-0000E1180000}"/>
    <cellStyle name="가운데 4 5 6" xfId="7159" xr:uid="{00000000-0005-0000-0000-0000E2180000}"/>
    <cellStyle name="가운데 4 6" xfId="4343" xr:uid="{00000000-0005-0000-0000-0000E3180000}"/>
    <cellStyle name="가운데 4 6 2" xfId="7418" xr:uid="{00000000-0005-0000-0000-0000E4180000}"/>
    <cellStyle name="가운데 4 7" xfId="4953" xr:uid="{00000000-0005-0000-0000-0000E5180000}"/>
    <cellStyle name="가운데 4 7 2" xfId="8028" xr:uid="{00000000-0005-0000-0000-0000E6180000}"/>
    <cellStyle name="가운데 4 8" xfId="5563" xr:uid="{00000000-0005-0000-0000-0000E7180000}"/>
    <cellStyle name="가운데 4 8 2" xfId="8638" xr:uid="{00000000-0005-0000-0000-0000E8180000}"/>
    <cellStyle name="가운데 4 9" xfId="6508" xr:uid="{00000000-0005-0000-0000-0000E9180000}"/>
    <cellStyle name="가운데 4 9 2" xfId="9583" xr:uid="{00000000-0005-0000-0000-0000EA180000}"/>
    <cellStyle name="가운데 5" xfId="3454" xr:uid="{00000000-0005-0000-0000-0000EB180000}"/>
    <cellStyle name="감춤" xfId="701" xr:uid="{00000000-0005-0000-0000-0000EC180000}"/>
    <cellStyle name="강조색1" xfId="55" builtinId="29" customBuiltin="1"/>
    <cellStyle name="강조색1 10" xfId="702" xr:uid="{00000000-0005-0000-0000-0000EE180000}"/>
    <cellStyle name="강조색1 11" xfId="703" xr:uid="{00000000-0005-0000-0000-0000EF180000}"/>
    <cellStyle name="강조색1 12" xfId="704" xr:uid="{00000000-0005-0000-0000-0000F0180000}"/>
    <cellStyle name="강조색1 13" xfId="705" xr:uid="{00000000-0005-0000-0000-0000F1180000}"/>
    <cellStyle name="강조색1 14" xfId="706" xr:uid="{00000000-0005-0000-0000-0000F2180000}"/>
    <cellStyle name="강조색1 15" xfId="707" xr:uid="{00000000-0005-0000-0000-0000F3180000}"/>
    <cellStyle name="강조색1 16" xfId="708" xr:uid="{00000000-0005-0000-0000-0000F4180000}"/>
    <cellStyle name="강조색1 17" xfId="709" xr:uid="{00000000-0005-0000-0000-0000F5180000}"/>
    <cellStyle name="강조색1 18" xfId="710" xr:uid="{00000000-0005-0000-0000-0000F6180000}"/>
    <cellStyle name="강조색1 19" xfId="711" xr:uid="{00000000-0005-0000-0000-0000F7180000}"/>
    <cellStyle name="강조색1 2" xfId="56" xr:uid="{00000000-0005-0000-0000-0000F8180000}"/>
    <cellStyle name="강조색1 20" xfId="712" xr:uid="{00000000-0005-0000-0000-0000F9180000}"/>
    <cellStyle name="강조색1 3" xfId="713" xr:uid="{00000000-0005-0000-0000-0000FA180000}"/>
    <cellStyle name="강조색1 4" xfId="714" xr:uid="{00000000-0005-0000-0000-0000FB180000}"/>
    <cellStyle name="강조색1 5" xfId="715" xr:uid="{00000000-0005-0000-0000-0000FC180000}"/>
    <cellStyle name="강조색1 6" xfId="716" xr:uid="{00000000-0005-0000-0000-0000FD180000}"/>
    <cellStyle name="강조색1 7" xfId="717" xr:uid="{00000000-0005-0000-0000-0000FE180000}"/>
    <cellStyle name="강조색1 8" xfId="718" xr:uid="{00000000-0005-0000-0000-0000FF180000}"/>
    <cellStyle name="강조색1 9" xfId="719" xr:uid="{00000000-0005-0000-0000-000000190000}"/>
    <cellStyle name="강조색2" xfId="57" builtinId="33" customBuiltin="1"/>
    <cellStyle name="강조색2 10" xfId="720" xr:uid="{00000000-0005-0000-0000-000002190000}"/>
    <cellStyle name="강조색2 11" xfId="721" xr:uid="{00000000-0005-0000-0000-000003190000}"/>
    <cellStyle name="강조색2 12" xfId="722" xr:uid="{00000000-0005-0000-0000-000004190000}"/>
    <cellStyle name="강조색2 13" xfId="723" xr:uid="{00000000-0005-0000-0000-000005190000}"/>
    <cellStyle name="강조색2 14" xfId="724" xr:uid="{00000000-0005-0000-0000-000006190000}"/>
    <cellStyle name="강조색2 15" xfId="725" xr:uid="{00000000-0005-0000-0000-000007190000}"/>
    <cellStyle name="강조색2 16" xfId="726" xr:uid="{00000000-0005-0000-0000-000008190000}"/>
    <cellStyle name="강조색2 17" xfId="727" xr:uid="{00000000-0005-0000-0000-000009190000}"/>
    <cellStyle name="강조색2 18" xfId="728" xr:uid="{00000000-0005-0000-0000-00000A190000}"/>
    <cellStyle name="강조색2 19" xfId="729" xr:uid="{00000000-0005-0000-0000-00000B190000}"/>
    <cellStyle name="강조색2 2" xfId="58" xr:uid="{00000000-0005-0000-0000-00000C190000}"/>
    <cellStyle name="강조색2 20" xfId="730" xr:uid="{00000000-0005-0000-0000-00000D190000}"/>
    <cellStyle name="강조색2 3" xfId="731" xr:uid="{00000000-0005-0000-0000-00000E190000}"/>
    <cellStyle name="강조색2 4" xfId="732" xr:uid="{00000000-0005-0000-0000-00000F190000}"/>
    <cellStyle name="강조색2 5" xfId="733" xr:uid="{00000000-0005-0000-0000-000010190000}"/>
    <cellStyle name="강조색2 6" xfId="734" xr:uid="{00000000-0005-0000-0000-000011190000}"/>
    <cellStyle name="강조색2 7" xfId="735" xr:uid="{00000000-0005-0000-0000-000012190000}"/>
    <cellStyle name="강조색2 8" xfId="736" xr:uid="{00000000-0005-0000-0000-000013190000}"/>
    <cellStyle name="강조색2 9" xfId="737" xr:uid="{00000000-0005-0000-0000-000014190000}"/>
    <cellStyle name="강조색3" xfId="59" builtinId="37" customBuiltin="1"/>
    <cellStyle name="강조색3 10" xfId="738" xr:uid="{00000000-0005-0000-0000-000016190000}"/>
    <cellStyle name="강조색3 11" xfId="739" xr:uid="{00000000-0005-0000-0000-000017190000}"/>
    <cellStyle name="강조색3 12" xfId="740" xr:uid="{00000000-0005-0000-0000-000018190000}"/>
    <cellStyle name="강조색3 13" xfId="741" xr:uid="{00000000-0005-0000-0000-000019190000}"/>
    <cellStyle name="강조색3 14" xfId="742" xr:uid="{00000000-0005-0000-0000-00001A190000}"/>
    <cellStyle name="강조색3 15" xfId="743" xr:uid="{00000000-0005-0000-0000-00001B190000}"/>
    <cellStyle name="강조색3 16" xfId="744" xr:uid="{00000000-0005-0000-0000-00001C190000}"/>
    <cellStyle name="강조색3 17" xfId="745" xr:uid="{00000000-0005-0000-0000-00001D190000}"/>
    <cellStyle name="강조색3 18" xfId="746" xr:uid="{00000000-0005-0000-0000-00001E190000}"/>
    <cellStyle name="강조색3 19" xfId="747" xr:uid="{00000000-0005-0000-0000-00001F190000}"/>
    <cellStyle name="강조색3 2" xfId="60" xr:uid="{00000000-0005-0000-0000-000020190000}"/>
    <cellStyle name="강조색3 20" xfId="748" xr:uid="{00000000-0005-0000-0000-000021190000}"/>
    <cellStyle name="강조색3 3" xfId="749" xr:uid="{00000000-0005-0000-0000-000022190000}"/>
    <cellStyle name="강조색3 4" xfId="750" xr:uid="{00000000-0005-0000-0000-000023190000}"/>
    <cellStyle name="강조색3 5" xfId="751" xr:uid="{00000000-0005-0000-0000-000024190000}"/>
    <cellStyle name="강조색3 6" xfId="752" xr:uid="{00000000-0005-0000-0000-000025190000}"/>
    <cellStyle name="강조색3 7" xfId="753" xr:uid="{00000000-0005-0000-0000-000026190000}"/>
    <cellStyle name="강조색3 8" xfId="754" xr:uid="{00000000-0005-0000-0000-000027190000}"/>
    <cellStyle name="강조색3 9" xfId="755" xr:uid="{00000000-0005-0000-0000-000028190000}"/>
    <cellStyle name="강조색4" xfId="61" builtinId="41" customBuiltin="1"/>
    <cellStyle name="강조색4 10" xfId="756" xr:uid="{00000000-0005-0000-0000-00002A190000}"/>
    <cellStyle name="강조색4 11" xfId="757" xr:uid="{00000000-0005-0000-0000-00002B190000}"/>
    <cellStyle name="강조색4 12" xfId="758" xr:uid="{00000000-0005-0000-0000-00002C190000}"/>
    <cellStyle name="강조색4 13" xfId="759" xr:uid="{00000000-0005-0000-0000-00002D190000}"/>
    <cellStyle name="강조색4 14" xfId="760" xr:uid="{00000000-0005-0000-0000-00002E190000}"/>
    <cellStyle name="강조색4 15" xfId="761" xr:uid="{00000000-0005-0000-0000-00002F190000}"/>
    <cellStyle name="강조색4 16" xfId="762" xr:uid="{00000000-0005-0000-0000-000030190000}"/>
    <cellStyle name="강조색4 17" xfId="763" xr:uid="{00000000-0005-0000-0000-000031190000}"/>
    <cellStyle name="강조색4 18" xfId="764" xr:uid="{00000000-0005-0000-0000-000032190000}"/>
    <cellStyle name="강조색4 19" xfId="765" xr:uid="{00000000-0005-0000-0000-000033190000}"/>
    <cellStyle name="강조색4 2" xfId="62" xr:uid="{00000000-0005-0000-0000-000034190000}"/>
    <cellStyle name="강조색4 20" xfId="766" xr:uid="{00000000-0005-0000-0000-000035190000}"/>
    <cellStyle name="강조색4 3" xfId="767" xr:uid="{00000000-0005-0000-0000-000036190000}"/>
    <cellStyle name="강조색4 4" xfId="768" xr:uid="{00000000-0005-0000-0000-000037190000}"/>
    <cellStyle name="강조색4 5" xfId="769" xr:uid="{00000000-0005-0000-0000-000038190000}"/>
    <cellStyle name="강조색4 6" xfId="770" xr:uid="{00000000-0005-0000-0000-000039190000}"/>
    <cellStyle name="강조색4 7" xfId="771" xr:uid="{00000000-0005-0000-0000-00003A190000}"/>
    <cellStyle name="강조색4 8" xfId="772" xr:uid="{00000000-0005-0000-0000-00003B190000}"/>
    <cellStyle name="강조색4 9" xfId="773" xr:uid="{00000000-0005-0000-0000-00003C190000}"/>
    <cellStyle name="강조색5" xfId="63" builtinId="45" customBuiltin="1"/>
    <cellStyle name="강조색5 10" xfId="774" xr:uid="{00000000-0005-0000-0000-00003E190000}"/>
    <cellStyle name="강조색5 11" xfId="775" xr:uid="{00000000-0005-0000-0000-00003F190000}"/>
    <cellStyle name="강조색5 12" xfId="776" xr:uid="{00000000-0005-0000-0000-000040190000}"/>
    <cellStyle name="강조색5 13" xfId="777" xr:uid="{00000000-0005-0000-0000-000041190000}"/>
    <cellStyle name="강조색5 14" xfId="778" xr:uid="{00000000-0005-0000-0000-000042190000}"/>
    <cellStyle name="강조색5 15" xfId="779" xr:uid="{00000000-0005-0000-0000-000043190000}"/>
    <cellStyle name="강조색5 16" xfId="780" xr:uid="{00000000-0005-0000-0000-000044190000}"/>
    <cellStyle name="강조색5 17" xfId="781" xr:uid="{00000000-0005-0000-0000-000045190000}"/>
    <cellStyle name="강조색5 18" xfId="782" xr:uid="{00000000-0005-0000-0000-000046190000}"/>
    <cellStyle name="강조색5 19" xfId="783" xr:uid="{00000000-0005-0000-0000-000047190000}"/>
    <cellStyle name="강조색5 2" xfId="64" xr:uid="{00000000-0005-0000-0000-000048190000}"/>
    <cellStyle name="강조색5 20" xfId="784" xr:uid="{00000000-0005-0000-0000-000049190000}"/>
    <cellStyle name="강조색5 3" xfId="785" xr:uid="{00000000-0005-0000-0000-00004A190000}"/>
    <cellStyle name="강조색5 4" xfId="786" xr:uid="{00000000-0005-0000-0000-00004B190000}"/>
    <cellStyle name="강조색5 5" xfId="787" xr:uid="{00000000-0005-0000-0000-00004C190000}"/>
    <cellStyle name="강조색5 6" xfId="788" xr:uid="{00000000-0005-0000-0000-00004D190000}"/>
    <cellStyle name="강조색5 7" xfId="789" xr:uid="{00000000-0005-0000-0000-00004E190000}"/>
    <cellStyle name="강조색5 8" xfId="790" xr:uid="{00000000-0005-0000-0000-00004F190000}"/>
    <cellStyle name="강조색5 9" xfId="791" xr:uid="{00000000-0005-0000-0000-000050190000}"/>
    <cellStyle name="강조색6" xfId="65" builtinId="49" customBuiltin="1"/>
    <cellStyle name="강조색6 10" xfId="792" xr:uid="{00000000-0005-0000-0000-000052190000}"/>
    <cellStyle name="강조색6 11" xfId="793" xr:uid="{00000000-0005-0000-0000-000053190000}"/>
    <cellStyle name="강조색6 12" xfId="794" xr:uid="{00000000-0005-0000-0000-000054190000}"/>
    <cellStyle name="강조색6 13" xfId="795" xr:uid="{00000000-0005-0000-0000-000055190000}"/>
    <cellStyle name="강조색6 14" xfId="796" xr:uid="{00000000-0005-0000-0000-000056190000}"/>
    <cellStyle name="강조색6 15" xfId="797" xr:uid="{00000000-0005-0000-0000-000057190000}"/>
    <cellStyle name="강조색6 16" xfId="798" xr:uid="{00000000-0005-0000-0000-000058190000}"/>
    <cellStyle name="강조색6 17" xfId="799" xr:uid="{00000000-0005-0000-0000-000059190000}"/>
    <cellStyle name="강조색6 18" xfId="800" xr:uid="{00000000-0005-0000-0000-00005A190000}"/>
    <cellStyle name="강조색6 19" xfId="801" xr:uid="{00000000-0005-0000-0000-00005B190000}"/>
    <cellStyle name="강조색6 2" xfId="66" xr:uid="{00000000-0005-0000-0000-00005C190000}"/>
    <cellStyle name="강조색6 20" xfId="802" xr:uid="{00000000-0005-0000-0000-00005D190000}"/>
    <cellStyle name="강조색6 3" xfId="803" xr:uid="{00000000-0005-0000-0000-00005E190000}"/>
    <cellStyle name="강조색6 4" xfId="804" xr:uid="{00000000-0005-0000-0000-00005F190000}"/>
    <cellStyle name="강조색6 5" xfId="805" xr:uid="{00000000-0005-0000-0000-000060190000}"/>
    <cellStyle name="강조색6 6" xfId="806" xr:uid="{00000000-0005-0000-0000-000061190000}"/>
    <cellStyle name="강조색6 7" xfId="807" xr:uid="{00000000-0005-0000-0000-000062190000}"/>
    <cellStyle name="강조색6 8" xfId="808" xr:uid="{00000000-0005-0000-0000-000063190000}"/>
    <cellStyle name="강조색6 9" xfId="809" xr:uid="{00000000-0005-0000-0000-000064190000}"/>
    <cellStyle name="경고문" xfId="67" builtinId="11" customBuiltin="1"/>
    <cellStyle name="경고문 10" xfId="810" xr:uid="{00000000-0005-0000-0000-000066190000}"/>
    <cellStyle name="경고문 11" xfId="811" xr:uid="{00000000-0005-0000-0000-000067190000}"/>
    <cellStyle name="경고문 12" xfId="812" xr:uid="{00000000-0005-0000-0000-000068190000}"/>
    <cellStyle name="경고문 13" xfId="813" xr:uid="{00000000-0005-0000-0000-000069190000}"/>
    <cellStyle name="경고문 14" xfId="814" xr:uid="{00000000-0005-0000-0000-00006A190000}"/>
    <cellStyle name="경고문 15" xfId="815" xr:uid="{00000000-0005-0000-0000-00006B190000}"/>
    <cellStyle name="경고문 16" xfId="816" xr:uid="{00000000-0005-0000-0000-00006C190000}"/>
    <cellStyle name="경고문 17" xfId="817" xr:uid="{00000000-0005-0000-0000-00006D190000}"/>
    <cellStyle name="경고문 18" xfId="818" xr:uid="{00000000-0005-0000-0000-00006E190000}"/>
    <cellStyle name="경고문 19" xfId="819" xr:uid="{00000000-0005-0000-0000-00006F190000}"/>
    <cellStyle name="경고문 2" xfId="68" xr:uid="{00000000-0005-0000-0000-000070190000}"/>
    <cellStyle name="경고문 20" xfId="820" xr:uid="{00000000-0005-0000-0000-000071190000}"/>
    <cellStyle name="경고문 3" xfId="821" xr:uid="{00000000-0005-0000-0000-000072190000}"/>
    <cellStyle name="경고문 4" xfId="822" xr:uid="{00000000-0005-0000-0000-000073190000}"/>
    <cellStyle name="경고문 5" xfId="823" xr:uid="{00000000-0005-0000-0000-000074190000}"/>
    <cellStyle name="경고문 6" xfId="824" xr:uid="{00000000-0005-0000-0000-000075190000}"/>
    <cellStyle name="경고문 7" xfId="825" xr:uid="{00000000-0005-0000-0000-000076190000}"/>
    <cellStyle name="경고문 8" xfId="826" xr:uid="{00000000-0005-0000-0000-000077190000}"/>
    <cellStyle name="경고문 9" xfId="827" xr:uid="{00000000-0005-0000-0000-000078190000}"/>
    <cellStyle name="계산" xfId="69" builtinId="22" customBuiltin="1"/>
    <cellStyle name="계산 10" xfId="828" xr:uid="{00000000-0005-0000-0000-00007A190000}"/>
    <cellStyle name="계산 11" xfId="829" xr:uid="{00000000-0005-0000-0000-00007B190000}"/>
    <cellStyle name="계산 12" xfId="830" xr:uid="{00000000-0005-0000-0000-00007C190000}"/>
    <cellStyle name="계산 13" xfId="831" xr:uid="{00000000-0005-0000-0000-00007D190000}"/>
    <cellStyle name="계산 14" xfId="832" xr:uid="{00000000-0005-0000-0000-00007E190000}"/>
    <cellStyle name="계산 15" xfId="833" xr:uid="{00000000-0005-0000-0000-00007F190000}"/>
    <cellStyle name="계산 16" xfId="834" xr:uid="{00000000-0005-0000-0000-000080190000}"/>
    <cellStyle name="계산 17" xfId="835" xr:uid="{00000000-0005-0000-0000-000081190000}"/>
    <cellStyle name="계산 18" xfId="836" xr:uid="{00000000-0005-0000-0000-000082190000}"/>
    <cellStyle name="계산 19" xfId="837" xr:uid="{00000000-0005-0000-0000-000083190000}"/>
    <cellStyle name="계산 2" xfId="70" xr:uid="{00000000-0005-0000-0000-000084190000}"/>
    <cellStyle name="계산 2 10" xfId="4991" xr:uid="{00000000-0005-0000-0000-000085190000}"/>
    <cellStyle name="계산 2 10 2" xfId="8066" xr:uid="{00000000-0005-0000-0000-000086190000}"/>
    <cellStyle name="계산 2 11" xfId="5601" xr:uid="{00000000-0005-0000-0000-000087190000}"/>
    <cellStyle name="계산 2 11 2" xfId="8676" xr:uid="{00000000-0005-0000-0000-000088190000}"/>
    <cellStyle name="계산 2 12" xfId="6195" xr:uid="{00000000-0005-0000-0000-000089190000}"/>
    <cellStyle name="계산 2 12 2" xfId="9270" xr:uid="{00000000-0005-0000-0000-00008A190000}"/>
    <cellStyle name="계산 2 13" xfId="6821" xr:uid="{00000000-0005-0000-0000-00008B190000}"/>
    <cellStyle name="계산 2 14" xfId="3771" xr:uid="{00000000-0005-0000-0000-00008C190000}"/>
    <cellStyle name="계산 2 2" xfId="3780" xr:uid="{00000000-0005-0000-0000-00008D190000}"/>
    <cellStyle name="계산 2 2 10" xfId="6830" xr:uid="{00000000-0005-0000-0000-00008E190000}"/>
    <cellStyle name="계산 2 2 2" xfId="3902" xr:uid="{00000000-0005-0000-0000-00008F190000}"/>
    <cellStyle name="계산 2 2 2 2" xfId="4512" xr:uid="{00000000-0005-0000-0000-000090190000}"/>
    <cellStyle name="계산 2 2 2 2 2" xfId="7587" xr:uid="{00000000-0005-0000-0000-000091190000}"/>
    <cellStyle name="계산 2 2 2 3" xfId="5122" xr:uid="{00000000-0005-0000-0000-000092190000}"/>
    <cellStyle name="계산 2 2 2 3 2" xfId="8197" xr:uid="{00000000-0005-0000-0000-000093190000}"/>
    <cellStyle name="계산 2 2 2 4" xfId="5732" xr:uid="{00000000-0005-0000-0000-000094190000}"/>
    <cellStyle name="계산 2 2 2 4 2" xfId="8807" xr:uid="{00000000-0005-0000-0000-000095190000}"/>
    <cellStyle name="계산 2 2 2 5" xfId="6434" xr:uid="{00000000-0005-0000-0000-000096190000}"/>
    <cellStyle name="계산 2 2 2 5 2" xfId="9509" xr:uid="{00000000-0005-0000-0000-000097190000}"/>
    <cellStyle name="계산 2 2 2 6" xfId="6952" xr:uid="{00000000-0005-0000-0000-000098190000}"/>
    <cellStyle name="계산 2 2 3" xfId="4027" xr:uid="{00000000-0005-0000-0000-000099190000}"/>
    <cellStyle name="계산 2 2 3 2" xfId="4637" xr:uid="{00000000-0005-0000-0000-00009A190000}"/>
    <cellStyle name="계산 2 2 3 2 2" xfId="7712" xr:uid="{00000000-0005-0000-0000-00009B190000}"/>
    <cellStyle name="계산 2 2 3 3" xfId="5247" xr:uid="{00000000-0005-0000-0000-00009C190000}"/>
    <cellStyle name="계산 2 2 3 3 2" xfId="8322" xr:uid="{00000000-0005-0000-0000-00009D190000}"/>
    <cellStyle name="계산 2 2 3 4" xfId="5857" xr:uid="{00000000-0005-0000-0000-00009E190000}"/>
    <cellStyle name="계산 2 2 3 4 2" xfId="8932" xr:uid="{00000000-0005-0000-0000-00009F190000}"/>
    <cellStyle name="계산 2 2 3 5" xfId="6072" xr:uid="{00000000-0005-0000-0000-0000A0190000}"/>
    <cellStyle name="계산 2 2 3 5 2" xfId="9147" xr:uid="{00000000-0005-0000-0000-0000A1190000}"/>
    <cellStyle name="계산 2 2 3 6" xfId="7077" xr:uid="{00000000-0005-0000-0000-0000A2190000}"/>
    <cellStyle name="계산 2 2 4" xfId="3676" xr:uid="{00000000-0005-0000-0000-0000A3190000}"/>
    <cellStyle name="계산 2 2 4 2" xfId="4286" xr:uid="{00000000-0005-0000-0000-0000A4190000}"/>
    <cellStyle name="계산 2 2 4 2 2" xfId="7361" xr:uid="{00000000-0005-0000-0000-0000A5190000}"/>
    <cellStyle name="계산 2 2 4 3" xfId="4896" xr:uid="{00000000-0005-0000-0000-0000A6190000}"/>
    <cellStyle name="계산 2 2 4 3 2" xfId="7971" xr:uid="{00000000-0005-0000-0000-0000A7190000}"/>
    <cellStyle name="계산 2 2 4 4" xfId="5506" xr:uid="{00000000-0005-0000-0000-0000A8190000}"/>
    <cellStyle name="계산 2 2 4 4 2" xfId="8581" xr:uid="{00000000-0005-0000-0000-0000A9190000}"/>
    <cellStyle name="계산 2 2 4 5" xfId="6228" xr:uid="{00000000-0005-0000-0000-0000AA190000}"/>
    <cellStyle name="계산 2 2 4 5 2" xfId="9303" xr:uid="{00000000-0005-0000-0000-0000AB190000}"/>
    <cellStyle name="계산 2 2 4 6" xfId="6726" xr:uid="{00000000-0005-0000-0000-0000AC190000}"/>
    <cellStyle name="계산 2 2 5" xfId="4156" xr:uid="{00000000-0005-0000-0000-0000AD190000}"/>
    <cellStyle name="계산 2 2 5 2" xfId="4766" xr:uid="{00000000-0005-0000-0000-0000AE190000}"/>
    <cellStyle name="계산 2 2 5 2 2" xfId="7841" xr:uid="{00000000-0005-0000-0000-0000AF190000}"/>
    <cellStyle name="계산 2 2 5 3" xfId="5376" xr:uid="{00000000-0005-0000-0000-0000B0190000}"/>
    <cellStyle name="계산 2 2 5 3 2" xfId="8451" xr:uid="{00000000-0005-0000-0000-0000B1190000}"/>
    <cellStyle name="계산 2 2 5 4" xfId="5986" xr:uid="{00000000-0005-0000-0000-0000B2190000}"/>
    <cellStyle name="계산 2 2 5 4 2" xfId="9061" xr:uid="{00000000-0005-0000-0000-0000B3190000}"/>
    <cellStyle name="계산 2 2 5 5" xfId="6580" xr:uid="{00000000-0005-0000-0000-0000B4190000}"/>
    <cellStyle name="계산 2 2 5 5 2" xfId="9655" xr:uid="{00000000-0005-0000-0000-0000B5190000}"/>
    <cellStyle name="계산 2 2 5 6" xfId="7206" xr:uid="{00000000-0005-0000-0000-0000B6190000}"/>
    <cellStyle name="계산 2 2 6" xfId="4390" xr:uid="{00000000-0005-0000-0000-0000B7190000}"/>
    <cellStyle name="계산 2 2 6 2" xfId="7465" xr:uid="{00000000-0005-0000-0000-0000B8190000}"/>
    <cellStyle name="계산 2 2 7" xfId="5000" xr:uid="{00000000-0005-0000-0000-0000B9190000}"/>
    <cellStyle name="계산 2 2 7 2" xfId="8075" xr:uid="{00000000-0005-0000-0000-0000BA190000}"/>
    <cellStyle name="계산 2 2 8" xfId="5610" xr:uid="{00000000-0005-0000-0000-0000BB190000}"/>
    <cellStyle name="계산 2 2 8 2" xfId="8685" xr:uid="{00000000-0005-0000-0000-0000BC190000}"/>
    <cellStyle name="계산 2 2 9" xfId="6186" xr:uid="{00000000-0005-0000-0000-0000BD190000}"/>
    <cellStyle name="계산 2 2 9 2" xfId="9261" xr:uid="{00000000-0005-0000-0000-0000BE190000}"/>
    <cellStyle name="계산 2 3" xfId="3789" xr:uid="{00000000-0005-0000-0000-0000BF190000}"/>
    <cellStyle name="계산 2 3 10" xfId="6839" xr:uid="{00000000-0005-0000-0000-0000C0190000}"/>
    <cellStyle name="계산 2 3 2" xfId="3911" xr:uid="{00000000-0005-0000-0000-0000C1190000}"/>
    <cellStyle name="계산 2 3 2 2" xfId="4521" xr:uid="{00000000-0005-0000-0000-0000C2190000}"/>
    <cellStyle name="계산 2 3 2 2 2" xfId="7596" xr:uid="{00000000-0005-0000-0000-0000C3190000}"/>
    <cellStyle name="계산 2 3 2 3" xfId="5131" xr:uid="{00000000-0005-0000-0000-0000C4190000}"/>
    <cellStyle name="계산 2 3 2 3 2" xfId="8206" xr:uid="{00000000-0005-0000-0000-0000C5190000}"/>
    <cellStyle name="계산 2 3 2 4" xfId="5741" xr:uid="{00000000-0005-0000-0000-0000C6190000}"/>
    <cellStyle name="계산 2 3 2 4 2" xfId="8816" xr:uid="{00000000-0005-0000-0000-0000C7190000}"/>
    <cellStyle name="계산 2 3 2 5" xfId="6425" xr:uid="{00000000-0005-0000-0000-0000C8190000}"/>
    <cellStyle name="계산 2 3 2 5 2" xfId="9500" xr:uid="{00000000-0005-0000-0000-0000C9190000}"/>
    <cellStyle name="계산 2 3 2 6" xfId="6961" xr:uid="{00000000-0005-0000-0000-0000CA190000}"/>
    <cellStyle name="계산 2 3 3" xfId="4036" xr:uid="{00000000-0005-0000-0000-0000CB190000}"/>
    <cellStyle name="계산 2 3 3 2" xfId="4646" xr:uid="{00000000-0005-0000-0000-0000CC190000}"/>
    <cellStyle name="계산 2 3 3 2 2" xfId="7721" xr:uid="{00000000-0005-0000-0000-0000CD190000}"/>
    <cellStyle name="계산 2 3 3 3" xfId="5256" xr:uid="{00000000-0005-0000-0000-0000CE190000}"/>
    <cellStyle name="계산 2 3 3 3 2" xfId="8331" xr:uid="{00000000-0005-0000-0000-0000CF190000}"/>
    <cellStyle name="계산 2 3 3 4" xfId="5866" xr:uid="{00000000-0005-0000-0000-0000D0190000}"/>
    <cellStyle name="계산 2 3 3 4 2" xfId="8941" xr:uid="{00000000-0005-0000-0000-0000D1190000}"/>
    <cellStyle name="계산 2 3 3 5" xfId="6063" xr:uid="{00000000-0005-0000-0000-0000D2190000}"/>
    <cellStyle name="계산 2 3 3 5 2" xfId="9138" xr:uid="{00000000-0005-0000-0000-0000D3190000}"/>
    <cellStyle name="계산 2 3 3 6" xfId="7086" xr:uid="{00000000-0005-0000-0000-0000D4190000}"/>
    <cellStyle name="계산 2 3 4" xfId="3590" xr:uid="{00000000-0005-0000-0000-0000D5190000}"/>
    <cellStyle name="계산 2 3 4 2" xfId="4200" xr:uid="{00000000-0005-0000-0000-0000D6190000}"/>
    <cellStyle name="계산 2 3 4 2 2" xfId="7275" xr:uid="{00000000-0005-0000-0000-0000D7190000}"/>
    <cellStyle name="계산 2 3 4 3" xfId="4810" xr:uid="{00000000-0005-0000-0000-0000D8190000}"/>
    <cellStyle name="계산 2 3 4 3 2" xfId="7885" xr:uid="{00000000-0005-0000-0000-0000D9190000}"/>
    <cellStyle name="계산 2 3 4 4" xfId="5420" xr:uid="{00000000-0005-0000-0000-0000DA190000}"/>
    <cellStyle name="계산 2 3 4 4 2" xfId="8495" xr:uid="{00000000-0005-0000-0000-0000DB190000}"/>
    <cellStyle name="계산 2 3 4 5" xfId="6292" xr:uid="{00000000-0005-0000-0000-0000DC190000}"/>
    <cellStyle name="계산 2 3 4 5 2" xfId="9367" xr:uid="{00000000-0005-0000-0000-0000DD190000}"/>
    <cellStyle name="계산 2 3 4 6" xfId="6640" xr:uid="{00000000-0005-0000-0000-0000DE190000}"/>
    <cellStyle name="계산 2 3 5" xfId="4165" xr:uid="{00000000-0005-0000-0000-0000DF190000}"/>
    <cellStyle name="계산 2 3 5 2" xfId="4775" xr:uid="{00000000-0005-0000-0000-0000E0190000}"/>
    <cellStyle name="계산 2 3 5 2 2" xfId="7850" xr:uid="{00000000-0005-0000-0000-0000E1190000}"/>
    <cellStyle name="계산 2 3 5 3" xfId="5385" xr:uid="{00000000-0005-0000-0000-0000E2190000}"/>
    <cellStyle name="계산 2 3 5 3 2" xfId="8460" xr:uid="{00000000-0005-0000-0000-0000E3190000}"/>
    <cellStyle name="계산 2 3 5 4" xfId="5995" xr:uid="{00000000-0005-0000-0000-0000E4190000}"/>
    <cellStyle name="계산 2 3 5 4 2" xfId="9070" xr:uid="{00000000-0005-0000-0000-0000E5190000}"/>
    <cellStyle name="계산 2 3 5 5" xfId="6007" xr:uid="{00000000-0005-0000-0000-0000E6190000}"/>
    <cellStyle name="계산 2 3 5 5 2" xfId="9082" xr:uid="{00000000-0005-0000-0000-0000E7190000}"/>
    <cellStyle name="계산 2 3 5 6" xfId="7215" xr:uid="{00000000-0005-0000-0000-0000E8190000}"/>
    <cellStyle name="계산 2 3 6" xfId="4399" xr:uid="{00000000-0005-0000-0000-0000E9190000}"/>
    <cellStyle name="계산 2 3 6 2" xfId="7474" xr:uid="{00000000-0005-0000-0000-0000EA190000}"/>
    <cellStyle name="계산 2 3 7" xfId="5009" xr:uid="{00000000-0005-0000-0000-0000EB190000}"/>
    <cellStyle name="계산 2 3 7 2" xfId="8084" xr:uid="{00000000-0005-0000-0000-0000EC190000}"/>
    <cellStyle name="계산 2 3 8" xfId="5619" xr:uid="{00000000-0005-0000-0000-0000ED190000}"/>
    <cellStyle name="계산 2 3 8 2" xfId="8694" xr:uid="{00000000-0005-0000-0000-0000EE190000}"/>
    <cellStyle name="계산 2 3 9" xfId="6177" xr:uid="{00000000-0005-0000-0000-0000EF190000}"/>
    <cellStyle name="계산 2 3 9 2" xfId="9252" xr:uid="{00000000-0005-0000-0000-0000F0190000}"/>
    <cellStyle name="계산 2 4" xfId="3797" xr:uid="{00000000-0005-0000-0000-0000F1190000}"/>
    <cellStyle name="계산 2 4 10" xfId="6847" xr:uid="{00000000-0005-0000-0000-0000F2190000}"/>
    <cellStyle name="계산 2 4 2" xfId="3919" xr:uid="{00000000-0005-0000-0000-0000F3190000}"/>
    <cellStyle name="계산 2 4 2 2" xfId="4529" xr:uid="{00000000-0005-0000-0000-0000F4190000}"/>
    <cellStyle name="계산 2 4 2 2 2" xfId="7604" xr:uid="{00000000-0005-0000-0000-0000F5190000}"/>
    <cellStyle name="계산 2 4 2 3" xfId="5139" xr:uid="{00000000-0005-0000-0000-0000F6190000}"/>
    <cellStyle name="계산 2 4 2 3 2" xfId="8214" xr:uid="{00000000-0005-0000-0000-0000F7190000}"/>
    <cellStyle name="계산 2 4 2 4" xfId="5749" xr:uid="{00000000-0005-0000-0000-0000F8190000}"/>
    <cellStyle name="계산 2 4 2 4 2" xfId="8824" xr:uid="{00000000-0005-0000-0000-0000F9190000}"/>
    <cellStyle name="계산 2 4 2 5" xfId="6417" xr:uid="{00000000-0005-0000-0000-0000FA190000}"/>
    <cellStyle name="계산 2 4 2 5 2" xfId="9492" xr:uid="{00000000-0005-0000-0000-0000FB190000}"/>
    <cellStyle name="계산 2 4 2 6" xfId="6969" xr:uid="{00000000-0005-0000-0000-0000FC190000}"/>
    <cellStyle name="계산 2 4 3" xfId="4044" xr:uid="{00000000-0005-0000-0000-0000FD190000}"/>
    <cellStyle name="계산 2 4 3 2" xfId="4654" xr:uid="{00000000-0005-0000-0000-0000FE190000}"/>
    <cellStyle name="계산 2 4 3 2 2" xfId="7729" xr:uid="{00000000-0005-0000-0000-0000FF190000}"/>
    <cellStyle name="계산 2 4 3 3" xfId="5264" xr:uid="{00000000-0005-0000-0000-0000001A0000}"/>
    <cellStyle name="계산 2 4 3 3 2" xfId="8339" xr:uid="{00000000-0005-0000-0000-0000011A0000}"/>
    <cellStyle name="계산 2 4 3 4" xfId="5874" xr:uid="{00000000-0005-0000-0000-0000021A0000}"/>
    <cellStyle name="계산 2 4 3 4 2" xfId="8949" xr:uid="{00000000-0005-0000-0000-0000031A0000}"/>
    <cellStyle name="계산 2 4 3 5" xfId="6356" xr:uid="{00000000-0005-0000-0000-0000041A0000}"/>
    <cellStyle name="계산 2 4 3 5 2" xfId="9431" xr:uid="{00000000-0005-0000-0000-0000051A0000}"/>
    <cellStyle name="계산 2 4 3 6" xfId="7094" xr:uid="{00000000-0005-0000-0000-0000061A0000}"/>
    <cellStyle name="계산 2 4 4" xfId="3658" xr:uid="{00000000-0005-0000-0000-0000071A0000}"/>
    <cellStyle name="계산 2 4 4 2" xfId="4268" xr:uid="{00000000-0005-0000-0000-0000081A0000}"/>
    <cellStyle name="계산 2 4 4 2 2" xfId="7343" xr:uid="{00000000-0005-0000-0000-0000091A0000}"/>
    <cellStyle name="계산 2 4 4 3" xfId="4878" xr:uid="{00000000-0005-0000-0000-00000A1A0000}"/>
    <cellStyle name="계산 2 4 4 3 2" xfId="7953" xr:uid="{00000000-0005-0000-0000-00000B1A0000}"/>
    <cellStyle name="계산 2 4 4 4" xfId="5488" xr:uid="{00000000-0005-0000-0000-00000C1A0000}"/>
    <cellStyle name="계산 2 4 4 4 2" xfId="8563" xr:uid="{00000000-0005-0000-0000-00000D1A0000}"/>
    <cellStyle name="계산 2 4 4 5" xfId="6555" xr:uid="{00000000-0005-0000-0000-00000E1A0000}"/>
    <cellStyle name="계산 2 4 4 5 2" xfId="9630" xr:uid="{00000000-0005-0000-0000-00000F1A0000}"/>
    <cellStyle name="계산 2 4 4 6" xfId="6708" xr:uid="{00000000-0005-0000-0000-0000101A0000}"/>
    <cellStyle name="계산 2 4 5" xfId="4173" xr:uid="{00000000-0005-0000-0000-0000111A0000}"/>
    <cellStyle name="계산 2 4 5 2" xfId="4783" xr:uid="{00000000-0005-0000-0000-0000121A0000}"/>
    <cellStyle name="계산 2 4 5 2 2" xfId="7858" xr:uid="{00000000-0005-0000-0000-0000131A0000}"/>
    <cellStyle name="계산 2 4 5 3" xfId="5393" xr:uid="{00000000-0005-0000-0000-0000141A0000}"/>
    <cellStyle name="계산 2 4 5 3 2" xfId="8468" xr:uid="{00000000-0005-0000-0000-0000151A0000}"/>
    <cellStyle name="계산 2 4 5 4" xfId="6003" xr:uid="{00000000-0005-0000-0000-0000161A0000}"/>
    <cellStyle name="계산 2 4 5 4 2" xfId="9078" xr:uid="{00000000-0005-0000-0000-0000171A0000}"/>
    <cellStyle name="계산 2 4 5 5" xfId="6613" xr:uid="{00000000-0005-0000-0000-0000181A0000}"/>
    <cellStyle name="계산 2 4 5 5 2" xfId="9688" xr:uid="{00000000-0005-0000-0000-0000191A0000}"/>
    <cellStyle name="계산 2 4 5 6" xfId="7223" xr:uid="{00000000-0005-0000-0000-00001A1A0000}"/>
    <cellStyle name="계산 2 4 6" xfId="4407" xr:uid="{00000000-0005-0000-0000-00001B1A0000}"/>
    <cellStyle name="계산 2 4 6 2" xfId="7482" xr:uid="{00000000-0005-0000-0000-00001C1A0000}"/>
    <cellStyle name="계산 2 4 7" xfId="5017" xr:uid="{00000000-0005-0000-0000-00001D1A0000}"/>
    <cellStyle name="계산 2 4 7 2" xfId="8092" xr:uid="{00000000-0005-0000-0000-00001E1A0000}"/>
    <cellStyle name="계산 2 4 8" xfId="5627" xr:uid="{00000000-0005-0000-0000-00001F1A0000}"/>
    <cellStyle name="계산 2 4 8 2" xfId="8702" xr:uid="{00000000-0005-0000-0000-0000201A0000}"/>
    <cellStyle name="계산 2 4 9" xfId="6169" xr:uid="{00000000-0005-0000-0000-0000211A0000}"/>
    <cellStyle name="계산 2 4 9 2" xfId="9244" xr:uid="{00000000-0005-0000-0000-0000221A0000}"/>
    <cellStyle name="계산 2 5" xfId="3893" xr:uid="{00000000-0005-0000-0000-0000231A0000}"/>
    <cellStyle name="계산 2 5 2" xfId="4503" xr:uid="{00000000-0005-0000-0000-0000241A0000}"/>
    <cellStyle name="계산 2 5 2 2" xfId="7578" xr:uid="{00000000-0005-0000-0000-0000251A0000}"/>
    <cellStyle name="계산 2 5 3" xfId="5113" xr:uid="{00000000-0005-0000-0000-0000261A0000}"/>
    <cellStyle name="계산 2 5 3 2" xfId="8188" xr:uid="{00000000-0005-0000-0000-0000271A0000}"/>
    <cellStyle name="계산 2 5 4" xfId="5723" xr:uid="{00000000-0005-0000-0000-0000281A0000}"/>
    <cellStyle name="계산 2 5 4 2" xfId="8798" xr:uid="{00000000-0005-0000-0000-0000291A0000}"/>
    <cellStyle name="계산 2 5 5" xfId="6443" xr:uid="{00000000-0005-0000-0000-00002A1A0000}"/>
    <cellStyle name="계산 2 5 5 2" xfId="9518" xr:uid="{00000000-0005-0000-0000-00002B1A0000}"/>
    <cellStyle name="계산 2 5 6" xfId="6943" xr:uid="{00000000-0005-0000-0000-00002C1A0000}"/>
    <cellStyle name="계산 2 6" xfId="4018" xr:uid="{00000000-0005-0000-0000-00002D1A0000}"/>
    <cellStyle name="계산 2 6 2" xfId="4628" xr:uid="{00000000-0005-0000-0000-00002E1A0000}"/>
    <cellStyle name="계산 2 6 2 2" xfId="7703" xr:uid="{00000000-0005-0000-0000-00002F1A0000}"/>
    <cellStyle name="계산 2 6 3" xfId="5238" xr:uid="{00000000-0005-0000-0000-0000301A0000}"/>
    <cellStyle name="계산 2 6 3 2" xfId="8313" xr:uid="{00000000-0005-0000-0000-0000311A0000}"/>
    <cellStyle name="계산 2 6 4" xfId="5848" xr:uid="{00000000-0005-0000-0000-0000321A0000}"/>
    <cellStyle name="계산 2 6 4 2" xfId="8923" xr:uid="{00000000-0005-0000-0000-0000331A0000}"/>
    <cellStyle name="계산 2 6 5" xfId="6081" xr:uid="{00000000-0005-0000-0000-0000341A0000}"/>
    <cellStyle name="계산 2 6 5 2" xfId="9156" xr:uid="{00000000-0005-0000-0000-0000351A0000}"/>
    <cellStyle name="계산 2 6 6" xfId="7068" xr:uid="{00000000-0005-0000-0000-0000361A0000}"/>
    <cellStyle name="계산 2 7" xfId="3629" xr:uid="{00000000-0005-0000-0000-0000371A0000}"/>
    <cellStyle name="계산 2 7 2" xfId="4239" xr:uid="{00000000-0005-0000-0000-0000381A0000}"/>
    <cellStyle name="계산 2 7 2 2" xfId="7314" xr:uid="{00000000-0005-0000-0000-0000391A0000}"/>
    <cellStyle name="계산 2 7 3" xfId="4849" xr:uid="{00000000-0005-0000-0000-00003A1A0000}"/>
    <cellStyle name="계산 2 7 3 2" xfId="7924" xr:uid="{00000000-0005-0000-0000-00003B1A0000}"/>
    <cellStyle name="계산 2 7 4" xfId="5459" xr:uid="{00000000-0005-0000-0000-00003C1A0000}"/>
    <cellStyle name="계산 2 7 4 2" xfId="8534" xr:uid="{00000000-0005-0000-0000-00003D1A0000}"/>
    <cellStyle name="계산 2 7 5" xfId="6267" xr:uid="{00000000-0005-0000-0000-00003E1A0000}"/>
    <cellStyle name="계산 2 7 5 2" xfId="9342" xr:uid="{00000000-0005-0000-0000-00003F1A0000}"/>
    <cellStyle name="계산 2 7 6" xfId="6679" xr:uid="{00000000-0005-0000-0000-0000401A0000}"/>
    <cellStyle name="계산 2 8" xfId="4147" xr:uid="{00000000-0005-0000-0000-0000411A0000}"/>
    <cellStyle name="계산 2 8 2" xfId="4757" xr:uid="{00000000-0005-0000-0000-0000421A0000}"/>
    <cellStyle name="계산 2 8 2 2" xfId="7832" xr:uid="{00000000-0005-0000-0000-0000431A0000}"/>
    <cellStyle name="계산 2 8 3" xfId="5367" xr:uid="{00000000-0005-0000-0000-0000441A0000}"/>
    <cellStyle name="계산 2 8 3 2" xfId="8442" xr:uid="{00000000-0005-0000-0000-0000451A0000}"/>
    <cellStyle name="계산 2 8 4" xfId="5977" xr:uid="{00000000-0005-0000-0000-0000461A0000}"/>
    <cellStyle name="계산 2 8 4 2" xfId="9052" xr:uid="{00000000-0005-0000-0000-0000471A0000}"/>
    <cellStyle name="계산 2 8 5" xfId="6339" xr:uid="{00000000-0005-0000-0000-0000481A0000}"/>
    <cellStyle name="계산 2 8 5 2" xfId="9414" xr:uid="{00000000-0005-0000-0000-0000491A0000}"/>
    <cellStyle name="계산 2 8 6" xfId="7197" xr:uid="{00000000-0005-0000-0000-00004A1A0000}"/>
    <cellStyle name="계산 2 9" xfId="4381" xr:uid="{00000000-0005-0000-0000-00004B1A0000}"/>
    <cellStyle name="계산 2 9 2" xfId="7456" xr:uid="{00000000-0005-0000-0000-00004C1A0000}"/>
    <cellStyle name="계산 20" xfId="838" xr:uid="{00000000-0005-0000-0000-00004D1A0000}"/>
    <cellStyle name="계산 3" xfId="839" xr:uid="{00000000-0005-0000-0000-00004E1A0000}"/>
    <cellStyle name="계산 4" xfId="840" xr:uid="{00000000-0005-0000-0000-00004F1A0000}"/>
    <cellStyle name="계산 5" xfId="841" xr:uid="{00000000-0005-0000-0000-0000501A0000}"/>
    <cellStyle name="계산 6" xfId="842" xr:uid="{00000000-0005-0000-0000-0000511A0000}"/>
    <cellStyle name="계산 7" xfId="843" xr:uid="{00000000-0005-0000-0000-0000521A0000}"/>
    <cellStyle name="계산 8" xfId="844" xr:uid="{00000000-0005-0000-0000-0000531A0000}"/>
    <cellStyle name="계산 9" xfId="845" xr:uid="{00000000-0005-0000-0000-0000541A0000}"/>
    <cellStyle name="고정소숫점" xfId="846" xr:uid="{00000000-0005-0000-0000-0000551A0000}"/>
    <cellStyle name="고정출력1" xfId="847" xr:uid="{00000000-0005-0000-0000-0000561A0000}"/>
    <cellStyle name="고정출력2" xfId="848" xr:uid="{00000000-0005-0000-0000-0000571A0000}"/>
    <cellStyle name="공사원가계산서(조경)" xfId="3455" xr:uid="{00000000-0005-0000-0000-0000581A0000}"/>
    <cellStyle name="공종" xfId="3456" xr:uid="{00000000-0005-0000-0000-0000591A0000}"/>
    <cellStyle name="咬訌裝?INCOM1" xfId="3457" xr:uid="{00000000-0005-0000-0000-00005A1A0000}"/>
    <cellStyle name="咬訌裝?INCOM10" xfId="3458" xr:uid="{00000000-0005-0000-0000-00005B1A0000}"/>
    <cellStyle name="咬訌裝?INCOM2" xfId="3459" xr:uid="{00000000-0005-0000-0000-00005C1A0000}"/>
    <cellStyle name="咬訌裝?INCOM3" xfId="3460" xr:uid="{00000000-0005-0000-0000-00005D1A0000}"/>
    <cellStyle name="咬訌裝?INCOM4" xfId="3461" xr:uid="{00000000-0005-0000-0000-00005E1A0000}"/>
    <cellStyle name="咬訌裝?INCOM5" xfId="3462" xr:uid="{00000000-0005-0000-0000-00005F1A0000}"/>
    <cellStyle name="咬訌裝?INCOM6" xfId="3463" xr:uid="{00000000-0005-0000-0000-0000601A0000}"/>
    <cellStyle name="咬訌裝?INCOM7" xfId="3464" xr:uid="{00000000-0005-0000-0000-0000611A0000}"/>
    <cellStyle name="咬訌裝?INCOM8" xfId="3465" xr:uid="{00000000-0005-0000-0000-0000621A0000}"/>
    <cellStyle name="咬訌裝?INCOM9" xfId="3466" xr:uid="{00000000-0005-0000-0000-0000631A0000}"/>
    <cellStyle name="咬訌裝?PRIB11" xfId="3467" xr:uid="{00000000-0005-0000-0000-0000641A0000}"/>
    <cellStyle name="국종합건설" xfId="849" xr:uid="{00000000-0005-0000-0000-0000651A0000}"/>
    <cellStyle name="규격" xfId="2665" xr:uid="{00000000-0005-0000-0000-0000661A0000}"/>
    <cellStyle name="금액" xfId="2666" xr:uid="{00000000-0005-0000-0000-0000671A0000}"/>
    <cellStyle name="금액 2" xfId="3720" xr:uid="{00000000-0005-0000-0000-0000681A0000}"/>
    <cellStyle name="금액 2 10" xfId="6770" xr:uid="{00000000-0005-0000-0000-0000691A0000}"/>
    <cellStyle name="금액 2 2" xfId="3842" xr:uid="{00000000-0005-0000-0000-00006A1A0000}"/>
    <cellStyle name="금액 2 2 2" xfId="4452" xr:uid="{00000000-0005-0000-0000-00006B1A0000}"/>
    <cellStyle name="금액 2 2 2 2" xfId="7527" xr:uid="{00000000-0005-0000-0000-00006C1A0000}"/>
    <cellStyle name="금액 2 2 3" xfId="5062" xr:uid="{00000000-0005-0000-0000-00006D1A0000}"/>
    <cellStyle name="금액 2 2 3 2" xfId="8137" xr:uid="{00000000-0005-0000-0000-00006E1A0000}"/>
    <cellStyle name="금액 2 2 4" xfId="5672" xr:uid="{00000000-0005-0000-0000-00006F1A0000}"/>
    <cellStyle name="금액 2 2 4 2" xfId="8747" xr:uid="{00000000-0005-0000-0000-0000701A0000}"/>
    <cellStyle name="금액 2 2 5" xfId="6126" xr:uid="{00000000-0005-0000-0000-0000711A0000}"/>
    <cellStyle name="금액 2 2 5 2" xfId="9201" xr:uid="{00000000-0005-0000-0000-0000721A0000}"/>
    <cellStyle name="금액 2 2 6" xfId="6892" xr:uid="{00000000-0005-0000-0000-0000731A0000}"/>
    <cellStyle name="금액 2 3" xfId="3967" xr:uid="{00000000-0005-0000-0000-0000741A0000}"/>
    <cellStyle name="금액 2 3 2" xfId="4577" xr:uid="{00000000-0005-0000-0000-0000751A0000}"/>
    <cellStyle name="금액 2 3 2 2" xfId="7652" xr:uid="{00000000-0005-0000-0000-0000761A0000}"/>
    <cellStyle name="금액 2 3 3" xfId="5187" xr:uid="{00000000-0005-0000-0000-0000771A0000}"/>
    <cellStyle name="금액 2 3 3 2" xfId="8262" xr:uid="{00000000-0005-0000-0000-0000781A0000}"/>
    <cellStyle name="금액 2 3 4" xfId="5797" xr:uid="{00000000-0005-0000-0000-0000791A0000}"/>
    <cellStyle name="금액 2 3 4 2" xfId="8872" xr:uid="{00000000-0005-0000-0000-00007A1A0000}"/>
    <cellStyle name="금액 2 3 5" xfId="6369" xr:uid="{00000000-0005-0000-0000-00007B1A0000}"/>
    <cellStyle name="금액 2 3 5 2" xfId="9444" xr:uid="{00000000-0005-0000-0000-00007C1A0000}"/>
    <cellStyle name="금액 2 3 6" xfId="7017" xr:uid="{00000000-0005-0000-0000-00007D1A0000}"/>
    <cellStyle name="금액 2 4" xfId="3572" xr:uid="{00000000-0005-0000-0000-00007E1A0000}"/>
    <cellStyle name="금액 2 4 2" xfId="4182" xr:uid="{00000000-0005-0000-0000-00007F1A0000}"/>
    <cellStyle name="금액 2 4 2 2" xfId="7257" xr:uid="{00000000-0005-0000-0000-0000801A0000}"/>
    <cellStyle name="금액 2 4 3" xfId="4792" xr:uid="{00000000-0005-0000-0000-0000811A0000}"/>
    <cellStyle name="금액 2 4 3 2" xfId="7867" xr:uid="{00000000-0005-0000-0000-0000821A0000}"/>
    <cellStyle name="금액 2 4 4" xfId="5402" xr:uid="{00000000-0005-0000-0000-0000831A0000}"/>
    <cellStyle name="금액 2 4 4 2" xfId="8477" xr:uid="{00000000-0005-0000-0000-0000841A0000}"/>
    <cellStyle name="금액 2 4 5" xfId="6310" xr:uid="{00000000-0005-0000-0000-0000851A0000}"/>
    <cellStyle name="금액 2 4 5 2" xfId="9385" xr:uid="{00000000-0005-0000-0000-0000861A0000}"/>
    <cellStyle name="금액 2 4 6" xfId="6622" xr:uid="{00000000-0005-0000-0000-0000871A0000}"/>
    <cellStyle name="금액 2 5" xfId="4096" xr:uid="{00000000-0005-0000-0000-0000881A0000}"/>
    <cellStyle name="금액 2 5 2" xfId="4706" xr:uid="{00000000-0005-0000-0000-0000891A0000}"/>
    <cellStyle name="금액 2 5 2 2" xfId="7781" xr:uid="{00000000-0005-0000-0000-00008A1A0000}"/>
    <cellStyle name="금액 2 5 3" xfId="5316" xr:uid="{00000000-0005-0000-0000-00008B1A0000}"/>
    <cellStyle name="금액 2 5 3 2" xfId="8391" xr:uid="{00000000-0005-0000-0000-00008C1A0000}"/>
    <cellStyle name="금액 2 5 4" xfId="5926" xr:uid="{00000000-0005-0000-0000-00008D1A0000}"/>
    <cellStyle name="금액 2 5 4 2" xfId="9001" xr:uid="{00000000-0005-0000-0000-00008E1A0000}"/>
    <cellStyle name="금액 2 5 5" xfId="6352" xr:uid="{00000000-0005-0000-0000-00008F1A0000}"/>
    <cellStyle name="금액 2 5 5 2" xfId="9427" xr:uid="{00000000-0005-0000-0000-0000901A0000}"/>
    <cellStyle name="금액 2 5 6" xfId="7146" xr:uid="{00000000-0005-0000-0000-0000911A0000}"/>
    <cellStyle name="금액 2 6" xfId="4330" xr:uid="{00000000-0005-0000-0000-0000921A0000}"/>
    <cellStyle name="금액 2 6 2" xfId="7405" xr:uid="{00000000-0005-0000-0000-0000931A0000}"/>
    <cellStyle name="금액 2 7" xfId="4940" xr:uid="{00000000-0005-0000-0000-0000941A0000}"/>
    <cellStyle name="금액 2 7 2" xfId="8015" xr:uid="{00000000-0005-0000-0000-0000951A0000}"/>
    <cellStyle name="금액 2 8" xfId="5550" xr:uid="{00000000-0005-0000-0000-0000961A0000}"/>
    <cellStyle name="금액 2 8 2" xfId="8625" xr:uid="{00000000-0005-0000-0000-0000971A0000}"/>
    <cellStyle name="금액 2 9" xfId="6521" xr:uid="{00000000-0005-0000-0000-0000981A0000}"/>
    <cellStyle name="금액 2 9 2" xfId="9596" xr:uid="{00000000-0005-0000-0000-0000991A0000}"/>
    <cellStyle name="금액 3" xfId="3754" xr:uid="{00000000-0005-0000-0000-00009A1A0000}"/>
    <cellStyle name="금액 3 10" xfId="6804" xr:uid="{00000000-0005-0000-0000-00009B1A0000}"/>
    <cellStyle name="금액 3 2" xfId="3876" xr:uid="{00000000-0005-0000-0000-00009C1A0000}"/>
    <cellStyle name="금액 3 2 2" xfId="4486" xr:uid="{00000000-0005-0000-0000-00009D1A0000}"/>
    <cellStyle name="금액 3 2 2 2" xfId="7561" xr:uid="{00000000-0005-0000-0000-00009E1A0000}"/>
    <cellStyle name="금액 3 2 3" xfId="5096" xr:uid="{00000000-0005-0000-0000-00009F1A0000}"/>
    <cellStyle name="금액 3 2 3 2" xfId="8171" xr:uid="{00000000-0005-0000-0000-0000A01A0000}"/>
    <cellStyle name="금액 3 2 4" xfId="5706" xr:uid="{00000000-0005-0000-0000-0000A11A0000}"/>
    <cellStyle name="금액 3 2 4 2" xfId="8781" xr:uid="{00000000-0005-0000-0000-0000A21A0000}"/>
    <cellStyle name="금액 3 2 5" xfId="6460" xr:uid="{00000000-0005-0000-0000-0000A31A0000}"/>
    <cellStyle name="금액 3 2 5 2" xfId="9535" xr:uid="{00000000-0005-0000-0000-0000A41A0000}"/>
    <cellStyle name="금액 3 2 6" xfId="6926" xr:uid="{00000000-0005-0000-0000-0000A51A0000}"/>
    <cellStyle name="금액 3 3" xfId="4001" xr:uid="{00000000-0005-0000-0000-0000A61A0000}"/>
    <cellStyle name="금액 3 3 2" xfId="4611" xr:uid="{00000000-0005-0000-0000-0000A71A0000}"/>
    <cellStyle name="금액 3 3 2 2" xfId="7686" xr:uid="{00000000-0005-0000-0000-0000A81A0000}"/>
    <cellStyle name="금액 3 3 3" xfId="5221" xr:uid="{00000000-0005-0000-0000-0000A91A0000}"/>
    <cellStyle name="금액 3 3 3 2" xfId="8296" xr:uid="{00000000-0005-0000-0000-0000AA1A0000}"/>
    <cellStyle name="금액 3 3 4" xfId="5831" xr:uid="{00000000-0005-0000-0000-0000AB1A0000}"/>
    <cellStyle name="금액 3 3 4 2" xfId="8906" xr:uid="{00000000-0005-0000-0000-0000AC1A0000}"/>
    <cellStyle name="금액 3 3 5" xfId="6091" xr:uid="{00000000-0005-0000-0000-0000AD1A0000}"/>
    <cellStyle name="금액 3 3 5 2" xfId="9166" xr:uid="{00000000-0005-0000-0000-0000AE1A0000}"/>
    <cellStyle name="금액 3 3 6" xfId="7051" xr:uid="{00000000-0005-0000-0000-0000AF1A0000}"/>
    <cellStyle name="금액 3 4" xfId="3587" xr:uid="{00000000-0005-0000-0000-0000B01A0000}"/>
    <cellStyle name="금액 3 4 2" xfId="4197" xr:uid="{00000000-0005-0000-0000-0000B11A0000}"/>
    <cellStyle name="금액 3 4 2 2" xfId="7272" xr:uid="{00000000-0005-0000-0000-0000B21A0000}"/>
    <cellStyle name="금액 3 4 3" xfId="4807" xr:uid="{00000000-0005-0000-0000-0000B31A0000}"/>
    <cellStyle name="금액 3 4 3 2" xfId="7882" xr:uid="{00000000-0005-0000-0000-0000B41A0000}"/>
    <cellStyle name="금액 3 4 4" xfId="5417" xr:uid="{00000000-0005-0000-0000-0000B51A0000}"/>
    <cellStyle name="금액 3 4 4 2" xfId="8492" xr:uid="{00000000-0005-0000-0000-0000B61A0000}"/>
    <cellStyle name="금액 3 4 5" xfId="6295" xr:uid="{00000000-0005-0000-0000-0000B71A0000}"/>
    <cellStyle name="금액 3 4 5 2" xfId="9370" xr:uid="{00000000-0005-0000-0000-0000B81A0000}"/>
    <cellStyle name="금액 3 4 6" xfId="6637" xr:uid="{00000000-0005-0000-0000-0000B91A0000}"/>
    <cellStyle name="금액 3 5" xfId="4130" xr:uid="{00000000-0005-0000-0000-0000BA1A0000}"/>
    <cellStyle name="금액 3 5 2" xfId="4740" xr:uid="{00000000-0005-0000-0000-0000BB1A0000}"/>
    <cellStyle name="금액 3 5 2 2" xfId="7815" xr:uid="{00000000-0005-0000-0000-0000BC1A0000}"/>
    <cellStyle name="금액 3 5 3" xfId="5350" xr:uid="{00000000-0005-0000-0000-0000BD1A0000}"/>
    <cellStyle name="금액 3 5 3 2" xfId="8425" xr:uid="{00000000-0005-0000-0000-0000BE1A0000}"/>
    <cellStyle name="금액 3 5 4" xfId="5960" xr:uid="{00000000-0005-0000-0000-0000BF1A0000}"/>
    <cellStyle name="금액 3 5 4 2" xfId="9035" xr:uid="{00000000-0005-0000-0000-0000C01A0000}"/>
    <cellStyle name="금액 3 5 5" xfId="6604" xr:uid="{00000000-0005-0000-0000-0000C11A0000}"/>
    <cellStyle name="금액 3 5 5 2" xfId="9679" xr:uid="{00000000-0005-0000-0000-0000C21A0000}"/>
    <cellStyle name="금액 3 5 6" xfId="7180" xr:uid="{00000000-0005-0000-0000-0000C31A0000}"/>
    <cellStyle name="금액 3 6" xfId="4364" xr:uid="{00000000-0005-0000-0000-0000C41A0000}"/>
    <cellStyle name="금액 3 6 2" xfId="7439" xr:uid="{00000000-0005-0000-0000-0000C51A0000}"/>
    <cellStyle name="금액 3 7" xfId="4974" xr:uid="{00000000-0005-0000-0000-0000C61A0000}"/>
    <cellStyle name="금액 3 7 2" xfId="8049" xr:uid="{00000000-0005-0000-0000-0000C71A0000}"/>
    <cellStyle name="금액 3 8" xfId="5584" xr:uid="{00000000-0005-0000-0000-0000C81A0000}"/>
    <cellStyle name="금액 3 8 2" xfId="8659" xr:uid="{00000000-0005-0000-0000-0000C91A0000}"/>
    <cellStyle name="금액 3 9" xfId="6212" xr:uid="{00000000-0005-0000-0000-0000CA1A0000}"/>
    <cellStyle name="금액 3 9 2" xfId="9287" xr:uid="{00000000-0005-0000-0000-0000CB1A0000}"/>
    <cellStyle name="금액 4" xfId="3721" xr:uid="{00000000-0005-0000-0000-0000CC1A0000}"/>
    <cellStyle name="금액 4 10" xfId="6771" xr:uid="{00000000-0005-0000-0000-0000CD1A0000}"/>
    <cellStyle name="금액 4 2" xfId="3843" xr:uid="{00000000-0005-0000-0000-0000CE1A0000}"/>
    <cellStyle name="금액 4 2 2" xfId="4453" xr:uid="{00000000-0005-0000-0000-0000CF1A0000}"/>
    <cellStyle name="금액 4 2 2 2" xfId="7528" xr:uid="{00000000-0005-0000-0000-0000D01A0000}"/>
    <cellStyle name="금액 4 2 3" xfId="5063" xr:uid="{00000000-0005-0000-0000-0000D11A0000}"/>
    <cellStyle name="금액 4 2 3 2" xfId="8138" xr:uid="{00000000-0005-0000-0000-0000D21A0000}"/>
    <cellStyle name="금액 4 2 4" xfId="5673" xr:uid="{00000000-0005-0000-0000-0000D31A0000}"/>
    <cellStyle name="금액 4 2 4 2" xfId="8748" xr:uid="{00000000-0005-0000-0000-0000D41A0000}"/>
    <cellStyle name="금액 4 2 5" xfId="6125" xr:uid="{00000000-0005-0000-0000-0000D51A0000}"/>
    <cellStyle name="금액 4 2 5 2" xfId="9200" xr:uid="{00000000-0005-0000-0000-0000D61A0000}"/>
    <cellStyle name="금액 4 2 6" xfId="6893" xr:uid="{00000000-0005-0000-0000-0000D71A0000}"/>
    <cellStyle name="금액 4 3" xfId="3968" xr:uid="{00000000-0005-0000-0000-0000D81A0000}"/>
    <cellStyle name="금액 4 3 2" xfId="4578" xr:uid="{00000000-0005-0000-0000-0000D91A0000}"/>
    <cellStyle name="금액 4 3 2 2" xfId="7653" xr:uid="{00000000-0005-0000-0000-0000DA1A0000}"/>
    <cellStyle name="금액 4 3 3" xfId="5188" xr:uid="{00000000-0005-0000-0000-0000DB1A0000}"/>
    <cellStyle name="금액 4 3 3 2" xfId="8263" xr:uid="{00000000-0005-0000-0000-0000DC1A0000}"/>
    <cellStyle name="금액 4 3 4" xfId="5798" xr:uid="{00000000-0005-0000-0000-0000DD1A0000}"/>
    <cellStyle name="금액 4 3 4 2" xfId="8873" xr:uid="{00000000-0005-0000-0000-0000DE1A0000}"/>
    <cellStyle name="금액 4 3 5" xfId="6368" xr:uid="{00000000-0005-0000-0000-0000DF1A0000}"/>
    <cellStyle name="금액 4 3 5 2" xfId="9443" xr:uid="{00000000-0005-0000-0000-0000E01A0000}"/>
    <cellStyle name="금액 4 3 6" xfId="7018" xr:uid="{00000000-0005-0000-0000-0000E11A0000}"/>
    <cellStyle name="금액 4 4" xfId="3620" xr:uid="{00000000-0005-0000-0000-0000E21A0000}"/>
    <cellStyle name="금액 4 4 2" xfId="4230" xr:uid="{00000000-0005-0000-0000-0000E31A0000}"/>
    <cellStyle name="금액 4 4 2 2" xfId="7305" xr:uid="{00000000-0005-0000-0000-0000E41A0000}"/>
    <cellStyle name="금액 4 4 3" xfId="4840" xr:uid="{00000000-0005-0000-0000-0000E51A0000}"/>
    <cellStyle name="금액 4 4 3 2" xfId="7915" xr:uid="{00000000-0005-0000-0000-0000E61A0000}"/>
    <cellStyle name="금액 4 4 4" xfId="5450" xr:uid="{00000000-0005-0000-0000-0000E71A0000}"/>
    <cellStyle name="금액 4 4 4 2" xfId="8525" xr:uid="{00000000-0005-0000-0000-0000E81A0000}"/>
    <cellStyle name="금액 4 4 5" xfId="6275" xr:uid="{00000000-0005-0000-0000-0000E91A0000}"/>
    <cellStyle name="금액 4 4 5 2" xfId="9350" xr:uid="{00000000-0005-0000-0000-0000EA1A0000}"/>
    <cellStyle name="금액 4 4 6" xfId="6670" xr:uid="{00000000-0005-0000-0000-0000EB1A0000}"/>
    <cellStyle name="금액 4 5" xfId="4097" xr:uid="{00000000-0005-0000-0000-0000EC1A0000}"/>
    <cellStyle name="금액 4 5 2" xfId="4707" xr:uid="{00000000-0005-0000-0000-0000ED1A0000}"/>
    <cellStyle name="금액 4 5 2 2" xfId="7782" xr:uid="{00000000-0005-0000-0000-0000EE1A0000}"/>
    <cellStyle name="금액 4 5 3" xfId="5317" xr:uid="{00000000-0005-0000-0000-0000EF1A0000}"/>
    <cellStyle name="금액 4 5 3 2" xfId="8392" xr:uid="{00000000-0005-0000-0000-0000F01A0000}"/>
    <cellStyle name="금액 4 5 4" xfId="5927" xr:uid="{00000000-0005-0000-0000-0000F11A0000}"/>
    <cellStyle name="금액 4 5 4 2" xfId="9002" xr:uid="{00000000-0005-0000-0000-0000F21A0000}"/>
    <cellStyle name="금액 4 5 5" xfId="6351" xr:uid="{00000000-0005-0000-0000-0000F31A0000}"/>
    <cellStyle name="금액 4 5 5 2" xfId="9426" xr:uid="{00000000-0005-0000-0000-0000F41A0000}"/>
    <cellStyle name="금액 4 5 6" xfId="7147" xr:uid="{00000000-0005-0000-0000-0000F51A0000}"/>
    <cellStyle name="금액 4 6" xfId="4331" xr:uid="{00000000-0005-0000-0000-0000F61A0000}"/>
    <cellStyle name="금액 4 6 2" xfId="7406" xr:uid="{00000000-0005-0000-0000-0000F71A0000}"/>
    <cellStyle name="금액 4 7" xfId="4941" xr:uid="{00000000-0005-0000-0000-0000F81A0000}"/>
    <cellStyle name="금액 4 7 2" xfId="8016" xr:uid="{00000000-0005-0000-0000-0000F91A0000}"/>
    <cellStyle name="금액 4 8" xfId="5551" xr:uid="{00000000-0005-0000-0000-0000FA1A0000}"/>
    <cellStyle name="금액 4 8 2" xfId="8626" xr:uid="{00000000-0005-0000-0000-0000FB1A0000}"/>
    <cellStyle name="금액 4 9" xfId="6520" xr:uid="{00000000-0005-0000-0000-0000FC1A0000}"/>
    <cellStyle name="금액 4 9 2" xfId="9595" xr:uid="{00000000-0005-0000-0000-0000FD1A0000}"/>
    <cellStyle name="끼_x0001_?" xfId="2667" xr:uid="{00000000-0005-0000-0000-0000FE1A0000}"/>
    <cellStyle name="나쁨" xfId="71" builtinId="27" customBuiltin="1"/>
    <cellStyle name="나쁨 10" xfId="850" xr:uid="{00000000-0005-0000-0000-0000001B0000}"/>
    <cellStyle name="나쁨 11" xfId="851" xr:uid="{00000000-0005-0000-0000-0000011B0000}"/>
    <cellStyle name="나쁨 12" xfId="852" xr:uid="{00000000-0005-0000-0000-0000021B0000}"/>
    <cellStyle name="나쁨 13" xfId="853" xr:uid="{00000000-0005-0000-0000-0000031B0000}"/>
    <cellStyle name="나쁨 14" xfId="854" xr:uid="{00000000-0005-0000-0000-0000041B0000}"/>
    <cellStyle name="나쁨 15" xfId="855" xr:uid="{00000000-0005-0000-0000-0000051B0000}"/>
    <cellStyle name="나쁨 16" xfId="856" xr:uid="{00000000-0005-0000-0000-0000061B0000}"/>
    <cellStyle name="나쁨 17" xfId="857" xr:uid="{00000000-0005-0000-0000-0000071B0000}"/>
    <cellStyle name="나쁨 18" xfId="858" xr:uid="{00000000-0005-0000-0000-0000081B0000}"/>
    <cellStyle name="나쁨 19" xfId="859" xr:uid="{00000000-0005-0000-0000-0000091B0000}"/>
    <cellStyle name="나쁨 2" xfId="72" xr:uid="{00000000-0005-0000-0000-00000A1B0000}"/>
    <cellStyle name="나쁨 20" xfId="860" xr:uid="{00000000-0005-0000-0000-00000B1B0000}"/>
    <cellStyle name="나쁨 3" xfId="861" xr:uid="{00000000-0005-0000-0000-00000C1B0000}"/>
    <cellStyle name="나쁨 4" xfId="862" xr:uid="{00000000-0005-0000-0000-00000D1B0000}"/>
    <cellStyle name="나쁨 5" xfId="863" xr:uid="{00000000-0005-0000-0000-00000E1B0000}"/>
    <cellStyle name="나쁨 6" xfId="864" xr:uid="{00000000-0005-0000-0000-00000F1B0000}"/>
    <cellStyle name="나쁨 7" xfId="865" xr:uid="{00000000-0005-0000-0000-0000101B0000}"/>
    <cellStyle name="나쁨 8" xfId="866" xr:uid="{00000000-0005-0000-0000-0000111B0000}"/>
    <cellStyle name="나쁨 9" xfId="867" xr:uid="{00000000-0005-0000-0000-0000121B0000}"/>
    <cellStyle name="날짜" xfId="868" xr:uid="{00000000-0005-0000-0000-0000131B0000}"/>
    <cellStyle name="내역서" xfId="869" xr:uid="{00000000-0005-0000-0000-0000141B0000}"/>
    <cellStyle name="네모제목" xfId="3468" xr:uid="{00000000-0005-0000-0000-0000151B0000}"/>
    <cellStyle name="년차계" xfId="2668" xr:uid="{00000000-0005-0000-0000-0000161B0000}"/>
    <cellStyle name="달러" xfId="870" xr:uid="{00000000-0005-0000-0000-0000171B0000}"/>
    <cellStyle name="뒤에 오는 하이퍼링크" xfId="2669" xr:uid="{00000000-0005-0000-0000-0000181B0000}"/>
    <cellStyle name="뒤에 오는 하이퍼링크 2" xfId="3469" xr:uid="{00000000-0005-0000-0000-0000191B0000}"/>
    <cellStyle name="뒤에 오는 하이퍼링크_국도37호선 하당육교 내진보강공사" xfId="871" xr:uid="{00000000-0005-0000-0000-00001A1B0000}"/>
    <cellStyle name="똿떓죶Ø괻 [0.00]_PRODUCT DETAIL Q1" xfId="2670" xr:uid="{00000000-0005-0000-0000-00001B1B0000}"/>
    <cellStyle name="똿떓죶Ø괻_PRODUCT DETAIL Q1" xfId="2671" xr:uid="{00000000-0005-0000-0000-00001C1B0000}"/>
    <cellStyle name="똿뗦먛 - 유형1" xfId="2672" xr:uid="{00000000-0005-0000-0000-00001D1B0000}"/>
    <cellStyle name="똿뗦먛 - 유형2" xfId="2673" xr:uid="{00000000-0005-0000-0000-00001E1B0000}"/>
    <cellStyle name="똿뗦먛 - 유형3" xfId="2674" xr:uid="{00000000-0005-0000-0000-00001F1B0000}"/>
    <cellStyle name="똿뗦먛 - 유형4" xfId="2675" xr:uid="{00000000-0005-0000-0000-0000201B0000}"/>
    <cellStyle name="똿뗦먛귟 [0.00]_laroux" xfId="2676" xr:uid="{00000000-0005-0000-0000-0000211B0000}"/>
    <cellStyle name="똿뗦먛귟_laroux" xfId="2677" xr:uid="{00000000-0005-0000-0000-0000221B0000}"/>
    <cellStyle name="라인" xfId="3470" xr:uid="{00000000-0005-0000-0000-0000231B0000}"/>
    <cellStyle name="마이너스키" xfId="3471" xr:uid="{00000000-0005-0000-0000-0000241B0000}"/>
    <cellStyle name="메모" xfId="73" builtinId="10" customBuiltin="1"/>
    <cellStyle name="메모 10" xfId="872" xr:uid="{00000000-0005-0000-0000-0000261B0000}"/>
    <cellStyle name="메모 11" xfId="873" xr:uid="{00000000-0005-0000-0000-0000271B0000}"/>
    <cellStyle name="메모 12" xfId="874" xr:uid="{00000000-0005-0000-0000-0000281B0000}"/>
    <cellStyle name="메모 13" xfId="875" xr:uid="{00000000-0005-0000-0000-0000291B0000}"/>
    <cellStyle name="메모 14" xfId="876" xr:uid="{00000000-0005-0000-0000-00002A1B0000}"/>
    <cellStyle name="메모 15" xfId="877" xr:uid="{00000000-0005-0000-0000-00002B1B0000}"/>
    <cellStyle name="메모 16" xfId="878" xr:uid="{00000000-0005-0000-0000-00002C1B0000}"/>
    <cellStyle name="메모 17" xfId="879" xr:uid="{00000000-0005-0000-0000-00002D1B0000}"/>
    <cellStyle name="메모 18" xfId="880" xr:uid="{00000000-0005-0000-0000-00002E1B0000}"/>
    <cellStyle name="메모 19" xfId="881" xr:uid="{00000000-0005-0000-0000-00002F1B0000}"/>
    <cellStyle name="메모 2" xfId="74" xr:uid="{00000000-0005-0000-0000-0000301B0000}"/>
    <cellStyle name="메모 2 10" xfId="4992" xr:uid="{00000000-0005-0000-0000-0000311B0000}"/>
    <cellStyle name="메모 2 10 2" xfId="8067" xr:uid="{00000000-0005-0000-0000-0000321B0000}"/>
    <cellStyle name="메모 2 11" xfId="5602" xr:uid="{00000000-0005-0000-0000-0000331B0000}"/>
    <cellStyle name="메모 2 11 2" xfId="8677" xr:uid="{00000000-0005-0000-0000-0000341B0000}"/>
    <cellStyle name="메모 2 12" xfId="6194" xr:uid="{00000000-0005-0000-0000-0000351B0000}"/>
    <cellStyle name="메모 2 12 2" xfId="9269" xr:uid="{00000000-0005-0000-0000-0000361B0000}"/>
    <cellStyle name="메모 2 13" xfId="6822" xr:uid="{00000000-0005-0000-0000-0000371B0000}"/>
    <cellStyle name="메모 2 14" xfId="3772" xr:uid="{00000000-0005-0000-0000-0000381B0000}"/>
    <cellStyle name="메모 2 2" xfId="3781" xr:uid="{00000000-0005-0000-0000-0000391B0000}"/>
    <cellStyle name="메모 2 2 10" xfId="6831" xr:uid="{00000000-0005-0000-0000-00003A1B0000}"/>
    <cellStyle name="메모 2 2 2" xfId="3903" xr:uid="{00000000-0005-0000-0000-00003B1B0000}"/>
    <cellStyle name="메모 2 2 2 2" xfId="4513" xr:uid="{00000000-0005-0000-0000-00003C1B0000}"/>
    <cellStyle name="메모 2 2 2 2 2" xfId="7588" xr:uid="{00000000-0005-0000-0000-00003D1B0000}"/>
    <cellStyle name="메모 2 2 2 3" xfId="5123" xr:uid="{00000000-0005-0000-0000-00003E1B0000}"/>
    <cellStyle name="메모 2 2 2 3 2" xfId="8198" xr:uid="{00000000-0005-0000-0000-00003F1B0000}"/>
    <cellStyle name="메모 2 2 2 4" xfId="5733" xr:uid="{00000000-0005-0000-0000-0000401B0000}"/>
    <cellStyle name="메모 2 2 2 4 2" xfId="8808" xr:uid="{00000000-0005-0000-0000-0000411B0000}"/>
    <cellStyle name="메모 2 2 2 5" xfId="6433" xr:uid="{00000000-0005-0000-0000-0000421B0000}"/>
    <cellStyle name="메모 2 2 2 5 2" xfId="9508" xr:uid="{00000000-0005-0000-0000-0000431B0000}"/>
    <cellStyle name="메모 2 2 2 6" xfId="6953" xr:uid="{00000000-0005-0000-0000-0000441B0000}"/>
    <cellStyle name="메모 2 2 3" xfId="4028" xr:uid="{00000000-0005-0000-0000-0000451B0000}"/>
    <cellStyle name="메모 2 2 3 2" xfId="4638" xr:uid="{00000000-0005-0000-0000-0000461B0000}"/>
    <cellStyle name="메모 2 2 3 2 2" xfId="7713" xr:uid="{00000000-0005-0000-0000-0000471B0000}"/>
    <cellStyle name="메모 2 2 3 3" xfId="5248" xr:uid="{00000000-0005-0000-0000-0000481B0000}"/>
    <cellStyle name="메모 2 2 3 3 2" xfId="8323" xr:uid="{00000000-0005-0000-0000-0000491B0000}"/>
    <cellStyle name="메모 2 2 3 4" xfId="5858" xr:uid="{00000000-0005-0000-0000-00004A1B0000}"/>
    <cellStyle name="메모 2 2 3 4 2" xfId="8933" xr:uid="{00000000-0005-0000-0000-00004B1B0000}"/>
    <cellStyle name="메모 2 2 3 5" xfId="6071" xr:uid="{00000000-0005-0000-0000-00004C1B0000}"/>
    <cellStyle name="메모 2 2 3 5 2" xfId="9146" xr:uid="{00000000-0005-0000-0000-00004D1B0000}"/>
    <cellStyle name="메모 2 2 3 6" xfId="7078" xr:uid="{00000000-0005-0000-0000-00004E1B0000}"/>
    <cellStyle name="메모 2 2 4" xfId="3599" xr:uid="{00000000-0005-0000-0000-00004F1B0000}"/>
    <cellStyle name="메모 2 2 4 2" xfId="4209" xr:uid="{00000000-0005-0000-0000-0000501B0000}"/>
    <cellStyle name="메모 2 2 4 2 2" xfId="7284" xr:uid="{00000000-0005-0000-0000-0000511B0000}"/>
    <cellStyle name="메모 2 2 4 3" xfId="4819" xr:uid="{00000000-0005-0000-0000-0000521B0000}"/>
    <cellStyle name="메모 2 2 4 3 2" xfId="7894" xr:uid="{00000000-0005-0000-0000-0000531B0000}"/>
    <cellStyle name="메모 2 2 4 4" xfId="5429" xr:uid="{00000000-0005-0000-0000-0000541B0000}"/>
    <cellStyle name="메모 2 2 4 4 2" xfId="8504" xr:uid="{00000000-0005-0000-0000-0000551B0000}"/>
    <cellStyle name="메모 2 2 4 5" xfId="6572" xr:uid="{00000000-0005-0000-0000-0000561B0000}"/>
    <cellStyle name="메모 2 2 4 5 2" xfId="9647" xr:uid="{00000000-0005-0000-0000-0000571B0000}"/>
    <cellStyle name="메모 2 2 4 6" xfId="6649" xr:uid="{00000000-0005-0000-0000-0000581B0000}"/>
    <cellStyle name="메모 2 2 5" xfId="4157" xr:uid="{00000000-0005-0000-0000-0000591B0000}"/>
    <cellStyle name="메모 2 2 5 2" xfId="4767" xr:uid="{00000000-0005-0000-0000-00005A1B0000}"/>
    <cellStyle name="메모 2 2 5 2 2" xfId="7842" xr:uid="{00000000-0005-0000-0000-00005B1B0000}"/>
    <cellStyle name="메모 2 2 5 3" xfId="5377" xr:uid="{00000000-0005-0000-0000-00005C1B0000}"/>
    <cellStyle name="메모 2 2 5 3 2" xfId="8452" xr:uid="{00000000-0005-0000-0000-00005D1B0000}"/>
    <cellStyle name="메모 2 2 5 4" xfId="5987" xr:uid="{00000000-0005-0000-0000-00005E1B0000}"/>
    <cellStyle name="메모 2 2 5 4 2" xfId="9062" xr:uid="{00000000-0005-0000-0000-00005F1B0000}"/>
    <cellStyle name="메모 2 2 5 5" xfId="6595" xr:uid="{00000000-0005-0000-0000-0000601B0000}"/>
    <cellStyle name="메모 2 2 5 5 2" xfId="9670" xr:uid="{00000000-0005-0000-0000-0000611B0000}"/>
    <cellStyle name="메모 2 2 5 6" xfId="7207" xr:uid="{00000000-0005-0000-0000-0000621B0000}"/>
    <cellStyle name="메모 2 2 6" xfId="4391" xr:uid="{00000000-0005-0000-0000-0000631B0000}"/>
    <cellStyle name="메모 2 2 6 2" xfId="7466" xr:uid="{00000000-0005-0000-0000-0000641B0000}"/>
    <cellStyle name="메모 2 2 7" xfId="5001" xr:uid="{00000000-0005-0000-0000-0000651B0000}"/>
    <cellStyle name="메모 2 2 7 2" xfId="8076" xr:uid="{00000000-0005-0000-0000-0000661B0000}"/>
    <cellStyle name="메모 2 2 8" xfId="5611" xr:uid="{00000000-0005-0000-0000-0000671B0000}"/>
    <cellStyle name="메모 2 2 8 2" xfId="8686" xr:uid="{00000000-0005-0000-0000-0000681B0000}"/>
    <cellStyle name="메모 2 2 9" xfId="6185" xr:uid="{00000000-0005-0000-0000-0000691B0000}"/>
    <cellStyle name="메모 2 2 9 2" xfId="9260" xr:uid="{00000000-0005-0000-0000-00006A1B0000}"/>
    <cellStyle name="메모 2 3" xfId="3790" xr:uid="{00000000-0005-0000-0000-00006B1B0000}"/>
    <cellStyle name="메모 2 3 10" xfId="6840" xr:uid="{00000000-0005-0000-0000-00006C1B0000}"/>
    <cellStyle name="메모 2 3 2" xfId="3912" xr:uid="{00000000-0005-0000-0000-00006D1B0000}"/>
    <cellStyle name="메모 2 3 2 2" xfId="4522" xr:uid="{00000000-0005-0000-0000-00006E1B0000}"/>
    <cellStyle name="메모 2 3 2 2 2" xfId="7597" xr:uid="{00000000-0005-0000-0000-00006F1B0000}"/>
    <cellStyle name="메모 2 3 2 3" xfId="5132" xr:uid="{00000000-0005-0000-0000-0000701B0000}"/>
    <cellStyle name="메모 2 3 2 3 2" xfId="8207" xr:uid="{00000000-0005-0000-0000-0000711B0000}"/>
    <cellStyle name="메모 2 3 2 4" xfId="5742" xr:uid="{00000000-0005-0000-0000-0000721B0000}"/>
    <cellStyle name="메모 2 3 2 4 2" xfId="8817" xr:uid="{00000000-0005-0000-0000-0000731B0000}"/>
    <cellStyle name="메모 2 3 2 5" xfId="6424" xr:uid="{00000000-0005-0000-0000-0000741B0000}"/>
    <cellStyle name="메모 2 3 2 5 2" xfId="9499" xr:uid="{00000000-0005-0000-0000-0000751B0000}"/>
    <cellStyle name="메모 2 3 2 6" xfId="6962" xr:uid="{00000000-0005-0000-0000-0000761B0000}"/>
    <cellStyle name="메모 2 3 3" xfId="4037" xr:uid="{00000000-0005-0000-0000-0000771B0000}"/>
    <cellStyle name="메모 2 3 3 2" xfId="4647" xr:uid="{00000000-0005-0000-0000-0000781B0000}"/>
    <cellStyle name="메모 2 3 3 2 2" xfId="7722" xr:uid="{00000000-0005-0000-0000-0000791B0000}"/>
    <cellStyle name="메모 2 3 3 3" xfId="5257" xr:uid="{00000000-0005-0000-0000-00007A1B0000}"/>
    <cellStyle name="메모 2 3 3 3 2" xfId="8332" xr:uid="{00000000-0005-0000-0000-00007B1B0000}"/>
    <cellStyle name="메모 2 3 3 4" xfId="5867" xr:uid="{00000000-0005-0000-0000-00007C1B0000}"/>
    <cellStyle name="메모 2 3 3 4 2" xfId="8942" xr:uid="{00000000-0005-0000-0000-00007D1B0000}"/>
    <cellStyle name="메모 2 3 3 5" xfId="6062" xr:uid="{00000000-0005-0000-0000-00007E1B0000}"/>
    <cellStyle name="메모 2 3 3 5 2" xfId="9137" xr:uid="{00000000-0005-0000-0000-00007F1B0000}"/>
    <cellStyle name="메모 2 3 3 6" xfId="7087" xr:uid="{00000000-0005-0000-0000-0000801B0000}"/>
    <cellStyle name="메모 2 3 4" xfId="3656" xr:uid="{00000000-0005-0000-0000-0000811B0000}"/>
    <cellStyle name="메모 2 3 4 2" xfId="4266" xr:uid="{00000000-0005-0000-0000-0000821B0000}"/>
    <cellStyle name="메모 2 3 4 2 2" xfId="7341" xr:uid="{00000000-0005-0000-0000-0000831B0000}"/>
    <cellStyle name="메모 2 3 4 3" xfId="4876" xr:uid="{00000000-0005-0000-0000-0000841B0000}"/>
    <cellStyle name="메모 2 3 4 3 2" xfId="7951" xr:uid="{00000000-0005-0000-0000-0000851B0000}"/>
    <cellStyle name="메모 2 3 4 4" xfId="5486" xr:uid="{00000000-0005-0000-0000-0000861B0000}"/>
    <cellStyle name="메모 2 3 4 4 2" xfId="8561" xr:uid="{00000000-0005-0000-0000-0000871B0000}"/>
    <cellStyle name="메모 2 3 4 5" xfId="6246" xr:uid="{00000000-0005-0000-0000-0000881B0000}"/>
    <cellStyle name="메모 2 3 4 5 2" xfId="9321" xr:uid="{00000000-0005-0000-0000-0000891B0000}"/>
    <cellStyle name="메모 2 3 4 6" xfId="6706" xr:uid="{00000000-0005-0000-0000-00008A1B0000}"/>
    <cellStyle name="메모 2 3 5" xfId="4166" xr:uid="{00000000-0005-0000-0000-00008B1B0000}"/>
    <cellStyle name="메모 2 3 5 2" xfId="4776" xr:uid="{00000000-0005-0000-0000-00008C1B0000}"/>
    <cellStyle name="메모 2 3 5 2 2" xfId="7851" xr:uid="{00000000-0005-0000-0000-00008D1B0000}"/>
    <cellStyle name="메모 2 3 5 3" xfId="5386" xr:uid="{00000000-0005-0000-0000-00008E1B0000}"/>
    <cellStyle name="메모 2 3 5 3 2" xfId="8461" xr:uid="{00000000-0005-0000-0000-00008F1B0000}"/>
    <cellStyle name="메모 2 3 5 4" xfId="5996" xr:uid="{00000000-0005-0000-0000-0000901B0000}"/>
    <cellStyle name="메모 2 3 5 4 2" xfId="9071" xr:uid="{00000000-0005-0000-0000-0000911B0000}"/>
    <cellStyle name="메모 2 3 5 5" xfId="6006" xr:uid="{00000000-0005-0000-0000-0000921B0000}"/>
    <cellStyle name="메모 2 3 5 5 2" xfId="9081" xr:uid="{00000000-0005-0000-0000-0000931B0000}"/>
    <cellStyle name="메모 2 3 5 6" xfId="7216" xr:uid="{00000000-0005-0000-0000-0000941B0000}"/>
    <cellStyle name="메모 2 3 6" xfId="4400" xr:uid="{00000000-0005-0000-0000-0000951B0000}"/>
    <cellStyle name="메모 2 3 6 2" xfId="7475" xr:uid="{00000000-0005-0000-0000-0000961B0000}"/>
    <cellStyle name="메모 2 3 7" xfId="5010" xr:uid="{00000000-0005-0000-0000-0000971B0000}"/>
    <cellStyle name="메모 2 3 7 2" xfId="8085" xr:uid="{00000000-0005-0000-0000-0000981B0000}"/>
    <cellStyle name="메모 2 3 8" xfId="5620" xr:uid="{00000000-0005-0000-0000-0000991B0000}"/>
    <cellStyle name="메모 2 3 8 2" xfId="8695" xr:uid="{00000000-0005-0000-0000-00009A1B0000}"/>
    <cellStyle name="메모 2 3 9" xfId="6176" xr:uid="{00000000-0005-0000-0000-00009B1B0000}"/>
    <cellStyle name="메모 2 3 9 2" xfId="9251" xr:uid="{00000000-0005-0000-0000-00009C1B0000}"/>
    <cellStyle name="메모 2 4" xfId="3798" xr:uid="{00000000-0005-0000-0000-00009D1B0000}"/>
    <cellStyle name="메모 2 4 10" xfId="6848" xr:uid="{00000000-0005-0000-0000-00009E1B0000}"/>
    <cellStyle name="메모 2 4 2" xfId="3920" xr:uid="{00000000-0005-0000-0000-00009F1B0000}"/>
    <cellStyle name="메모 2 4 2 2" xfId="4530" xr:uid="{00000000-0005-0000-0000-0000A01B0000}"/>
    <cellStyle name="메모 2 4 2 2 2" xfId="7605" xr:uid="{00000000-0005-0000-0000-0000A11B0000}"/>
    <cellStyle name="메모 2 4 2 3" xfId="5140" xr:uid="{00000000-0005-0000-0000-0000A21B0000}"/>
    <cellStyle name="메모 2 4 2 3 2" xfId="8215" xr:uid="{00000000-0005-0000-0000-0000A31B0000}"/>
    <cellStyle name="메모 2 4 2 4" xfId="5750" xr:uid="{00000000-0005-0000-0000-0000A41B0000}"/>
    <cellStyle name="메모 2 4 2 4 2" xfId="8825" xr:uid="{00000000-0005-0000-0000-0000A51B0000}"/>
    <cellStyle name="메모 2 4 2 5" xfId="6416" xr:uid="{00000000-0005-0000-0000-0000A61B0000}"/>
    <cellStyle name="메모 2 4 2 5 2" xfId="9491" xr:uid="{00000000-0005-0000-0000-0000A71B0000}"/>
    <cellStyle name="메모 2 4 2 6" xfId="6970" xr:uid="{00000000-0005-0000-0000-0000A81B0000}"/>
    <cellStyle name="메모 2 4 3" xfId="4045" xr:uid="{00000000-0005-0000-0000-0000A91B0000}"/>
    <cellStyle name="메모 2 4 3 2" xfId="4655" xr:uid="{00000000-0005-0000-0000-0000AA1B0000}"/>
    <cellStyle name="메모 2 4 3 2 2" xfId="7730" xr:uid="{00000000-0005-0000-0000-0000AB1B0000}"/>
    <cellStyle name="메모 2 4 3 3" xfId="5265" xr:uid="{00000000-0005-0000-0000-0000AC1B0000}"/>
    <cellStyle name="메모 2 4 3 3 2" xfId="8340" xr:uid="{00000000-0005-0000-0000-0000AD1B0000}"/>
    <cellStyle name="메모 2 4 3 4" xfId="5875" xr:uid="{00000000-0005-0000-0000-0000AE1B0000}"/>
    <cellStyle name="메모 2 4 3 4 2" xfId="8950" xr:uid="{00000000-0005-0000-0000-0000AF1B0000}"/>
    <cellStyle name="메모 2 4 3 5" xfId="6336" xr:uid="{00000000-0005-0000-0000-0000B01B0000}"/>
    <cellStyle name="메모 2 4 3 5 2" xfId="9411" xr:uid="{00000000-0005-0000-0000-0000B11B0000}"/>
    <cellStyle name="메모 2 4 3 6" xfId="7095" xr:uid="{00000000-0005-0000-0000-0000B21B0000}"/>
    <cellStyle name="메모 2 4 4" xfId="3659" xr:uid="{00000000-0005-0000-0000-0000B31B0000}"/>
    <cellStyle name="메모 2 4 4 2" xfId="4269" xr:uid="{00000000-0005-0000-0000-0000B41B0000}"/>
    <cellStyle name="메모 2 4 4 2 2" xfId="7344" xr:uid="{00000000-0005-0000-0000-0000B51B0000}"/>
    <cellStyle name="메모 2 4 4 3" xfId="4879" xr:uid="{00000000-0005-0000-0000-0000B61B0000}"/>
    <cellStyle name="메모 2 4 4 3 2" xfId="7954" xr:uid="{00000000-0005-0000-0000-0000B71B0000}"/>
    <cellStyle name="메모 2 4 4 4" xfId="5489" xr:uid="{00000000-0005-0000-0000-0000B81B0000}"/>
    <cellStyle name="메모 2 4 4 4 2" xfId="8564" xr:uid="{00000000-0005-0000-0000-0000B91B0000}"/>
    <cellStyle name="메모 2 4 4 5" xfId="6245" xr:uid="{00000000-0005-0000-0000-0000BA1B0000}"/>
    <cellStyle name="메모 2 4 4 5 2" xfId="9320" xr:uid="{00000000-0005-0000-0000-0000BB1B0000}"/>
    <cellStyle name="메모 2 4 4 6" xfId="6709" xr:uid="{00000000-0005-0000-0000-0000BC1B0000}"/>
    <cellStyle name="메모 2 4 5" xfId="4174" xr:uid="{00000000-0005-0000-0000-0000BD1B0000}"/>
    <cellStyle name="메모 2 4 5 2" xfId="4784" xr:uid="{00000000-0005-0000-0000-0000BE1B0000}"/>
    <cellStyle name="메모 2 4 5 2 2" xfId="7859" xr:uid="{00000000-0005-0000-0000-0000BF1B0000}"/>
    <cellStyle name="메모 2 4 5 3" xfId="5394" xr:uid="{00000000-0005-0000-0000-0000C01B0000}"/>
    <cellStyle name="메모 2 4 5 3 2" xfId="8469" xr:uid="{00000000-0005-0000-0000-0000C11B0000}"/>
    <cellStyle name="메모 2 4 5 4" xfId="6004" xr:uid="{00000000-0005-0000-0000-0000C21B0000}"/>
    <cellStyle name="메모 2 4 5 4 2" xfId="9079" xr:uid="{00000000-0005-0000-0000-0000C31B0000}"/>
    <cellStyle name="메모 2 4 5 5" xfId="6614" xr:uid="{00000000-0005-0000-0000-0000C41B0000}"/>
    <cellStyle name="메모 2 4 5 5 2" xfId="9689" xr:uid="{00000000-0005-0000-0000-0000C51B0000}"/>
    <cellStyle name="메모 2 4 5 6" xfId="7224" xr:uid="{00000000-0005-0000-0000-0000C61B0000}"/>
    <cellStyle name="메모 2 4 6" xfId="4408" xr:uid="{00000000-0005-0000-0000-0000C71B0000}"/>
    <cellStyle name="메모 2 4 6 2" xfId="7483" xr:uid="{00000000-0005-0000-0000-0000C81B0000}"/>
    <cellStyle name="메모 2 4 7" xfId="5018" xr:uid="{00000000-0005-0000-0000-0000C91B0000}"/>
    <cellStyle name="메모 2 4 7 2" xfId="8093" xr:uid="{00000000-0005-0000-0000-0000CA1B0000}"/>
    <cellStyle name="메모 2 4 8" xfId="5628" xr:uid="{00000000-0005-0000-0000-0000CB1B0000}"/>
    <cellStyle name="메모 2 4 8 2" xfId="8703" xr:uid="{00000000-0005-0000-0000-0000CC1B0000}"/>
    <cellStyle name="메모 2 4 9" xfId="6168" xr:uid="{00000000-0005-0000-0000-0000CD1B0000}"/>
    <cellStyle name="메모 2 4 9 2" xfId="9243" xr:uid="{00000000-0005-0000-0000-0000CE1B0000}"/>
    <cellStyle name="메모 2 5" xfId="3894" xr:uid="{00000000-0005-0000-0000-0000CF1B0000}"/>
    <cellStyle name="메모 2 5 2" xfId="4504" xr:uid="{00000000-0005-0000-0000-0000D01B0000}"/>
    <cellStyle name="메모 2 5 2 2" xfId="7579" xr:uid="{00000000-0005-0000-0000-0000D11B0000}"/>
    <cellStyle name="메모 2 5 3" xfId="5114" xr:uid="{00000000-0005-0000-0000-0000D21B0000}"/>
    <cellStyle name="메모 2 5 3 2" xfId="8189" xr:uid="{00000000-0005-0000-0000-0000D31B0000}"/>
    <cellStyle name="메모 2 5 4" xfId="5724" xr:uid="{00000000-0005-0000-0000-0000D41B0000}"/>
    <cellStyle name="메모 2 5 4 2" xfId="8799" xr:uid="{00000000-0005-0000-0000-0000D51B0000}"/>
    <cellStyle name="메모 2 5 5" xfId="6442" xr:uid="{00000000-0005-0000-0000-0000D61B0000}"/>
    <cellStyle name="메모 2 5 5 2" xfId="9517" xr:uid="{00000000-0005-0000-0000-0000D71B0000}"/>
    <cellStyle name="메모 2 5 6" xfId="6944" xr:uid="{00000000-0005-0000-0000-0000D81B0000}"/>
    <cellStyle name="메모 2 6" xfId="4019" xr:uid="{00000000-0005-0000-0000-0000D91B0000}"/>
    <cellStyle name="메모 2 6 2" xfId="4629" xr:uid="{00000000-0005-0000-0000-0000DA1B0000}"/>
    <cellStyle name="메모 2 6 2 2" xfId="7704" xr:uid="{00000000-0005-0000-0000-0000DB1B0000}"/>
    <cellStyle name="메모 2 6 3" xfId="5239" xr:uid="{00000000-0005-0000-0000-0000DC1B0000}"/>
    <cellStyle name="메모 2 6 3 2" xfId="8314" xr:uid="{00000000-0005-0000-0000-0000DD1B0000}"/>
    <cellStyle name="메모 2 6 4" xfId="5849" xr:uid="{00000000-0005-0000-0000-0000DE1B0000}"/>
    <cellStyle name="메모 2 6 4 2" xfId="8924" xr:uid="{00000000-0005-0000-0000-0000DF1B0000}"/>
    <cellStyle name="메모 2 6 5" xfId="6080" xr:uid="{00000000-0005-0000-0000-0000E01B0000}"/>
    <cellStyle name="메모 2 6 5 2" xfId="9155" xr:uid="{00000000-0005-0000-0000-0000E11B0000}"/>
    <cellStyle name="메모 2 6 6" xfId="7069" xr:uid="{00000000-0005-0000-0000-0000E21B0000}"/>
    <cellStyle name="메모 2 7" xfId="3645" xr:uid="{00000000-0005-0000-0000-0000E31B0000}"/>
    <cellStyle name="메모 2 7 2" xfId="4255" xr:uid="{00000000-0005-0000-0000-0000E41B0000}"/>
    <cellStyle name="메모 2 7 2 2" xfId="7330" xr:uid="{00000000-0005-0000-0000-0000E51B0000}"/>
    <cellStyle name="메모 2 7 3" xfId="4865" xr:uid="{00000000-0005-0000-0000-0000E61B0000}"/>
    <cellStyle name="메모 2 7 3 2" xfId="7940" xr:uid="{00000000-0005-0000-0000-0000E71B0000}"/>
    <cellStyle name="메모 2 7 4" xfId="5475" xr:uid="{00000000-0005-0000-0000-0000E81B0000}"/>
    <cellStyle name="메모 2 7 4 2" xfId="8550" xr:uid="{00000000-0005-0000-0000-0000E91B0000}"/>
    <cellStyle name="메모 2 7 5" xfId="6257" xr:uid="{00000000-0005-0000-0000-0000EA1B0000}"/>
    <cellStyle name="메모 2 7 5 2" xfId="9332" xr:uid="{00000000-0005-0000-0000-0000EB1B0000}"/>
    <cellStyle name="메모 2 7 6" xfId="6695" xr:uid="{00000000-0005-0000-0000-0000EC1B0000}"/>
    <cellStyle name="메모 2 8" xfId="4148" xr:uid="{00000000-0005-0000-0000-0000ED1B0000}"/>
    <cellStyle name="메모 2 8 2" xfId="4758" xr:uid="{00000000-0005-0000-0000-0000EE1B0000}"/>
    <cellStyle name="메모 2 8 2 2" xfId="7833" xr:uid="{00000000-0005-0000-0000-0000EF1B0000}"/>
    <cellStyle name="메모 2 8 3" xfId="5368" xr:uid="{00000000-0005-0000-0000-0000F01B0000}"/>
    <cellStyle name="메모 2 8 3 2" xfId="8443" xr:uid="{00000000-0005-0000-0000-0000F11B0000}"/>
    <cellStyle name="메모 2 8 4" xfId="5978" xr:uid="{00000000-0005-0000-0000-0000F21B0000}"/>
    <cellStyle name="메모 2 8 4 2" xfId="9053" xr:uid="{00000000-0005-0000-0000-0000F31B0000}"/>
    <cellStyle name="메모 2 8 5" xfId="6011" xr:uid="{00000000-0005-0000-0000-0000F41B0000}"/>
    <cellStyle name="메모 2 8 5 2" xfId="9086" xr:uid="{00000000-0005-0000-0000-0000F51B0000}"/>
    <cellStyle name="메모 2 8 6" xfId="7198" xr:uid="{00000000-0005-0000-0000-0000F61B0000}"/>
    <cellStyle name="메모 2 9" xfId="4382" xr:uid="{00000000-0005-0000-0000-0000F71B0000}"/>
    <cellStyle name="메모 2 9 2" xfId="7457" xr:uid="{00000000-0005-0000-0000-0000F81B0000}"/>
    <cellStyle name="메모 20" xfId="882" xr:uid="{00000000-0005-0000-0000-0000F91B0000}"/>
    <cellStyle name="메모 3" xfId="883" xr:uid="{00000000-0005-0000-0000-0000FA1B0000}"/>
    <cellStyle name="메모 4" xfId="884" xr:uid="{00000000-0005-0000-0000-0000FB1B0000}"/>
    <cellStyle name="메모 5" xfId="885" xr:uid="{00000000-0005-0000-0000-0000FC1B0000}"/>
    <cellStyle name="메모 6" xfId="886" xr:uid="{00000000-0005-0000-0000-0000FD1B0000}"/>
    <cellStyle name="메모 7" xfId="887" xr:uid="{00000000-0005-0000-0000-0000FE1B0000}"/>
    <cellStyle name="메모 8" xfId="888" xr:uid="{00000000-0005-0000-0000-0000FF1B0000}"/>
    <cellStyle name="메모 9" xfId="889" xr:uid="{00000000-0005-0000-0000-0000001C0000}"/>
    <cellStyle name="묮뎋 [0.00]_PRODUCT DETAIL Q1" xfId="2678" xr:uid="{00000000-0005-0000-0000-0000011C0000}"/>
    <cellStyle name="묮뎋_PRODUCT DETAIL Q1" xfId="2679" xr:uid="{00000000-0005-0000-0000-0000021C0000}"/>
    <cellStyle name="물량" xfId="2680" xr:uid="{00000000-0005-0000-0000-0000031C0000}"/>
    <cellStyle name="물량 2" xfId="3719" xr:uid="{00000000-0005-0000-0000-0000041C0000}"/>
    <cellStyle name="물량 2 10" xfId="6769" xr:uid="{00000000-0005-0000-0000-0000051C0000}"/>
    <cellStyle name="물량 2 2" xfId="3841" xr:uid="{00000000-0005-0000-0000-0000061C0000}"/>
    <cellStyle name="물량 2 2 2" xfId="4451" xr:uid="{00000000-0005-0000-0000-0000071C0000}"/>
    <cellStyle name="물량 2 2 2 2" xfId="7526" xr:uid="{00000000-0005-0000-0000-0000081C0000}"/>
    <cellStyle name="물량 2 2 3" xfId="5061" xr:uid="{00000000-0005-0000-0000-0000091C0000}"/>
    <cellStyle name="물량 2 2 3 2" xfId="8136" xr:uid="{00000000-0005-0000-0000-00000A1C0000}"/>
    <cellStyle name="물량 2 2 4" xfId="5671" xr:uid="{00000000-0005-0000-0000-00000B1C0000}"/>
    <cellStyle name="물량 2 2 4 2" xfId="8746" xr:uid="{00000000-0005-0000-0000-00000C1C0000}"/>
    <cellStyle name="물량 2 2 5" xfId="6127" xr:uid="{00000000-0005-0000-0000-00000D1C0000}"/>
    <cellStyle name="물량 2 2 5 2" xfId="9202" xr:uid="{00000000-0005-0000-0000-00000E1C0000}"/>
    <cellStyle name="물량 2 2 6" xfId="6891" xr:uid="{00000000-0005-0000-0000-00000F1C0000}"/>
    <cellStyle name="물량 2 3" xfId="3966" xr:uid="{00000000-0005-0000-0000-0000101C0000}"/>
    <cellStyle name="물량 2 3 2" xfId="4576" xr:uid="{00000000-0005-0000-0000-0000111C0000}"/>
    <cellStyle name="물량 2 3 2 2" xfId="7651" xr:uid="{00000000-0005-0000-0000-0000121C0000}"/>
    <cellStyle name="물량 2 3 3" xfId="5186" xr:uid="{00000000-0005-0000-0000-0000131C0000}"/>
    <cellStyle name="물량 2 3 3 2" xfId="8261" xr:uid="{00000000-0005-0000-0000-0000141C0000}"/>
    <cellStyle name="물량 2 3 4" xfId="5796" xr:uid="{00000000-0005-0000-0000-0000151C0000}"/>
    <cellStyle name="물량 2 3 4 2" xfId="8871" xr:uid="{00000000-0005-0000-0000-0000161C0000}"/>
    <cellStyle name="물량 2 3 5" xfId="6370" xr:uid="{00000000-0005-0000-0000-0000171C0000}"/>
    <cellStyle name="물량 2 3 5 2" xfId="9445" xr:uid="{00000000-0005-0000-0000-0000181C0000}"/>
    <cellStyle name="물량 2 3 6" xfId="7016" xr:uid="{00000000-0005-0000-0000-0000191C0000}"/>
    <cellStyle name="물량 2 4" xfId="3619" xr:uid="{00000000-0005-0000-0000-00001A1C0000}"/>
    <cellStyle name="물량 2 4 2" xfId="4229" xr:uid="{00000000-0005-0000-0000-00001B1C0000}"/>
    <cellStyle name="물량 2 4 2 2" xfId="7304" xr:uid="{00000000-0005-0000-0000-00001C1C0000}"/>
    <cellStyle name="물량 2 4 3" xfId="4839" xr:uid="{00000000-0005-0000-0000-00001D1C0000}"/>
    <cellStyle name="물량 2 4 3 2" xfId="7914" xr:uid="{00000000-0005-0000-0000-00001E1C0000}"/>
    <cellStyle name="물량 2 4 4" xfId="5449" xr:uid="{00000000-0005-0000-0000-00001F1C0000}"/>
    <cellStyle name="물량 2 4 4 2" xfId="8524" xr:uid="{00000000-0005-0000-0000-0000201C0000}"/>
    <cellStyle name="물량 2 4 5" xfId="6276" xr:uid="{00000000-0005-0000-0000-0000211C0000}"/>
    <cellStyle name="물량 2 4 5 2" xfId="9351" xr:uid="{00000000-0005-0000-0000-0000221C0000}"/>
    <cellStyle name="물량 2 4 6" xfId="6669" xr:uid="{00000000-0005-0000-0000-0000231C0000}"/>
    <cellStyle name="물량 2 5" xfId="4095" xr:uid="{00000000-0005-0000-0000-0000241C0000}"/>
    <cellStyle name="물량 2 5 2" xfId="4705" xr:uid="{00000000-0005-0000-0000-0000251C0000}"/>
    <cellStyle name="물량 2 5 2 2" xfId="7780" xr:uid="{00000000-0005-0000-0000-0000261C0000}"/>
    <cellStyle name="물량 2 5 3" xfId="5315" xr:uid="{00000000-0005-0000-0000-0000271C0000}"/>
    <cellStyle name="물량 2 5 3 2" xfId="8390" xr:uid="{00000000-0005-0000-0000-0000281C0000}"/>
    <cellStyle name="물량 2 5 4" xfId="5925" xr:uid="{00000000-0005-0000-0000-0000291C0000}"/>
    <cellStyle name="물량 2 5 4 2" xfId="9000" xr:uid="{00000000-0005-0000-0000-00002A1C0000}"/>
    <cellStyle name="물량 2 5 5" xfId="6353" xr:uid="{00000000-0005-0000-0000-00002B1C0000}"/>
    <cellStyle name="물량 2 5 5 2" xfId="9428" xr:uid="{00000000-0005-0000-0000-00002C1C0000}"/>
    <cellStyle name="물량 2 5 6" xfId="7145" xr:uid="{00000000-0005-0000-0000-00002D1C0000}"/>
    <cellStyle name="물량 2 6" xfId="4329" xr:uid="{00000000-0005-0000-0000-00002E1C0000}"/>
    <cellStyle name="물량 2 6 2" xfId="7404" xr:uid="{00000000-0005-0000-0000-00002F1C0000}"/>
    <cellStyle name="물량 2 7" xfId="4939" xr:uid="{00000000-0005-0000-0000-0000301C0000}"/>
    <cellStyle name="물량 2 7 2" xfId="8014" xr:uid="{00000000-0005-0000-0000-0000311C0000}"/>
    <cellStyle name="물량 2 8" xfId="5549" xr:uid="{00000000-0005-0000-0000-0000321C0000}"/>
    <cellStyle name="물량 2 8 2" xfId="8624" xr:uid="{00000000-0005-0000-0000-0000331C0000}"/>
    <cellStyle name="물량 2 9" xfId="6522" xr:uid="{00000000-0005-0000-0000-0000341C0000}"/>
    <cellStyle name="물량 2 9 2" xfId="9597" xr:uid="{00000000-0005-0000-0000-0000351C0000}"/>
    <cellStyle name="물량 3" xfId="3755" xr:uid="{00000000-0005-0000-0000-0000361C0000}"/>
    <cellStyle name="물량 3 10" xfId="6805" xr:uid="{00000000-0005-0000-0000-0000371C0000}"/>
    <cellStyle name="물량 3 2" xfId="3877" xr:uid="{00000000-0005-0000-0000-0000381C0000}"/>
    <cellStyle name="물량 3 2 2" xfId="4487" xr:uid="{00000000-0005-0000-0000-0000391C0000}"/>
    <cellStyle name="물량 3 2 2 2" xfId="7562" xr:uid="{00000000-0005-0000-0000-00003A1C0000}"/>
    <cellStyle name="물량 3 2 3" xfId="5097" xr:uid="{00000000-0005-0000-0000-00003B1C0000}"/>
    <cellStyle name="물량 3 2 3 2" xfId="8172" xr:uid="{00000000-0005-0000-0000-00003C1C0000}"/>
    <cellStyle name="물량 3 2 4" xfId="5707" xr:uid="{00000000-0005-0000-0000-00003D1C0000}"/>
    <cellStyle name="물량 3 2 4 2" xfId="8782" xr:uid="{00000000-0005-0000-0000-00003E1C0000}"/>
    <cellStyle name="물량 3 2 5" xfId="6459" xr:uid="{00000000-0005-0000-0000-00003F1C0000}"/>
    <cellStyle name="물량 3 2 5 2" xfId="9534" xr:uid="{00000000-0005-0000-0000-0000401C0000}"/>
    <cellStyle name="물량 3 2 6" xfId="6927" xr:uid="{00000000-0005-0000-0000-0000411C0000}"/>
    <cellStyle name="물량 3 3" xfId="4002" xr:uid="{00000000-0005-0000-0000-0000421C0000}"/>
    <cellStyle name="물량 3 3 2" xfId="4612" xr:uid="{00000000-0005-0000-0000-0000431C0000}"/>
    <cellStyle name="물량 3 3 2 2" xfId="7687" xr:uid="{00000000-0005-0000-0000-0000441C0000}"/>
    <cellStyle name="물량 3 3 3" xfId="5222" xr:uid="{00000000-0005-0000-0000-0000451C0000}"/>
    <cellStyle name="물량 3 3 3 2" xfId="8297" xr:uid="{00000000-0005-0000-0000-0000461C0000}"/>
    <cellStyle name="물량 3 3 4" xfId="5832" xr:uid="{00000000-0005-0000-0000-0000471C0000}"/>
    <cellStyle name="물량 3 3 4 2" xfId="8907" xr:uid="{00000000-0005-0000-0000-0000481C0000}"/>
    <cellStyle name="물량 3 3 5" xfId="6100" xr:uid="{00000000-0005-0000-0000-0000491C0000}"/>
    <cellStyle name="물량 3 3 5 2" xfId="9175" xr:uid="{00000000-0005-0000-0000-00004A1C0000}"/>
    <cellStyle name="물량 3 3 6" xfId="7052" xr:uid="{00000000-0005-0000-0000-00004B1C0000}"/>
    <cellStyle name="물량 3 4" xfId="3569" xr:uid="{00000000-0005-0000-0000-00004C1C0000}"/>
    <cellStyle name="물량 3 4 2" xfId="4179" xr:uid="{00000000-0005-0000-0000-00004D1C0000}"/>
    <cellStyle name="물량 3 4 2 2" xfId="7254" xr:uid="{00000000-0005-0000-0000-00004E1C0000}"/>
    <cellStyle name="물량 3 4 3" xfId="4789" xr:uid="{00000000-0005-0000-0000-00004F1C0000}"/>
    <cellStyle name="물량 3 4 3 2" xfId="7864" xr:uid="{00000000-0005-0000-0000-0000501C0000}"/>
    <cellStyle name="물량 3 4 4" xfId="5399" xr:uid="{00000000-0005-0000-0000-0000511C0000}"/>
    <cellStyle name="물량 3 4 4 2" xfId="8474" xr:uid="{00000000-0005-0000-0000-0000521C0000}"/>
    <cellStyle name="물량 3 4 5" xfId="6313" xr:uid="{00000000-0005-0000-0000-0000531C0000}"/>
    <cellStyle name="물량 3 4 5 2" xfId="9388" xr:uid="{00000000-0005-0000-0000-0000541C0000}"/>
    <cellStyle name="물량 3 4 6" xfId="6619" xr:uid="{00000000-0005-0000-0000-0000551C0000}"/>
    <cellStyle name="물량 3 5" xfId="4131" xr:uid="{00000000-0005-0000-0000-0000561C0000}"/>
    <cellStyle name="물량 3 5 2" xfId="4741" xr:uid="{00000000-0005-0000-0000-0000571C0000}"/>
    <cellStyle name="물량 3 5 2 2" xfId="7816" xr:uid="{00000000-0005-0000-0000-0000581C0000}"/>
    <cellStyle name="물량 3 5 3" xfId="5351" xr:uid="{00000000-0005-0000-0000-0000591C0000}"/>
    <cellStyle name="물량 3 5 3 2" xfId="8426" xr:uid="{00000000-0005-0000-0000-00005A1C0000}"/>
    <cellStyle name="물량 3 5 4" xfId="5961" xr:uid="{00000000-0005-0000-0000-00005B1C0000}"/>
    <cellStyle name="물량 3 5 4 2" xfId="9036" xr:uid="{00000000-0005-0000-0000-00005C1C0000}"/>
    <cellStyle name="물량 3 5 5" xfId="6579" xr:uid="{00000000-0005-0000-0000-00005D1C0000}"/>
    <cellStyle name="물량 3 5 5 2" xfId="9654" xr:uid="{00000000-0005-0000-0000-00005E1C0000}"/>
    <cellStyle name="물량 3 5 6" xfId="7181" xr:uid="{00000000-0005-0000-0000-00005F1C0000}"/>
    <cellStyle name="물량 3 6" xfId="4365" xr:uid="{00000000-0005-0000-0000-0000601C0000}"/>
    <cellStyle name="물량 3 6 2" xfId="7440" xr:uid="{00000000-0005-0000-0000-0000611C0000}"/>
    <cellStyle name="물량 3 7" xfId="4975" xr:uid="{00000000-0005-0000-0000-0000621C0000}"/>
    <cellStyle name="물량 3 7 2" xfId="8050" xr:uid="{00000000-0005-0000-0000-0000631C0000}"/>
    <cellStyle name="물량 3 8" xfId="5585" xr:uid="{00000000-0005-0000-0000-0000641C0000}"/>
    <cellStyle name="물량 3 8 2" xfId="8660" xr:uid="{00000000-0005-0000-0000-0000651C0000}"/>
    <cellStyle name="물량 3 9" xfId="6211" xr:uid="{00000000-0005-0000-0000-0000661C0000}"/>
    <cellStyle name="물량 3 9 2" xfId="9286" xr:uid="{00000000-0005-0000-0000-0000671C0000}"/>
    <cellStyle name="물량 4" xfId="3750" xr:uid="{00000000-0005-0000-0000-0000681C0000}"/>
    <cellStyle name="물량 4 10" xfId="6800" xr:uid="{00000000-0005-0000-0000-0000691C0000}"/>
    <cellStyle name="물량 4 2" xfId="3872" xr:uid="{00000000-0005-0000-0000-00006A1C0000}"/>
    <cellStyle name="물량 4 2 2" xfId="4482" xr:uid="{00000000-0005-0000-0000-00006B1C0000}"/>
    <cellStyle name="물량 4 2 2 2" xfId="7557" xr:uid="{00000000-0005-0000-0000-00006C1C0000}"/>
    <cellStyle name="물량 4 2 3" xfId="5092" xr:uid="{00000000-0005-0000-0000-00006D1C0000}"/>
    <cellStyle name="물량 4 2 3 2" xfId="8167" xr:uid="{00000000-0005-0000-0000-00006E1C0000}"/>
    <cellStyle name="물량 4 2 4" xfId="5702" xr:uid="{00000000-0005-0000-0000-00006F1C0000}"/>
    <cellStyle name="물량 4 2 4 2" xfId="8777" xr:uid="{00000000-0005-0000-0000-0000701C0000}"/>
    <cellStyle name="물량 4 2 5" xfId="6464" xr:uid="{00000000-0005-0000-0000-0000711C0000}"/>
    <cellStyle name="물량 4 2 5 2" xfId="9539" xr:uid="{00000000-0005-0000-0000-0000721C0000}"/>
    <cellStyle name="물량 4 2 6" xfId="6922" xr:uid="{00000000-0005-0000-0000-0000731C0000}"/>
    <cellStyle name="물량 4 3" xfId="3997" xr:uid="{00000000-0005-0000-0000-0000741C0000}"/>
    <cellStyle name="물량 4 3 2" xfId="4607" xr:uid="{00000000-0005-0000-0000-0000751C0000}"/>
    <cellStyle name="물량 4 3 2 2" xfId="7682" xr:uid="{00000000-0005-0000-0000-0000761C0000}"/>
    <cellStyle name="물량 4 3 3" xfId="5217" xr:uid="{00000000-0005-0000-0000-0000771C0000}"/>
    <cellStyle name="물량 4 3 3 2" xfId="8292" xr:uid="{00000000-0005-0000-0000-0000781C0000}"/>
    <cellStyle name="물량 4 3 4" xfId="5827" xr:uid="{00000000-0005-0000-0000-0000791C0000}"/>
    <cellStyle name="물량 4 3 4 2" xfId="8902" xr:uid="{00000000-0005-0000-0000-00007A1C0000}"/>
    <cellStyle name="물량 4 3 5" xfId="6095" xr:uid="{00000000-0005-0000-0000-00007B1C0000}"/>
    <cellStyle name="물량 4 3 5 2" xfId="9170" xr:uid="{00000000-0005-0000-0000-00007C1C0000}"/>
    <cellStyle name="물량 4 3 6" xfId="7047" xr:uid="{00000000-0005-0000-0000-00007D1C0000}"/>
    <cellStyle name="물량 4 4" xfId="3677" xr:uid="{00000000-0005-0000-0000-00007E1C0000}"/>
    <cellStyle name="물량 4 4 2" xfId="4287" xr:uid="{00000000-0005-0000-0000-00007F1C0000}"/>
    <cellStyle name="물량 4 4 2 2" xfId="7362" xr:uid="{00000000-0005-0000-0000-0000801C0000}"/>
    <cellStyle name="물량 4 4 3" xfId="4897" xr:uid="{00000000-0005-0000-0000-0000811C0000}"/>
    <cellStyle name="물량 4 4 3 2" xfId="7972" xr:uid="{00000000-0005-0000-0000-0000821C0000}"/>
    <cellStyle name="물량 4 4 4" xfId="5507" xr:uid="{00000000-0005-0000-0000-0000831C0000}"/>
    <cellStyle name="물량 4 4 4 2" xfId="8582" xr:uid="{00000000-0005-0000-0000-0000841C0000}"/>
    <cellStyle name="물량 4 4 5" xfId="6227" xr:uid="{00000000-0005-0000-0000-0000851C0000}"/>
    <cellStyle name="물량 4 4 5 2" xfId="9302" xr:uid="{00000000-0005-0000-0000-0000861C0000}"/>
    <cellStyle name="물량 4 4 6" xfId="6727" xr:uid="{00000000-0005-0000-0000-0000871C0000}"/>
    <cellStyle name="물량 4 5" xfId="4126" xr:uid="{00000000-0005-0000-0000-0000881C0000}"/>
    <cellStyle name="물량 4 5 2" xfId="4736" xr:uid="{00000000-0005-0000-0000-0000891C0000}"/>
    <cellStyle name="물량 4 5 2 2" xfId="7811" xr:uid="{00000000-0005-0000-0000-00008A1C0000}"/>
    <cellStyle name="물량 4 5 3" xfId="5346" xr:uid="{00000000-0005-0000-0000-00008B1C0000}"/>
    <cellStyle name="물량 4 5 3 2" xfId="8421" xr:uid="{00000000-0005-0000-0000-00008C1C0000}"/>
    <cellStyle name="물량 4 5 4" xfId="5956" xr:uid="{00000000-0005-0000-0000-00008D1C0000}"/>
    <cellStyle name="물량 4 5 4 2" xfId="9031" xr:uid="{00000000-0005-0000-0000-00008E1C0000}"/>
    <cellStyle name="물량 4 5 5" xfId="6578" xr:uid="{00000000-0005-0000-0000-00008F1C0000}"/>
    <cellStyle name="물량 4 5 5 2" xfId="9653" xr:uid="{00000000-0005-0000-0000-0000901C0000}"/>
    <cellStyle name="물량 4 5 6" xfId="7176" xr:uid="{00000000-0005-0000-0000-0000911C0000}"/>
    <cellStyle name="물량 4 6" xfId="4360" xr:uid="{00000000-0005-0000-0000-0000921C0000}"/>
    <cellStyle name="물량 4 6 2" xfId="7435" xr:uid="{00000000-0005-0000-0000-0000931C0000}"/>
    <cellStyle name="물량 4 7" xfId="4970" xr:uid="{00000000-0005-0000-0000-0000941C0000}"/>
    <cellStyle name="물량 4 7 2" xfId="8045" xr:uid="{00000000-0005-0000-0000-0000951C0000}"/>
    <cellStyle name="물량 4 8" xfId="5580" xr:uid="{00000000-0005-0000-0000-0000961C0000}"/>
    <cellStyle name="물량 4 8 2" xfId="8655" xr:uid="{00000000-0005-0000-0000-0000971C0000}"/>
    <cellStyle name="물량 4 9" xfId="6216" xr:uid="{00000000-0005-0000-0000-0000981C0000}"/>
    <cellStyle name="물량 4 9 2" xfId="9291" xr:uid="{00000000-0005-0000-0000-0000991C0000}"/>
    <cellStyle name="믅됞 [ - 유형5" xfId="2681" xr:uid="{00000000-0005-0000-0000-00009A1C0000}"/>
    <cellStyle name="믅됞 [ - 유형6" xfId="2682" xr:uid="{00000000-0005-0000-0000-00009B1C0000}"/>
    <cellStyle name="믅됞 [ - 유형7" xfId="2683" xr:uid="{00000000-0005-0000-0000-00009C1C0000}"/>
    <cellStyle name="믅됞 [0.00]_laroux" xfId="2684" xr:uid="{00000000-0005-0000-0000-00009D1C0000}"/>
    <cellStyle name="믅됞_laroux" xfId="2685" xr:uid="{00000000-0005-0000-0000-00009E1C0000}"/>
    <cellStyle name="배분" xfId="2686" xr:uid="{00000000-0005-0000-0000-00009F1C0000}"/>
    <cellStyle name="배분 2" xfId="3472" xr:uid="{00000000-0005-0000-0000-0000A01C0000}"/>
    <cellStyle name="배분 3" xfId="3718" xr:uid="{00000000-0005-0000-0000-0000A11C0000}"/>
    <cellStyle name="배분 3 10" xfId="6768" xr:uid="{00000000-0005-0000-0000-0000A21C0000}"/>
    <cellStyle name="배분 3 10 2" xfId="9694" xr:uid="{00000000-0005-0000-0000-0000A31C0000}"/>
    <cellStyle name="배분 3 11" xfId="7239" xr:uid="{00000000-0005-0000-0000-0000A41C0000}"/>
    <cellStyle name="배분 3 2" xfId="3840" xr:uid="{00000000-0005-0000-0000-0000A51C0000}"/>
    <cellStyle name="배분 3 2 2" xfId="4450" xr:uid="{00000000-0005-0000-0000-0000A61C0000}"/>
    <cellStyle name="배분 3 2 2 2" xfId="7525" xr:uid="{00000000-0005-0000-0000-0000A71C0000}"/>
    <cellStyle name="배분 3 2 3" xfId="5060" xr:uid="{00000000-0005-0000-0000-0000A81C0000}"/>
    <cellStyle name="배분 3 2 3 2" xfId="8135" xr:uid="{00000000-0005-0000-0000-0000A91C0000}"/>
    <cellStyle name="배분 3 2 4" xfId="5670" xr:uid="{00000000-0005-0000-0000-0000AA1C0000}"/>
    <cellStyle name="배분 3 2 4 2" xfId="8745" xr:uid="{00000000-0005-0000-0000-0000AB1C0000}"/>
    <cellStyle name="배분 3 2 5" xfId="6128" xr:uid="{00000000-0005-0000-0000-0000AC1C0000}"/>
    <cellStyle name="배분 3 2 5 2" xfId="9203" xr:uid="{00000000-0005-0000-0000-0000AD1C0000}"/>
    <cellStyle name="배분 3 2 6" xfId="6890" xr:uid="{00000000-0005-0000-0000-0000AE1C0000}"/>
    <cellStyle name="배분 3 2 6 2" xfId="9697" xr:uid="{00000000-0005-0000-0000-0000AF1C0000}"/>
    <cellStyle name="배분 3 2 7" xfId="7242" xr:uid="{00000000-0005-0000-0000-0000B01C0000}"/>
    <cellStyle name="배분 3 3" xfId="3965" xr:uid="{00000000-0005-0000-0000-0000B11C0000}"/>
    <cellStyle name="배분 3 3 2" xfId="4575" xr:uid="{00000000-0005-0000-0000-0000B21C0000}"/>
    <cellStyle name="배분 3 3 2 2" xfId="7650" xr:uid="{00000000-0005-0000-0000-0000B31C0000}"/>
    <cellStyle name="배분 3 3 3" xfId="5185" xr:uid="{00000000-0005-0000-0000-0000B41C0000}"/>
    <cellStyle name="배분 3 3 3 2" xfId="8260" xr:uid="{00000000-0005-0000-0000-0000B51C0000}"/>
    <cellStyle name="배분 3 3 4" xfId="5795" xr:uid="{00000000-0005-0000-0000-0000B61C0000}"/>
    <cellStyle name="배분 3 3 4 2" xfId="8870" xr:uid="{00000000-0005-0000-0000-0000B71C0000}"/>
    <cellStyle name="배분 3 3 5" xfId="6371" xr:uid="{00000000-0005-0000-0000-0000B81C0000}"/>
    <cellStyle name="배분 3 3 5 2" xfId="9446" xr:uid="{00000000-0005-0000-0000-0000B91C0000}"/>
    <cellStyle name="배분 3 3 6" xfId="7015" xr:uid="{00000000-0005-0000-0000-0000BA1C0000}"/>
    <cellStyle name="배분 3 3 6 2" xfId="9700" xr:uid="{00000000-0005-0000-0000-0000BB1C0000}"/>
    <cellStyle name="배분 3 3 7" xfId="7245" xr:uid="{00000000-0005-0000-0000-0000BC1C0000}"/>
    <cellStyle name="배분 3 4" xfId="3618" xr:uid="{00000000-0005-0000-0000-0000BD1C0000}"/>
    <cellStyle name="배분 3 4 2" xfId="4228" xr:uid="{00000000-0005-0000-0000-0000BE1C0000}"/>
    <cellStyle name="배분 3 4 2 2" xfId="7303" xr:uid="{00000000-0005-0000-0000-0000BF1C0000}"/>
    <cellStyle name="배분 3 4 3" xfId="4838" xr:uid="{00000000-0005-0000-0000-0000C01C0000}"/>
    <cellStyle name="배분 3 4 3 2" xfId="7913" xr:uid="{00000000-0005-0000-0000-0000C11C0000}"/>
    <cellStyle name="배분 3 4 4" xfId="5448" xr:uid="{00000000-0005-0000-0000-0000C21C0000}"/>
    <cellStyle name="배분 3 4 4 2" xfId="8523" xr:uid="{00000000-0005-0000-0000-0000C31C0000}"/>
    <cellStyle name="배분 3 4 5" xfId="6277" xr:uid="{00000000-0005-0000-0000-0000C41C0000}"/>
    <cellStyle name="배분 3 4 5 2" xfId="9352" xr:uid="{00000000-0005-0000-0000-0000C51C0000}"/>
    <cellStyle name="배분 3 4 6" xfId="6668" xr:uid="{00000000-0005-0000-0000-0000C61C0000}"/>
    <cellStyle name="배분 3 4 6 2" xfId="9692" xr:uid="{00000000-0005-0000-0000-0000C71C0000}"/>
    <cellStyle name="배분 3 4 7" xfId="7237" xr:uid="{00000000-0005-0000-0000-0000C81C0000}"/>
    <cellStyle name="배분 3 5" xfId="4094" xr:uid="{00000000-0005-0000-0000-0000C91C0000}"/>
    <cellStyle name="배분 3 5 2" xfId="4704" xr:uid="{00000000-0005-0000-0000-0000CA1C0000}"/>
    <cellStyle name="배분 3 5 2 2" xfId="7779" xr:uid="{00000000-0005-0000-0000-0000CB1C0000}"/>
    <cellStyle name="배분 3 5 3" xfId="5314" xr:uid="{00000000-0005-0000-0000-0000CC1C0000}"/>
    <cellStyle name="배분 3 5 3 2" xfId="8389" xr:uid="{00000000-0005-0000-0000-0000CD1C0000}"/>
    <cellStyle name="배분 3 5 4" xfId="5924" xr:uid="{00000000-0005-0000-0000-0000CE1C0000}"/>
    <cellStyle name="배분 3 5 4 2" xfId="8999" xr:uid="{00000000-0005-0000-0000-0000CF1C0000}"/>
    <cellStyle name="배분 3 5 5" xfId="6033" xr:uid="{00000000-0005-0000-0000-0000D01C0000}"/>
    <cellStyle name="배분 3 5 5 2" xfId="9108" xr:uid="{00000000-0005-0000-0000-0000D11C0000}"/>
    <cellStyle name="배분 3 5 6" xfId="7144" xr:uid="{00000000-0005-0000-0000-0000D21C0000}"/>
    <cellStyle name="배분 3 5 6 2" xfId="9703" xr:uid="{00000000-0005-0000-0000-0000D31C0000}"/>
    <cellStyle name="배분 3 5 7" xfId="7248" xr:uid="{00000000-0005-0000-0000-0000D41C0000}"/>
    <cellStyle name="배분 3 6" xfId="4328" xr:uid="{00000000-0005-0000-0000-0000D51C0000}"/>
    <cellStyle name="배분 3 6 2" xfId="7403" xr:uid="{00000000-0005-0000-0000-0000D61C0000}"/>
    <cellStyle name="배분 3 7" xfId="4938" xr:uid="{00000000-0005-0000-0000-0000D71C0000}"/>
    <cellStyle name="배분 3 7 2" xfId="8013" xr:uid="{00000000-0005-0000-0000-0000D81C0000}"/>
    <cellStyle name="배분 3 8" xfId="5548" xr:uid="{00000000-0005-0000-0000-0000D91C0000}"/>
    <cellStyle name="배분 3 8 2" xfId="8623" xr:uid="{00000000-0005-0000-0000-0000DA1C0000}"/>
    <cellStyle name="배분 3 9" xfId="6523" xr:uid="{00000000-0005-0000-0000-0000DB1C0000}"/>
    <cellStyle name="배분 3 9 2" xfId="9598" xr:uid="{00000000-0005-0000-0000-0000DC1C0000}"/>
    <cellStyle name="배분 4" xfId="3732" xr:uid="{00000000-0005-0000-0000-0000DD1C0000}"/>
    <cellStyle name="배분 4 10" xfId="6782" xr:uid="{00000000-0005-0000-0000-0000DE1C0000}"/>
    <cellStyle name="배분 4 10 2" xfId="9695" xr:uid="{00000000-0005-0000-0000-0000DF1C0000}"/>
    <cellStyle name="배분 4 11" xfId="7240" xr:uid="{00000000-0005-0000-0000-0000E01C0000}"/>
    <cellStyle name="배분 4 2" xfId="3854" xr:uid="{00000000-0005-0000-0000-0000E11C0000}"/>
    <cellStyle name="배분 4 2 2" xfId="4464" xr:uid="{00000000-0005-0000-0000-0000E21C0000}"/>
    <cellStyle name="배분 4 2 2 2" xfId="7539" xr:uid="{00000000-0005-0000-0000-0000E31C0000}"/>
    <cellStyle name="배분 4 2 3" xfId="5074" xr:uid="{00000000-0005-0000-0000-0000E41C0000}"/>
    <cellStyle name="배분 4 2 3 2" xfId="8149" xr:uid="{00000000-0005-0000-0000-0000E51C0000}"/>
    <cellStyle name="배분 4 2 4" xfId="5684" xr:uid="{00000000-0005-0000-0000-0000E61C0000}"/>
    <cellStyle name="배분 4 2 4 2" xfId="8759" xr:uid="{00000000-0005-0000-0000-0000E71C0000}"/>
    <cellStyle name="배분 4 2 5" xfId="6482" xr:uid="{00000000-0005-0000-0000-0000E81C0000}"/>
    <cellStyle name="배분 4 2 5 2" xfId="9557" xr:uid="{00000000-0005-0000-0000-0000E91C0000}"/>
    <cellStyle name="배분 4 2 6" xfId="6904" xr:uid="{00000000-0005-0000-0000-0000EA1C0000}"/>
    <cellStyle name="배분 4 2 6 2" xfId="9698" xr:uid="{00000000-0005-0000-0000-0000EB1C0000}"/>
    <cellStyle name="배분 4 2 7" xfId="7243" xr:uid="{00000000-0005-0000-0000-0000EC1C0000}"/>
    <cellStyle name="배분 4 3" xfId="3979" xr:uid="{00000000-0005-0000-0000-0000ED1C0000}"/>
    <cellStyle name="배분 4 3 2" xfId="4589" xr:uid="{00000000-0005-0000-0000-0000EE1C0000}"/>
    <cellStyle name="배분 4 3 2 2" xfId="7664" xr:uid="{00000000-0005-0000-0000-0000EF1C0000}"/>
    <cellStyle name="배분 4 3 3" xfId="5199" xr:uid="{00000000-0005-0000-0000-0000F01C0000}"/>
    <cellStyle name="배분 4 3 3 2" xfId="8274" xr:uid="{00000000-0005-0000-0000-0000F11C0000}"/>
    <cellStyle name="배분 4 3 4" xfId="5809" xr:uid="{00000000-0005-0000-0000-0000F21C0000}"/>
    <cellStyle name="배분 4 3 4 2" xfId="8884" xr:uid="{00000000-0005-0000-0000-0000F31C0000}"/>
    <cellStyle name="배분 4 3 5" xfId="6117" xr:uid="{00000000-0005-0000-0000-0000F41C0000}"/>
    <cellStyle name="배분 4 3 5 2" xfId="9192" xr:uid="{00000000-0005-0000-0000-0000F51C0000}"/>
    <cellStyle name="배분 4 3 6" xfId="7029" xr:uid="{00000000-0005-0000-0000-0000F61C0000}"/>
    <cellStyle name="배분 4 3 6 2" xfId="9701" xr:uid="{00000000-0005-0000-0000-0000F71C0000}"/>
    <cellStyle name="배분 4 3 7" xfId="7246" xr:uid="{00000000-0005-0000-0000-0000F81C0000}"/>
    <cellStyle name="배분 4 4" xfId="3603" xr:uid="{00000000-0005-0000-0000-0000F91C0000}"/>
    <cellStyle name="배분 4 4 2" xfId="4213" xr:uid="{00000000-0005-0000-0000-0000FA1C0000}"/>
    <cellStyle name="배분 4 4 2 2" xfId="7288" xr:uid="{00000000-0005-0000-0000-0000FB1C0000}"/>
    <cellStyle name="배분 4 4 3" xfId="4823" xr:uid="{00000000-0005-0000-0000-0000FC1C0000}"/>
    <cellStyle name="배분 4 4 3 2" xfId="7898" xr:uid="{00000000-0005-0000-0000-0000FD1C0000}"/>
    <cellStyle name="배분 4 4 4" xfId="5433" xr:uid="{00000000-0005-0000-0000-0000FE1C0000}"/>
    <cellStyle name="배분 4 4 4 2" xfId="8508" xr:uid="{00000000-0005-0000-0000-0000FF1C0000}"/>
    <cellStyle name="배분 4 4 5" xfId="6568" xr:uid="{00000000-0005-0000-0000-0000001D0000}"/>
    <cellStyle name="배분 4 4 5 2" xfId="9643" xr:uid="{00000000-0005-0000-0000-0000011D0000}"/>
    <cellStyle name="배분 4 4 6" xfId="6653" xr:uid="{00000000-0005-0000-0000-0000021D0000}"/>
    <cellStyle name="배분 4 4 6 2" xfId="9691" xr:uid="{00000000-0005-0000-0000-0000031D0000}"/>
    <cellStyle name="배분 4 4 7" xfId="7236" xr:uid="{00000000-0005-0000-0000-0000041D0000}"/>
    <cellStyle name="배분 4 5" xfId="4108" xr:uid="{00000000-0005-0000-0000-0000051D0000}"/>
    <cellStyle name="배분 4 5 2" xfId="4718" xr:uid="{00000000-0005-0000-0000-0000061D0000}"/>
    <cellStyle name="배분 4 5 2 2" xfId="7793" xr:uid="{00000000-0005-0000-0000-0000071D0000}"/>
    <cellStyle name="배분 4 5 3" xfId="5328" xr:uid="{00000000-0005-0000-0000-0000081D0000}"/>
    <cellStyle name="배분 4 5 3 2" xfId="8403" xr:uid="{00000000-0005-0000-0000-0000091D0000}"/>
    <cellStyle name="배분 4 5 4" xfId="5938" xr:uid="{00000000-0005-0000-0000-00000A1D0000}"/>
    <cellStyle name="배분 4 5 4 2" xfId="9013" xr:uid="{00000000-0005-0000-0000-00000B1D0000}"/>
    <cellStyle name="배분 4 5 5" xfId="6027" xr:uid="{00000000-0005-0000-0000-00000C1D0000}"/>
    <cellStyle name="배분 4 5 5 2" xfId="9102" xr:uid="{00000000-0005-0000-0000-00000D1D0000}"/>
    <cellStyle name="배분 4 5 6" xfId="7158" xr:uid="{00000000-0005-0000-0000-00000E1D0000}"/>
    <cellStyle name="배분 4 5 6 2" xfId="9704" xr:uid="{00000000-0005-0000-0000-00000F1D0000}"/>
    <cellStyle name="배분 4 5 7" xfId="7249" xr:uid="{00000000-0005-0000-0000-0000101D0000}"/>
    <cellStyle name="배분 4 6" xfId="4342" xr:uid="{00000000-0005-0000-0000-0000111D0000}"/>
    <cellStyle name="배분 4 6 2" xfId="7417" xr:uid="{00000000-0005-0000-0000-0000121D0000}"/>
    <cellStyle name="배분 4 7" xfId="4952" xr:uid="{00000000-0005-0000-0000-0000131D0000}"/>
    <cellStyle name="배분 4 7 2" xfId="8027" xr:uid="{00000000-0005-0000-0000-0000141D0000}"/>
    <cellStyle name="배분 4 8" xfId="5562" xr:uid="{00000000-0005-0000-0000-0000151D0000}"/>
    <cellStyle name="배분 4 8 2" xfId="8637" xr:uid="{00000000-0005-0000-0000-0000161D0000}"/>
    <cellStyle name="배분 4 9" xfId="6509" xr:uid="{00000000-0005-0000-0000-0000171D0000}"/>
    <cellStyle name="배분 4 9 2" xfId="9584" xr:uid="{00000000-0005-0000-0000-0000181D0000}"/>
    <cellStyle name="배분 5" xfId="3749" xr:uid="{00000000-0005-0000-0000-0000191D0000}"/>
    <cellStyle name="배분 5 10" xfId="6799" xr:uid="{00000000-0005-0000-0000-00001A1D0000}"/>
    <cellStyle name="배분 5 10 2" xfId="9696" xr:uid="{00000000-0005-0000-0000-00001B1D0000}"/>
    <cellStyle name="배분 5 11" xfId="7241" xr:uid="{00000000-0005-0000-0000-00001C1D0000}"/>
    <cellStyle name="배분 5 2" xfId="3871" xr:uid="{00000000-0005-0000-0000-00001D1D0000}"/>
    <cellStyle name="배분 5 2 2" xfId="4481" xr:uid="{00000000-0005-0000-0000-00001E1D0000}"/>
    <cellStyle name="배분 5 2 2 2" xfId="7556" xr:uid="{00000000-0005-0000-0000-00001F1D0000}"/>
    <cellStyle name="배분 5 2 3" xfId="5091" xr:uid="{00000000-0005-0000-0000-0000201D0000}"/>
    <cellStyle name="배분 5 2 3 2" xfId="8166" xr:uid="{00000000-0005-0000-0000-0000211D0000}"/>
    <cellStyle name="배분 5 2 4" xfId="5701" xr:uid="{00000000-0005-0000-0000-0000221D0000}"/>
    <cellStyle name="배분 5 2 4 2" xfId="8776" xr:uid="{00000000-0005-0000-0000-0000231D0000}"/>
    <cellStyle name="배분 5 2 5" xfId="6465" xr:uid="{00000000-0005-0000-0000-0000241D0000}"/>
    <cellStyle name="배분 5 2 5 2" xfId="9540" xr:uid="{00000000-0005-0000-0000-0000251D0000}"/>
    <cellStyle name="배분 5 2 6" xfId="6921" xr:uid="{00000000-0005-0000-0000-0000261D0000}"/>
    <cellStyle name="배분 5 2 6 2" xfId="9699" xr:uid="{00000000-0005-0000-0000-0000271D0000}"/>
    <cellStyle name="배분 5 2 7" xfId="7244" xr:uid="{00000000-0005-0000-0000-0000281D0000}"/>
    <cellStyle name="배분 5 3" xfId="3996" xr:uid="{00000000-0005-0000-0000-0000291D0000}"/>
    <cellStyle name="배분 5 3 2" xfId="4606" xr:uid="{00000000-0005-0000-0000-00002A1D0000}"/>
    <cellStyle name="배분 5 3 2 2" xfId="7681" xr:uid="{00000000-0005-0000-0000-00002B1D0000}"/>
    <cellStyle name="배분 5 3 3" xfId="5216" xr:uid="{00000000-0005-0000-0000-00002C1D0000}"/>
    <cellStyle name="배분 5 3 3 2" xfId="8291" xr:uid="{00000000-0005-0000-0000-00002D1D0000}"/>
    <cellStyle name="배분 5 3 4" xfId="5826" xr:uid="{00000000-0005-0000-0000-00002E1D0000}"/>
    <cellStyle name="배분 5 3 4 2" xfId="8901" xr:uid="{00000000-0005-0000-0000-00002F1D0000}"/>
    <cellStyle name="배분 5 3 5" xfId="6096" xr:uid="{00000000-0005-0000-0000-0000301D0000}"/>
    <cellStyle name="배분 5 3 5 2" xfId="9171" xr:uid="{00000000-0005-0000-0000-0000311D0000}"/>
    <cellStyle name="배분 5 3 6" xfId="7046" xr:uid="{00000000-0005-0000-0000-0000321D0000}"/>
    <cellStyle name="배분 5 3 6 2" xfId="9702" xr:uid="{00000000-0005-0000-0000-0000331D0000}"/>
    <cellStyle name="배분 5 3 7" xfId="7247" xr:uid="{00000000-0005-0000-0000-0000341D0000}"/>
    <cellStyle name="배분 5 4" xfId="3668" xr:uid="{00000000-0005-0000-0000-0000351D0000}"/>
    <cellStyle name="배분 5 4 2" xfId="4278" xr:uid="{00000000-0005-0000-0000-0000361D0000}"/>
    <cellStyle name="배분 5 4 2 2" xfId="7353" xr:uid="{00000000-0005-0000-0000-0000371D0000}"/>
    <cellStyle name="배분 5 4 3" xfId="4888" xr:uid="{00000000-0005-0000-0000-0000381D0000}"/>
    <cellStyle name="배분 5 4 3 2" xfId="7963" xr:uid="{00000000-0005-0000-0000-0000391D0000}"/>
    <cellStyle name="배분 5 4 4" xfId="5498" xr:uid="{00000000-0005-0000-0000-00003A1D0000}"/>
    <cellStyle name="배분 5 4 4 2" xfId="8573" xr:uid="{00000000-0005-0000-0000-00003B1D0000}"/>
    <cellStyle name="배분 5 4 5" xfId="6236" xr:uid="{00000000-0005-0000-0000-00003C1D0000}"/>
    <cellStyle name="배분 5 4 5 2" xfId="9311" xr:uid="{00000000-0005-0000-0000-00003D1D0000}"/>
    <cellStyle name="배분 5 4 6" xfId="6718" xr:uid="{00000000-0005-0000-0000-00003E1D0000}"/>
    <cellStyle name="배분 5 4 6 2" xfId="9693" xr:uid="{00000000-0005-0000-0000-00003F1D0000}"/>
    <cellStyle name="배분 5 4 7" xfId="7238" xr:uid="{00000000-0005-0000-0000-0000401D0000}"/>
    <cellStyle name="배분 5 5" xfId="4125" xr:uid="{00000000-0005-0000-0000-0000411D0000}"/>
    <cellStyle name="배분 5 5 2" xfId="4735" xr:uid="{00000000-0005-0000-0000-0000421D0000}"/>
    <cellStyle name="배분 5 5 2 2" xfId="7810" xr:uid="{00000000-0005-0000-0000-0000431D0000}"/>
    <cellStyle name="배분 5 5 3" xfId="5345" xr:uid="{00000000-0005-0000-0000-0000441D0000}"/>
    <cellStyle name="배분 5 5 3 2" xfId="8420" xr:uid="{00000000-0005-0000-0000-0000451D0000}"/>
    <cellStyle name="배분 5 5 4" xfId="5955" xr:uid="{00000000-0005-0000-0000-0000461D0000}"/>
    <cellStyle name="배분 5 5 4 2" xfId="9030" xr:uid="{00000000-0005-0000-0000-0000471D0000}"/>
    <cellStyle name="배분 5 5 5" xfId="6602" xr:uid="{00000000-0005-0000-0000-0000481D0000}"/>
    <cellStyle name="배분 5 5 5 2" xfId="9677" xr:uid="{00000000-0005-0000-0000-0000491D0000}"/>
    <cellStyle name="배분 5 5 6" xfId="7175" xr:uid="{00000000-0005-0000-0000-00004A1D0000}"/>
    <cellStyle name="배분 5 5 6 2" xfId="9705" xr:uid="{00000000-0005-0000-0000-00004B1D0000}"/>
    <cellStyle name="배분 5 5 7" xfId="7250" xr:uid="{00000000-0005-0000-0000-00004C1D0000}"/>
    <cellStyle name="배분 5 6" xfId="4359" xr:uid="{00000000-0005-0000-0000-00004D1D0000}"/>
    <cellStyle name="배분 5 6 2" xfId="7434" xr:uid="{00000000-0005-0000-0000-00004E1D0000}"/>
    <cellStyle name="배분 5 7" xfId="4969" xr:uid="{00000000-0005-0000-0000-00004F1D0000}"/>
    <cellStyle name="배분 5 7 2" xfId="8044" xr:uid="{00000000-0005-0000-0000-0000501D0000}"/>
    <cellStyle name="배분 5 8" xfId="5579" xr:uid="{00000000-0005-0000-0000-0000511D0000}"/>
    <cellStyle name="배분 5 8 2" xfId="8654" xr:uid="{00000000-0005-0000-0000-0000521D0000}"/>
    <cellStyle name="배분 5 9" xfId="6217" xr:uid="{00000000-0005-0000-0000-0000531D0000}"/>
    <cellStyle name="배분 5 9 2" xfId="9292" xr:uid="{00000000-0005-0000-0000-0000541D0000}"/>
    <cellStyle name="배분 6" xfId="7228" xr:uid="{00000000-0005-0000-0000-0000551D0000}"/>
    <cellStyle name="백" xfId="3473" xr:uid="{00000000-0005-0000-0000-0000561D0000}"/>
    <cellStyle name="백 " xfId="2687" xr:uid="{00000000-0005-0000-0000-0000571D0000}"/>
    <cellStyle name="백_3.우수" xfId="3474" xr:uid="{00000000-0005-0000-0000-0000581D0000}"/>
    <cellStyle name="백_4.오수" xfId="3475" xr:uid="{00000000-0005-0000-0000-0000591D0000}"/>
    <cellStyle name="백_Book1" xfId="3476" xr:uid="{00000000-0005-0000-0000-00005A1D0000}"/>
    <cellStyle name="백_오수공수량산출서" xfId="3477" xr:uid="{00000000-0005-0000-0000-00005B1D0000}"/>
    <cellStyle name="백분율 [△1]" xfId="2688" xr:uid="{00000000-0005-0000-0000-00005C1D0000}"/>
    <cellStyle name="백분율 [△1] 2" xfId="3478" xr:uid="{00000000-0005-0000-0000-00005D1D0000}"/>
    <cellStyle name="백분율 [△2]" xfId="2689" xr:uid="{00000000-0005-0000-0000-00005E1D0000}"/>
    <cellStyle name="백분율 [△2] 2" xfId="3479" xr:uid="{00000000-0005-0000-0000-00005F1D0000}"/>
    <cellStyle name="백분율 [0]" xfId="890" xr:uid="{00000000-0005-0000-0000-0000601D0000}"/>
    <cellStyle name="백분율 [0] 2" xfId="3480" xr:uid="{00000000-0005-0000-0000-0000611D0000}"/>
    <cellStyle name="백분율 [1]" xfId="2690" xr:uid="{00000000-0005-0000-0000-0000621D0000}"/>
    <cellStyle name="백분율 [2]" xfId="891" xr:uid="{00000000-0005-0000-0000-0000631D0000}"/>
    <cellStyle name="백분율 10" xfId="892" xr:uid="{00000000-0005-0000-0000-0000641D0000}"/>
    <cellStyle name="백분율 11" xfId="893" xr:uid="{00000000-0005-0000-0000-0000651D0000}"/>
    <cellStyle name="백분율 12" xfId="894" xr:uid="{00000000-0005-0000-0000-0000661D0000}"/>
    <cellStyle name="백분율 13" xfId="895" xr:uid="{00000000-0005-0000-0000-0000671D0000}"/>
    <cellStyle name="백분율 14" xfId="896" xr:uid="{00000000-0005-0000-0000-0000681D0000}"/>
    <cellStyle name="백분율 15" xfId="897" xr:uid="{00000000-0005-0000-0000-0000691D0000}"/>
    <cellStyle name="백분율 16" xfId="898" xr:uid="{00000000-0005-0000-0000-00006A1D0000}"/>
    <cellStyle name="백분율 17" xfId="899" xr:uid="{00000000-0005-0000-0000-00006B1D0000}"/>
    <cellStyle name="백분율 18" xfId="900" xr:uid="{00000000-0005-0000-0000-00006C1D0000}"/>
    <cellStyle name="백분율 19" xfId="901" xr:uid="{00000000-0005-0000-0000-00006D1D0000}"/>
    <cellStyle name="백분율 2" xfId="902" xr:uid="{00000000-0005-0000-0000-00006E1D0000}"/>
    <cellStyle name="백분율 2 2" xfId="3481" xr:uid="{00000000-0005-0000-0000-00006F1D0000}"/>
    <cellStyle name="백분율 20" xfId="903" xr:uid="{00000000-0005-0000-0000-0000701D0000}"/>
    <cellStyle name="백분율 3" xfId="904" xr:uid="{00000000-0005-0000-0000-0000711D0000}"/>
    <cellStyle name="백분율 3 2" xfId="3482" xr:uid="{00000000-0005-0000-0000-0000721D0000}"/>
    <cellStyle name="백분율 4" xfId="905" xr:uid="{00000000-0005-0000-0000-0000731D0000}"/>
    <cellStyle name="백분율 5" xfId="906" xr:uid="{00000000-0005-0000-0000-0000741D0000}"/>
    <cellStyle name="백분율 6" xfId="907" xr:uid="{00000000-0005-0000-0000-0000751D0000}"/>
    <cellStyle name="백분율 7" xfId="908" xr:uid="{00000000-0005-0000-0000-0000761D0000}"/>
    <cellStyle name="백분율 8" xfId="909" xr:uid="{00000000-0005-0000-0000-0000771D0000}"/>
    <cellStyle name="백분율 9" xfId="910" xr:uid="{00000000-0005-0000-0000-0000781D0000}"/>
    <cellStyle name="백분율［△1］" xfId="2691" xr:uid="{00000000-0005-0000-0000-0000791D0000}"/>
    <cellStyle name="백분율［△1］ 2" xfId="3483" xr:uid="{00000000-0005-0000-0000-00007A1D0000}"/>
    <cellStyle name="백분율［△2］" xfId="2692" xr:uid="{00000000-0005-0000-0000-00007B1D0000}"/>
    <cellStyle name="백분율［△2］ 2" xfId="3484" xr:uid="{00000000-0005-0000-0000-00007C1D0000}"/>
    <cellStyle name="보통" xfId="75" builtinId="28" customBuiltin="1"/>
    <cellStyle name="보통 10" xfId="911" xr:uid="{00000000-0005-0000-0000-00007E1D0000}"/>
    <cellStyle name="보통 11" xfId="912" xr:uid="{00000000-0005-0000-0000-00007F1D0000}"/>
    <cellStyle name="보통 12" xfId="913" xr:uid="{00000000-0005-0000-0000-0000801D0000}"/>
    <cellStyle name="보통 13" xfId="914" xr:uid="{00000000-0005-0000-0000-0000811D0000}"/>
    <cellStyle name="보통 14" xfId="915" xr:uid="{00000000-0005-0000-0000-0000821D0000}"/>
    <cellStyle name="보통 15" xfId="916" xr:uid="{00000000-0005-0000-0000-0000831D0000}"/>
    <cellStyle name="보통 16" xfId="917" xr:uid="{00000000-0005-0000-0000-0000841D0000}"/>
    <cellStyle name="보통 17" xfId="918" xr:uid="{00000000-0005-0000-0000-0000851D0000}"/>
    <cellStyle name="보통 18" xfId="919" xr:uid="{00000000-0005-0000-0000-0000861D0000}"/>
    <cellStyle name="보통 19" xfId="920" xr:uid="{00000000-0005-0000-0000-0000871D0000}"/>
    <cellStyle name="보통 2" xfId="76" xr:uid="{00000000-0005-0000-0000-0000881D0000}"/>
    <cellStyle name="보통 20" xfId="921" xr:uid="{00000000-0005-0000-0000-0000891D0000}"/>
    <cellStyle name="보통 3" xfId="922" xr:uid="{00000000-0005-0000-0000-00008A1D0000}"/>
    <cellStyle name="보통 4" xfId="923" xr:uid="{00000000-0005-0000-0000-00008B1D0000}"/>
    <cellStyle name="보통 5" xfId="924" xr:uid="{00000000-0005-0000-0000-00008C1D0000}"/>
    <cellStyle name="보통 6" xfId="925" xr:uid="{00000000-0005-0000-0000-00008D1D0000}"/>
    <cellStyle name="보통 7" xfId="926" xr:uid="{00000000-0005-0000-0000-00008E1D0000}"/>
    <cellStyle name="보통 8" xfId="927" xr:uid="{00000000-0005-0000-0000-00008F1D0000}"/>
    <cellStyle name="보통 9" xfId="928" xr:uid="{00000000-0005-0000-0000-0000901D0000}"/>
    <cellStyle name="분수" xfId="3485" xr:uid="{00000000-0005-0000-0000-0000911D0000}"/>
    <cellStyle name="뷭?" xfId="2693" xr:uid="{00000000-0005-0000-0000-0000921D0000}"/>
    <cellStyle name="뷭? 2" xfId="3561" xr:uid="{00000000-0005-0000-0000-0000931D0000}"/>
    <cellStyle name="뷭?_BOOKSHIP" xfId="77" xr:uid="{00000000-0005-0000-0000-0000941D0000}"/>
    <cellStyle name="빨간색" xfId="3486" xr:uid="{00000000-0005-0000-0000-0000951D0000}"/>
    <cellStyle name="빨강" xfId="2694" xr:uid="{00000000-0005-0000-0000-0000961D0000}"/>
    <cellStyle name="빨강 2" xfId="3487" xr:uid="{00000000-0005-0000-0000-0000971D0000}"/>
    <cellStyle name="색-보호해제" xfId="2695" xr:uid="{00000000-0005-0000-0000-0000981D0000}"/>
    <cellStyle name="선택영역" xfId="929" xr:uid="{00000000-0005-0000-0000-0000991D0000}"/>
    <cellStyle name="선택영역 2" xfId="3488" xr:uid="{00000000-0005-0000-0000-00009A1D0000}"/>
    <cellStyle name="선택영역 3" xfId="2696" xr:uid="{00000000-0005-0000-0000-00009B1D0000}"/>
    <cellStyle name="선택영역 가운데" xfId="930" xr:uid="{00000000-0005-0000-0000-00009C1D0000}"/>
    <cellStyle name="선택영역 가운데 2" xfId="3489" xr:uid="{00000000-0005-0000-0000-00009D1D0000}"/>
    <cellStyle name="선택영역_토공수량" xfId="931" xr:uid="{00000000-0005-0000-0000-00009E1D0000}"/>
    <cellStyle name="선택영역의 가운데" xfId="932" xr:uid="{00000000-0005-0000-0000-00009F1D0000}"/>
    <cellStyle name="선택영역의 가운데로" xfId="2697" xr:uid="{00000000-0005-0000-0000-0000A01D0000}"/>
    <cellStyle name="선택영역의 가운데로 2" xfId="3490" xr:uid="{00000000-0005-0000-0000-0000A11D0000}"/>
    <cellStyle name="선택영영" xfId="933" xr:uid="{00000000-0005-0000-0000-0000A21D0000}"/>
    <cellStyle name="선택영영 2" xfId="3491" xr:uid="{00000000-0005-0000-0000-0000A31D0000}"/>
    <cellStyle name="설계서" xfId="3492" xr:uid="{00000000-0005-0000-0000-0000A41D0000}"/>
    <cellStyle name="설명 텍스트" xfId="78" builtinId="53" customBuiltin="1"/>
    <cellStyle name="설명 텍스트 10" xfId="934" xr:uid="{00000000-0005-0000-0000-0000A61D0000}"/>
    <cellStyle name="설명 텍스트 11" xfId="935" xr:uid="{00000000-0005-0000-0000-0000A71D0000}"/>
    <cellStyle name="설명 텍스트 12" xfId="936" xr:uid="{00000000-0005-0000-0000-0000A81D0000}"/>
    <cellStyle name="설명 텍스트 13" xfId="937" xr:uid="{00000000-0005-0000-0000-0000A91D0000}"/>
    <cellStyle name="설명 텍스트 14" xfId="938" xr:uid="{00000000-0005-0000-0000-0000AA1D0000}"/>
    <cellStyle name="설명 텍스트 15" xfId="939" xr:uid="{00000000-0005-0000-0000-0000AB1D0000}"/>
    <cellStyle name="설명 텍스트 16" xfId="940" xr:uid="{00000000-0005-0000-0000-0000AC1D0000}"/>
    <cellStyle name="설명 텍스트 17" xfId="941" xr:uid="{00000000-0005-0000-0000-0000AD1D0000}"/>
    <cellStyle name="설명 텍스트 18" xfId="942" xr:uid="{00000000-0005-0000-0000-0000AE1D0000}"/>
    <cellStyle name="설명 텍스트 19" xfId="943" xr:uid="{00000000-0005-0000-0000-0000AF1D0000}"/>
    <cellStyle name="설명 텍스트 2" xfId="79" xr:uid="{00000000-0005-0000-0000-0000B01D0000}"/>
    <cellStyle name="설명 텍스트 20" xfId="944" xr:uid="{00000000-0005-0000-0000-0000B11D0000}"/>
    <cellStyle name="설명 텍스트 3" xfId="945" xr:uid="{00000000-0005-0000-0000-0000B21D0000}"/>
    <cellStyle name="설명 텍스트 4" xfId="946" xr:uid="{00000000-0005-0000-0000-0000B31D0000}"/>
    <cellStyle name="설명 텍스트 5" xfId="947" xr:uid="{00000000-0005-0000-0000-0000B41D0000}"/>
    <cellStyle name="설명 텍스트 6" xfId="948" xr:uid="{00000000-0005-0000-0000-0000B51D0000}"/>
    <cellStyle name="설명 텍스트 7" xfId="949" xr:uid="{00000000-0005-0000-0000-0000B61D0000}"/>
    <cellStyle name="설명 텍스트 8" xfId="950" xr:uid="{00000000-0005-0000-0000-0000B71D0000}"/>
    <cellStyle name="설명 텍스트 9" xfId="951" xr:uid="{00000000-0005-0000-0000-0000B81D0000}"/>
    <cellStyle name="셀 확인" xfId="80" builtinId="23" customBuiltin="1"/>
    <cellStyle name="셀 확인 10" xfId="952" xr:uid="{00000000-0005-0000-0000-0000BA1D0000}"/>
    <cellStyle name="셀 확인 11" xfId="953" xr:uid="{00000000-0005-0000-0000-0000BB1D0000}"/>
    <cellStyle name="셀 확인 12" xfId="954" xr:uid="{00000000-0005-0000-0000-0000BC1D0000}"/>
    <cellStyle name="셀 확인 13" xfId="955" xr:uid="{00000000-0005-0000-0000-0000BD1D0000}"/>
    <cellStyle name="셀 확인 14" xfId="956" xr:uid="{00000000-0005-0000-0000-0000BE1D0000}"/>
    <cellStyle name="셀 확인 15" xfId="957" xr:uid="{00000000-0005-0000-0000-0000BF1D0000}"/>
    <cellStyle name="셀 확인 16" xfId="958" xr:uid="{00000000-0005-0000-0000-0000C01D0000}"/>
    <cellStyle name="셀 확인 17" xfId="959" xr:uid="{00000000-0005-0000-0000-0000C11D0000}"/>
    <cellStyle name="셀 확인 18" xfId="960" xr:uid="{00000000-0005-0000-0000-0000C21D0000}"/>
    <cellStyle name="셀 확인 19" xfId="961" xr:uid="{00000000-0005-0000-0000-0000C31D0000}"/>
    <cellStyle name="셀 확인 2" xfId="81" xr:uid="{00000000-0005-0000-0000-0000C41D0000}"/>
    <cellStyle name="셀 확인 20" xfId="962" xr:uid="{00000000-0005-0000-0000-0000C51D0000}"/>
    <cellStyle name="셀 확인 3" xfId="963" xr:uid="{00000000-0005-0000-0000-0000C61D0000}"/>
    <cellStyle name="셀 확인 4" xfId="964" xr:uid="{00000000-0005-0000-0000-0000C71D0000}"/>
    <cellStyle name="셀 확인 5" xfId="965" xr:uid="{00000000-0005-0000-0000-0000C81D0000}"/>
    <cellStyle name="셀 확인 6" xfId="966" xr:uid="{00000000-0005-0000-0000-0000C91D0000}"/>
    <cellStyle name="셀 확인 7" xfId="967" xr:uid="{00000000-0005-0000-0000-0000CA1D0000}"/>
    <cellStyle name="셀 확인 8" xfId="968" xr:uid="{00000000-0005-0000-0000-0000CB1D0000}"/>
    <cellStyle name="셀 확인 9" xfId="969" xr:uid="{00000000-0005-0000-0000-0000CC1D0000}"/>
    <cellStyle name="소수" xfId="2698" xr:uid="{00000000-0005-0000-0000-0000CD1D0000}"/>
    <cellStyle name="소수 2" xfId="3493" xr:uid="{00000000-0005-0000-0000-0000CE1D0000}"/>
    <cellStyle name="소수3" xfId="2699" xr:uid="{00000000-0005-0000-0000-0000CF1D0000}"/>
    <cellStyle name="소수3 2" xfId="3494" xr:uid="{00000000-0005-0000-0000-0000D01D0000}"/>
    <cellStyle name="소수4" xfId="2700" xr:uid="{00000000-0005-0000-0000-0000D11D0000}"/>
    <cellStyle name="소수점" xfId="2701" xr:uid="{00000000-0005-0000-0000-0000D21D0000}"/>
    <cellStyle name="소숫점0" xfId="970" xr:uid="{00000000-0005-0000-0000-0000D31D0000}"/>
    <cellStyle name="소숫점0 2" xfId="3495" xr:uid="{00000000-0005-0000-0000-0000D41D0000}"/>
    <cellStyle name="소숫점3" xfId="971" xr:uid="{00000000-0005-0000-0000-0000D51D0000}"/>
    <cellStyle name="소숫점3 2" xfId="3496" xr:uid="{00000000-0005-0000-0000-0000D61D0000}"/>
    <cellStyle name="수량" xfId="3497" xr:uid="{00000000-0005-0000-0000-0000D71D0000}"/>
    <cellStyle name="수량1" xfId="3498" xr:uid="{00000000-0005-0000-0000-0000D81D0000}"/>
    <cellStyle name="수목명" xfId="3499" xr:uid="{00000000-0005-0000-0000-0000D91D0000}"/>
    <cellStyle name="숨김" xfId="972" xr:uid="{00000000-0005-0000-0000-0000DA1D0000}"/>
    <cellStyle name="숫자" xfId="973" xr:uid="{00000000-0005-0000-0000-0000DB1D0000}"/>
    <cellStyle name="숫자 2" xfId="3500" xr:uid="{00000000-0005-0000-0000-0000DC1D0000}"/>
    <cellStyle name="숫자(R)" xfId="974" xr:uid="{00000000-0005-0000-0000-0000DD1D0000}"/>
    <cellStyle name="숫자_%ec%9e%85%ec%b0%b0%ec%84%9c%eb%a5%98(%ed%84%b0%eb%84%90%ea%b3%84%ec%b8%a1)(1)" xfId="2702" xr:uid="{00000000-0005-0000-0000-0000DE1D0000}"/>
    <cellStyle name="숫자1" xfId="975" xr:uid="{00000000-0005-0000-0000-0000DF1D0000}"/>
    <cellStyle name="숫자1 2" xfId="3501" xr:uid="{00000000-0005-0000-0000-0000E01D0000}"/>
    <cellStyle name="숫자3" xfId="976" xr:uid="{00000000-0005-0000-0000-0000E11D0000}"/>
    <cellStyle name="숫자3 2" xfId="3502" xr:uid="{00000000-0005-0000-0000-0000E21D0000}"/>
    <cellStyle name="숫자3R" xfId="977" xr:uid="{00000000-0005-0000-0000-0000E31D0000}"/>
    <cellStyle name="숫자3R 2" xfId="3503" xr:uid="{00000000-0005-0000-0000-0000E41D0000}"/>
    <cellStyle name="숫자3자리" xfId="978" xr:uid="{00000000-0005-0000-0000-0000E51D0000}"/>
    <cellStyle name="쉼표 [0]" xfId="82" builtinId="6"/>
    <cellStyle name="쉼표 [0] 10" xfId="979" xr:uid="{00000000-0005-0000-0000-0000E71D0000}"/>
    <cellStyle name="쉼표 [0] 11" xfId="980" xr:uid="{00000000-0005-0000-0000-0000E81D0000}"/>
    <cellStyle name="쉼표 [0] 12" xfId="981" xr:uid="{00000000-0005-0000-0000-0000E91D0000}"/>
    <cellStyle name="쉼표 [0] 13" xfId="982" xr:uid="{00000000-0005-0000-0000-0000EA1D0000}"/>
    <cellStyle name="쉼표 [0] 14" xfId="983" xr:uid="{00000000-0005-0000-0000-0000EB1D0000}"/>
    <cellStyle name="쉼표 [0] 15" xfId="984" xr:uid="{00000000-0005-0000-0000-0000EC1D0000}"/>
    <cellStyle name="쉼표 [0] 16" xfId="985" xr:uid="{00000000-0005-0000-0000-0000ED1D0000}"/>
    <cellStyle name="쉼표 [0] 17" xfId="986" xr:uid="{00000000-0005-0000-0000-0000EE1D0000}"/>
    <cellStyle name="쉼표 [0] 18" xfId="987" xr:uid="{00000000-0005-0000-0000-0000EF1D0000}"/>
    <cellStyle name="쉼표 [0] 19" xfId="988" xr:uid="{00000000-0005-0000-0000-0000F01D0000}"/>
    <cellStyle name="쉼표 [0] 2" xfId="989" xr:uid="{00000000-0005-0000-0000-0000F11D0000}"/>
    <cellStyle name="쉼표 [0] 2 2" xfId="990" xr:uid="{00000000-0005-0000-0000-0000F21D0000}"/>
    <cellStyle name="쉼표 [0] 2 2 2" xfId="7234" xr:uid="{00000000-0005-0000-0000-0000F31D0000}"/>
    <cellStyle name="쉼표 [0] 2 2 3" xfId="3505" xr:uid="{00000000-0005-0000-0000-0000F41D0000}"/>
    <cellStyle name="쉼표 [0] 2 3" xfId="110" xr:uid="{00000000-0005-0000-0000-0000F51D0000}"/>
    <cellStyle name="쉼표 [0] 2 3 2" xfId="7230" xr:uid="{00000000-0005-0000-0000-0000F61D0000}"/>
    <cellStyle name="쉼표 [0] 2 4" xfId="2704" xr:uid="{00000000-0005-0000-0000-0000F71D0000}"/>
    <cellStyle name="쉼표 [0] 2_080530 국도, 국지도건설사업 추진 현황(종합교통정책과 김현정 사무관)" xfId="991" xr:uid="{00000000-0005-0000-0000-0000F81D0000}"/>
    <cellStyle name="쉼표 [0] 20" xfId="992" xr:uid="{00000000-0005-0000-0000-0000F91D0000}"/>
    <cellStyle name="쉼표 [0] 21" xfId="993" xr:uid="{00000000-0005-0000-0000-0000FA1D0000}"/>
    <cellStyle name="쉼표 [0] 22" xfId="994" xr:uid="{00000000-0005-0000-0000-0000FB1D0000}"/>
    <cellStyle name="쉼표 [0] 23" xfId="83" xr:uid="{00000000-0005-0000-0000-0000FC1D0000}"/>
    <cellStyle name="쉼표 [0] 24" xfId="2703" xr:uid="{00000000-0005-0000-0000-0000FD1D0000}"/>
    <cellStyle name="쉼표 [0] 3" xfId="995" xr:uid="{00000000-0005-0000-0000-0000FE1D0000}"/>
    <cellStyle name="쉼표 [0] 3 2" xfId="3507" xr:uid="{00000000-0005-0000-0000-0000FF1D0000}"/>
    <cellStyle name="쉼표 [0] 3 3" xfId="3506" xr:uid="{00000000-0005-0000-0000-0000001E0000}"/>
    <cellStyle name="쉼표 [0] 3 4" xfId="7226" xr:uid="{00000000-0005-0000-0000-0000011E0000}"/>
    <cellStyle name="쉼표 [0] 3 5" xfId="2705" xr:uid="{00000000-0005-0000-0000-0000021E0000}"/>
    <cellStyle name="쉼표 [0] 4" xfId="996" xr:uid="{00000000-0005-0000-0000-0000031E0000}"/>
    <cellStyle name="쉼표 [0] 4 2" xfId="3508" xr:uid="{00000000-0005-0000-0000-0000041E0000}"/>
    <cellStyle name="쉼표 [0] 4 2 2" xfId="7235" xr:uid="{00000000-0005-0000-0000-0000051E0000}"/>
    <cellStyle name="쉼표 [0] 4 3" xfId="2706" xr:uid="{00000000-0005-0000-0000-0000061E0000}"/>
    <cellStyle name="쉼표 [0] 5" xfId="997" xr:uid="{00000000-0005-0000-0000-0000071E0000}"/>
    <cellStyle name="쉼표 [0] 5 2" xfId="3509" xr:uid="{00000000-0005-0000-0000-0000081E0000}"/>
    <cellStyle name="쉼표 [0] 6" xfId="998" xr:uid="{00000000-0005-0000-0000-0000091E0000}"/>
    <cellStyle name="쉼표 [0] 6 2" xfId="7233" xr:uid="{00000000-0005-0000-0000-00000A1E0000}"/>
    <cellStyle name="쉼표 [0] 6 3" xfId="3504" xr:uid="{00000000-0005-0000-0000-00000B1E0000}"/>
    <cellStyle name="쉼표 [0] 7" xfId="999" xr:uid="{00000000-0005-0000-0000-00000C1E0000}"/>
    <cellStyle name="쉼표 [0] 7 2" xfId="7229" xr:uid="{00000000-0005-0000-0000-00000D1E0000}"/>
    <cellStyle name="쉼표 [0] 8" xfId="1000" xr:uid="{00000000-0005-0000-0000-00000E1E0000}"/>
    <cellStyle name="쉼표 [0] 9" xfId="1001" xr:uid="{00000000-0005-0000-0000-00000F1E0000}"/>
    <cellStyle name="스타일 1" xfId="84" xr:uid="{00000000-0005-0000-0000-0000101E0000}"/>
    <cellStyle name="스타일 1 2" xfId="3510" xr:uid="{00000000-0005-0000-0000-0000111E0000}"/>
    <cellStyle name="스타일 1 3" xfId="2707" xr:uid="{00000000-0005-0000-0000-0000121E0000}"/>
    <cellStyle name="스타일 10" xfId="2708" xr:uid="{00000000-0005-0000-0000-0000131E0000}"/>
    <cellStyle name="스타일 11" xfId="2709" xr:uid="{00000000-0005-0000-0000-0000141E0000}"/>
    <cellStyle name="스타일 12" xfId="2710" xr:uid="{00000000-0005-0000-0000-0000151E0000}"/>
    <cellStyle name="스타일 13" xfId="2711" xr:uid="{00000000-0005-0000-0000-0000161E0000}"/>
    <cellStyle name="스타일 14" xfId="2712" xr:uid="{00000000-0005-0000-0000-0000171E0000}"/>
    <cellStyle name="스타일 15" xfId="2713" xr:uid="{00000000-0005-0000-0000-0000181E0000}"/>
    <cellStyle name="스타일 16" xfId="2714" xr:uid="{00000000-0005-0000-0000-0000191E0000}"/>
    <cellStyle name="스타일 17" xfId="2715" xr:uid="{00000000-0005-0000-0000-00001A1E0000}"/>
    <cellStyle name="스타일 18" xfId="2716" xr:uid="{00000000-0005-0000-0000-00001B1E0000}"/>
    <cellStyle name="스타일 19" xfId="2717" xr:uid="{00000000-0005-0000-0000-00001C1E0000}"/>
    <cellStyle name="스타일 2" xfId="1002" xr:uid="{00000000-0005-0000-0000-00001D1E0000}"/>
    <cellStyle name="스타일 2 2" xfId="3511" xr:uid="{00000000-0005-0000-0000-00001E1E0000}"/>
    <cellStyle name="스타일 2 3" xfId="2718" xr:uid="{00000000-0005-0000-0000-00001F1E0000}"/>
    <cellStyle name="스타일 20" xfId="2719" xr:uid="{00000000-0005-0000-0000-0000201E0000}"/>
    <cellStyle name="스타일 21" xfId="2720" xr:uid="{00000000-0005-0000-0000-0000211E0000}"/>
    <cellStyle name="스타일 22" xfId="2721" xr:uid="{00000000-0005-0000-0000-0000221E0000}"/>
    <cellStyle name="스타일 23" xfId="2722" xr:uid="{00000000-0005-0000-0000-0000231E0000}"/>
    <cellStyle name="스타일 24" xfId="2723" xr:uid="{00000000-0005-0000-0000-0000241E0000}"/>
    <cellStyle name="스타일 25" xfId="2724" xr:uid="{00000000-0005-0000-0000-0000251E0000}"/>
    <cellStyle name="스타일 26" xfId="2725" xr:uid="{00000000-0005-0000-0000-0000261E0000}"/>
    <cellStyle name="스타일 27" xfId="2726" xr:uid="{00000000-0005-0000-0000-0000271E0000}"/>
    <cellStyle name="스타일 28" xfId="2727" xr:uid="{00000000-0005-0000-0000-0000281E0000}"/>
    <cellStyle name="스타일 29" xfId="2728" xr:uid="{00000000-0005-0000-0000-0000291E0000}"/>
    <cellStyle name="스타일 3" xfId="1003" xr:uid="{00000000-0005-0000-0000-00002A1E0000}"/>
    <cellStyle name="스타일 3 2" xfId="2729" xr:uid="{00000000-0005-0000-0000-00002B1E0000}"/>
    <cellStyle name="스타일 30" xfId="2730" xr:uid="{00000000-0005-0000-0000-00002C1E0000}"/>
    <cellStyle name="스타일 31" xfId="2731" xr:uid="{00000000-0005-0000-0000-00002D1E0000}"/>
    <cellStyle name="스타일 32" xfId="2732" xr:uid="{00000000-0005-0000-0000-00002E1E0000}"/>
    <cellStyle name="스타일 33" xfId="2733" xr:uid="{00000000-0005-0000-0000-00002F1E0000}"/>
    <cellStyle name="스타일 34" xfId="2734" xr:uid="{00000000-0005-0000-0000-0000301E0000}"/>
    <cellStyle name="스타일 35" xfId="2735" xr:uid="{00000000-0005-0000-0000-0000311E0000}"/>
    <cellStyle name="스타일 36" xfId="2736" xr:uid="{00000000-0005-0000-0000-0000321E0000}"/>
    <cellStyle name="스타일 37" xfId="2737" xr:uid="{00000000-0005-0000-0000-0000331E0000}"/>
    <cellStyle name="스타일 38" xfId="2738" xr:uid="{00000000-0005-0000-0000-0000341E0000}"/>
    <cellStyle name="스타일 39" xfId="2739" xr:uid="{00000000-0005-0000-0000-0000351E0000}"/>
    <cellStyle name="스타일 4" xfId="1004" xr:uid="{00000000-0005-0000-0000-0000361E0000}"/>
    <cellStyle name="스타일 4 2" xfId="2740" xr:uid="{00000000-0005-0000-0000-0000371E0000}"/>
    <cellStyle name="스타일 40" xfId="2741" xr:uid="{00000000-0005-0000-0000-0000381E0000}"/>
    <cellStyle name="스타일 41" xfId="2742" xr:uid="{00000000-0005-0000-0000-0000391E0000}"/>
    <cellStyle name="스타일 42" xfId="2743" xr:uid="{00000000-0005-0000-0000-00003A1E0000}"/>
    <cellStyle name="스타일 43" xfId="2744" xr:uid="{00000000-0005-0000-0000-00003B1E0000}"/>
    <cellStyle name="스타일 44" xfId="2745" xr:uid="{00000000-0005-0000-0000-00003C1E0000}"/>
    <cellStyle name="스타일 45" xfId="2746" xr:uid="{00000000-0005-0000-0000-00003D1E0000}"/>
    <cellStyle name="스타일 46" xfId="2747" xr:uid="{00000000-0005-0000-0000-00003E1E0000}"/>
    <cellStyle name="스타일 47" xfId="2748" xr:uid="{00000000-0005-0000-0000-00003F1E0000}"/>
    <cellStyle name="스타일 48" xfId="2749" xr:uid="{00000000-0005-0000-0000-0000401E0000}"/>
    <cellStyle name="스타일 49" xfId="2750" xr:uid="{00000000-0005-0000-0000-0000411E0000}"/>
    <cellStyle name="스타일 5" xfId="1005" xr:uid="{00000000-0005-0000-0000-0000421E0000}"/>
    <cellStyle name="스타일 5 2" xfId="2751" xr:uid="{00000000-0005-0000-0000-0000431E0000}"/>
    <cellStyle name="스타일 50" xfId="2752" xr:uid="{00000000-0005-0000-0000-0000441E0000}"/>
    <cellStyle name="스타일 51" xfId="2753" xr:uid="{00000000-0005-0000-0000-0000451E0000}"/>
    <cellStyle name="스타일 52" xfId="2754" xr:uid="{00000000-0005-0000-0000-0000461E0000}"/>
    <cellStyle name="스타일 53" xfId="2755" xr:uid="{00000000-0005-0000-0000-0000471E0000}"/>
    <cellStyle name="스타일 54" xfId="2756" xr:uid="{00000000-0005-0000-0000-0000481E0000}"/>
    <cellStyle name="스타일 55" xfId="2757" xr:uid="{00000000-0005-0000-0000-0000491E0000}"/>
    <cellStyle name="스타일 56" xfId="2758" xr:uid="{00000000-0005-0000-0000-00004A1E0000}"/>
    <cellStyle name="스타일 57" xfId="2759" xr:uid="{00000000-0005-0000-0000-00004B1E0000}"/>
    <cellStyle name="스타일 58" xfId="2760" xr:uid="{00000000-0005-0000-0000-00004C1E0000}"/>
    <cellStyle name="스타일 59" xfId="2761" xr:uid="{00000000-0005-0000-0000-00004D1E0000}"/>
    <cellStyle name="스타일 6" xfId="1006" xr:uid="{00000000-0005-0000-0000-00004E1E0000}"/>
    <cellStyle name="스타일 6 2" xfId="2762" xr:uid="{00000000-0005-0000-0000-00004F1E0000}"/>
    <cellStyle name="스타일 60" xfId="2763" xr:uid="{00000000-0005-0000-0000-0000501E0000}"/>
    <cellStyle name="스타일 61" xfId="2764" xr:uid="{00000000-0005-0000-0000-0000511E0000}"/>
    <cellStyle name="스타일 62" xfId="2765" xr:uid="{00000000-0005-0000-0000-0000521E0000}"/>
    <cellStyle name="스타일 63" xfId="2766" xr:uid="{00000000-0005-0000-0000-0000531E0000}"/>
    <cellStyle name="스타일 64" xfId="2767" xr:uid="{00000000-0005-0000-0000-0000541E0000}"/>
    <cellStyle name="스타일 65" xfId="2768" xr:uid="{00000000-0005-0000-0000-0000551E0000}"/>
    <cellStyle name="스타일 66" xfId="2769" xr:uid="{00000000-0005-0000-0000-0000561E0000}"/>
    <cellStyle name="스타일 67" xfId="2770" xr:uid="{00000000-0005-0000-0000-0000571E0000}"/>
    <cellStyle name="스타일 68" xfId="2771" xr:uid="{00000000-0005-0000-0000-0000581E0000}"/>
    <cellStyle name="스타일 69" xfId="2772" xr:uid="{00000000-0005-0000-0000-0000591E0000}"/>
    <cellStyle name="스타일 7" xfId="2773" xr:uid="{00000000-0005-0000-0000-00005A1E0000}"/>
    <cellStyle name="스타일 70" xfId="2774" xr:uid="{00000000-0005-0000-0000-00005B1E0000}"/>
    <cellStyle name="스타일 71" xfId="2775" xr:uid="{00000000-0005-0000-0000-00005C1E0000}"/>
    <cellStyle name="스타일 72" xfId="2776" xr:uid="{00000000-0005-0000-0000-00005D1E0000}"/>
    <cellStyle name="스타일 73" xfId="2777" xr:uid="{00000000-0005-0000-0000-00005E1E0000}"/>
    <cellStyle name="스타일 8" xfId="2778" xr:uid="{00000000-0005-0000-0000-00005F1E0000}"/>
    <cellStyle name="스타일 9" xfId="2779" xr:uid="{00000000-0005-0000-0000-0000601E0000}"/>
    <cellStyle name="승수" xfId="2780" xr:uid="{00000000-0005-0000-0000-0000611E0000}"/>
    <cellStyle name="승수 2" xfId="3769" xr:uid="{00000000-0005-0000-0000-0000621E0000}"/>
    <cellStyle name="승수 2 10" xfId="4989" xr:uid="{00000000-0005-0000-0000-0000631E0000}"/>
    <cellStyle name="승수 2 10 2" xfId="8064" xr:uid="{00000000-0005-0000-0000-0000641E0000}"/>
    <cellStyle name="승수 2 11" xfId="5599" xr:uid="{00000000-0005-0000-0000-0000651E0000}"/>
    <cellStyle name="승수 2 11 2" xfId="8674" xr:uid="{00000000-0005-0000-0000-0000661E0000}"/>
    <cellStyle name="승수 2 12" xfId="6197" xr:uid="{00000000-0005-0000-0000-0000671E0000}"/>
    <cellStyle name="승수 2 12 2" xfId="9272" xr:uid="{00000000-0005-0000-0000-0000681E0000}"/>
    <cellStyle name="승수 2 13" xfId="6819" xr:uid="{00000000-0005-0000-0000-0000691E0000}"/>
    <cellStyle name="승수 2 2" xfId="3778" xr:uid="{00000000-0005-0000-0000-00006A1E0000}"/>
    <cellStyle name="승수 2 2 10" xfId="6828" xr:uid="{00000000-0005-0000-0000-00006B1E0000}"/>
    <cellStyle name="승수 2 2 2" xfId="3900" xr:uid="{00000000-0005-0000-0000-00006C1E0000}"/>
    <cellStyle name="승수 2 2 2 2" xfId="4510" xr:uid="{00000000-0005-0000-0000-00006D1E0000}"/>
    <cellStyle name="승수 2 2 2 2 2" xfId="7585" xr:uid="{00000000-0005-0000-0000-00006E1E0000}"/>
    <cellStyle name="승수 2 2 2 3" xfId="5120" xr:uid="{00000000-0005-0000-0000-00006F1E0000}"/>
    <cellStyle name="승수 2 2 2 3 2" xfId="8195" xr:uid="{00000000-0005-0000-0000-0000701E0000}"/>
    <cellStyle name="승수 2 2 2 4" xfId="5730" xr:uid="{00000000-0005-0000-0000-0000711E0000}"/>
    <cellStyle name="승수 2 2 2 4 2" xfId="8805" xr:uid="{00000000-0005-0000-0000-0000721E0000}"/>
    <cellStyle name="승수 2 2 2 5" xfId="6436" xr:uid="{00000000-0005-0000-0000-0000731E0000}"/>
    <cellStyle name="승수 2 2 2 5 2" xfId="9511" xr:uid="{00000000-0005-0000-0000-0000741E0000}"/>
    <cellStyle name="승수 2 2 2 6" xfId="6950" xr:uid="{00000000-0005-0000-0000-0000751E0000}"/>
    <cellStyle name="승수 2 2 3" xfId="4025" xr:uid="{00000000-0005-0000-0000-0000761E0000}"/>
    <cellStyle name="승수 2 2 3 2" xfId="4635" xr:uid="{00000000-0005-0000-0000-0000771E0000}"/>
    <cellStyle name="승수 2 2 3 2 2" xfId="7710" xr:uid="{00000000-0005-0000-0000-0000781E0000}"/>
    <cellStyle name="승수 2 2 3 3" xfId="5245" xr:uid="{00000000-0005-0000-0000-0000791E0000}"/>
    <cellStyle name="승수 2 2 3 3 2" xfId="8320" xr:uid="{00000000-0005-0000-0000-00007A1E0000}"/>
    <cellStyle name="승수 2 2 3 4" xfId="5855" xr:uid="{00000000-0005-0000-0000-00007B1E0000}"/>
    <cellStyle name="승수 2 2 3 4 2" xfId="8930" xr:uid="{00000000-0005-0000-0000-00007C1E0000}"/>
    <cellStyle name="승수 2 2 3 5" xfId="6074" xr:uid="{00000000-0005-0000-0000-00007D1E0000}"/>
    <cellStyle name="승수 2 2 3 5 2" xfId="9149" xr:uid="{00000000-0005-0000-0000-00007E1E0000}"/>
    <cellStyle name="승수 2 2 3 6" xfId="7075" xr:uid="{00000000-0005-0000-0000-00007F1E0000}"/>
    <cellStyle name="승수 2 2 4" xfId="4050" xr:uid="{00000000-0005-0000-0000-0000801E0000}"/>
    <cellStyle name="승수 2 2 4 2" xfId="4660" xr:uid="{00000000-0005-0000-0000-0000811E0000}"/>
    <cellStyle name="승수 2 2 4 2 2" xfId="7735" xr:uid="{00000000-0005-0000-0000-0000821E0000}"/>
    <cellStyle name="승수 2 2 4 3" xfId="5270" xr:uid="{00000000-0005-0000-0000-0000831E0000}"/>
    <cellStyle name="승수 2 2 4 3 2" xfId="8345" xr:uid="{00000000-0005-0000-0000-0000841E0000}"/>
    <cellStyle name="승수 2 2 4 4" xfId="5880" xr:uid="{00000000-0005-0000-0000-0000851E0000}"/>
    <cellStyle name="승수 2 2 4 4 2" xfId="8955" xr:uid="{00000000-0005-0000-0000-0000861E0000}"/>
    <cellStyle name="승수 2 2 4 5" xfId="6331" xr:uid="{00000000-0005-0000-0000-0000871E0000}"/>
    <cellStyle name="승수 2 2 4 5 2" xfId="9406" xr:uid="{00000000-0005-0000-0000-0000881E0000}"/>
    <cellStyle name="승수 2 2 4 6" xfId="7100" xr:uid="{00000000-0005-0000-0000-0000891E0000}"/>
    <cellStyle name="승수 2 2 5" xfId="4154" xr:uid="{00000000-0005-0000-0000-00008A1E0000}"/>
    <cellStyle name="승수 2 2 5 2" xfId="4764" xr:uid="{00000000-0005-0000-0000-00008B1E0000}"/>
    <cellStyle name="승수 2 2 5 2 2" xfId="7839" xr:uid="{00000000-0005-0000-0000-00008C1E0000}"/>
    <cellStyle name="승수 2 2 5 3" xfId="5374" xr:uid="{00000000-0005-0000-0000-00008D1E0000}"/>
    <cellStyle name="승수 2 2 5 3 2" xfId="8449" xr:uid="{00000000-0005-0000-0000-00008E1E0000}"/>
    <cellStyle name="승수 2 2 5 4" xfId="5984" xr:uid="{00000000-0005-0000-0000-00008F1E0000}"/>
    <cellStyle name="승수 2 2 5 4 2" xfId="9059" xr:uid="{00000000-0005-0000-0000-0000901E0000}"/>
    <cellStyle name="승수 2 2 5 5" xfId="6585" xr:uid="{00000000-0005-0000-0000-0000911E0000}"/>
    <cellStyle name="승수 2 2 5 5 2" xfId="9660" xr:uid="{00000000-0005-0000-0000-0000921E0000}"/>
    <cellStyle name="승수 2 2 5 6" xfId="7204" xr:uid="{00000000-0005-0000-0000-0000931E0000}"/>
    <cellStyle name="승수 2 2 6" xfId="4388" xr:uid="{00000000-0005-0000-0000-0000941E0000}"/>
    <cellStyle name="승수 2 2 6 2" xfId="7463" xr:uid="{00000000-0005-0000-0000-0000951E0000}"/>
    <cellStyle name="승수 2 2 7" xfId="4998" xr:uid="{00000000-0005-0000-0000-0000961E0000}"/>
    <cellStyle name="승수 2 2 7 2" xfId="8073" xr:uid="{00000000-0005-0000-0000-0000971E0000}"/>
    <cellStyle name="승수 2 2 8" xfId="5608" xr:uid="{00000000-0005-0000-0000-0000981E0000}"/>
    <cellStyle name="승수 2 2 8 2" xfId="8683" xr:uid="{00000000-0005-0000-0000-0000991E0000}"/>
    <cellStyle name="승수 2 2 9" xfId="6188" xr:uid="{00000000-0005-0000-0000-00009A1E0000}"/>
    <cellStyle name="승수 2 2 9 2" xfId="9263" xr:uid="{00000000-0005-0000-0000-00009B1E0000}"/>
    <cellStyle name="승수 2 3" xfId="3787" xr:uid="{00000000-0005-0000-0000-00009C1E0000}"/>
    <cellStyle name="승수 2 3 10" xfId="6837" xr:uid="{00000000-0005-0000-0000-00009D1E0000}"/>
    <cellStyle name="승수 2 3 2" xfId="3909" xr:uid="{00000000-0005-0000-0000-00009E1E0000}"/>
    <cellStyle name="승수 2 3 2 2" xfId="4519" xr:uid="{00000000-0005-0000-0000-00009F1E0000}"/>
    <cellStyle name="승수 2 3 2 2 2" xfId="7594" xr:uid="{00000000-0005-0000-0000-0000A01E0000}"/>
    <cellStyle name="승수 2 3 2 3" xfId="5129" xr:uid="{00000000-0005-0000-0000-0000A11E0000}"/>
    <cellStyle name="승수 2 3 2 3 2" xfId="8204" xr:uid="{00000000-0005-0000-0000-0000A21E0000}"/>
    <cellStyle name="승수 2 3 2 4" xfId="5739" xr:uid="{00000000-0005-0000-0000-0000A31E0000}"/>
    <cellStyle name="승수 2 3 2 4 2" xfId="8814" xr:uid="{00000000-0005-0000-0000-0000A41E0000}"/>
    <cellStyle name="승수 2 3 2 5" xfId="6427" xr:uid="{00000000-0005-0000-0000-0000A51E0000}"/>
    <cellStyle name="승수 2 3 2 5 2" xfId="9502" xr:uid="{00000000-0005-0000-0000-0000A61E0000}"/>
    <cellStyle name="승수 2 3 2 6" xfId="6959" xr:uid="{00000000-0005-0000-0000-0000A71E0000}"/>
    <cellStyle name="승수 2 3 3" xfId="4034" xr:uid="{00000000-0005-0000-0000-0000A81E0000}"/>
    <cellStyle name="승수 2 3 3 2" xfId="4644" xr:uid="{00000000-0005-0000-0000-0000A91E0000}"/>
    <cellStyle name="승수 2 3 3 2 2" xfId="7719" xr:uid="{00000000-0005-0000-0000-0000AA1E0000}"/>
    <cellStyle name="승수 2 3 3 3" xfId="5254" xr:uid="{00000000-0005-0000-0000-0000AB1E0000}"/>
    <cellStyle name="승수 2 3 3 3 2" xfId="8329" xr:uid="{00000000-0005-0000-0000-0000AC1E0000}"/>
    <cellStyle name="승수 2 3 3 4" xfId="5864" xr:uid="{00000000-0005-0000-0000-0000AD1E0000}"/>
    <cellStyle name="승수 2 3 3 4 2" xfId="8939" xr:uid="{00000000-0005-0000-0000-0000AE1E0000}"/>
    <cellStyle name="승수 2 3 3 5" xfId="6065" xr:uid="{00000000-0005-0000-0000-0000AF1E0000}"/>
    <cellStyle name="승수 2 3 3 5 2" xfId="9140" xr:uid="{00000000-0005-0000-0000-0000B01E0000}"/>
    <cellStyle name="승수 2 3 3 6" xfId="7084" xr:uid="{00000000-0005-0000-0000-0000B11E0000}"/>
    <cellStyle name="승수 2 3 4" xfId="3577" xr:uid="{00000000-0005-0000-0000-0000B21E0000}"/>
    <cellStyle name="승수 2 3 4 2" xfId="4187" xr:uid="{00000000-0005-0000-0000-0000B31E0000}"/>
    <cellStyle name="승수 2 3 4 2 2" xfId="7262" xr:uid="{00000000-0005-0000-0000-0000B41E0000}"/>
    <cellStyle name="승수 2 3 4 3" xfId="4797" xr:uid="{00000000-0005-0000-0000-0000B51E0000}"/>
    <cellStyle name="승수 2 3 4 3 2" xfId="7872" xr:uid="{00000000-0005-0000-0000-0000B61E0000}"/>
    <cellStyle name="승수 2 3 4 4" xfId="5407" xr:uid="{00000000-0005-0000-0000-0000B71E0000}"/>
    <cellStyle name="승수 2 3 4 4 2" xfId="8482" xr:uid="{00000000-0005-0000-0000-0000B81E0000}"/>
    <cellStyle name="승수 2 3 4 5" xfId="6305" xr:uid="{00000000-0005-0000-0000-0000B91E0000}"/>
    <cellStyle name="승수 2 3 4 5 2" xfId="9380" xr:uid="{00000000-0005-0000-0000-0000BA1E0000}"/>
    <cellStyle name="승수 2 3 4 6" xfId="6627" xr:uid="{00000000-0005-0000-0000-0000BB1E0000}"/>
    <cellStyle name="승수 2 3 5" xfId="4163" xr:uid="{00000000-0005-0000-0000-0000BC1E0000}"/>
    <cellStyle name="승수 2 3 5 2" xfId="4773" xr:uid="{00000000-0005-0000-0000-0000BD1E0000}"/>
    <cellStyle name="승수 2 3 5 2 2" xfId="7848" xr:uid="{00000000-0005-0000-0000-0000BE1E0000}"/>
    <cellStyle name="승수 2 3 5 3" xfId="5383" xr:uid="{00000000-0005-0000-0000-0000BF1E0000}"/>
    <cellStyle name="승수 2 3 5 3 2" xfId="8458" xr:uid="{00000000-0005-0000-0000-0000C01E0000}"/>
    <cellStyle name="승수 2 3 5 4" xfId="5993" xr:uid="{00000000-0005-0000-0000-0000C11E0000}"/>
    <cellStyle name="승수 2 3 5 4 2" xfId="9068" xr:uid="{00000000-0005-0000-0000-0000C21E0000}"/>
    <cellStyle name="승수 2 3 5 5" xfId="6593" xr:uid="{00000000-0005-0000-0000-0000C31E0000}"/>
    <cellStyle name="승수 2 3 5 5 2" xfId="9668" xr:uid="{00000000-0005-0000-0000-0000C41E0000}"/>
    <cellStyle name="승수 2 3 5 6" xfId="7213" xr:uid="{00000000-0005-0000-0000-0000C51E0000}"/>
    <cellStyle name="승수 2 3 6" xfId="4397" xr:uid="{00000000-0005-0000-0000-0000C61E0000}"/>
    <cellStyle name="승수 2 3 6 2" xfId="7472" xr:uid="{00000000-0005-0000-0000-0000C71E0000}"/>
    <cellStyle name="승수 2 3 7" xfId="5007" xr:uid="{00000000-0005-0000-0000-0000C81E0000}"/>
    <cellStyle name="승수 2 3 7 2" xfId="8082" xr:uid="{00000000-0005-0000-0000-0000C91E0000}"/>
    <cellStyle name="승수 2 3 8" xfId="5617" xr:uid="{00000000-0005-0000-0000-0000CA1E0000}"/>
    <cellStyle name="승수 2 3 8 2" xfId="8692" xr:uid="{00000000-0005-0000-0000-0000CB1E0000}"/>
    <cellStyle name="승수 2 3 9" xfId="6179" xr:uid="{00000000-0005-0000-0000-0000CC1E0000}"/>
    <cellStyle name="승수 2 3 9 2" xfId="9254" xr:uid="{00000000-0005-0000-0000-0000CD1E0000}"/>
    <cellStyle name="승수 2 4" xfId="3795" xr:uid="{00000000-0005-0000-0000-0000CE1E0000}"/>
    <cellStyle name="승수 2 4 10" xfId="6845" xr:uid="{00000000-0005-0000-0000-0000CF1E0000}"/>
    <cellStyle name="승수 2 4 2" xfId="3917" xr:uid="{00000000-0005-0000-0000-0000D01E0000}"/>
    <cellStyle name="승수 2 4 2 2" xfId="4527" xr:uid="{00000000-0005-0000-0000-0000D11E0000}"/>
    <cellStyle name="승수 2 4 2 2 2" xfId="7602" xr:uid="{00000000-0005-0000-0000-0000D21E0000}"/>
    <cellStyle name="승수 2 4 2 3" xfId="5137" xr:uid="{00000000-0005-0000-0000-0000D31E0000}"/>
    <cellStyle name="승수 2 4 2 3 2" xfId="8212" xr:uid="{00000000-0005-0000-0000-0000D41E0000}"/>
    <cellStyle name="승수 2 4 2 4" xfId="5747" xr:uid="{00000000-0005-0000-0000-0000D51E0000}"/>
    <cellStyle name="승수 2 4 2 4 2" xfId="8822" xr:uid="{00000000-0005-0000-0000-0000D61E0000}"/>
    <cellStyle name="승수 2 4 2 5" xfId="6419" xr:uid="{00000000-0005-0000-0000-0000D71E0000}"/>
    <cellStyle name="승수 2 4 2 5 2" xfId="9494" xr:uid="{00000000-0005-0000-0000-0000D81E0000}"/>
    <cellStyle name="승수 2 4 2 6" xfId="6967" xr:uid="{00000000-0005-0000-0000-0000D91E0000}"/>
    <cellStyle name="승수 2 4 3" xfId="4042" xr:uid="{00000000-0005-0000-0000-0000DA1E0000}"/>
    <cellStyle name="승수 2 4 3 2" xfId="4652" xr:uid="{00000000-0005-0000-0000-0000DB1E0000}"/>
    <cellStyle name="승수 2 4 3 2 2" xfId="7727" xr:uid="{00000000-0005-0000-0000-0000DC1E0000}"/>
    <cellStyle name="승수 2 4 3 3" xfId="5262" xr:uid="{00000000-0005-0000-0000-0000DD1E0000}"/>
    <cellStyle name="승수 2 4 3 3 2" xfId="8337" xr:uid="{00000000-0005-0000-0000-0000DE1E0000}"/>
    <cellStyle name="승수 2 4 3 4" xfId="5872" xr:uid="{00000000-0005-0000-0000-0000DF1E0000}"/>
    <cellStyle name="승수 2 4 3 4 2" xfId="8947" xr:uid="{00000000-0005-0000-0000-0000E01E0000}"/>
    <cellStyle name="승수 2 4 3 5" xfId="6337" xr:uid="{00000000-0005-0000-0000-0000E11E0000}"/>
    <cellStyle name="승수 2 4 3 5 2" xfId="9412" xr:uid="{00000000-0005-0000-0000-0000E21E0000}"/>
    <cellStyle name="승수 2 4 3 6" xfId="7092" xr:uid="{00000000-0005-0000-0000-0000E31E0000}"/>
    <cellStyle name="승수 2 4 4" xfId="4047" xr:uid="{00000000-0005-0000-0000-0000E41E0000}"/>
    <cellStyle name="승수 2 4 4 2" xfId="4657" xr:uid="{00000000-0005-0000-0000-0000E51E0000}"/>
    <cellStyle name="승수 2 4 4 2 2" xfId="7732" xr:uid="{00000000-0005-0000-0000-0000E61E0000}"/>
    <cellStyle name="승수 2 4 4 3" xfId="5267" xr:uid="{00000000-0005-0000-0000-0000E71E0000}"/>
    <cellStyle name="승수 2 4 4 3 2" xfId="8342" xr:uid="{00000000-0005-0000-0000-0000E81E0000}"/>
    <cellStyle name="승수 2 4 4 4" xfId="5877" xr:uid="{00000000-0005-0000-0000-0000E91E0000}"/>
    <cellStyle name="승수 2 4 4 4 2" xfId="8952" xr:uid="{00000000-0005-0000-0000-0000EA1E0000}"/>
    <cellStyle name="승수 2 4 4 5" xfId="6334" xr:uid="{00000000-0005-0000-0000-0000EB1E0000}"/>
    <cellStyle name="승수 2 4 4 5 2" xfId="9409" xr:uid="{00000000-0005-0000-0000-0000EC1E0000}"/>
    <cellStyle name="승수 2 4 4 6" xfId="7097" xr:uid="{00000000-0005-0000-0000-0000ED1E0000}"/>
    <cellStyle name="승수 2 4 5" xfId="4171" xr:uid="{00000000-0005-0000-0000-0000EE1E0000}"/>
    <cellStyle name="승수 2 4 5 2" xfId="4781" xr:uid="{00000000-0005-0000-0000-0000EF1E0000}"/>
    <cellStyle name="승수 2 4 5 2 2" xfId="7856" xr:uid="{00000000-0005-0000-0000-0000F01E0000}"/>
    <cellStyle name="승수 2 4 5 3" xfId="5391" xr:uid="{00000000-0005-0000-0000-0000F11E0000}"/>
    <cellStyle name="승수 2 4 5 3 2" xfId="8466" xr:uid="{00000000-0005-0000-0000-0000F21E0000}"/>
    <cellStyle name="승수 2 4 5 4" xfId="6001" xr:uid="{00000000-0005-0000-0000-0000F31E0000}"/>
    <cellStyle name="승수 2 4 5 4 2" xfId="9076" xr:uid="{00000000-0005-0000-0000-0000F41E0000}"/>
    <cellStyle name="승수 2 4 5 5" xfId="6611" xr:uid="{00000000-0005-0000-0000-0000F51E0000}"/>
    <cellStyle name="승수 2 4 5 5 2" xfId="9686" xr:uid="{00000000-0005-0000-0000-0000F61E0000}"/>
    <cellStyle name="승수 2 4 5 6" xfId="7221" xr:uid="{00000000-0005-0000-0000-0000F71E0000}"/>
    <cellStyle name="승수 2 4 6" xfId="4405" xr:uid="{00000000-0005-0000-0000-0000F81E0000}"/>
    <cellStyle name="승수 2 4 6 2" xfId="7480" xr:uid="{00000000-0005-0000-0000-0000F91E0000}"/>
    <cellStyle name="승수 2 4 7" xfId="5015" xr:uid="{00000000-0005-0000-0000-0000FA1E0000}"/>
    <cellStyle name="승수 2 4 7 2" xfId="8090" xr:uid="{00000000-0005-0000-0000-0000FB1E0000}"/>
    <cellStyle name="승수 2 4 8" xfId="5625" xr:uid="{00000000-0005-0000-0000-0000FC1E0000}"/>
    <cellStyle name="승수 2 4 8 2" xfId="8700" xr:uid="{00000000-0005-0000-0000-0000FD1E0000}"/>
    <cellStyle name="승수 2 4 9" xfId="6171" xr:uid="{00000000-0005-0000-0000-0000FE1E0000}"/>
    <cellStyle name="승수 2 4 9 2" xfId="9246" xr:uid="{00000000-0005-0000-0000-0000FF1E0000}"/>
    <cellStyle name="승수 2 5" xfId="3891" xr:uid="{00000000-0005-0000-0000-0000001F0000}"/>
    <cellStyle name="승수 2 5 2" xfId="4501" xr:uid="{00000000-0005-0000-0000-0000011F0000}"/>
    <cellStyle name="승수 2 5 2 2" xfId="7576" xr:uid="{00000000-0005-0000-0000-0000021F0000}"/>
    <cellStyle name="승수 2 5 3" xfId="5111" xr:uid="{00000000-0005-0000-0000-0000031F0000}"/>
    <cellStyle name="승수 2 5 3 2" xfId="8186" xr:uid="{00000000-0005-0000-0000-0000041F0000}"/>
    <cellStyle name="승수 2 5 4" xfId="5721" xr:uid="{00000000-0005-0000-0000-0000051F0000}"/>
    <cellStyle name="승수 2 5 4 2" xfId="8796" xr:uid="{00000000-0005-0000-0000-0000061F0000}"/>
    <cellStyle name="승수 2 5 5" xfId="6445" xr:uid="{00000000-0005-0000-0000-0000071F0000}"/>
    <cellStyle name="승수 2 5 5 2" xfId="9520" xr:uid="{00000000-0005-0000-0000-0000081F0000}"/>
    <cellStyle name="승수 2 5 6" xfId="6941" xr:uid="{00000000-0005-0000-0000-0000091F0000}"/>
    <cellStyle name="승수 2 6" xfId="4016" xr:uid="{00000000-0005-0000-0000-00000A1F0000}"/>
    <cellStyle name="승수 2 6 2" xfId="4626" xr:uid="{00000000-0005-0000-0000-00000B1F0000}"/>
    <cellStyle name="승수 2 6 2 2" xfId="7701" xr:uid="{00000000-0005-0000-0000-00000C1F0000}"/>
    <cellStyle name="승수 2 6 3" xfId="5236" xr:uid="{00000000-0005-0000-0000-00000D1F0000}"/>
    <cellStyle name="승수 2 6 3 2" xfId="8311" xr:uid="{00000000-0005-0000-0000-00000E1F0000}"/>
    <cellStyle name="승수 2 6 4" xfId="5846" xr:uid="{00000000-0005-0000-0000-00000F1F0000}"/>
    <cellStyle name="승수 2 6 4 2" xfId="8921" xr:uid="{00000000-0005-0000-0000-0000101F0000}"/>
    <cellStyle name="승수 2 6 5" xfId="6083" xr:uid="{00000000-0005-0000-0000-0000111F0000}"/>
    <cellStyle name="승수 2 6 5 2" xfId="9158" xr:uid="{00000000-0005-0000-0000-0000121F0000}"/>
    <cellStyle name="승수 2 6 6" xfId="7066" xr:uid="{00000000-0005-0000-0000-0000131F0000}"/>
    <cellStyle name="승수 2 7" xfId="3672" xr:uid="{00000000-0005-0000-0000-0000141F0000}"/>
    <cellStyle name="승수 2 7 2" xfId="4282" xr:uid="{00000000-0005-0000-0000-0000151F0000}"/>
    <cellStyle name="승수 2 7 2 2" xfId="7357" xr:uid="{00000000-0005-0000-0000-0000161F0000}"/>
    <cellStyle name="승수 2 7 3" xfId="4892" xr:uid="{00000000-0005-0000-0000-0000171F0000}"/>
    <cellStyle name="승수 2 7 3 2" xfId="7967" xr:uid="{00000000-0005-0000-0000-0000181F0000}"/>
    <cellStyle name="승수 2 7 4" xfId="5502" xr:uid="{00000000-0005-0000-0000-0000191F0000}"/>
    <cellStyle name="승수 2 7 4 2" xfId="8577" xr:uid="{00000000-0005-0000-0000-00001A1F0000}"/>
    <cellStyle name="승수 2 7 5" xfId="6232" xr:uid="{00000000-0005-0000-0000-00001B1F0000}"/>
    <cellStyle name="승수 2 7 5 2" xfId="9307" xr:uid="{00000000-0005-0000-0000-00001C1F0000}"/>
    <cellStyle name="승수 2 7 6" xfId="6722" xr:uid="{00000000-0005-0000-0000-00001D1F0000}"/>
    <cellStyle name="승수 2 8" xfId="4145" xr:uid="{00000000-0005-0000-0000-00001E1F0000}"/>
    <cellStyle name="승수 2 8 2" xfId="4755" xr:uid="{00000000-0005-0000-0000-00001F1F0000}"/>
    <cellStyle name="승수 2 8 2 2" xfId="7830" xr:uid="{00000000-0005-0000-0000-0000201F0000}"/>
    <cellStyle name="승수 2 8 3" xfId="5365" xr:uid="{00000000-0005-0000-0000-0000211F0000}"/>
    <cellStyle name="승수 2 8 3 2" xfId="8440" xr:uid="{00000000-0005-0000-0000-0000221F0000}"/>
    <cellStyle name="승수 2 8 4" xfId="5975" xr:uid="{00000000-0005-0000-0000-0000231F0000}"/>
    <cellStyle name="승수 2 8 4 2" xfId="9050" xr:uid="{00000000-0005-0000-0000-0000241F0000}"/>
    <cellStyle name="승수 2 8 5" xfId="6340" xr:uid="{00000000-0005-0000-0000-0000251F0000}"/>
    <cellStyle name="승수 2 8 5 2" xfId="9415" xr:uid="{00000000-0005-0000-0000-0000261F0000}"/>
    <cellStyle name="승수 2 8 6" xfId="7195" xr:uid="{00000000-0005-0000-0000-0000271F0000}"/>
    <cellStyle name="승수 2 9" xfId="4379" xr:uid="{00000000-0005-0000-0000-0000281F0000}"/>
    <cellStyle name="승수 2 9 2" xfId="7454" xr:uid="{00000000-0005-0000-0000-0000291F0000}"/>
    <cellStyle name="안건회계법인" xfId="85" xr:uid="{00000000-0005-0000-0000-00002A1F0000}"/>
    <cellStyle name="연결된 셀" xfId="86" builtinId="24" customBuiltin="1"/>
    <cellStyle name="연결된 셀 10" xfId="1007" xr:uid="{00000000-0005-0000-0000-00002C1F0000}"/>
    <cellStyle name="연결된 셀 11" xfId="1008" xr:uid="{00000000-0005-0000-0000-00002D1F0000}"/>
    <cellStyle name="연결된 셀 12" xfId="1009" xr:uid="{00000000-0005-0000-0000-00002E1F0000}"/>
    <cellStyle name="연결된 셀 13" xfId="1010" xr:uid="{00000000-0005-0000-0000-00002F1F0000}"/>
    <cellStyle name="연결된 셀 14" xfId="1011" xr:uid="{00000000-0005-0000-0000-0000301F0000}"/>
    <cellStyle name="연결된 셀 15" xfId="1012" xr:uid="{00000000-0005-0000-0000-0000311F0000}"/>
    <cellStyle name="연결된 셀 16" xfId="1013" xr:uid="{00000000-0005-0000-0000-0000321F0000}"/>
    <cellStyle name="연결된 셀 17" xfId="1014" xr:uid="{00000000-0005-0000-0000-0000331F0000}"/>
    <cellStyle name="연결된 셀 18" xfId="1015" xr:uid="{00000000-0005-0000-0000-0000341F0000}"/>
    <cellStyle name="연결된 셀 19" xfId="1016" xr:uid="{00000000-0005-0000-0000-0000351F0000}"/>
    <cellStyle name="연결된 셀 2" xfId="87" xr:uid="{00000000-0005-0000-0000-0000361F0000}"/>
    <cellStyle name="연결된 셀 20" xfId="1017" xr:uid="{00000000-0005-0000-0000-0000371F0000}"/>
    <cellStyle name="연결된 셀 3" xfId="1018" xr:uid="{00000000-0005-0000-0000-0000381F0000}"/>
    <cellStyle name="연결된 셀 4" xfId="1019" xr:uid="{00000000-0005-0000-0000-0000391F0000}"/>
    <cellStyle name="연결된 셀 5" xfId="1020" xr:uid="{00000000-0005-0000-0000-00003A1F0000}"/>
    <cellStyle name="연결된 셀 6" xfId="1021" xr:uid="{00000000-0005-0000-0000-00003B1F0000}"/>
    <cellStyle name="연결된 셀 7" xfId="1022" xr:uid="{00000000-0005-0000-0000-00003C1F0000}"/>
    <cellStyle name="연결된 셀 8" xfId="1023" xr:uid="{00000000-0005-0000-0000-00003D1F0000}"/>
    <cellStyle name="연결된 셀 9" xfId="1024" xr:uid="{00000000-0005-0000-0000-00003E1F0000}"/>
    <cellStyle name="왼쪽2" xfId="3512" xr:uid="{00000000-0005-0000-0000-00003F1F0000}"/>
    <cellStyle name="왼쪽2 2" xfId="3684" xr:uid="{00000000-0005-0000-0000-0000401F0000}"/>
    <cellStyle name="왼쪽2 2 10" xfId="6734" xr:uid="{00000000-0005-0000-0000-0000411F0000}"/>
    <cellStyle name="왼쪽2 2 2" xfId="3806" xr:uid="{00000000-0005-0000-0000-0000421F0000}"/>
    <cellStyle name="왼쪽2 2 2 2" xfId="4416" xr:uid="{00000000-0005-0000-0000-0000431F0000}"/>
    <cellStyle name="왼쪽2 2 2 2 2" xfId="7491" xr:uid="{00000000-0005-0000-0000-0000441F0000}"/>
    <cellStyle name="왼쪽2 2 2 3" xfId="5026" xr:uid="{00000000-0005-0000-0000-0000451F0000}"/>
    <cellStyle name="왼쪽2 2 2 3 2" xfId="8101" xr:uid="{00000000-0005-0000-0000-0000461F0000}"/>
    <cellStyle name="왼쪽2 2 2 4" xfId="5636" xr:uid="{00000000-0005-0000-0000-0000471F0000}"/>
    <cellStyle name="왼쪽2 2 2 4 2" xfId="8711" xr:uid="{00000000-0005-0000-0000-0000481F0000}"/>
    <cellStyle name="왼쪽2 2 2 5" xfId="6160" xr:uid="{00000000-0005-0000-0000-0000491F0000}"/>
    <cellStyle name="왼쪽2 2 2 5 2" xfId="9235" xr:uid="{00000000-0005-0000-0000-00004A1F0000}"/>
    <cellStyle name="왼쪽2 2 2 6" xfId="6856" xr:uid="{00000000-0005-0000-0000-00004B1F0000}"/>
    <cellStyle name="왼쪽2 2 3" xfId="3931" xr:uid="{00000000-0005-0000-0000-00004C1F0000}"/>
    <cellStyle name="왼쪽2 2 3 2" xfId="4541" xr:uid="{00000000-0005-0000-0000-00004D1F0000}"/>
    <cellStyle name="왼쪽2 2 3 2 2" xfId="7616" xr:uid="{00000000-0005-0000-0000-00004E1F0000}"/>
    <cellStyle name="왼쪽2 2 3 3" xfId="5151" xr:uid="{00000000-0005-0000-0000-00004F1F0000}"/>
    <cellStyle name="왼쪽2 2 3 3 2" xfId="8226" xr:uid="{00000000-0005-0000-0000-0000501F0000}"/>
    <cellStyle name="왼쪽2 2 3 4" xfId="5761" xr:uid="{00000000-0005-0000-0000-0000511F0000}"/>
    <cellStyle name="왼쪽2 2 3 4 2" xfId="8836" xr:uid="{00000000-0005-0000-0000-0000521F0000}"/>
    <cellStyle name="왼쪽2 2 3 5" xfId="6405" xr:uid="{00000000-0005-0000-0000-0000531F0000}"/>
    <cellStyle name="왼쪽2 2 3 5 2" xfId="9480" xr:uid="{00000000-0005-0000-0000-0000541F0000}"/>
    <cellStyle name="왼쪽2 2 3 6" xfId="6981" xr:uid="{00000000-0005-0000-0000-0000551F0000}"/>
    <cellStyle name="왼쪽2 2 4" xfId="3580" xr:uid="{00000000-0005-0000-0000-0000561F0000}"/>
    <cellStyle name="왼쪽2 2 4 2" xfId="4190" xr:uid="{00000000-0005-0000-0000-0000571F0000}"/>
    <cellStyle name="왼쪽2 2 4 2 2" xfId="7265" xr:uid="{00000000-0005-0000-0000-0000581F0000}"/>
    <cellStyle name="왼쪽2 2 4 3" xfId="4800" xr:uid="{00000000-0005-0000-0000-0000591F0000}"/>
    <cellStyle name="왼쪽2 2 4 3 2" xfId="7875" xr:uid="{00000000-0005-0000-0000-00005A1F0000}"/>
    <cellStyle name="왼쪽2 2 4 4" xfId="5410" xr:uid="{00000000-0005-0000-0000-00005B1F0000}"/>
    <cellStyle name="왼쪽2 2 4 4 2" xfId="8485" xr:uid="{00000000-0005-0000-0000-00005C1F0000}"/>
    <cellStyle name="왼쪽2 2 4 5" xfId="6302" xr:uid="{00000000-0005-0000-0000-00005D1F0000}"/>
    <cellStyle name="왼쪽2 2 4 5 2" xfId="9377" xr:uid="{00000000-0005-0000-0000-00005E1F0000}"/>
    <cellStyle name="왼쪽2 2 4 6" xfId="6630" xr:uid="{00000000-0005-0000-0000-00005F1F0000}"/>
    <cellStyle name="왼쪽2 2 5" xfId="4060" xr:uid="{00000000-0005-0000-0000-0000601F0000}"/>
    <cellStyle name="왼쪽2 2 5 2" xfId="4670" xr:uid="{00000000-0005-0000-0000-0000611F0000}"/>
    <cellStyle name="왼쪽2 2 5 2 2" xfId="7745" xr:uid="{00000000-0005-0000-0000-0000621F0000}"/>
    <cellStyle name="왼쪽2 2 5 3" xfId="5280" xr:uid="{00000000-0005-0000-0000-0000631F0000}"/>
    <cellStyle name="왼쪽2 2 5 3 2" xfId="8355" xr:uid="{00000000-0005-0000-0000-0000641F0000}"/>
    <cellStyle name="왼쪽2 2 5 4" xfId="5890" xr:uid="{00000000-0005-0000-0000-0000651F0000}"/>
    <cellStyle name="왼쪽2 2 5 4 2" xfId="8965" xr:uid="{00000000-0005-0000-0000-0000661F0000}"/>
    <cellStyle name="왼쪽2 2 5 5" xfId="6321" xr:uid="{00000000-0005-0000-0000-0000671F0000}"/>
    <cellStyle name="왼쪽2 2 5 5 2" xfId="9396" xr:uid="{00000000-0005-0000-0000-0000681F0000}"/>
    <cellStyle name="왼쪽2 2 5 6" xfId="7110" xr:uid="{00000000-0005-0000-0000-0000691F0000}"/>
    <cellStyle name="왼쪽2 2 6" xfId="4294" xr:uid="{00000000-0005-0000-0000-00006A1F0000}"/>
    <cellStyle name="왼쪽2 2 6 2" xfId="7369" xr:uid="{00000000-0005-0000-0000-00006B1F0000}"/>
    <cellStyle name="왼쪽2 2 7" xfId="4904" xr:uid="{00000000-0005-0000-0000-00006C1F0000}"/>
    <cellStyle name="왼쪽2 2 7 2" xfId="7979" xr:uid="{00000000-0005-0000-0000-00006D1F0000}"/>
    <cellStyle name="왼쪽2 2 8" xfId="5514" xr:uid="{00000000-0005-0000-0000-00006E1F0000}"/>
    <cellStyle name="왼쪽2 2 8 2" xfId="8589" xr:uid="{00000000-0005-0000-0000-00006F1F0000}"/>
    <cellStyle name="왼쪽2 2 9" xfId="6222" xr:uid="{00000000-0005-0000-0000-0000701F0000}"/>
    <cellStyle name="왼쪽2 2 9 2" xfId="9297" xr:uid="{00000000-0005-0000-0000-0000711F0000}"/>
    <cellStyle name="왼쪽2 3" xfId="3724" xr:uid="{00000000-0005-0000-0000-0000721F0000}"/>
    <cellStyle name="왼쪽2 3 10" xfId="6774" xr:uid="{00000000-0005-0000-0000-0000731F0000}"/>
    <cellStyle name="왼쪽2 3 2" xfId="3846" xr:uid="{00000000-0005-0000-0000-0000741F0000}"/>
    <cellStyle name="왼쪽2 3 2 2" xfId="4456" xr:uid="{00000000-0005-0000-0000-0000751F0000}"/>
    <cellStyle name="왼쪽2 3 2 2 2" xfId="7531" xr:uid="{00000000-0005-0000-0000-0000761F0000}"/>
    <cellStyle name="왼쪽2 3 2 3" xfId="5066" xr:uid="{00000000-0005-0000-0000-0000771F0000}"/>
    <cellStyle name="왼쪽2 3 2 3 2" xfId="8141" xr:uid="{00000000-0005-0000-0000-0000781F0000}"/>
    <cellStyle name="왼쪽2 3 2 4" xfId="5676" xr:uid="{00000000-0005-0000-0000-0000791F0000}"/>
    <cellStyle name="왼쪽2 3 2 4 2" xfId="8751" xr:uid="{00000000-0005-0000-0000-00007A1F0000}"/>
    <cellStyle name="왼쪽2 3 2 5" xfId="6490" xr:uid="{00000000-0005-0000-0000-00007B1F0000}"/>
    <cellStyle name="왼쪽2 3 2 5 2" xfId="9565" xr:uid="{00000000-0005-0000-0000-00007C1F0000}"/>
    <cellStyle name="왼쪽2 3 2 6" xfId="6896" xr:uid="{00000000-0005-0000-0000-00007D1F0000}"/>
    <cellStyle name="왼쪽2 3 3" xfId="3971" xr:uid="{00000000-0005-0000-0000-00007E1F0000}"/>
    <cellStyle name="왼쪽2 3 3 2" xfId="4581" xr:uid="{00000000-0005-0000-0000-00007F1F0000}"/>
    <cellStyle name="왼쪽2 3 3 2 2" xfId="7656" xr:uid="{00000000-0005-0000-0000-0000801F0000}"/>
    <cellStyle name="왼쪽2 3 3 3" xfId="5191" xr:uid="{00000000-0005-0000-0000-0000811F0000}"/>
    <cellStyle name="왼쪽2 3 3 3 2" xfId="8266" xr:uid="{00000000-0005-0000-0000-0000821F0000}"/>
    <cellStyle name="왼쪽2 3 3 4" xfId="5801" xr:uid="{00000000-0005-0000-0000-0000831F0000}"/>
    <cellStyle name="왼쪽2 3 3 4 2" xfId="8876" xr:uid="{00000000-0005-0000-0000-0000841F0000}"/>
    <cellStyle name="왼쪽2 3 3 5" xfId="6365" xr:uid="{00000000-0005-0000-0000-0000851F0000}"/>
    <cellStyle name="왼쪽2 3 3 5 2" xfId="9440" xr:uid="{00000000-0005-0000-0000-0000861F0000}"/>
    <cellStyle name="왼쪽2 3 3 6" xfId="7021" xr:uid="{00000000-0005-0000-0000-0000871F0000}"/>
    <cellStyle name="왼쪽2 3 4" xfId="3655" xr:uid="{00000000-0005-0000-0000-0000881F0000}"/>
    <cellStyle name="왼쪽2 3 4 2" xfId="4265" xr:uid="{00000000-0005-0000-0000-0000891F0000}"/>
    <cellStyle name="왼쪽2 3 4 2 2" xfId="7340" xr:uid="{00000000-0005-0000-0000-00008A1F0000}"/>
    <cellStyle name="왼쪽2 3 4 3" xfId="4875" xr:uid="{00000000-0005-0000-0000-00008B1F0000}"/>
    <cellStyle name="왼쪽2 3 4 3 2" xfId="7950" xr:uid="{00000000-0005-0000-0000-00008C1F0000}"/>
    <cellStyle name="왼쪽2 3 4 4" xfId="5485" xr:uid="{00000000-0005-0000-0000-00008D1F0000}"/>
    <cellStyle name="왼쪽2 3 4 4 2" xfId="8560" xr:uid="{00000000-0005-0000-0000-00008E1F0000}"/>
    <cellStyle name="왼쪽2 3 4 5" xfId="6247" xr:uid="{00000000-0005-0000-0000-00008F1F0000}"/>
    <cellStyle name="왼쪽2 3 4 5 2" xfId="9322" xr:uid="{00000000-0005-0000-0000-0000901F0000}"/>
    <cellStyle name="왼쪽2 3 4 6" xfId="6705" xr:uid="{00000000-0005-0000-0000-0000911F0000}"/>
    <cellStyle name="왼쪽2 3 5" xfId="4100" xr:uid="{00000000-0005-0000-0000-0000921F0000}"/>
    <cellStyle name="왼쪽2 3 5 2" xfId="4710" xr:uid="{00000000-0005-0000-0000-0000931F0000}"/>
    <cellStyle name="왼쪽2 3 5 2 2" xfId="7785" xr:uid="{00000000-0005-0000-0000-0000941F0000}"/>
    <cellStyle name="왼쪽2 3 5 3" xfId="5320" xr:uid="{00000000-0005-0000-0000-0000951F0000}"/>
    <cellStyle name="왼쪽2 3 5 3 2" xfId="8395" xr:uid="{00000000-0005-0000-0000-0000961F0000}"/>
    <cellStyle name="왼쪽2 3 5 4" xfId="5930" xr:uid="{00000000-0005-0000-0000-0000971F0000}"/>
    <cellStyle name="왼쪽2 3 5 4 2" xfId="9005" xr:uid="{00000000-0005-0000-0000-0000981F0000}"/>
    <cellStyle name="왼쪽2 3 5 5" xfId="6348" xr:uid="{00000000-0005-0000-0000-0000991F0000}"/>
    <cellStyle name="왼쪽2 3 5 5 2" xfId="9423" xr:uid="{00000000-0005-0000-0000-00009A1F0000}"/>
    <cellStyle name="왼쪽2 3 5 6" xfId="7150" xr:uid="{00000000-0005-0000-0000-00009B1F0000}"/>
    <cellStyle name="왼쪽2 3 6" xfId="4334" xr:uid="{00000000-0005-0000-0000-00009C1F0000}"/>
    <cellStyle name="왼쪽2 3 6 2" xfId="7409" xr:uid="{00000000-0005-0000-0000-00009D1F0000}"/>
    <cellStyle name="왼쪽2 3 7" xfId="4944" xr:uid="{00000000-0005-0000-0000-00009E1F0000}"/>
    <cellStyle name="왼쪽2 3 7 2" xfId="8019" xr:uid="{00000000-0005-0000-0000-00009F1F0000}"/>
    <cellStyle name="왼쪽2 3 8" xfId="5554" xr:uid="{00000000-0005-0000-0000-0000A01F0000}"/>
    <cellStyle name="왼쪽2 3 8 2" xfId="8629" xr:uid="{00000000-0005-0000-0000-0000A11F0000}"/>
    <cellStyle name="왼쪽2 3 9" xfId="6517" xr:uid="{00000000-0005-0000-0000-0000A21F0000}"/>
    <cellStyle name="왼쪽2 3 9 2" xfId="9592" xr:uid="{00000000-0005-0000-0000-0000A31F0000}"/>
    <cellStyle name="왼쪽2 4" xfId="3745" xr:uid="{00000000-0005-0000-0000-0000A41F0000}"/>
    <cellStyle name="왼쪽2 4 10" xfId="6795" xr:uid="{00000000-0005-0000-0000-0000A51F0000}"/>
    <cellStyle name="왼쪽2 4 2" xfId="3867" xr:uid="{00000000-0005-0000-0000-0000A61F0000}"/>
    <cellStyle name="왼쪽2 4 2 2" xfId="4477" xr:uid="{00000000-0005-0000-0000-0000A71F0000}"/>
    <cellStyle name="왼쪽2 4 2 2 2" xfId="7552" xr:uid="{00000000-0005-0000-0000-0000A81F0000}"/>
    <cellStyle name="왼쪽2 4 2 3" xfId="5087" xr:uid="{00000000-0005-0000-0000-0000A91F0000}"/>
    <cellStyle name="왼쪽2 4 2 3 2" xfId="8162" xr:uid="{00000000-0005-0000-0000-0000AA1F0000}"/>
    <cellStyle name="왼쪽2 4 2 4" xfId="5697" xr:uid="{00000000-0005-0000-0000-0000AB1F0000}"/>
    <cellStyle name="왼쪽2 4 2 4 2" xfId="8772" xr:uid="{00000000-0005-0000-0000-0000AC1F0000}"/>
    <cellStyle name="왼쪽2 4 2 5" xfId="6469" xr:uid="{00000000-0005-0000-0000-0000AD1F0000}"/>
    <cellStyle name="왼쪽2 4 2 5 2" xfId="9544" xr:uid="{00000000-0005-0000-0000-0000AE1F0000}"/>
    <cellStyle name="왼쪽2 4 2 6" xfId="6917" xr:uid="{00000000-0005-0000-0000-0000AF1F0000}"/>
    <cellStyle name="왼쪽2 4 3" xfId="3992" xr:uid="{00000000-0005-0000-0000-0000B01F0000}"/>
    <cellStyle name="왼쪽2 4 3 2" xfId="4602" xr:uid="{00000000-0005-0000-0000-0000B11F0000}"/>
    <cellStyle name="왼쪽2 4 3 2 2" xfId="7677" xr:uid="{00000000-0005-0000-0000-0000B21F0000}"/>
    <cellStyle name="왼쪽2 4 3 3" xfId="5212" xr:uid="{00000000-0005-0000-0000-0000B31F0000}"/>
    <cellStyle name="왼쪽2 4 3 3 2" xfId="8287" xr:uid="{00000000-0005-0000-0000-0000B41F0000}"/>
    <cellStyle name="왼쪽2 4 3 4" xfId="5822" xr:uid="{00000000-0005-0000-0000-0000B51F0000}"/>
    <cellStyle name="왼쪽2 4 3 4 2" xfId="8897" xr:uid="{00000000-0005-0000-0000-0000B61F0000}"/>
    <cellStyle name="왼쪽2 4 3 5" xfId="6104" xr:uid="{00000000-0005-0000-0000-0000B71F0000}"/>
    <cellStyle name="왼쪽2 4 3 5 2" xfId="9179" xr:uid="{00000000-0005-0000-0000-0000B81F0000}"/>
    <cellStyle name="왼쪽2 4 3 6" xfId="7042" xr:uid="{00000000-0005-0000-0000-0000B91F0000}"/>
    <cellStyle name="왼쪽2 4 4" xfId="3641" xr:uid="{00000000-0005-0000-0000-0000BA1F0000}"/>
    <cellStyle name="왼쪽2 4 4 2" xfId="4251" xr:uid="{00000000-0005-0000-0000-0000BB1F0000}"/>
    <cellStyle name="왼쪽2 4 4 2 2" xfId="7326" xr:uid="{00000000-0005-0000-0000-0000BC1F0000}"/>
    <cellStyle name="왼쪽2 4 4 3" xfId="4861" xr:uid="{00000000-0005-0000-0000-0000BD1F0000}"/>
    <cellStyle name="왼쪽2 4 4 3 2" xfId="7936" xr:uid="{00000000-0005-0000-0000-0000BE1F0000}"/>
    <cellStyle name="왼쪽2 4 4 4" xfId="5471" xr:uid="{00000000-0005-0000-0000-0000BF1F0000}"/>
    <cellStyle name="왼쪽2 4 4 4 2" xfId="8546" xr:uid="{00000000-0005-0000-0000-0000C01F0000}"/>
    <cellStyle name="왼쪽2 4 4 5" xfId="6558" xr:uid="{00000000-0005-0000-0000-0000C11F0000}"/>
    <cellStyle name="왼쪽2 4 4 5 2" xfId="9633" xr:uid="{00000000-0005-0000-0000-0000C21F0000}"/>
    <cellStyle name="왼쪽2 4 4 6" xfId="6691" xr:uid="{00000000-0005-0000-0000-0000C31F0000}"/>
    <cellStyle name="왼쪽2 4 5" xfId="4121" xr:uid="{00000000-0005-0000-0000-0000C41F0000}"/>
    <cellStyle name="왼쪽2 4 5 2" xfId="4731" xr:uid="{00000000-0005-0000-0000-0000C51F0000}"/>
    <cellStyle name="왼쪽2 4 5 2 2" xfId="7806" xr:uid="{00000000-0005-0000-0000-0000C61F0000}"/>
    <cellStyle name="왼쪽2 4 5 3" xfId="5341" xr:uid="{00000000-0005-0000-0000-0000C71F0000}"/>
    <cellStyle name="왼쪽2 4 5 3 2" xfId="8416" xr:uid="{00000000-0005-0000-0000-0000C81F0000}"/>
    <cellStyle name="왼쪽2 4 5 4" xfId="5951" xr:uid="{00000000-0005-0000-0000-0000C91F0000}"/>
    <cellStyle name="왼쪽2 4 5 4 2" xfId="9026" xr:uid="{00000000-0005-0000-0000-0000CA1F0000}"/>
    <cellStyle name="왼쪽2 4 5 5" xfId="6582" xr:uid="{00000000-0005-0000-0000-0000CB1F0000}"/>
    <cellStyle name="왼쪽2 4 5 5 2" xfId="9657" xr:uid="{00000000-0005-0000-0000-0000CC1F0000}"/>
    <cellStyle name="왼쪽2 4 5 6" xfId="7171" xr:uid="{00000000-0005-0000-0000-0000CD1F0000}"/>
    <cellStyle name="왼쪽2 4 6" xfId="4355" xr:uid="{00000000-0005-0000-0000-0000CE1F0000}"/>
    <cellStyle name="왼쪽2 4 6 2" xfId="7430" xr:uid="{00000000-0005-0000-0000-0000CF1F0000}"/>
    <cellStyle name="왼쪽2 4 7" xfId="4965" xr:uid="{00000000-0005-0000-0000-0000D01F0000}"/>
    <cellStyle name="왼쪽2 4 7 2" xfId="8040" xr:uid="{00000000-0005-0000-0000-0000D11F0000}"/>
    <cellStyle name="왼쪽2 4 8" xfId="5575" xr:uid="{00000000-0005-0000-0000-0000D21F0000}"/>
    <cellStyle name="왼쪽2 4 8 2" xfId="8650" xr:uid="{00000000-0005-0000-0000-0000D31F0000}"/>
    <cellStyle name="왼쪽2 4 9" xfId="6496" xr:uid="{00000000-0005-0000-0000-0000D41F0000}"/>
    <cellStyle name="왼쪽2 4 9 2" xfId="9571" xr:uid="{00000000-0005-0000-0000-0000D51F0000}"/>
    <cellStyle name="요약" xfId="88" builtinId="25" customBuiltin="1"/>
    <cellStyle name="요약 10" xfId="1025" xr:uid="{00000000-0005-0000-0000-0000D71F0000}"/>
    <cellStyle name="요약 11" xfId="1026" xr:uid="{00000000-0005-0000-0000-0000D81F0000}"/>
    <cellStyle name="요약 12" xfId="1027" xr:uid="{00000000-0005-0000-0000-0000D91F0000}"/>
    <cellStyle name="요약 13" xfId="1028" xr:uid="{00000000-0005-0000-0000-0000DA1F0000}"/>
    <cellStyle name="요약 14" xfId="1029" xr:uid="{00000000-0005-0000-0000-0000DB1F0000}"/>
    <cellStyle name="요약 15" xfId="1030" xr:uid="{00000000-0005-0000-0000-0000DC1F0000}"/>
    <cellStyle name="요약 16" xfId="1031" xr:uid="{00000000-0005-0000-0000-0000DD1F0000}"/>
    <cellStyle name="요약 17" xfId="1032" xr:uid="{00000000-0005-0000-0000-0000DE1F0000}"/>
    <cellStyle name="요약 18" xfId="1033" xr:uid="{00000000-0005-0000-0000-0000DF1F0000}"/>
    <cellStyle name="요약 19" xfId="1034" xr:uid="{00000000-0005-0000-0000-0000E01F0000}"/>
    <cellStyle name="요약 2" xfId="89" xr:uid="{00000000-0005-0000-0000-0000E11F0000}"/>
    <cellStyle name="요약 2 10" xfId="4988" xr:uid="{00000000-0005-0000-0000-0000E21F0000}"/>
    <cellStyle name="요약 2 10 2" xfId="8063" xr:uid="{00000000-0005-0000-0000-0000E31F0000}"/>
    <cellStyle name="요약 2 11" xfId="5598" xr:uid="{00000000-0005-0000-0000-0000E41F0000}"/>
    <cellStyle name="요약 2 11 2" xfId="8673" xr:uid="{00000000-0005-0000-0000-0000E51F0000}"/>
    <cellStyle name="요약 2 12" xfId="6198" xr:uid="{00000000-0005-0000-0000-0000E61F0000}"/>
    <cellStyle name="요약 2 12 2" xfId="9273" xr:uid="{00000000-0005-0000-0000-0000E71F0000}"/>
    <cellStyle name="요약 2 13" xfId="6818" xr:uid="{00000000-0005-0000-0000-0000E81F0000}"/>
    <cellStyle name="요약 2 14" xfId="3768" xr:uid="{00000000-0005-0000-0000-0000E91F0000}"/>
    <cellStyle name="요약 2 2" xfId="3777" xr:uid="{00000000-0005-0000-0000-0000EA1F0000}"/>
    <cellStyle name="요약 2 2 10" xfId="6827" xr:uid="{00000000-0005-0000-0000-0000EB1F0000}"/>
    <cellStyle name="요약 2 2 2" xfId="3899" xr:uid="{00000000-0005-0000-0000-0000EC1F0000}"/>
    <cellStyle name="요약 2 2 2 2" xfId="4509" xr:uid="{00000000-0005-0000-0000-0000ED1F0000}"/>
    <cellStyle name="요약 2 2 2 2 2" xfId="7584" xr:uid="{00000000-0005-0000-0000-0000EE1F0000}"/>
    <cellStyle name="요약 2 2 2 3" xfId="5119" xr:uid="{00000000-0005-0000-0000-0000EF1F0000}"/>
    <cellStyle name="요약 2 2 2 3 2" xfId="8194" xr:uid="{00000000-0005-0000-0000-0000F01F0000}"/>
    <cellStyle name="요약 2 2 2 4" xfId="5729" xr:uid="{00000000-0005-0000-0000-0000F11F0000}"/>
    <cellStyle name="요약 2 2 2 4 2" xfId="8804" xr:uid="{00000000-0005-0000-0000-0000F21F0000}"/>
    <cellStyle name="요약 2 2 2 5" xfId="6437" xr:uid="{00000000-0005-0000-0000-0000F31F0000}"/>
    <cellStyle name="요약 2 2 2 5 2" xfId="9512" xr:uid="{00000000-0005-0000-0000-0000F41F0000}"/>
    <cellStyle name="요약 2 2 2 6" xfId="6949" xr:uid="{00000000-0005-0000-0000-0000F51F0000}"/>
    <cellStyle name="요약 2 2 3" xfId="4024" xr:uid="{00000000-0005-0000-0000-0000F61F0000}"/>
    <cellStyle name="요약 2 2 3 2" xfId="4634" xr:uid="{00000000-0005-0000-0000-0000F71F0000}"/>
    <cellStyle name="요약 2 2 3 2 2" xfId="7709" xr:uid="{00000000-0005-0000-0000-0000F81F0000}"/>
    <cellStyle name="요약 2 2 3 3" xfId="5244" xr:uid="{00000000-0005-0000-0000-0000F91F0000}"/>
    <cellStyle name="요약 2 2 3 3 2" xfId="8319" xr:uid="{00000000-0005-0000-0000-0000FA1F0000}"/>
    <cellStyle name="요약 2 2 3 4" xfId="5854" xr:uid="{00000000-0005-0000-0000-0000FB1F0000}"/>
    <cellStyle name="요약 2 2 3 4 2" xfId="8929" xr:uid="{00000000-0005-0000-0000-0000FC1F0000}"/>
    <cellStyle name="요약 2 2 3 5" xfId="6075" xr:uid="{00000000-0005-0000-0000-0000FD1F0000}"/>
    <cellStyle name="요약 2 2 3 5 2" xfId="9150" xr:uid="{00000000-0005-0000-0000-0000FE1F0000}"/>
    <cellStyle name="요약 2 2 3 6" xfId="7074" xr:uid="{00000000-0005-0000-0000-0000FF1F0000}"/>
    <cellStyle name="요약 2 2 4" xfId="4048" xr:uid="{00000000-0005-0000-0000-000000200000}"/>
    <cellStyle name="요약 2 2 4 2" xfId="4658" xr:uid="{00000000-0005-0000-0000-000001200000}"/>
    <cellStyle name="요약 2 2 4 2 2" xfId="7733" xr:uid="{00000000-0005-0000-0000-000002200000}"/>
    <cellStyle name="요약 2 2 4 3" xfId="5268" xr:uid="{00000000-0005-0000-0000-000003200000}"/>
    <cellStyle name="요약 2 2 4 3 2" xfId="8343" xr:uid="{00000000-0005-0000-0000-000004200000}"/>
    <cellStyle name="요약 2 2 4 4" xfId="5878" xr:uid="{00000000-0005-0000-0000-000005200000}"/>
    <cellStyle name="요약 2 2 4 4 2" xfId="8953" xr:uid="{00000000-0005-0000-0000-000006200000}"/>
    <cellStyle name="요약 2 2 4 5" xfId="6333" xr:uid="{00000000-0005-0000-0000-000007200000}"/>
    <cellStyle name="요약 2 2 4 5 2" xfId="9408" xr:uid="{00000000-0005-0000-0000-000008200000}"/>
    <cellStyle name="요약 2 2 4 6" xfId="7098" xr:uid="{00000000-0005-0000-0000-000009200000}"/>
    <cellStyle name="요약 2 2 5" xfId="4153" xr:uid="{00000000-0005-0000-0000-00000A200000}"/>
    <cellStyle name="요약 2 2 5 2" xfId="4763" xr:uid="{00000000-0005-0000-0000-00000B200000}"/>
    <cellStyle name="요약 2 2 5 2 2" xfId="7838" xr:uid="{00000000-0005-0000-0000-00000C200000}"/>
    <cellStyle name="요약 2 2 5 3" xfId="5373" xr:uid="{00000000-0005-0000-0000-00000D200000}"/>
    <cellStyle name="요약 2 2 5 3 2" xfId="8448" xr:uid="{00000000-0005-0000-0000-00000E200000}"/>
    <cellStyle name="요약 2 2 5 4" xfId="5983" xr:uid="{00000000-0005-0000-0000-00000F200000}"/>
    <cellStyle name="요약 2 2 5 4 2" xfId="9058" xr:uid="{00000000-0005-0000-0000-000010200000}"/>
    <cellStyle name="요약 2 2 5 5" xfId="6591" xr:uid="{00000000-0005-0000-0000-000011200000}"/>
    <cellStyle name="요약 2 2 5 5 2" xfId="9666" xr:uid="{00000000-0005-0000-0000-000012200000}"/>
    <cellStyle name="요약 2 2 5 6" xfId="7203" xr:uid="{00000000-0005-0000-0000-000013200000}"/>
    <cellStyle name="요약 2 2 6" xfId="4387" xr:uid="{00000000-0005-0000-0000-000014200000}"/>
    <cellStyle name="요약 2 2 6 2" xfId="7462" xr:uid="{00000000-0005-0000-0000-000015200000}"/>
    <cellStyle name="요약 2 2 7" xfId="4997" xr:uid="{00000000-0005-0000-0000-000016200000}"/>
    <cellStyle name="요약 2 2 7 2" xfId="8072" xr:uid="{00000000-0005-0000-0000-000017200000}"/>
    <cellStyle name="요약 2 2 8" xfId="5607" xr:uid="{00000000-0005-0000-0000-000018200000}"/>
    <cellStyle name="요약 2 2 8 2" xfId="8682" xr:uid="{00000000-0005-0000-0000-000019200000}"/>
    <cellStyle name="요약 2 2 9" xfId="6189" xr:uid="{00000000-0005-0000-0000-00001A200000}"/>
    <cellStyle name="요약 2 2 9 2" xfId="9264" xr:uid="{00000000-0005-0000-0000-00001B200000}"/>
    <cellStyle name="요약 2 3" xfId="3786" xr:uid="{00000000-0005-0000-0000-00001C200000}"/>
    <cellStyle name="요약 2 3 10" xfId="6836" xr:uid="{00000000-0005-0000-0000-00001D200000}"/>
    <cellStyle name="요약 2 3 2" xfId="3908" xr:uid="{00000000-0005-0000-0000-00001E200000}"/>
    <cellStyle name="요약 2 3 2 2" xfId="4518" xr:uid="{00000000-0005-0000-0000-00001F200000}"/>
    <cellStyle name="요약 2 3 2 2 2" xfId="7593" xr:uid="{00000000-0005-0000-0000-000020200000}"/>
    <cellStyle name="요약 2 3 2 3" xfId="5128" xr:uid="{00000000-0005-0000-0000-000021200000}"/>
    <cellStyle name="요약 2 3 2 3 2" xfId="8203" xr:uid="{00000000-0005-0000-0000-000022200000}"/>
    <cellStyle name="요약 2 3 2 4" xfId="5738" xr:uid="{00000000-0005-0000-0000-000023200000}"/>
    <cellStyle name="요약 2 3 2 4 2" xfId="8813" xr:uid="{00000000-0005-0000-0000-000024200000}"/>
    <cellStyle name="요약 2 3 2 5" xfId="6428" xr:uid="{00000000-0005-0000-0000-000025200000}"/>
    <cellStyle name="요약 2 3 2 5 2" xfId="9503" xr:uid="{00000000-0005-0000-0000-000026200000}"/>
    <cellStyle name="요약 2 3 2 6" xfId="6958" xr:uid="{00000000-0005-0000-0000-000027200000}"/>
    <cellStyle name="요약 2 3 3" xfId="4033" xr:uid="{00000000-0005-0000-0000-000028200000}"/>
    <cellStyle name="요약 2 3 3 2" xfId="4643" xr:uid="{00000000-0005-0000-0000-000029200000}"/>
    <cellStyle name="요약 2 3 3 2 2" xfId="7718" xr:uid="{00000000-0005-0000-0000-00002A200000}"/>
    <cellStyle name="요약 2 3 3 3" xfId="5253" xr:uid="{00000000-0005-0000-0000-00002B200000}"/>
    <cellStyle name="요약 2 3 3 3 2" xfId="8328" xr:uid="{00000000-0005-0000-0000-00002C200000}"/>
    <cellStyle name="요약 2 3 3 4" xfId="5863" xr:uid="{00000000-0005-0000-0000-00002D200000}"/>
    <cellStyle name="요약 2 3 3 4 2" xfId="8938" xr:uid="{00000000-0005-0000-0000-00002E200000}"/>
    <cellStyle name="요약 2 3 3 5" xfId="6066" xr:uid="{00000000-0005-0000-0000-00002F200000}"/>
    <cellStyle name="요약 2 3 3 5 2" xfId="9141" xr:uid="{00000000-0005-0000-0000-000030200000}"/>
    <cellStyle name="요약 2 3 3 6" xfId="7083" xr:uid="{00000000-0005-0000-0000-000031200000}"/>
    <cellStyle name="요약 2 3 4" xfId="3630" xr:uid="{00000000-0005-0000-0000-000032200000}"/>
    <cellStyle name="요약 2 3 4 2" xfId="4240" xr:uid="{00000000-0005-0000-0000-000033200000}"/>
    <cellStyle name="요약 2 3 4 2 2" xfId="7315" xr:uid="{00000000-0005-0000-0000-000034200000}"/>
    <cellStyle name="요약 2 3 4 3" xfId="4850" xr:uid="{00000000-0005-0000-0000-000035200000}"/>
    <cellStyle name="요약 2 3 4 3 2" xfId="7925" xr:uid="{00000000-0005-0000-0000-000036200000}"/>
    <cellStyle name="요약 2 3 4 4" xfId="5460" xr:uid="{00000000-0005-0000-0000-000037200000}"/>
    <cellStyle name="요약 2 3 4 4 2" xfId="8535" xr:uid="{00000000-0005-0000-0000-000038200000}"/>
    <cellStyle name="요약 2 3 4 5" xfId="6266" xr:uid="{00000000-0005-0000-0000-000039200000}"/>
    <cellStyle name="요약 2 3 4 5 2" xfId="9341" xr:uid="{00000000-0005-0000-0000-00003A200000}"/>
    <cellStyle name="요약 2 3 4 6" xfId="6680" xr:uid="{00000000-0005-0000-0000-00003B200000}"/>
    <cellStyle name="요약 2 3 5" xfId="4162" xr:uid="{00000000-0005-0000-0000-00003C200000}"/>
    <cellStyle name="요약 2 3 5 2" xfId="4772" xr:uid="{00000000-0005-0000-0000-00003D200000}"/>
    <cellStyle name="요약 2 3 5 2 2" xfId="7847" xr:uid="{00000000-0005-0000-0000-00003E200000}"/>
    <cellStyle name="요약 2 3 5 3" xfId="5382" xr:uid="{00000000-0005-0000-0000-00003F200000}"/>
    <cellStyle name="요약 2 3 5 3 2" xfId="8457" xr:uid="{00000000-0005-0000-0000-000040200000}"/>
    <cellStyle name="요약 2 3 5 4" xfId="5992" xr:uid="{00000000-0005-0000-0000-000041200000}"/>
    <cellStyle name="요약 2 3 5 4 2" xfId="9067" xr:uid="{00000000-0005-0000-0000-000042200000}"/>
    <cellStyle name="요약 2 3 5 5" xfId="6599" xr:uid="{00000000-0005-0000-0000-000043200000}"/>
    <cellStyle name="요약 2 3 5 5 2" xfId="9674" xr:uid="{00000000-0005-0000-0000-000044200000}"/>
    <cellStyle name="요약 2 3 5 6" xfId="7212" xr:uid="{00000000-0005-0000-0000-000045200000}"/>
    <cellStyle name="요약 2 3 6" xfId="4396" xr:uid="{00000000-0005-0000-0000-000046200000}"/>
    <cellStyle name="요약 2 3 6 2" xfId="7471" xr:uid="{00000000-0005-0000-0000-000047200000}"/>
    <cellStyle name="요약 2 3 7" xfId="5006" xr:uid="{00000000-0005-0000-0000-000048200000}"/>
    <cellStyle name="요약 2 3 7 2" xfId="8081" xr:uid="{00000000-0005-0000-0000-000049200000}"/>
    <cellStyle name="요약 2 3 8" xfId="5616" xr:uid="{00000000-0005-0000-0000-00004A200000}"/>
    <cellStyle name="요약 2 3 8 2" xfId="8691" xr:uid="{00000000-0005-0000-0000-00004B200000}"/>
    <cellStyle name="요약 2 3 9" xfId="6180" xr:uid="{00000000-0005-0000-0000-00004C200000}"/>
    <cellStyle name="요약 2 3 9 2" xfId="9255" xr:uid="{00000000-0005-0000-0000-00004D200000}"/>
    <cellStyle name="요약 2 4" xfId="3794" xr:uid="{00000000-0005-0000-0000-00004E200000}"/>
    <cellStyle name="요약 2 4 10" xfId="6844" xr:uid="{00000000-0005-0000-0000-00004F200000}"/>
    <cellStyle name="요약 2 4 2" xfId="3916" xr:uid="{00000000-0005-0000-0000-000050200000}"/>
    <cellStyle name="요약 2 4 2 2" xfId="4526" xr:uid="{00000000-0005-0000-0000-000051200000}"/>
    <cellStyle name="요약 2 4 2 2 2" xfId="7601" xr:uid="{00000000-0005-0000-0000-000052200000}"/>
    <cellStyle name="요약 2 4 2 3" xfId="5136" xr:uid="{00000000-0005-0000-0000-000053200000}"/>
    <cellStyle name="요약 2 4 2 3 2" xfId="8211" xr:uid="{00000000-0005-0000-0000-000054200000}"/>
    <cellStyle name="요약 2 4 2 4" xfId="5746" xr:uid="{00000000-0005-0000-0000-000055200000}"/>
    <cellStyle name="요약 2 4 2 4 2" xfId="8821" xr:uid="{00000000-0005-0000-0000-000056200000}"/>
    <cellStyle name="요약 2 4 2 5" xfId="6420" xr:uid="{00000000-0005-0000-0000-000057200000}"/>
    <cellStyle name="요약 2 4 2 5 2" xfId="9495" xr:uid="{00000000-0005-0000-0000-000058200000}"/>
    <cellStyle name="요약 2 4 2 6" xfId="6966" xr:uid="{00000000-0005-0000-0000-000059200000}"/>
    <cellStyle name="요약 2 4 3" xfId="4041" xr:uid="{00000000-0005-0000-0000-00005A200000}"/>
    <cellStyle name="요약 2 4 3 2" xfId="4651" xr:uid="{00000000-0005-0000-0000-00005B200000}"/>
    <cellStyle name="요약 2 4 3 2 2" xfId="7726" xr:uid="{00000000-0005-0000-0000-00005C200000}"/>
    <cellStyle name="요약 2 4 3 3" xfId="5261" xr:uid="{00000000-0005-0000-0000-00005D200000}"/>
    <cellStyle name="요약 2 4 3 3 2" xfId="8336" xr:uid="{00000000-0005-0000-0000-00005E200000}"/>
    <cellStyle name="요약 2 4 3 4" xfId="5871" xr:uid="{00000000-0005-0000-0000-00005F200000}"/>
    <cellStyle name="요약 2 4 3 4 2" xfId="8946" xr:uid="{00000000-0005-0000-0000-000060200000}"/>
    <cellStyle name="요약 2 4 3 5" xfId="6338" xr:uid="{00000000-0005-0000-0000-000061200000}"/>
    <cellStyle name="요약 2 4 3 5 2" xfId="9413" xr:uid="{00000000-0005-0000-0000-000062200000}"/>
    <cellStyle name="요약 2 4 3 6" xfId="7091" xr:uid="{00000000-0005-0000-0000-000063200000}"/>
    <cellStyle name="요약 2 4 4" xfId="4049" xr:uid="{00000000-0005-0000-0000-000064200000}"/>
    <cellStyle name="요약 2 4 4 2" xfId="4659" xr:uid="{00000000-0005-0000-0000-000065200000}"/>
    <cellStyle name="요약 2 4 4 2 2" xfId="7734" xr:uid="{00000000-0005-0000-0000-000066200000}"/>
    <cellStyle name="요약 2 4 4 3" xfId="5269" xr:uid="{00000000-0005-0000-0000-000067200000}"/>
    <cellStyle name="요약 2 4 4 3 2" xfId="8344" xr:uid="{00000000-0005-0000-0000-000068200000}"/>
    <cellStyle name="요약 2 4 4 4" xfId="5879" xr:uid="{00000000-0005-0000-0000-000069200000}"/>
    <cellStyle name="요약 2 4 4 4 2" xfId="8954" xr:uid="{00000000-0005-0000-0000-00006A200000}"/>
    <cellStyle name="요약 2 4 4 5" xfId="6332" xr:uid="{00000000-0005-0000-0000-00006B200000}"/>
    <cellStyle name="요약 2 4 4 5 2" xfId="9407" xr:uid="{00000000-0005-0000-0000-00006C200000}"/>
    <cellStyle name="요약 2 4 4 6" xfId="7099" xr:uid="{00000000-0005-0000-0000-00006D200000}"/>
    <cellStyle name="요약 2 4 5" xfId="4170" xr:uid="{00000000-0005-0000-0000-00006E200000}"/>
    <cellStyle name="요약 2 4 5 2" xfId="4780" xr:uid="{00000000-0005-0000-0000-00006F200000}"/>
    <cellStyle name="요약 2 4 5 2 2" xfId="7855" xr:uid="{00000000-0005-0000-0000-000070200000}"/>
    <cellStyle name="요약 2 4 5 3" xfId="5390" xr:uid="{00000000-0005-0000-0000-000071200000}"/>
    <cellStyle name="요약 2 4 5 3 2" xfId="8465" xr:uid="{00000000-0005-0000-0000-000072200000}"/>
    <cellStyle name="요약 2 4 5 4" xfId="6000" xr:uid="{00000000-0005-0000-0000-000073200000}"/>
    <cellStyle name="요약 2 4 5 4 2" xfId="9075" xr:uid="{00000000-0005-0000-0000-000074200000}"/>
    <cellStyle name="요약 2 4 5 5" xfId="6610" xr:uid="{00000000-0005-0000-0000-000075200000}"/>
    <cellStyle name="요약 2 4 5 5 2" xfId="9685" xr:uid="{00000000-0005-0000-0000-000076200000}"/>
    <cellStyle name="요약 2 4 5 6" xfId="7220" xr:uid="{00000000-0005-0000-0000-000077200000}"/>
    <cellStyle name="요약 2 4 6" xfId="4404" xr:uid="{00000000-0005-0000-0000-000078200000}"/>
    <cellStyle name="요약 2 4 6 2" xfId="7479" xr:uid="{00000000-0005-0000-0000-000079200000}"/>
    <cellStyle name="요약 2 4 7" xfId="5014" xr:uid="{00000000-0005-0000-0000-00007A200000}"/>
    <cellStyle name="요약 2 4 7 2" xfId="8089" xr:uid="{00000000-0005-0000-0000-00007B200000}"/>
    <cellStyle name="요약 2 4 8" xfId="5624" xr:uid="{00000000-0005-0000-0000-00007C200000}"/>
    <cellStyle name="요약 2 4 8 2" xfId="8699" xr:uid="{00000000-0005-0000-0000-00007D200000}"/>
    <cellStyle name="요약 2 4 9" xfId="6172" xr:uid="{00000000-0005-0000-0000-00007E200000}"/>
    <cellStyle name="요약 2 4 9 2" xfId="9247" xr:uid="{00000000-0005-0000-0000-00007F200000}"/>
    <cellStyle name="요약 2 5" xfId="3890" xr:uid="{00000000-0005-0000-0000-000080200000}"/>
    <cellStyle name="요약 2 5 2" xfId="4500" xr:uid="{00000000-0005-0000-0000-000081200000}"/>
    <cellStyle name="요약 2 5 2 2" xfId="7575" xr:uid="{00000000-0005-0000-0000-000082200000}"/>
    <cellStyle name="요약 2 5 3" xfId="5110" xr:uid="{00000000-0005-0000-0000-000083200000}"/>
    <cellStyle name="요약 2 5 3 2" xfId="8185" xr:uid="{00000000-0005-0000-0000-000084200000}"/>
    <cellStyle name="요약 2 5 4" xfId="5720" xr:uid="{00000000-0005-0000-0000-000085200000}"/>
    <cellStyle name="요약 2 5 4 2" xfId="8795" xr:uid="{00000000-0005-0000-0000-000086200000}"/>
    <cellStyle name="요약 2 5 5" xfId="6446" xr:uid="{00000000-0005-0000-0000-000087200000}"/>
    <cellStyle name="요약 2 5 5 2" xfId="9521" xr:uid="{00000000-0005-0000-0000-000088200000}"/>
    <cellStyle name="요약 2 5 6" xfId="6940" xr:uid="{00000000-0005-0000-0000-000089200000}"/>
    <cellStyle name="요약 2 6" xfId="4015" xr:uid="{00000000-0005-0000-0000-00008A200000}"/>
    <cellStyle name="요약 2 6 2" xfId="4625" xr:uid="{00000000-0005-0000-0000-00008B200000}"/>
    <cellStyle name="요약 2 6 2 2" xfId="7700" xr:uid="{00000000-0005-0000-0000-00008C200000}"/>
    <cellStyle name="요약 2 6 3" xfId="5235" xr:uid="{00000000-0005-0000-0000-00008D200000}"/>
    <cellStyle name="요약 2 6 3 2" xfId="8310" xr:uid="{00000000-0005-0000-0000-00008E200000}"/>
    <cellStyle name="요약 2 6 4" xfId="5845" xr:uid="{00000000-0005-0000-0000-00008F200000}"/>
    <cellStyle name="요약 2 6 4 2" xfId="8920" xr:uid="{00000000-0005-0000-0000-000090200000}"/>
    <cellStyle name="요약 2 6 5" xfId="6084" xr:uid="{00000000-0005-0000-0000-000091200000}"/>
    <cellStyle name="요약 2 6 5 2" xfId="9159" xr:uid="{00000000-0005-0000-0000-000092200000}"/>
    <cellStyle name="요약 2 6 6" xfId="7065" xr:uid="{00000000-0005-0000-0000-000093200000}"/>
    <cellStyle name="요약 2 7" xfId="3644" xr:uid="{00000000-0005-0000-0000-000094200000}"/>
    <cellStyle name="요약 2 7 2" xfId="4254" xr:uid="{00000000-0005-0000-0000-000095200000}"/>
    <cellStyle name="요약 2 7 2 2" xfId="7329" xr:uid="{00000000-0005-0000-0000-000096200000}"/>
    <cellStyle name="요약 2 7 3" xfId="4864" xr:uid="{00000000-0005-0000-0000-000097200000}"/>
    <cellStyle name="요약 2 7 3 2" xfId="7939" xr:uid="{00000000-0005-0000-0000-000098200000}"/>
    <cellStyle name="요약 2 7 4" xfId="5474" xr:uid="{00000000-0005-0000-0000-000099200000}"/>
    <cellStyle name="요약 2 7 4 2" xfId="8549" xr:uid="{00000000-0005-0000-0000-00009A200000}"/>
    <cellStyle name="요약 2 7 5" xfId="6258" xr:uid="{00000000-0005-0000-0000-00009B200000}"/>
    <cellStyle name="요약 2 7 5 2" xfId="9333" xr:uid="{00000000-0005-0000-0000-00009C200000}"/>
    <cellStyle name="요약 2 7 6" xfId="6694" xr:uid="{00000000-0005-0000-0000-00009D200000}"/>
    <cellStyle name="요약 2 8" xfId="4144" xr:uid="{00000000-0005-0000-0000-00009E200000}"/>
    <cellStyle name="요약 2 8 2" xfId="4754" xr:uid="{00000000-0005-0000-0000-00009F200000}"/>
    <cellStyle name="요약 2 8 2 2" xfId="7829" xr:uid="{00000000-0005-0000-0000-0000A0200000}"/>
    <cellStyle name="요약 2 8 3" xfId="5364" xr:uid="{00000000-0005-0000-0000-0000A1200000}"/>
    <cellStyle name="요약 2 8 3 2" xfId="8439" xr:uid="{00000000-0005-0000-0000-0000A2200000}"/>
    <cellStyle name="요약 2 8 4" xfId="5974" xr:uid="{00000000-0005-0000-0000-0000A3200000}"/>
    <cellStyle name="요약 2 8 4 2" xfId="9049" xr:uid="{00000000-0005-0000-0000-0000A4200000}"/>
    <cellStyle name="요약 2 8 5" xfId="6009" xr:uid="{00000000-0005-0000-0000-0000A5200000}"/>
    <cellStyle name="요약 2 8 5 2" xfId="9084" xr:uid="{00000000-0005-0000-0000-0000A6200000}"/>
    <cellStyle name="요약 2 8 6" xfId="7194" xr:uid="{00000000-0005-0000-0000-0000A7200000}"/>
    <cellStyle name="요약 2 9" xfId="4378" xr:uid="{00000000-0005-0000-0000-0000A8200000}"/>
    <cellStyle name="요약 2 9 2" xfId="7453" xr:uid="{00000000-0005-0000-0000-0000A9200000}"/>
    <cellStyle name="요약 20" xfId="1035" xr:uid="{00000000-0005-0000-0000-0000AA200000}"/>
    <cellStyle name="요약 3" xfId="1036" xr:uid="{00000000-0005-0000-0000-0000AB200000}"/>
    <cellStyle name="요약 4" xfId="1037" xr:uid="{00000000-0005-0000-0000-0000AC200000}"/>
    <cellStyle name="요약 5" xfId="1038" xr:uid="{00000000-0005-0000-0000-0000AD200000}"/>
    <cellStyle name="요약 6" xfId="1039" xr:uid="{00000000-0005-0000-0000-0000AE200000}"/>
    <cellStyle name="요약 7" xfId="1040" xr:uid="{00000000-0005-0000-0000-0000AF200000}"/>
    <cellStyle name="요약 8" xfId="1041" xr:uid="{00000000-0005-0000-0000-0000B0200000}"/>
    <cellStyle name="요약 9" xfId="1042" xr:uid="{00000000-0005-0000-0000-0000B1200000}"/>
    <cellStyle name="용량보정" xfId="2781" xr:uid="{00000000-0005-0000-0000-0000B2200000}"/>
    <cellStyle name="용량보정 2" xfId="3716" xr:uid="{00000000-0005-0000-0000-0000B3200000}"/>
    <cellStyle name="용량보정 2 10" xfId="6766" xr:uid="{00000000-0005-0000-0000-0000B4200000}"/>
    <cellStyle name="용량보정 2 2" xfId="3838" xr:uid="{00000000-0005-0000-0000-0000B5200000}"/>
    <cellStyle name="용량보정 2 2 2" xfId="4448" xr:uid="{00000000-0005-0000-0000-0000B6200000}"/>
    <cellStyle name="용량보정 2 2 2 2" xfId="7523" xr:uid="{00000000-0005-0000-0000-0000B7200000}"/>
    <cellStyle name="용량보정 2 2 3" xfId="5058" xr:uid="{00000000-0005-0000-0000-0000B8200000}"/>
    <cellStyle name="용량보정 2 2 3 2" xfId="8133" xr:uid="{00000000-0005-0000-0000-0000B9200000}"/>
    <cellStyle name="용량보정 2 2 4" xfId="5668" xr:uid="{00000000-0005-0000-0000-0000BA200000}"/>
    <cellStyle name="용량보정 2 2 4 2" xfId="8743" xr:uid="{00000000-0005-0000-0000-0000BB200000}"/>
    <cellStyle name="용량보정 2 2 5" xfId="6130" xr:uid="{00000000-0005-0000-0000-0000BC200000}"/>
    <cellStyle name="용량보정 2 2 5 2" xfId="9205" xr:uid="{00000000-0005-0000-0000-0000BD200000}"/>
    <cellStyle name="용량보정 2 2 6" xfId="6888" xr:uid="{00000000-0005-0000-0000-0000BE200000}"/>
    <cellStyle name="용량보정 2 3" xfId="3963" xr:uid="{00000000-0005-0000-0000-0000BF200000}"/>
    <cellStyle name="용량보정 2 3 2" xfId="4573" xr:uid="{00000000-0005-0000-0000-0000C0200000}"/>
    <cellStyle name="용량보정 2 3 2 2" xfId="7648" xr:uid="{00000000-0005-0000-0000-0000C1200000}"/>
    <cellStyle name="용량보정 2 3 3" xfId="5183" xr:uid="{00000000-0005-0000-0000-0000C2200000}"/>
    <cellStyle name="용량보정 2 3 3 2" xfId="8258" xr:uid="{00000000-0005-0000-0000-0000C3200000}"/>
    <cellStyle name="용량보정 2 3 4" xfId="5793" xr:uid="{00000000-0005-0000-0000-0000C4200000}"/>
    <cellStyle name="용량보정 2 3 4 2" xfId="8868" xr:uid="{00000000-0005-0000-0000-0000C5200000}"/>
    <cellStyle name="용량보정 2 3 5" xfId="6373" xr:uid="{00000000-0005-0000-0000-0000C6200000}"/>
    <cellStyle name="용량보정 2 3 5 2" xfId="9448" xr:uid="{00000000-0005-0000-0000-0000C7200000}"/>
    <cellStyle name="용량보정 2 3 6" xfId="7013" xr:uid="{00000000-0005-0000-0000-0000C8200000}"/>
    <cellStyle name="용량보정 2 4" xfId="3616" xr:uid="{00000000-0005-0000-0000-0000C9200000}"/>
    <cellStyle name="용량보정 2 4 2" xfId="4226" xr:uid="{00000000-0005-0000-0000-0000CA200000}"/>
    <cellStyle name="용량보정 2 4 2 2" xfId="7301" xr:uid="{00000000-0005-0000-0000-0000CB200000}"/>
    <cellStyle name="용량보정 2 4 3" xfId="4836" xr:uid="{00000000-0005-0000-0000-0000CC200000}"/>
    <cellStyle name="용량보정 2 4 3 2" xfId="7911" xr:uid="{00000000-0005-0000-0000-0000CD200000}"/>
    <cellStyle name="용량보정 2 4 4" xfId="5446" xr:uid="{00000000-0005-0000-0000-0000CE200000}"/>
    <cellStyle name="용량보정 2 4 4 2" xfId="8521" xr:uid="{00000000-0005-0000-0000-0000CF200000}"/>
    <cellStyle name="용량보정 2 4 5" xfId="6279" xr:uid="{00000000-0005-0000-0000-0000D0200000}"/>
    <cellStyle name="용량보정 2 4 5 2" xfId="9354" xr:uid="{00000000-0005-0000-0000-0000D1200000}"/>
    <cellStyle name="용량보정 2 4 6" xfId="6666" xr:uid="{00000000-0005-0000-0000-0000D2200000}"/>
    <cellStyle name="용량보정 2 5" xfId="4092" xr:uid="{00000000-0005-0000-0000-0000D3200000}"/>
    <cellStyle name="용량보정 2 5 2" xfId="4702" xr:uid="{00000000-0005-0000-0000-0000D4200000}"/>
    <cellStyle name="용량보정 2 5 2 2" xfId="7777" xr:uid="{00000000-0005-0000-0000-0000D5200000}"/>
    <cellStyle name="용량보정 2 5 3" xfId="5312" xr:uid="{00000000-0005-0000-0000-0000D6200000}"/>
    <cellStyle name="용량보정 2 5 3 2" xfId="8387" xr:uid="{00000000-0005-0000-0000-0000D7200000}"/>
    <cellStyle name="용량보정 2 5 4" xfId="5922" xr:uid="{00000000-0005-0000-0000-0000D8200000}"/>
    <cellStyle name="용량보정 2 5 4 2" xfId="8997" xr:uid="{00000000-0005-0000-0000-0000D9200000}"/>
    <cellStyle name="용량보정 2 5 5" xfId="6035" xr:uid="{00000000-0005-0000-0000-0000DA200000}"/>
    <cellStyle name="용량보정 2 5 5 2" xfId="9110" xr:uid="{00000000-0005-0000-0000-0000DB200000}"/>
    <cellStyle name="용량보정 2 5 6" xfId="7142" xr:uid="{00000000-0005-0000-0000-0000DC200000}"/>
    <cellStyle name="용량보정 2 6" xfId="4326" xr:uid="{00000000-0005-0000-0000-0000DD200000}"/>
    <cellStyle name="용량보정 2 6 2" xfId="7401" xr:uid="{00000000-0005-0000-0000-0000DE200000}"/>
    <cellStyle name="용량보정 2 7" xfId="4936" xr:uid="{00000000-0005-0000-0000-0000DF200000}"/>
    <cellStyle name="용량보정 2 7 2" xfId="8011" xr:uid="{00000000-0005-0000-0000-0000E0200000}"/>
    <cellStyle name="용량보정 2 8" xfId="5546" xr:uid="{00000000-0005-0000-0000-0000E1200000}"/>
    <cellStyle name="용량보정 2 8 2" xfId="8621" xr:uid="{00000000-0005-0000-0000-0000E2200000}"/>
    <cellStyle name="용량보정 2 9" xfId="6525" xr:uid="{00000000-0005-0000-0000-0000E3200000}"/>
    <cellStyle name="용량보정 2 9 2" xfId="9600" xr:uid="{00000000-0005-0000-0000-0000E4200000}"/>
    <cellStyle name="용량보정 3" xfId="3756" xr:uid="{00000000-0005-0000-0000-0000E5200000}"/>
    <cellStyle name="용량보정 3 10" xfId="6806" xr:uid="{00000000-0005-0000-0000-0000E6200000}"/>
    <cellStyle name="용량보정 3 2" xfId="3878" xr:uid="{00000000-0005-0000-0000-0000E7200000}"/>
    <cellStyle name="용량보정 3 2 2" xfId="4488" xr:uid="{00000000-0005-0000-0000-0000E8200000}"/>
    <cellStyle name="용량보정 3 2 2 2" xfId="7563" xr:uid="{00000000-0005-0000-0000-0000E9200000}"/>
    <cellStyle name="용량보정 3 2 3" xfId="5098" xr:uid="{00000000-0005-0000-0000-0000EA200000}"/>
    <cellStyle name="용량보정 3 2 3 2" xfId="8173" xr:uid="{00000000-0005-0000-0000-0000EB200000}"/>
    <cellStyle name="용량보정 3 2 4" xfId="5708" xr:uid="{00000000-0005-0000-0000-0000EC200000}"/>
    <cellStyle name="용량보정 3 2 4 2" xfId="8783" xr:uid="{00000000-0005-0000-0000-0000ED200000}"/>
    <cellStyle name="용량보정 3 2 5" xfId="6458" xr:uid="{00000000-0005-0000-0000-0000EE200000}"/>
    <cellStyle name="용량보정 3 2 5 2" xfId="9533" xr:uid="{00000000-0005-0000-0000-0000EF200000}"/>
    <cellStyle name="용량보정 3 2 6" xfId="6928" xr:uid="{00000000-0005-0000-0000-0000F0200000}"/>
    <cellStyle name="용량보정 3 3" xfId="4003" xr:uid="{00000000-0005-0000-0000-0000F1200000}"/>
    <cellStyle name="용량보정 3 3 2" xfId="4613" xr:uid="{00000000-0005-0000-0000-0000F2200000}"/>
    <cellStyle name="용량보정 3 3 2 2" xfId="7688" xr:uid="{00000000-0005-0000-0000-0000F3200000}"/>
    <cellStyle name="용량보정 3 3 3" xfId="5223" xr:uid="{00000000-0005-0000-0000-0000F4200000}"/>
    <cellStyle name="용량보정 3 3 3 2" xfId="8298" xr:uid="{00000000-0005-0000-0000-0000F5200000}"/>
    <cellStyle name="용량보정 3 3 4" xfId="5833" xr:uid="{00000000-0005-0000-0000-0000F6200000}"/>
    <cellStyle name="용량보정 3 3 4 2" xfId="8908" xr:uid="{00000000-0005-0000-0000-0000F7200000}"/>
    <cellStyle name="용량보정 3 3 5" xfId="6099" xr:uid="{00000000-0005-0000-0000-0000F8200000}"/>
    <cellStyle name="용량보정 3 3 5 2" xfId="9174" xr:uid="{00000000-0005-0000-0000-0000F9200000}"/>
    <cellStyle name="용량보정 3 3 6" xfId="7053" xr:uid="{00000000-0005-0000-0000-0000FA200000}"/>
    <cellStyle name="용량보정 3 4" xfId="3570" xr:uid="{00000000-0005-0000-0000-0000FB200000}"/>
    <cellStyle name="용량보정 3 4 2" xfId="4180" xr:uid="{00000000-0005-0000-0000-0000FC200000}"/>
    <cellStyle name="용량보정 3 4 2 2" xfId="7255" xr:uid="{00000000-0005-0000-0000-0000FD200000}"/>
    <cellStyle name="용량보정 3 4 3" xfId="4790" xr:uid="{00000000-0005-0000-0000-0000FE200000}"/>
    <cellStyle name="용량보정 3 4 3 2" xfId="7865" xr:uid="{00000000-0005-0000-0000-0000FF200000}"/>
    <cellStyle name="용량보정 3 4 4" xfId="5400" xr:uid="{00000000-0005-0000-0000-000000210000}"/>
    <cellStyle name="용량보정 3 4 4 2" xfId="8475" xr:uid="{00000000-0005-0000-0000-000001210000}"/>
    <cellStyle name="용량보정 3 4 5" xfId="6312" xr:uid="{00000000-0005-0000-0000-000002210000}"/>
    <cellStyle name="용량보정 3 4 5 2" xfId="9387" xr:uid="{00000000-0005-0000-0000-000003210000}"/>
    <cellStyle name="용량보정 3 4 6" xfId="6620" xr:uid="{00000000-0005-0000-0000-000004210000}"/>
    <cellStyle name="용량보정 3 5" xfId="4132" xr:uid="{00000000-0005-0000-0000-000005210000}"/>
    <cellStyle name="용량보정 3 5 2" xfId="4742" xr:uid="{00000000-0005-0000-0000-000006210000}"/>
    <cellStyle name="용량보정 3 5 2 2" xfId="7817" xr:uid="{00000000-0005-0000-0000-000007210000}"/>
    <cellStyle name="용량보정 3 5 3" xfId="5352" xr:uid="{00000000-0005-0000-0000-000008210000}"/>
    <cellStyle name="용량보정 3 5 3 2" xfId="8427" xr:uid="{00000000-0005-0000-0000-000009210000}"/>
    <cellStyle name="용량보정 3 5 4" xfId="5962" xr:uid="{00000000-0005-0000-0000-00000A210000}"/>
    <cellStyle name="용량보정 3 5 4 2" xfId="9037" xr:uid="{00000000-0005-0000-0000-00000B210000}"/>
    <cellStyle name="용량보정 3 5 5" xfId="6598" xr:uid="{00000000-0005-0000-0000-00000C210000}"/>
    <cellStyle name="용량보정 3 5 5 2" xfId="9673" xr:uid="{00000000-0005-0000-0000-00000D210000}"/>
    <cellStyle name="용량보정 3 5 6" xfId="7182" xr:uid="{00000000-0005-0000-0000-00000E210000}"/>
    <cellStyle name="용량보정 3 6" xfId="4366" xr:uid="{00000000-0005-0000-0000-00000F210000}"/>
    <cellStyle name="용량보정 3 6 2" xfId="7441" xr:uid="{00000000-0005-0000-0000-000010210000}"/>
    <cellStyle name="용량보정 3 7" xfId="4976" xr:uid="{00000000-0005-0000-0000-000011210000}"/>
    <cellStyle name="용량보정 3 7 2" xfId="8051" xr:uid="{00000000-0005-0000-0000-000012210000}"/>
    <cellStyle name="용량보정 3 8" xfId="5586" xr:uid="{00000000-0005-0000-0000-000013210000}"/>
    <cellStyle name="용량보정 3 8 2" xfId="8661" xr:uid="{00000000-0005-0000-0000-000014210000}"/>
    <cellStyle name="용량보정 3 9" xfId="6210" xr:uid="{00000000-0005-0000-0000-000015210000}"/>
    <cellStyle name="용량보정 3 9 2" xfId="9285" xr:uid="{00000000-0005-0000-0000-000016210000}"/>
    <cellStyle name="용량보정 4" xfId="3748" xr:uid="{00000000-0005-0000-0000-000017210000}"/>
    <cellStyle name="용량보정 4 10" xfId="6798" xr:uid="{00000000-0005-0000-0000-000018210000}"/>
    <cellStyle name="용량보정 4 2" xfId="3870" xr:uid="{00000000-0005-0000-0000-000019210000}"/>
    <cellStyle name="용량보정 4 2 2" xfId="4480" xr:uid="{00000000-0005-0000-0000-00001A210000}"/>
    <cellStyle name="용량보정 4 2 2 2" xfId="7555" xr:uid="{00000000-0005-0000-0000-00001B210000}"/>
    <cellStyle name="용량보정 4 2 3" xfId="5090" xr:uid="{00000000-0005-0000-0000-00001C210000}"/>
    <cellStyle name="용량보정 4 2 3 2" xfId="8165" xr:uid="{00000000-0005-0000-0000-00001D210000}"/>
    <cellStyle name="용량보정 4 2 4" xfId="5700" xr:uid="{00000000-0005-0000-0000-00001E210000}"/>
    <cellStyle name="용량보정 4 2 4 2" xfId="8775" xr:uid="{00000000-0005-0000-0000-00001F210000}"/>
    <cellStyle name="용량보정 4 2 5" xfId="6466" xr:uid="{00000000-0005-0000-0000-000020210000}"/>
    <cellStyle name="용량보정 4 2 5 2" xfId="9541" xr:uid="{00000000-0005-0000-0000-000021210000}"/>
    <cellStyle name="용량보정 4 2 6" xfId="6920" xr:uid="{00000000-0005-0000-0000-000022210000}"/>
    <cellStyle name="용량보정 4 3" xfId="3995" xr:uid="{00000000-0005-0000-0000-000023210000}"/>
    <cellStyle name="용량보정 4 3 2" xfId="4605" xr:uid="{00000000-0005-0000-0000-000024210000}"/>
    <cellStyle name="용량보정 4 3 2 2" xfId="7680" xr:uid="{00000000-0005-0000-0000-000025210000}"/>
    <cellStyle name="용량보정 4 3 3" xfId="5215" xr:uid="{00000000-0005-0000-0000-000026210000}"/>
    <cellStyle name="용량보정 4 3 3 2" xfId="8290" xr:uid="{00000000-0005-0000-0000-000027210000}"/>
    <cellStyle name="용량보정 4 3 4" xfId="5825" xr:uid="{00000000-0005-0000-0000-000028210000}"/>
    <cellStyle name="용량보정 4 3 4 2" xfId="8900" xr:uid="{00000000-0005-0000-0000-000029210000}"/>
    <cellStyle name="용량보정 4 3 5" xfId="6101" xr:uid="{00000000-0005-0000-0000-00002A210000}"/>
    <cellStyle name="용량보정 4 3 5 2" xfId="9176" xr:uid="{00000000-0005-0000-0000-00002B210000}"/>
    <cellStyle name="용량보정 4 3 6" xfId="7045" xr:uid="{00000000-0005-0000-0000-00002C210000}"/>
    <cellStyle name="용량보정 4 4" xfId="3669" xr:uid="{00000000-0005-0000-0000-00002D210000}"/>
    <cellStyle name="용량보정 4 4 2" xfId="4279" xr:uid="{00000000-0005-0000-0000-00002E210000}"/>
    <cellStyle name="용량보정 4 4 2 2" xfId="7354" xr:uid="{00000000-0005-0000-0000-00002F210000}"/>
    <cellStyle name="용량보정 4 4 3" xfId="4889" xr:uid="{00000000-0005-0000-0000-000030210000}"/>
    <cellStyle name="용량보정 4 4 3 2" xfId="7964" xr:uid="{00000000-0005-0000-0000-000031210000}"/>
    <cellStyle name="용량보정 4 4 4" xfId="5499" xr:uid="{00000000-0005-0000-0000-000032210000}"/>
    <cellStyle name="용량보정 4 4 4 2" xfId="8574" xr:uid="{00000000-0005-0000-0000-000033210000}"/>
    <cellStyle name="용량보정 4 4 5" xfId="6235" xr:uid="{00000000-0005-0000-0000-000034210000}"/>
    <cellStyle name="용량보정 4 4 5 2" xfId="9310" xr:uid="{00000000-0005-0000-0000-000035210000}"/>
    <cellStyle name="용량보정 4 4 6" xfId="6719" xr:uid="{00000000-0005-0000-0000-000036210000}"/>
    <cellStyle name="용량보정 4 5" xfId="4124" xr:uid="{00000000-0005-0000-0000-000037210000}"/>
    <cellStyle name="용량보정 4 5 2" xfId="4734" xr:uid="{00000000-0005-0000-0000-000038210000}"/>
    <cellStyle name="용량보정 4 5 2 2" xfId="7809" xr:uid="{00000000-0005-0000-0000-000039210000}"/>
    <cellStyle name="용량보정 4 5 3" xfId="5344" xr:uid="{00000000-0005-0000-0000-00003A210000}"/>
    <cellStyle name="용량보정 4 5 3 2" xfId="8419" xr:uid="{00000000-0005-0000-0000-00003B210000}"/>
    <cellStyle name="용량보정 4 5 4" xfId="5954" xr:uid="{00000000-0005-0000-0000-00003C210000}"/>
    <cellStyle name="용량보정 4 5 4 2" xfId="9029" xr:uid="{00000000-0005-0000-0000-00003D210000}"/>
    <cellStyle name="용량보정 4 5 5" xfId="6588" xr:uid="{00000000-0005-0000-0000-00003E210000}"/>
    <cellStyle name="용량보정 4 5 5 2" xfId="9663" xr:uid="{00000000-0005-0000-0000-00003F210000}"/>
    <cellStyle name="용량보정 4 5 6" xfId="7174" xr:uid="{00000000-0005-0000-0000-000040210000}"/>
    <cellStyle name="용량보정 4 6" xfId="4358" xr:uid="{00000000-0005-0000-0000-000041210000}"/>
    <cellStyle name="용량보정 4 6 2" xfId="7433" xr:uid="{00000000-0005-0000-0000-000042210000}"/>
    <cellStyle name="용량보정 4 7" xfId="4968" xr:uid="{00000000-0005-0000-0000-000043210000}"/>
    <cellStyle name="용량보정 4 7 2" xfId="8043" xr:uid="{00000000-0005-0000-0000-000044210000}"/>
    <cellStyle name="용량보정 4 8" xfId="5578" xr:uid="{00000000-0005-0000-0000-000045210000}"/>
    <cellStyle name="용량보정 4 8 2" xfId="8653" xr:uid="{00000000-0005-0000-0000-000046210000}"/>
    <cellStyle name="용량보정 4 9" xfId="6493" xr:uid="{00000000-0005-0000-0000-000047210000}"/>
    <cellStyle name="용량보정 4 9 2" xfId="9568" xr:uid="{00000000-0005-0000-0000-000048210000}"/>
    <cellStyle name="우괄호_박심배수구조물공" xfId="1043" xr:uid="{00000000-0005-0000-0000-000049210000}"/>
    <cellStyle name="우측양괄호" xfId="1044" xr:uid="{00000000-0005-0000-0000-00004A210000}"/>
    <cellStyle name="원" xfId="1045" xr:uid="{00000000-0005-0000-0000-00004B210000}"/>
    <cellStyle name="원 2" xfId="3513" xr:uid="{00000000-0005-0000-0000-00004C210000}"/>
    <cellStyle name="원 3" xfId="2782" xr:uid="{00000000-0005-0000-0000-00004D210000}"/>
    <cellStyle name="원_U0509021205570" xfId="2784" xr:uid="{00000000-0005-0000-0000-00004E210000}"/>
    <cellStyle name="원_부천고가교(김포대교)" xfId="3514" xr:uid="{00000000-0005-0000-0000-00004F210000}"/>
    <cellStyle name="원_토목투찰(대림)" xfId="2783" xr:uid="{00000000-0005-0000-0000-000050210000}"/>
    <cellStyle name="유1" xfId="2785" xr:uid="{00000000-0005-0000-0000-000051210000}"/>
    <cellStyle name="일반" xfId="1046" xr:uid="{00000000-0005-0000-0000-000052210000}"/>
    <cellStyle name="일반 2" xfId="3515" xr:uid="{00000000-0005-0000-0000-000053210000}"/>
    <cellStyle name="일반 3" xfId="2786" xr:uid="{00000000-0005-0000-0000-000054210000}"/>
    <cellStyle name="일위대가" xfId="3516" xr:uid="{00000000-0005-0000-0000-000055210000}"/>
    <cellStyle name="입력" xfId="90" builtinId="20" customBuiltin="1"/>
    <cellStyle name="입력 10" xfId="1047" xr:uid="{00000000-0005-0000-0000-000057210000}"/>
    <cellStyle name="입력 11" xfId="1048" xr:uid="{00000000-0005-0000-0000-000058210000}"/>
    <cellStyle name="입력 12" xfId="1049" xr:uid="{00000000-0005-0000-0000-000059210000}"/>
    <cellStyle name="입력 13" xfId="1050" xr:uid="{00000000-0005-0000-0000-00005A210000}"/>
    <cellStyle name="입력 14" xfId="1051" xr:uid="{00000000-0005-0000-0000-00005B210000}"/>
    <cellStyle name="입력 15" xfId="1052" xr:uid="{00000000-0005-0000-0000-00005C210000}"/>
    <cellStyle name="입력 16" xfId="1053" xr:uid="{00000000-0005-0000-0000-00005D210000}"/>
    <cellStyle name="입력 17" xfId="1054" xr:uid="{00000000-0005-0000-0000-00005E210000}"/>
    <cellStyle name="입력 18" xfId="1055" xr:uid="{00000000-0005-0000-0000-00005F210000}"/>
    <cellStyle name="입력 19" xfId="1056" xr:uid="{00000000-0005-0000-0000-000060210000}"/>
    <cellStyle name="입력 2" xfId="91" xr:uid="{00000000-0005-0000-0000-000061210000}"/>
    <cellStyle name="입력 2 10" xfId="4993" xr:uid="{00000000-0005-0000-0000-000062210000}"/>
    <cellStyle name="입력 2 10 2" xfId="8068" xr:uid="{00000000-0005-0000-0000-000063210000}"/>
    <cellStyle name="입력 2 11" xfId="5603" xr:uid="{00000000-0005-0000-0000-000064210000}"/>
    <cellStyle name="입력 2 11 2" xfId="8678" xr:uid="{00000000-0005-0000-0000-000065210000}"/>
    <cellStyle name="입력 2 12" xfId="6193" xr:uid="{00000000-0005-0000-0000-000066210000}"/>
    <cellStyle name="입력 2 12 2" xfId="9268" xr:uid="{00000000-0005-0000-0000-000067210000}"/>
    <cellStyle name="입력 2 13" xfId="6823" xr:uid="{00000000-0005-0000-0000-000068210000}"/>
    <cellStyle name="입력 2 14" xfId="3773" xr:uid="{00000000-0005-0000-0000-000069210000}"/>
    <cellStyle name="입력 2 2" xfId="3782" xr:uid="{00000000-0005-0000-0000-00006A210000}"/>
    <cellStyle name="입력 2 2 10" xfId="6832" xr:uid="{00000000-0005-0000-0000-00006B210000}"/>
    <cellStyle name="입력 2 2 2" xfId="3904" xr:uid="{00000000-0005-0000-0000-00006C210000}"/>
    <cellStyle name="입력 2 2 2 2" xfId="4514" xr:uid="{00000000-0005-0000-0000-00006D210000}"/>
    <cellStyle name="입력 2 2 2 2 2" xfId="7589" xr:uid="{00000000-0005-0000-0000-00006E210000}"/>
    <cellStyle name="입력 2 2 2 3" xfId="5124" xr:uid="{00000000-0005-0000-0000-00006F210000}"/>
    <cellStyle name="입력 2 2 2 3 2" xfId="8199" xr:uid="{00000000-0005-0000-0000-000070210000}"/>
    <cellStyle name="입력 2 2 2 4" xfId="5734" xr:uid="{00000000-0005-0000-0000-000071210000}"/>
    <cellStyle name="입력 2 2 2 4 2" xfId="8809" xr:uid="{00000000-0005-0000-0000-000072210000}"/>
    <cellStyle name="입력 2 2 2 5" xfId="6432" xr:uid="{00000000-0005-0000-0000-000073210000}"/>
    <cellStyle name="입력 2 2 2 5 2" xfId="9507" xr:uid="{00000000-0005-0000-0000-000074210000}"/>
    <cellStyle name="입력 2 2 2 6" xfId="6954" xr:uid="{00000000-0005-0000-0000-000075210000}"/>
    <cellStyle name="입력 2 2 3" xfId="4029" xr:uid="{00000000-0005-0000-0000-000076210000}"/>
    <cellStyle name="입력 2 2 3 2" xfId="4639" xr:uid="{00000000-0005-0000-0000-000077210000}"/>
    <cellStyle name="입력 2 2 3 2 2" xfId="7714" xr:uid="{00000000-0005-0000-0000-000078210000}"/>
    <cellStyle name="입력 2 2 3 3" xfId="5249" xr:uid="{00000000-0005-0000-0000-000079210000}"/>
    <cellStyle name="입력 2 2 3 3 2" xfId="8324" xr:uid="{00000000-0005-0000-0000-00007A210000}"/>
    <cellStyle name="입력 2 2 3 4" xfId="5859" xr:uid="{00000000-0005-0000-0000-00007B210000}"/>
    <cellStyle name="입력 2 2 3 4 2" xfId="8934" xr:uid="{00000000-0005-0000-0000-00007C210000}"/>
    <cellStyle name="입력 2 2 3 5" xfId="6070" xr:uid="{00000000-0005-0000-0000-00007D210000}"/>
    <cellStyle name="입력 2 2 3 5 2" xfId="9145" xr:uid="{00000000-0005-0000-0000-00007E210000}"/>
    <cellStyle name="입력 2 2 3 6" xfId="7079" xr:uid="{00000000-0005-0000-0000-00007F210000}"/>
    <cellStyle name="입력 2 2 4" xfId="3575" xr:uid="{00000000-0005-0000-0000-000080210000}"/>
    <cellStyle name="입력 2 2 4 2" xfId="4185" xr:uid="{00000000-0005-0000-0000-000081210000}"/>
    <cellStyle name="입력 2 2 4 2 2" xfId="7260" xr:uid="{00000000-0005-0000-0000-000082210000}"/>
    <cellStyle name="입력 2 2 4 3" xfId="4795" xr:uid="{00000000-0005-0000-0000-000083210000}"/>
    <cellStyle name="입력 2 2 4 3 2" xfId="7870" xr:uid="{00000000-0005-0000-0000-000084210000}"/>
    <cellStyle name="입력 2 2 4 4" xfId="5405" xr:uid="{00000000-0005-0000-0000-000085210000}"/>
    <cellStyle name="입력 2 2 4 4 2" xfId="8480" xr:uid="{00000000-0005-0000-0000-000086210000}"/>
    <cellStyle name="입력 2 2 4 5" xfId="6307" xr:uid="{00000000-0005-0000-0000-000087210000}"/>
    <cellStyle name="입력 2 2 4 5 2" xfId="9382" xr:uid="{00000000-0005-0000-0000-000088210000}"/>
    <cellStyle name="입력 2 2 4 6" xfId="6625" xr:uid="{00000000-0005-0000-0000-000089210000}"/>
    <cellStyle name="입력 2 2 5" xfId="4158" xr:uid="{00000000-0005-0000-0000-00008A210000}"/>
    <cellStyle name="입력 2 2 5 2" xfId="4768" xr:uid="{00000000-0005-0000-0000-00008B210000}"/>
    <cellStyle name="입력 2 2 5 2 2" xfId="7843" xr:uid="{00000000-0005-0000-0000-00008C210000}"/>
    <cellStyle name="입력 2 2 5 3" xfId="5378" xr:uid="{00000000-0005-0000-0000-00008D210000}"/>
    <cellStyle name="입력 2 2 5 3 2" xfId="8453" xr:uid="{00000000-0005-0000-0000-00008E210000}"/>
    <cellStyle name="입력 2 2 5 4" xfId="5988" xr:uid="{00000000-0005-0000-0000-00008F210000}"/>
    <cellStyle name="입력 2 2 5 4 2" xfId="9063" xr:uid="{00000000-0005-0000-0000-000090210000}"/>
    <cellStyle name="입력 2 2 5 5" xfId="6589" xr:uid="{00000000-0005-0000-0000-000091210000}"/>
    <cellStyle name="입력 2 2 5 5 2" xfId="9664" xr:uid="{00000000-0005-0000-0000-000092210000}"/>
    <cellStyle name="입력 2 2 5 6" xfId="7208" xr:uid="{00000000-0005-0000-0000-000093210000}"/>
    <cellStyle name="입력 2 2 6" xfId="4392" xr:uid="{00000000-0005-0000-0000-000094210000}"/>
    <cellStyle name="입력 2 2 6 2" xfId="7467" xr:uid="{00000000-0005-0000-0000-000095210000}"/>
    <cellStyle name="입력 2 2 7" xfId="5002" xr:uid="{00000000-0005-0000-0000-000096210000}"/>
    <cellStyle name="입력 2 2 7 2" xfId="8077" xr:uid="{00000000-0005-0000-0000-000097210000}"/>
    <cellStyle name="입력 2 2 8" xfId="5612" xr:uid="{00000000-0005-0000-0000-000098210000}"/>
    <cellStyle name="입력 2 2 8 2" xfId="8687" xr:uid="{00000000-0005-0000-0000-000099210000}"/>
    <cellStyle name="입력 2 2 9" xfId="6184" xr:uid="{00000000-0005-0000-0000-00009A210000}"/>
    <cellStyle name="입력 2 2 9 2" xfId="9259" xr:uid="{00000000-0005-0000-0000-00009B210000}"/>
    <cellStyle name="입력 2 3" xfId="3791" xr:uid="{00000000-0005-0000-0000-00009C210000}"/>
    <cellStyle name="입력 2 3 10" xfId="6841" xr:uid="{00000000-0005-0000-0000-00009D210000}"/>
    <cellStyle name="입력 2 3 2" xfId="3913" xr:uid="{00000000-0005-0000-0000-00009E210000}"/>
    <cellStyle name="입력 2 3 2 2" xfId="4523" xr:uid="{00000000-0005-0000-0000-00009F210000}"/>
    <cellStyle name="입력 2 3 2 2 2" xfId="7598" xr:uid="{00000000-0005-0000-0000-0000A0210000}"/>
    <cellStyle name="입력 2 3 2 3" xfId="5133" xr:uid="{00000000-0005-0000-0000-0000A1210000}"/>
    <cellStyle name="입력 2 3 2 3 2" xfId="8208" xr:uid="{00000000-0005-0000-0000-0000A2210000}"/>
    <cellStyle name="입력 2 3 2 4" xfId="5743" xr:uid="{00000000-0005-0000-0000-0000A3210000}"/>
    <cellStyle name="입력 2 3 2 4 2" xfId="8818" xr:uid="{00000000-0005-0000-0000-0000A4210000}"/>
    <cellStyle name="입력 2 3 2 5" xfId="6423" xr:uid="{00000000-0005-0000-0000-0000A5210000}"/>
    <cellStyle name="입력 2 3 2 5 2" xfId="9498" xr:uid="{00000000-0005-0000-0000-0000A6210000}"/>
    <cellStyle name="입력 2 3 2 6" xfId="6963" xr:uid="{00000000-0005-0000-0000-0000A7210000}"/>
    <cellStyle name="입력 2 3 3" xfId="4038" xr:uid="{00000000-0005-0000-0000-0000A8210000}"/>
    <cellStyle name="입력 2 3 3 2" xfId="4648" xr:uid="{00000000-0005-0000-0000-0000A9210000}"/>
    <cellStyle name="입력 2 3 3 2 2" xfId="7723" xr:uid="{00000000-0005-0000-0000-0000AA210000}"/>
    <cellStyle name="입력 2 3 3 3" xfId="5258" xr:uid="{00000000-0005-0000-0000-0000AB210000}"/>
    <cellStyle name="입력 2 3 3 3 2" xfId="8333" xr:uid="{00000000-0005-0000-0000-0000AC210000}"/>
    <cellStyle name="입력 2 3 3 4" xfId="5868" xr:uid="{00000000-0005-0000-0000-0000AD210000}"/>
    <cellStyle name="입력 2 3 3 4 2" xfId="8943" xr:uid="{00000000-0005-0000-0000-0000AE210000}"/>
    <cellStyle name="입력 2 3 3 5" xfId="6061" xr:uid="{00000000-0005-0000-0000-0000AF210000}"/>
    <cellStyle name="입력 2 3 3 5 2" xfId="9136" xr:uid="{00000000-0005-0000-0000-0000B0210000}"/>
    <cellStyle name="입력 2 3 3 6" xfId="7088" xr:uid="{00000000-0005-0000-0000-0000B1210000}"/>
    <cellStyle name="입력 2 3 4" xfId="3574" xr:uid="{00000000-0005-0000-0000-0000B2210000}"/>
    <cellStyle name="입력 2 3 4 2" xfId="4184" xr:uid="{00000000-0005-0000-0000-0000B3210000}"/>
    <cellStyle name="입력 2 3 4 2 2" xfId="7259" xr:uid="{00000000-0005-0000-0000-0000B4210000}"/>
    <cellStyle name="입력 2 3 4 3" xfId="4794" xr:uid="{00000000-0005-0000-0000-0000B5210000}"/>
    <cellStyle name="입력 2 3 4 3 2" xfId="7869" xr:uid="{00000000-0005-0000-0000-0000B6210000}"/>
    <cellStyle name="입력 2 3 4 4" xfId="5404" xr:uid="{00000000-0005-0000-0000-0000B7210000}"/>
    <cellStyle name="입력 2 3 4 4 2" xfId="8479" xr:uid="{00000000-0005-0000-0000-0000B8210000}"/>
    <cellStyle name="입력 2 3 4 5" xfId="6308" xr:uid="{00000000-0005-0000-0000-0000B9210000}"/>
    <cellStyle name="입력 2 3 4 5 2" xfId="9383" xr:uid="{00000000-0005-0000-0000-0000BA210000}"/>
    <cellStyle name="입력 2 3 4 6" xfId="6624" xr:uid="{00000000-0005-0000-0000-0000BB210000}"/>
    <cellStyle name="입력 2 3 5" xfId="4167" xr:uid="{00000000-0005-0000-0000-0000BC210000}"/>
    <cellStyle name="입력 2 3 5 2" xfId="4777" xr:uid="{00000000-0005-0000-0000-0000BD210000}"/>
    <cellStyle name="입력 2 3 5 2 2" xfId="7852" xr:uid="{00000000-0005-0000-0000-0000BE210000}"/>
    <cellStyle name="입력 2 3 5 3" xfId="5387" xr:uid="{00000000-0005-0000-0000-0000BF210000}"/>
    <cellStyle name="입력 2 3 5 3 2" xfId="8462" xr:uid="{00000000-0005-0000-0000-0000C0210000}"/>
    <cellStyle name="입력 2 3 5 4" xfId="5997" xr:uid="{00000000-0005-0000-0000-0000C1210000}"/>
    <cellStyle name="입력 2 3 5 4 2" xfId="9072" xr:uid="{00000000-0005-0000-0000-0000C2210000}"/>
    <cellStyle name="입력 2 3 5 5" xfId="6607" xr:uid="{00000000-0005-0000-0000-0000C3210000}"/>
    <cellStyle name="입력 2 3 5 5 2" xfId="9682" xr:uid="{00000000-0005-0000-0000-0000C4210000}"/>
    <cellStyle name="입력 2 3 5 6" xfId="7217" xr:uid="{00000000-0005-0000-0000-0000C5210000}"/>
    <cellStyle name="입력 2 3 6" xfId="4401" xr:uid="{00000000-0005-0000-0000-0000C6210000}"/>
    <cellStyle name="입력 2 3 6 2" xfId="7476" xr:uid="{00000000-0005-0000-0000-0000C7210000}"/>
    <cellStyle name="입력 2 3 7" xfId="5011" xr:uid="{00000000-0005-0000-0000-0000C8210000}"/>
    <cellStyle name="입력 2 3 7 2" xfId="8086" xr:uid="{00000000-0005-0000-0000-0000C9210000}"/>
    <cellStyle name="입력 2 3 8" xfId="5621" xr:uid="{00000000-0005-0000-0000-0000CA210000}"/>
    <cellStyle name="입력 2 3 8 2" xfId="8696" xr:uid="{00000000-0005-0000-0000-0000CB210000}"/>
    <cellStyle name="입력 2 3 9" xfId="6175" xr:uid="{00000000-0005-0000-0000-0000CC210000}"/>
    <cellStyle name="입력 2 3 9 2" xfId="9250" xr:uid="{00000000-0005-0000-0000-0000CD210000}"/>
    <cellStyle name="입력 2 4" xfId="3799" xr:uid="{00000000-0005-0000-0000-0000CE210000}"/>
    <cellStyle name="입력 2 4 10" xfId="6849" xr:uid="{00000000-0005-0000-0000-0000CF210000}"/>
    <cellStyle name="입력 2 4 2" xfId="3921" xr:uid="{00000000-0005-0000-0000-0000D0210000}"/>
    <cellStyle name="입력 2 4 2 2" xfId="4531" xr:uid="{00000000-0005-0000-0000-0000D1210000}"/>
    <cellStyle name="입력 2 4 2 2 2" xfId="7606" xr:uid="{00000000-0005-0000-0000-0000D2210000}"/>
    <cellStyle name="입력 2 4 2 3" xfId="5141" xr:uid="{00000000-0005-0000-0000-0000D3210000}"/>
    <cellStyle name="입력 2 4 2 3 2" xfId="8216" xr:uid="{00000000-0005-0000-0000-0000D4210000}"/>
    <cellStyle name="입력 2 4 2 4" xfId="5751" xr:uid="{00000000-0005-0000-0000-0000D5210000}"/>
    <cellStyle name="입력 2 4 2 4 2" xfId="8826" xr:uid="{00000000-0005-0000-0000-0000D6210000}"/>
    <cellStyle name="입력 2 4 2 5" xfId="6415" xr:uid="{00000000-0005-0000-0000-0000D7210000}"/>
    <cellStyle name="입력 2 4 2 5 2" xfId="9490" xr:uid="{00000000-0005-0000-0000-0000D8210000}"/>
    <cellStyle name="입력 2 4 2 6" xfId="6971" xr:uid="{00000000-0005-0000-0000-0000D9210000}"/>
    <cellStyle name="입력 2 4 3" xfId="4046" xr:uid="{00000000-0005-0000-0000-0000DA210000}"/>
    <cellStyle name="입력 2 4 3 2" xfId="4656" xr:uid="{00000000-0005-0000-0000-0000DB210000}"/>
    <cellStyle name="입력 2 4 3 2 2" xfId="7731" xr:uid="{00000000-0005-0000-0000-0000DC210000}"/>
    <cellStyle name="입력 2 4 3 3" xfId="5266" xr:uid="{00000000-0005-0000-0000-0000DD210000}"/>
    <cellStyle name="입력 2 4 3 3 2" xfId="8341" xr:uid="{00000000-0005-0000-0000-0000DE210000}"/>
    <cellStyle name="입력 2 4 3 4" xfId="5876" xr:uid="{00000000-0005-0000-0000-0000DF210000}"/>
    <cellStyle name="입력 2 4 3 4 2" xfId="8951" xr:uid="{00000000-0005-0000-0000-0000E0210000}"/>
    <cellStyle name="입력 2 4 3 5" xfId="6335" xr:uid="{00000000-0005-0000-0000-0000E1210000}"/>
    <cellStyle name="입력 2 4 3 5 2" xfId="9410" xr:uid="{00000000-0005-0000-0000-0000E2210000}"/>
    <cellStyle name="입력 2 4 3 6" xfId="7096" xr:uid="{00000000-0005-0000-0000-0000E3210000}"/>
    <cellStyle name="입력 2 4 4" xfId="4053" xr:uid="{00000000-0005-0000-0000-0000E4210000}"/>
    <cellStyle name="입력 2 4 4 2" xfId="4663" xr:uid="{00000000-0005-0000-0000-0000E5210000}"/>
    <cellStyle name="입력 2 4 4 2 2" xfId="7738" xr:uid="{00000000-0005-0000-0000-0000E6210000}"/>
    <cellStyle name="입력 2 4 4 3" xfId="5273" xr:uid="{00000000-0005-0000-0000-0000E7210000}"/>
    <cellStyle name="입력 2 4 4 3 2" xfId="8348" xr:uid="{00000000-0005-0000-0000-0000E8210000}"/>
    <cellStyle name="입력 2 4 4 4" xfId="5883" xr:uid="{00000000-0005-0000-0000-0000E9210000}"/>
    <cellStyle name="입력 2 4 4 4 2" xfId="8958" xr:uid="{00000000-0005-0000-0000-0000EA210000}"/>
    <cellStyle name="입력 2 4 4 5" xfId="6328" xr:uid="{00000000-0005-0000-0000-0000EB210000}"/>
    <cellStyle name="입력 2 4 4 5 2" xfId="9403" xr:uid="{00000000-0005-0000-0000-0000EC210000}"/>
    <cellStyle name="입력 2 4 4 6" xfId="7103" xr:uid="{00000000-0005-0000-0000-0000ED210000}"/>
    <cellStyle name="입력 2 4 5" xfId="4175" xr:uid="{00000000-0005-0000-0000-0000EE210000}"/>
    <cellStyle name="입력 2 4 5 2" xfId="4785" xr:uid="{00000000-0005-0000-0000-0000EF210000}"/>
    <cellStyle name="입력 2 4 5 2 2" xfId="7860" xr:uid="{00000000-0005-0000-0000-0000F0210000}"/>
    <cellStyle name="입력 2 4 5 3" xfId="5395" xr:uid="{00000000-0005-0000-0000-0000F1210000}"/>
    <cellStyle name="입력 2 4 5 3 2" xfId="8470" xr:uid="{00000000-0005-0000-0000-0000F2210000}"/>
    <cellStyle name="입력 2 4 5 4" xfId="6005" xr:uid="{00000000-0005-0000-0000-0000F3210000}"/>
    <cellStyle name="입력 2 4 5 4 2" xfId="9080" xr:uid="{00000000-0005-0000-0000-0000F4210000}"/>
    <cellStyle name="입력 2 4 5 5" xfId="6615" xr:uid="{00000000-0005-0000-0000-0000F5210000}"/>
    <cellStyle name="입력 2 4 5 5 2" xfId="9690" xr:uid="{00000000-0005-0000-0000-0000F6210000}"/>
    <cellStyle name="입력 2 4 5 6" xfId="7225" xr:uid="{00000000-0005-0000-0000-0000F7210000}"/>
    <cellStyle name="입력 2 4 6" xfId="4409" xr:uid="{00000000-0005-0000-0000-0000F8210000}"/>
    <cellStyle name="입력 2 4 6 2" xfId="7484" xr:uid="{00000000-0005-0000-0000-0000F9210000}"/>
    <cellStyle name="입력 2 4 7" xfId="5019" xr:uid="{00000000-0005-0000-0000-0000FA210000}"/>
    <cellStyle name="입력 2 4 7 2" xfId="8094" xr:uid="{00000000-0005-0000-0000-0000FB210000}"/>
    <cellStyle name="입력 2 4 8" xfId="5629" xr:uid="{00000000-0005-0000-0000-0000FC210000}"/>
    <cellStyle name="입력 2 4 8 2" xfId="8704" xr:uid="{00000000-0005-0000-0000-0000FD210000}"/>
    <cellStyle name="입력 2 4 9" xfId="6167" xr:uid="{00000000-0005-0000-0000-0000FE210000}"/>
    <cellStyle name="입력 2 4 9 2" xfId="9242" xr:uid="{00000000-0005-0000-0000-0000FF210000}"/>
    <cellStyle name="입력 2 5" xfId="3895" xr:uid="{00000000-0005-0000-0000-000000220000}"/>
    <cellStyle name="입력 2 5 2" xfId="4505" xr:uid="{00000000-0005-0000-0000-000001220000}"/>
    <cellStyle name="입력 2 5 2 2" xfId="7580" xr:uid="{00000000-0005-0000-0000-000002220000}"/>
    <cellStyle name="입력 2 5 3" xfId="5115" xr:uid="{00000000-0005-0000-0000-000003220000}"/>
    <cellStyle name="입력 2 5 3 2" xfId="8190" xr:uid="{00000000-0005-0000-0000-000004220000}"/>
    <cellStyle name="입력 2 5 4" xfId="5725" xr:uid="{00000000-0005-0000-0000-000005220000}"/>
    <cellStyle name="입력 2 5 4 2" xfId="8800" xr:uid="{00000000-0005-0000-0000-000006220000}"/>
    <cellStyle name="입력 2 5 5" xfId="6441" xr:uid="{00000000-0005-0000-0000-000007220000}"/>
    <cellStyle name="입력 2 5 5 2" xfId="9516" xr:uid="{00000000-0005-0000-0000-000008220000}"/>
    <cellStyle name="입력 2 5 6" xfId="6945" xr:uid="{00000000-0005-0000-0000-000009220000}"/>
    <cellStyle name="입력 2 6" xfId="4020" xr:uid="{00000000-0005-0000-0000-00000A220000}"/>
    <cellStyle name="입력 2 6 2" xfId="4630" xr:uid="{00000000-0005-0000-0000-00000B220000}"/>
    <cellStyle name="입력 2 6 2 2" xfId="7705" xr:uid="{00000000-0005-0000-0000-00000C220000}"/>
    <cellStyle name="입력 2 6 3" xfId="5240" xr:uid="{00000000-0005-0000-0000-00000D220000}"/>
    <cellStyle name="입력 2 6 3 2" xfId="8315" xr:uid="{00000000-0005-0000-0000-00000E220000}"/>
    <cellStyle name="입력 2 6 4" xfId="5850" xr:uid="{00000000-0005-0000-0000-00000F220000}"/>
    <cellStyle name="입력 2 6 4 2" xfId="8925" xr:uid="{00000000-0005-0000-0000-000010220000}"/>
    <cellStyle name="입력 2 6 5" xfId="6079" xr:uid="{00000000-0005-0000-0000-000011220000}"/>
    <cellStyle name="입력 2 6 5 2" xfId="9154" xr:uid="{00000000-0005-0000-0000-000012220000}"/>
    <cellStyle name="입력 2 6 6" xfId="7070" xr:uid="{00000000-0005-0000-0000-000013220000}"/>
    <cellStyle name="입력 2 7" xfId="3673" xr:uid="{00000000-0005-0000-0000-000014220000}"/>
    <cellStyle name="입력 2 7 2" xfId="4283" xr:uid="{00000000-0005-0000-0000-000015220000}"/>
    <cellStyle name="입력 2 7 2 2" xfId="7358" xr:uid="{00000000-0005-0000-0000-000016220000}"/>
    <cellStyle name="입력 2 7 3" xfId="4893" xr:uid="{00000000-0005-0000-0000-000017220000}"/>
    <cellStyle name="입력 2 7 3 2" xfId="7968" xr:uid="{00000000-0005-0000-0000-000018220000}"/>
    <cellStyle name="입력 2 7 4" xfId="5503" xr:uid="{00000000-0005-0000-0000-000019220000}"/>
    <cellStyle name="입력 2 7 4 2" xfId="8578" xr:uid="{00000000-0005-0000-0000-00001A220000}"/>
    <cellStyle name="입력 2 7 5" xfId="6231" xr:uid="{00000000-0005-0000-0000-00001B220000}"/>
    <cellStyle name="입력 2 7 5 2" xfId="9306" xr:uid="{00000000-0005-0000-0000-00001C220000}"/>
    <cellStyle name="입력 2 7 6" xfId="6723" xr:uid="{00000000-0005-0000-0000-00001D220000}"/>
    <cellStyle name="입력 2 8" xfId="4149" xr:uid="{00000000-0005-0000-0000-00001E220000}"/>
    <cellStyle name="입력 2 8 2" xfId="4759" xr:uid="{00000000-0005-0000-0000-00001F220000}"/>
    <cellStyle name="입력 2 8 2 2" xfId="7834" xr:uid="{00000000-0005-0000-0000-000020220000}"/>
    <cellStyle name="입력 2 8 3" xfId="5369" xr:uid="{00000000-0005-0000-0000-000021220000}"/>
    <cellStyle name="입력 2 8 3 2" xfId="8444" xr:uid="{00000000-0005-0000-0000-000022220000}"/>
    <cellStyle name="입력 2 8 4" xfId="5979" xr:uid="{00000000-0005-0000-0000-000023220000}"/>
    <cellStyle name="입력 2 8 4 2" xfId="9054" xr:uid="{00000000-0005-0000-0000-000024220000}"/>
    <cellStyle name="입력 2 8 5" xfId="6008" xr:uid="{00000000-0005-0000-0000-000025220000}"/>
    <cellStyle name="입력 2 8 5 2" xfId="9083" xr:uid="{00000000-0005-0000-0000-000026220000}"/>
    <cellStyle name="입력 2 8 6" xfId="7199" xr:uid="{00000000-0005-0000-0000-000027220000}"/>
    <cellStyle name="입력 2 9" xfId="4383" xr:uid="{00000000-0005-0000-0000-000028220000}"/>
    <cellStyle name="입력 2 9 2" xfId="7458" xr:uid="{00000000-0005-0000-0000-000029220000}"/>
    <cellStyle name="입력 20" xfId="1057" xr:uid="{00000000-0005-0000-0000-00002A220000}"/>
    <cellStyle name="입력 3" xfId="1058" xr:uid="{00000000-0005-0000-0000-00002B220000}"/>
    <cellStyle name="입력 4" xfId="1059" xr:uid="{00000000-0005-0000-0000-00002C220000}"/>
    <cellStyle name="입력 5" xfId="1060" xr:uid="{00000000-0005-0000-0000-00002D220000}"/>
    <cellStyle name="입력 6" xfId="1061" xr:uid="{00000000-0005-0000-0000-00002E220000}"/>
    <cellStyle name="입력 7" xfId="1062" xr:uid="{00000000-0005-0000-0000-00002F220000}"/>
    <cellStyle name="입력 8" xfId="1063" xr:uid="{00000000-0005-0000-0000-000030220000}"/>
    <cellStyle name="입력 9" xfId="1064" xr:uid="{00000000-0005-0000-0000-000031220000}"/>
    <cellStyle name="자리수" xfId="1065" xr:uid="{00000000-0005-0000-0000-000032220000}"/>
    <cellStyle name="자리수 - 유형1" xfId="2787" xr:uid="{00000000-0005-0000-0000-000033220000}"/>
    <cellStyle name="자리수 2" xfId="3517" xr:uid="{00000000-0005-0000-0000-000034220000}"/>
    <cellStyle name="자리수 3" xfId="3562" xr:uid="{00000000-0005-0000-0000-000035220000}"/>
    <cellStyle name="자리수_당현천상 교량(2개소)정밀안전진단 견적(1)" xfId="2788" xr:uid="{00000000-0005-0000-0000-000036220000}"/>
    <cellStyle name="자리수0" xfId="1066" xr:uid="{00000000-0005-0000-0000-000037220000}"/>
    <cellStyle name="자리수0 2" xfId="3518" xr:uid="{00000000-0005-0000-0000-000038220000}"/>
    <cellStyle name="정렬" xfId="2789" xr:uid="{00000000-0005-0000-0000-000039220000}"/>
    <cellStyle name="정렬범위" xfId="2790" xr:uid="{00000000-0005-0000-0000-00003A220000}"/>
    <cellStyle name="제곱" xfId="1067" xr:uid="{00000000-0005-0000-0000-00003B220000}"/>
    <cellStyle name="제목" xfId="92" builtinId="15" customBuiltin="1"/>
    <cellStyle name="제목 1" xfId="93" builtinId="16" customBuiltin="1"/>
    <cellStyle name="제목 1 10" xfId="1068" xr:uid="{00000000-0005-0000-0000-00003E220000}"/>
    <cellStyle name="제목 1 11" xfId="1069" xr:uid="{00000000-0005-0000-0000-00003F220000}"/>
    <cellStyle name="제목 1 12" xfId="1070" xr:uid="{00000000-0005-0000-0000-000040220000}"/>
    <cellStyle name="제목 1 13" xfId="1071" xr:uid="{00000000-0005-0000-0000-000041220000}"/>
    <cellStyle name="제목 1 14" xfId="1072" xr:uid="{00000000-0005-0000-0000-000042220000}"/>
    <cellStyle name="제목 1 15" xfId="1073" xr:uid="{00000000-0005-0000-0000-000043220000}"/>
    <cellStyle name="제목 1 16" xfId="1074" xr:uid="{00000000-0005-0000-0000-000044220000}"/>
    <cellStyle name="제목 1 17" xfId="1075" xr:uid="{00000000-0005-0000-0000-000045220000}"/>
    <cellStyle name="제목 1 18" xfId="1076" xr:uid="{00000000-0005-0000-0000-000046220000}"/>
    <cellStyle name="제목 1 19" xfId="1077" xr:uid="{00000000-0005-0000-0000-000047220000}"/>
    <cellStyle name="제목 1 2" xfId="94" xr:uid="{00000000-0005-0000-0000-000048220000}"/>
    <cellStyle name="제목 1 20" xfId="1078" xr:uid="{00000000-0005-0000-0000-000049220000}"/>
    <cellStyle name="제목 1 3" xfId="1079" xr:uid="{00000000-0005-0000-0000-00004A220000}"/>
    <cellStyle name="제목 1 4" xfId="1080" xr:uid="{00000000-0005-0000-0000-00004B220000}"/>
    <cellStyle name="제목 1 5" xfId="1081" xr:uid="{00000000-0005-0000-0000-00004C220000}"/>
    <cellStyle name="제목 1 6" xfId="1082" xr:uid="{00000000-0005-0000-0000-00004D220000}"/>
    <cellStyle name="제목 1 7" xfId="1083" xr:uid="{00000000-0005-0000-0000-00004E220000}"/>
    <cellStyle name="제목 1 8" xfId="1084" xr:uid="{00000000-0005-0000-0000-00004F220000}"/>
    <cellStyle name="제목 1 9" xfId="1085" xr:uid="{00000000-0005-0000-0000-000050220000}"/>
    <cellStyle name="제목 10" xfId="1086" xr:uid="{00000000-0005-0000-0000-000051220000}"/>
    <cellStyle name="제목 11" xfId="1087" xr:uid="{00000000-0005-0000-0000-000052220000}"/>
    <cellStyle name="제목 12" xfId="1088" xr:uid="{00000000-0005-0000-0000-000053220000}"/>
    <cellStyle name="제목 13" xfId="1089" xr:uid="{00000000-0005-0000-0000-000054220000}"/>
    <cellStyle name="제목 14" xfId="1090" xr:uid="{00000000-0005-0000-0000-000055220000}"/>
    <cellStyle name="제목 15" xfId="1091" xr:uid="{00000000-0005-0000-0000-000056220000}"/>
    <cellStyle name="제목 16" xfId="1092" xr:uid="{00000000-0005-0000-0000-000057220000}"/>
    <cellStyle name="제목 17" xfId="1093" xr:uid="{00000000-0005-0000-0000-000058220000}"/>
    <cellStyle name="제목 18" xfId="1094" xr:uid="{00000000-0005-0000-0000-000059220000}"/>
    <cellStyle name="제목 19" xfId="1095" xr:uid="{00000000-0005-0000-0000-00005A220000}"/>
    <cellStyle name="제목 2" xfId="95" builtinId="17" customBuiltin="1"/>
    <cellStyle name="제목 2 10" xfId="1096" xr:uid="{00000000-0005-0000-0000-00005C220000}"/>
    <cellStyle name="제목 2 11" xfId="1097" xr:uid="{00000000-0005-0000-0000-00005D220000}"/>
    <cellStyle name="제목 2 12" xfId="1098" xr:uid="{00000000-0005-0000-0000-00005E220000}"/>
    <cellStyle name="제목 2 13" xfId="1099" xr:uid="{00000000-0005-0000-0000-00005F220000}"/>
    <cellStyle name="제목 2 14" xfId="1100" xr:uid="{00000000-0005-0000-0000-000060220000}"/>
    <cellStyle name="제목 2 15" xfId="1101" xr:uid="{00000000-0005-0000-0000-000061220000}"/>
    <cellStyle name="제목 2 16" xfId="1102" xr:uid="{00000000-0005-0000-0000-000062220000}"/>
    <cellStyle name="제목 2 17" xfId="1103" xr:uid="{00000000-0005-0000-0000-000063220000}"/>
    <cellStyle name="제목 2 18" xfId="1104" xr:uid="{00000000-0005-0000-0000-000064220000}"/>
    <cellStyle name="제목 2 19" xfId="1105" xr:uid="{00000000-0005-0000-0000-000065220000}"/>
    <cellStyle name="제목 2 2" xfId="96" xr:uid="{00000000-0005-0000-0000-000066220000}"/>
    <cellStyle name="제목 2 20" xfId="1106" xr:uid="{00000000-0005-0000-0000-000067220000}"/>
    <cellStyle name="제목 2 3" xfId="1107" xr:uid="{00000000-0005-0000-0000-000068220000}"/>
    <cellStyle name="제목 2 4" xfId="1108" xr:uid="{00000000-0005-0000-0000-000069220000}"/>
    <cellStyle name="제목 2 5" xfId="1109" xr:uid="{00000000-0005-0000-0000-00006A220000}"/>
    <cellStyle name="제목 2 6" xfId="1110" xr:uid="{00000000-0005-0000-0000-00006B220000}"/>
    <cellStyle name="제목 2 7" xfId="1111" xr:uid="{00000000-0005-0000-0000-00006C220000}"/>
    <cellStyle name="제목 2 8" xfId="1112" xr:uid="{00000000-0005-0000-0000-00006D220000}"/>
    <cellStyle name="제목 2 9" xfId="1113" xr:uid="{00000000-0005-0000-0000-00006E220000}"/>
    <cellStyle name="제목 20" xfId="1114" xr:uid="{00000000-0005-0000-0000-00006F220000}"/>
    <cellStyle name="제목 21" xfId="1115" xr:uid="{00000000-0005-0000-0000-000070220000}"/>
    <cellStyle name="제목 22" xfId="1116" xr:uid="{00000000-0005-0000-0000-000071220000}"/>
    <cellStyle name="제목 23" xfId="1117" xr:uid="{00000000-0005-0000-0000-000072220000}"/>
    <cellStyle name="제목 24" xfId="2791" xr:uid="{00000000-0005-0000-0000-000073220000}"/>
    <cellStyle name="제목 3" xfId="97" builtinId="18" customBuiltin="1"/>
    <cellStyle name="제목 3 10" xfId="1118" xr:uid="{00000000-0005-0000-0000-000075220000}"/>
    <cellStyle name="제목 3 11" xfId="1119" xr:uid="{00000000-0005-0000-0000-000076220000}"/>
    <cellStyle name="제목 3 12" xfId="1120" xr:uid="{00000000-0005-0000-0000-000077220000}"/>
    <cellStyle name="제목 3 13" xfId="1121" xr:uid="{00000000-0005-0000-0000-000078220000}"/>
    <cellStyle name="제목 3 14" xfId="1122" xr:uid="{00000000-0005-0000-0000-000079220000}"/>
    <cellStyle name="제목 3 15" xfId="1123" xr:uid="{00000000-0005-0000-0000-00007A220000}"/>
    <cellStyle name="제목 3 16" xfId="1124" xr:uid="{00000000-0005-0000-0000-00007B220000}"/>
    <cellStyle name="제목 3 17" xfId="1125" xr:uid="{00000000-0005-0000-0000-00007C220000}"/>
    <cellStyle name="제목 3 18" xfId="1126" xr:uid="{00000000-0005-0000-0000-00007D220000}"/>
    <cellStyle name="제목 3 19" xfId="1127" xr:uid="{00000000-0005-0000-0000-00007E220000}"/>
    <cellStyle name="제목 3 2" xfId="98" xr:uid="{00000000-0005-0000-0000-00007F220000}"/>
    <cellStyle name="제목 3 20" xfId="1128" xr:uid="{00000000-0005-0000-0000-000080220000}"/>
    <cellStyle name="제목 3 3" xfId="1129" xr:uid="{00000000-0005-0000-0000-000081220000}"/>
    <cellStyle name="제목 3 4" xfId="1130" xr:uid="{00000000-0005-0000-0000-000082220000}"/>
    <cellStyle name="제목 3 5" xfId="1131" xr:uid="{00000000-0005-0000-0000-000083220000}"/>
    <cellStyle name="제목 3 6" xfId="1132" xr:uid="{00000000-0005-0000-0000-000084220000}"/>
    <cellStyle name="제목 3 7" xfId="1133" xr:uid="{00000000-0005-0000-0000-000085220000}"/>
    <cellStyle name="제목 3 8" xfId="1134" xr:uid="{00000000-0005-0000-0000-000086220000}"/>
    <cellStyle name="제목 3 9" xfId="1135" xr:uid="{00000000-0005-0000-0000-000087220000}"/>
    <cellStyle name="제목 4" xfId="99" builtinId="19" customBuiltin="1"/>
    <cellStyle name="제목 4 10" xfId="1136" xr:uid="{00000000-0005-0000-0000-000089220000}"/>
    <cellStyle name="제목 4 11" xfId="1137" xr:uid="{00000000-0005-0000-0000-00008A220000}"/>
    <cellStyle name="제목 4 12" xfId="1138" xr:uid="{00000000-0005-0000-0000-00008B220000}"/>
    <cellStyle name="제목 4 13" xfId="1139" xr:uid="{00000000-0005-0000-0000-00008C220000}"/>
    <cellStyle name="제목 4 14" xfId="1140" xr:uid="{00000000-0005-0000-0000-00008D220000}"/>
    <cellStyle name="제목 4 15" xfId="1141" xr:uid="{00000000-0005-0000-0000-00008E220000}"/>
    <cellStyle name="제목 4 16" xfId="1142" xr:uid="{00000000-0005-0000-0000-00008F220000}"/>
    <cellStyle name="제목 4 17" xfId="1143" xr:uid="{00000000-0005-0000-0000-000090220000}"/>
    <cellStyle name="제목 4 18" xfId="1144" xr:uid="{00000000-0005-0000-0000-000091220000}"/>
    <cellStyle name="제목 4 19" xfId="1145" xr:uid="{00000000-0005-0000-0000-000092220000}"/>
    <cellStyle name="제목 4 2" xfId="100" xr:uid="{00000000-0005-0000-0000-000093220000}"/>
    <cellStyle name="제목 4 20" xfId="1146" xr:uid="{00000000-0005-0000-0000-000094220000}"/>
    <cellStyle name="제목 4 3" xfId="1147" xr:uid="{00000000-0005-0000-0000-000095220000}"/>
    <cellStyle name="제목 4 4" xfId="1148" xr:uid="{00000000-0005-0000-0000-000096220000}"/>
    <cellStyle name="제목 4 5" xfId="1149" xr:uid="{00000000-0005-0000-0000-000097220000}"/>
    <cellStyle name="제목 4 6" xfId="1150" xr:uid="{00000000-0005-0000-0000-000098220000}"/>
    <cellStyle name="제목 4 7" xfId="1151" xr:uid="{00000000-0005-0000-0000-000099220000}"/>
    <cellStyle name="제목 4 8" xfId="1152" xr:uid="{00000000-0005-0000-0000-00009A220000}"/>
    <cellStyle name="제목 4 9" xfId="1153" xr:uid="{00000000-0005-0000-0000-00009B220000}"/>
    <cellStyle name="제목 5" xfId="1154" xr:uid="{00000000-0005-0000-0000-00009C220000}"/>
    <cellStyle name="제목 6" xfId="1155" xr:uid="{00000000-0005-0000-0000-00009D220000}"/>
    <cellStyle name="제목 7" xfId="1156" xr:uid="{00000000-0005-0000-0000-00009E220000}"/>
    <cellStyle name="제목 8" xfId="1157" xr:uid="{00000000-0005-0000-0000-00009F220000}"/>
    <cellStyle name="제목 9" xfId="1158" xr:uid="{00000000-0005-0000-0000-0000A0220000}"/>
    <cellStyle name="좋음" xfId="101" builtinId="26" customBuiltin="1"/>
    <cellStyle name="좋음 10" xfId="1159" xr:uid="{00000000-0005-0000-0000-0000A2220000}"/>
    <cellStyle name="좋음 11" xfId="1160" xr:uid="{00000000-0005-0000-0000-0000A3220000}"/>
    <cellStyle name="좋음 12" xfId="1161" xr:uid="{00000000-0005-0000-0000-0000A4220000}"/>
    <cellStyle name="좋음 13" xfId="1162" xr:uid="{00000000-0005-0000-0000-0000A5220000}"/>
    <cellStyle name="좋음 14" xfId="1163" xr:uid="{00000000-0005-0000-0000-0000A6220000}"/>
    <cellStyle name="좋음 15" xfId="1164" xr:uid="{00000000-0005-0000-0000-0000A7220000}"/>
    <cellStyle name="좋음 16" xfId="1165" xr:uid="{00000000-0005-0000-0000-0000A8220000}"/>
    <cellStyle name="좋음 17" xfId="1166" xr:uid="{00000000-0005-0000-0000-0000A9220000}"/>
    <cellStyle name="좋음 18" xfId="1167" xr:uid="{00000000-0005-0000-0000-0000AA220000}"/>
    <cellStyle name="좋음 19" xfId="1168" xr:uid="{00000000-0005-0000-0000-0000AB220000}"/>
    <cellStyle name="좋음 2" xfId="102" xr:uid="{00000000-0005-0000-0000-0000AC220000}"/>
    <cellStyle name="좋음 20" xfId="1169" xr:uid="{00000000-0005-0000-0000-0000AD220000}"/>
    <cellStyle name="좋음 3" xfId="1170" xr:uid="{00000000-0005-0000-0000-0000AE220000}"/>
    <cellStyle name="좋음 4" xfId="1171" xr:uid="{00000000-0005-0000-0000-0000AF220000}"/>
    <cellStyle name="좋음 5" xfId="1172" xr:uid="{00000000-0005-0000-0000-0000B0220000}"/>
    <cellStyle name="좋음 6" xfId="1173" xr:uid="{00000000-0005-0000-0000-0000B1220000}"/>
    <cellStyle name="좋음 7" xfId="1174" xr:uid="{00000000-0005-0000-0000-0000B2220000}"/>
    <cellStyle name="좋음 8" xfId="1175" xr:uid="{00000000-0005-0000-0000-0000B3220000}"/>
    <cellStyle name="좋음 9" xfId="1176" xr:uid="{00000000-0005-0000-0000-0000B4220000}"/>
    <cellStyle name="좌괄호_박심배수구조물공" xfId="1177" xr:uid="{00000000-0005-0000-0000-0000B5220000}"/>
    <cellStyle name="좌측양괄호" xfId="1178" xr:uid="{00000000-0005-0000-0000-0000B6220000}"/>
    <cellStyle name="지정되지 않음" xfId="1179" xr:uid="{00000000-0005-0000-0000-0000B7220000}"/>
    <cellStyle name="지하철정렬" xfId="2792" xr:uid="{00000000-0005-0000-0000-0000B8220000}"/>
    <cellStyle name="출력" xfId="103" builtinId="21" customBuiltin="1"/>
    <cellStyle name="출력 10" xfId="1180" xr:uid="{00000000-0005-0000-0000-0000BA220000}"/>
    <cellStyle name="출력 11" xfId="1181" xr:uid="{00000000-0005-0000-0000-0000BB220000}"/>
    <cellStyle name="출력 12" xfId="1182" xr:uid="{00000000-0005-0000-0000-0000BC220000}"/>
    <cellStyle name="출력 13" xfId="1183" xr:uid="{00000000-0005-0000-0000-0000BD220000}"/>
    <cellStyle name="출력 14" xfId="1184" xr:uid="{00000000-0005-0000-0000-0000BE220000}"/>
    <cellStyle name="출력 15" xfId="1185" xr:uid="{00000000-0005-0000-0000-0000BF220000}"/>
    <cellStyle name="출력 16" xfId="1186" xr:uid="{00000000-0005-0000-0000-0000C0220000}"/>
    <cellStyle name="출력 17" xfId="1187" xr:uid="{00000000-0005-0000-0000-0000C1220000}"/>
    <cellStyle name="출력 18" xfId="1188" xr:uid="{00000000-0005-0000-0000-0000C2220000}"/>
    <cellStyle name="출력 19" xfId="1189" xr:uid="{00000000-0005-0000-0000-0000C3220000}"/>
    <cellStyle name="출력 2" xfId="104" xr:uid="{00000000-0005-0000-0000-0000C4220000}"/>
    <cellStyle name="출력 2 10" xfId="4987" xr:uid="{00000000-0005-0000-0000-0000C5220000}"/>
    <cellStyle name="출력 2 10 2" xfId="8062" xr:uid="{00000000-0005-0000-0000-0000C6220000}"/>
    <cellStyle name="출력 2 11" xfId="5597" xr:uid="{00000000-0005-0000-0000-0000C7220000}"/>
    <cellStyle name="출력 2 11 2" xfId="8672" xr:uid="{00000000-0005-0000-0000-0000C8220000}"/>
    <cellStyle name="출력 2 12" xfId="6199" xr:uid="{00000000-0005-0000-0000-0000C9220000}"/>
    <cellStyle name="출력 2 12 2" xfId="9274" xr:uid="{00000000-0005-0000-0000-0000CA220000}"/>
    <cellStyle name="출력 2 13" xfId="6817" xr:uid="{00000000-0005-0000-0000-0000CB220000}"/>
    <cellStyle name="출력 2 14" xfId="3767" xr:uid="{00000000-0005-0000-0000-0000CC220000}"/>
    <cellStyle name="출력 2 2" xfId="3776" xr:uid="{00000000-0005-0000-0000-0000CD220000}"/>
    <cellStyle name="출력 2 2 10" xfId="6826" xr:uid="{00000000-0005-0000-0000-0000CE220000}"/>
    <cellStyle name="출력 2 2 2" xfId="3898" xr:uid="{00000000-0005-0000-0000-0000CF220000}"/>
    <cellStyle name="출력 2 2 2 2" xfId="4508" xr:uid="{00000000-0005-0000-0000-0000D0220000}"/>
    <cellStyle name="출력 2 2 2 2 2" xfId="7583" xr:uid="{00000000-0005-0000-0000-0000D1220000}"/>
    <cellStyle name="출력 2 2 2 3" xfId="5118" xr:uid="{00000000-0005-0000-0000-0000D2220000}"/>
    <cellStyle name="출력 2 2 2 3 2" xfId="8193" xr:uid="{00000000-0005-0000-0000-0000D3220000}"/>
    <cellStyle name="출력 2 2 2 4" xfId="5728" xr:uid="{00000000-0005-0000-0000-0000D4220000}"/>
    <cellStyle name="출력 2 2 2 4 2" xfId="8803" xr:uid="{00000000-0005-0000-0000-0000D5220000}"/>
    <cellStyle name="출력 2 2 2 5" xfId="6438" xr:uid="{00000000-0005-0000-0000-0000D6220000}"/>
    <cellStyle name="출력 2 2 2 5 2" xfId="9513" xr:uid="{00000000-0005-0000-0000-0000D7220000}"/>
    <cellStyle name="출력 2 2 2 6" xfId="6948" xr:uid="{00000000-0005-0000-0000-0000D8220000}"/>
    <cellStyle name="출력 2 2 3" xfId="4023" xr:uid="{00000000-0005-0000-0000-0000D9220000}"/>
    <cellStyle name="출력 2 2 3 2" xfId="4633" xr:uid="{00000000-0005-0000-0000-0000DA220000}"/>
    <cellStyle name="출력 2 2 3 2 2" xfId="7708" xr:uid="{00000000-0005-0000-0000-0000DB220000}"/>
    <cellStyle name="출력 2 2 3 3" xfId="5243" xr:uid="{00000000-0005-0000-0000-0000DC220000}"/>
    <cellStyle name="출력 2 2 3 3 2" xfId="8318" xr:uid="{00000000-0005-0000-0000-0000DD220000}"/>
    <cellStyle name="출력 2 2 3 4" xfId="5853" xr:uid="{00000000-0005-0000-0000-0000DE220000}"/>
    <cellStyle name="출력 2 2 3 4 2" xfId="8928" xr:uid="{00000000-0005-0000-0000-0000DF220000}"/>
    <cellStyle name="출력 2 2 3 5" xfId="6076" xr:uid="{00000000-0005-0000-0000-0000E0220000}"/>
    <cellStyle name="출력 2 2 3 5 2" xfId="9151" xr:uid="{00000000-0005-0000-0000-0000E1220000}"/>
    <cellStyle name="출력 2 2 3 6" xfId="7073" xr:uid="{00000000-0005-0000-0000-0000E2220000}"/>
    <cellStyle name="출력 2 2 4" xfId="4052" xr:uid="{00000000-0005-0000-0000-0000E3220000}"/>
    <cellStyle name="출력 2 2 4 2" xfId="4662" xr:uid="{00000000-0005-0000-0000-0000E4220000}"/>
    <cellStyle name="출력 2 2 4 2 2" xfId="7737" xr:uid="{00000000-0005-0000-0000-0000E5220000}"/>
    <cellStyle name="출력 2 2 4 3" xfId="5272" xr:uid="{00000000-0005-0000-0000-0000E6220000}"/>
    <cellStyle name="출력 2 2 4 3 2" xfId="8347" xr:uid="{00000000-0005-0000-0000-0000E7220000}"/>
    <cellStyle name="출력 2 2 4 4" xfId="5882" xr:uid="{00000000-0005-0000-0000-0000E8220000}"/>
    <cellStyle name="출력 2 2 4 4 2" xfId="8957" xr:uid="{00000000-0005-0000-0000-0000E9220000}"/>
    <cellStyle name="출력 2 2 4 5" xfId="6329" xr:uid="{00000000-0005-0000-0000-0000EA220000}"/>
    <cellStyle name="출력 2 2 4 5 2" xfId="9404" xr:uid="{00000000-0005-0000-0000-0000EB220000}"/>
    <cellStyle name="출력 2 2 4 6" xfId="7102" xr:uid="{00000000-0005-0000-0000-0000EC220000}"/>
    <cellStyle name="출력 2 2 5" xfId="4152" xr:uid="{00000000-0005-0000-0000-0000ED220000}"/>
    <cellStyle name="출력 2 2 5 2" xfId="4762" xr:uid="{00000000-0005-0000-0000-0000EE220000}"/>
    <cellStyle name="출력 2 2 5 2 2" xfId="7837" xr:uid="{00000000-0005-0000-0000-0000EF220000}"/>
    <cellStyle name="출력 2 2 5 3" xfId="5372" xr:uid="{00000000-0005-0000-0000-0000F0220000}"/>
    <cellStyle name="출력 2 2 5 3 2" xfId="8447" xr:uid="{00000000-0005-0000-0000-0000F1220000}"/>
    <cellStyle name="출력 2 2 5 4" xfId="5982" xr:uid="{00000000-0005-0000-0000-0000F2220000}"/>
    <cellStyle name="출력 2 2 5 4 2" xfId="9057" xr:uid="{00000000-0005-0000-0000-0000F3220000}"/>
    <cellStyle name="출력 2 2 5 5" xfId="6597" xr:uid="{00000000-0005-0000-0000-0000F4220000}"/>
    <cellStyle name="출력 2 2 5 5 2" xfId="9672" xr:uid="{00000000-0005-0000-0000-0000F5220000}"/>
    <cellStyle name="출력 2 2 5 6" xfId="7202" xr:uid="{00000000-0005-0000-0000-0000F6220000}"/>
    <cellStyle name="출력 2 2 6" xfId="4386" xr:uid="{00000000-0005-0000-0000-0000F7220000}"/>
    <cellStyle name="출력 2 2 6 2" xfId="7461" xr:uid="{00000000-0005-0000-0000-0000F8220000}"/>
    <cellStyle name="출력 2 2 7" xfId="4996" xr:uid="{00000000-0005-0000-0000-0000F9220000}"/>
    <cellStyle name="출력 2 2 7 2" xfId="8071" xr:uid="{00000000-0005-0000-0000-0000FA220000}"/>
    <cellStyle name="출력 2 2 8" xfId="5606" xr:uid="{00000000-0005-0000-0000-0000FB220000}"/>
    <cellStyle name="출력 2 2 8 2" xfId="8681" xr:uid="{00000000-0005-0000-0000-0000FC220000}"/>
    <cellStyle name="출력 2 2 9" xfId="6190" xr:uid="{00000000-0005-0000-0000-0000FD220000}"/>
    <cellStyle name="출력 2 2 9 2" xfId="9265" xr:uid="{00000000-0005-0000-0000-0000FE220000}"/>
    <cellStyle name="출력 2 3" xfId="3785" xr:uid="{00000000-0005-0000-0000-0000FF220000}"/>
    <cellStyle name="출력 2 3 10" xfId="6835" xr:uid="{00000000-0005-0000-0000-000000230000}"/>
    <cellStyle name="출력 2 3 2" xfId="3907" xr:uid="{00000000-0005-0000-0000-000001230000}"/>
    <cellStyle name="출력 2 3 2 2" xfId="4517" xr:uid="{00000000-0005-0000-0000-000002230000}"/>
    <cellStyle name="출력 2 3 2 2 2" xfId="7592" xr:uid="{00000000-0005-0000-0000-000003230000}"/>
    <cellStyle name="출력 2 3 2 3" xfId="5127" xr:uid="{00000000-0005-0000-0000-000004230000}"/>
    <cellStyle name="출력 2 3 2 3 2" xfId="8202" xr:uid="{00000000-0005-0000-0000-000005230000}"/>
    <cellStyle name="출력 2 3 2 4" xfId="5737" xr:uid="{00000000-0005-0000-0000-000006230000}"/>
    <cellStyle name="출력 2 3 2 4 2" xfId="8812" xr:uid="{00000000-0005-0000-0000-000007230000}"/>
    <cellStyle name="출력 2 3 2 5" xfId="6429" xr:uid="{00000000-0005-0000-0000-000008230000}"/>
    <cellStyle name="출력 2 3 2 5 2" xfId="9504" xr:uid="{00000000-0005-0000-0000-000009230000}"/>
    <cellStyle name="출력 2 3 2 6" xfId="6957" xr:uid="{00000000-0005-0000-0000-00000A230000}"/>
    <cellStyle name="출력 2 3 3" xfId="4032" xr:uid="{00000000-0005-0000-0000-00000B230000}"/>
    <cellStyle name="출력 2 3 3 2" xfId="4642" xr:uid="{00000000-0005-0000-0000-00000C230000}"/>
    <cellStyle name="출력 2 3 3 2 2" xfId="7717" xr:uid="{00000000-0005-0000-0000-00000D230000}"/>
    <cellStyle name="출력 2 3 3 3" xfId="5252" xr:uid="{00000000-0005-0000-0000-00000E230000}"/>
    <cellStyle name="출력 2 3 3 3 2" xfId="8327" xr:uid="{00000000-0005-0000-0000-00000F230000}"/>
    <cellStyle name="출력 2 3 3 4" xfId="5862" xr:uid="{00000000-0005-0000-0000-000010230000}"/>
    <cellStyle name="출력 2 3 3 4 2" xfId="8937" xr:uid="{00000000-0005-0000-0000-000011230000}"/>
    <cellStyle name="출력 2 3 3 5" xfId="6067" xr:uid="{00000000-0005-0000-0000-000012230000}"/>
    <cellStyle name="출력 2 3 3 5 2" xfId="9142" xr:uid="{00000000-0005-0000-0000-000013230000}"/>
    <cellStyle name="출력 2 3 3 6" xfId="7082" xr:uid="{00000000-0005-0000-0000-000014230000}"/>
    <cellStyle name="출력 2 3 4" xfId="3576" xr:uid="{00000000-0005-0000-0000-000015230000}"/>
    <cellStyle name="출력 2 3 4 2" xfId="4186" xr:uid="{00000000-0005-0000-0000-000016230000}"/>
    <cellStyle name="출력 2 3 4 2 2" xfId="7261" xr:uid="{00000000-0005-0000-0000-000017230000}"/>
    <cellStyle name="출력 2 3 4 3" xfId="4796" xr:uid="{00000000-0005-0000-0000-000018230000}"/>
    <cellStyle name="출력 2 3 4 3 2" xfId="7871" xr:uid="{00000000-0005-0000-0000-000019230000}"/>
    <cellStyle name="출력 2 3 4 4" xfId="5406" xr:uid="{00000000-0005-0000-0000-00001A230000}"/>
    <cellStyle name="출력 2 3 4 4 2" xfId="8481" xr:uid="{00000000-0005-0000-0000-00001B230000}"/>
    <cellStyle name="출력 2 3 4 5" xfId="6306" xr:uid="{00000000-0005-0000-0000-00001C230000}"/>
    <cellStyle name="출력 2 3 4 5 2" xfId="9381" xr:uid="{00000000-0005-0000-0000-00001D230000}"/>
    <cellStyle name="출력 2 3 4 6" xfId="6626" xr:uid="{00000000-0005-0000-0000-00001E230000}"/>
    <cellStyle name="출력 2 3 5" xfId="4161" xr:uid="{00000000-0005-0000-0000-00001F230000}"/>
    <cellStyle name="출력 2 3 5 2" xfId="4771" xr:uid="{00000000-0005-0000-0000-000020230000}"/>
    <cellStyle name="출력 2 3 5 2 2" xfId="7846" xr:uid="{00000000-0005-0000-0000-000021230000}"/>
    <cellStyle name="출력 2 3 5 3" xfId="5381" xr:uid="{00000000-0005-0000-0000-000022230000}"/>
    <cellStyle name="출력 2 3 5 3 2" xfId="8456" xr:uid="{00000000-0005-0000-0000-000023230000}"/>
    <cellStyle name="출력 2 3 5 4" xfId="5991" xr:uid="{00000000-0005-0000-0000-000024230000}"/>
    <cellStyle name="출력 2 3 5 4 2" xfId="9066" xr:uid="{00000000-0005-0000-0000-000025230000}"/>
    <cellStyle name="출력 2 3 5 5" xfId="6581" xr:uid="{00000000-0005-0000-0000-000026230000}"/>
    <cellStyle name="출력 2 3 5 5 2" xfId="9656" xr:uid="{00000000-0005-0000-0000-000027230000}"/>
    <cellStyle name="출력 2 3 5 6" xfId="7211" xr:uid="{00000000-0005-0000-0000-000028230000}"/>
    <cellStyle name="출력 2 3 6" xfId="4395" xr:uid="{00000000-0005-0000-0000-000029230000}"/>
    <cellStyle name="출력 2 3 6 2" xfId="7470" xr:uid="{00000000-0005-0000-0000-00002A230000}"/>
    <cellStyle name="출력 2 3 7" xfId="5005" xr:uid="{00000000-0005-0000-0000-00002B230000}"/>
    <cellStyle name="출력 2 3 7 2" xfId="8080" xr:uid="{00000000-0005-0000-0000-00002C230000}"/>
    <cellStyle name="출력 2 3 8" xfId="5615" xr:uid="{00000000-0005-0000-0000-00002D230000}"/>
    <cellStyle name="출력 2 3 8 2" xfId="8690" xr:uid="{00000000-0005-0000-0000-00002E230000}"/>
    <cellStyle name="출력 2 3 9" xfId="6181" xr:uid="{00000000-0005-0000-0000-00002F230000}"/>
    <cellStyle name="출력 2 3 9 2" xfId="9256" xr:uid="{00000000-0005-0000-0000-000030230000}"/>
    <cellStyle name="출력 2 4" xfId="3793" xr:uid="{00000000-0005-0000-0000-000031230000}"/>
    <cellStyle name="출력 2 4 10" xfId="6843" xr:uid="{00000000-0005-0000-0000-000032230000}"/>
    <cellStyle name="출력 2 4 2" xfId="3915" xr:uid="{00000000-0005-0000-0000-000033230000}"/>
    <cellStyle name="출력 2 4 2 2" xfId="4525" xr:uid="{00000000-0005-0000-0000-000034230000}"/>
    <cellStyle name="출력 2 4 2 2 2" xfId="7600" xr:uid="{00000000-0005-0000-0000-000035230000}"/>
    <cellStyle name="출력 2 4 2 3" xfId="5135" xr:uid="{00000000-0005-0000-0000-000036230000}"/>
    <cellStyle name="출력 2 4 2 3 2" xfId="8210" xr:uid="{00000000-0005-0000-0000-000037230000}"/>
    <cellStyle name="출력 2 4 2 4" xfId="5745" xr:uid="{00000000-0005-0000-0000-000038230000}"/>
    <cellStyle name="출력 2 4 2 4 2" xfId="8820" xr:uid="{00000000-0005-0000-0000-000039230000}"/>
    <cellStyle name="출력 2 4 2 5" xfId="6421" xr:uid="{00000000-0005-0000-0000-00003A230000}"/>
    <cellStyle name="출력 2 4 2 5 2" xfId="9496" xr:uid="{00000000-0005-0000-0000-00003B230000}"/>
    <cellStyle name="출력 2 4 2 6" xfId="6965" xr:uid="{00000000-0005-0000-0000-00003C230000}"/>
    <cellStyle name="출력 2 4 3" xfId="4040" xr:uid="{00000000-0005-0000-0000-00003D230000}"/>
    <cellStyle name="출력 2 4 3 2" xfId="4650" xr:uid="{00000000-0005-0000-0000-00003E230000}"/>
    <cellStyle name="출력 2 4 3 2 2" xfId="7725" xr:uid="{00000000-0005-0000-0000-00003F230000}"/>
    <cellStyle name="출력 2 4 3 3" xfId="5260" xr:uid="{00000000-0005-0000-0000-000040230000}"/>
    <cellStyle name="출력 2 4 3 3 2" xfId="8335" xr:uid="{00000000-0005-0000-0000-000041230000}"/>
    <cellStyle name="출력 2 4 3 4" xfId="5870" xr:uid="{00000000-0005-0000-0000-000042230000}"/>
    <cellStyle name="출력 2 4 3 4 2" xfId="8945" xr:uid="{00000000-0005-0000-0000-000043230000}"/>
    <cellStyle name="출력 2 4 3 5" xfId="6358" xr:uid="{00000000-0005-0000-0000-000044230000}"/>
    <cellStyle name="출력 2 4 3 5 2" xfId="9433" xr:uid="{00000000-0005-0000-0000-000045230000}"/>
    <cellStyle name="출력 2 4 3 6" xfId="7090" xr:uid="{00000000-0005-0000-0000-000046230000}"/>
    <cellStyle name="출력 2 4 4" xfId="3648" xr:uid="{00000000-0005-0000-0000-000047230000}"/>
    <cellStyle name="출력 2 4 4 2" xfId="4258" xr:uid="{00000000-0005-0000-0000-000048230000}"/>
    <cellStyle name="출력 2 4 4 2 2" xfId="7333" xr:uid="{00000000-0005-0000-0000-000049230000}"/>
    <cellStyle name="출력 2 4 4 3" xfId="4868" xr:uid="{00000000-0005-0000-0000-00004A230000}"/>
    <cellStyle name="출력 2 4 4 3 2" xfId="7943" xr:uid="{00000000-0005-0000-0000-00004B230000}"/>
    <cellStyle name="출력 2 4 4 4" xfId="5478" xr:uid="{00000000-0005-0000-0000-00004C230000}"/>
    <cellStyle name="출력 2 4 4 4 2" xfId="8553" xr:uid="{00000000-0005-0000-0000-00004D230000}"/>
    <cellStyle name="출력 2 4 4 5" xfId="6254" xr:uid="{00000000-0005-0000-0000-00004E230000}"/>
    <cellStyle name="출력 2 4 4 5 2" xfId="9329" xr:uid="{00000000-0005-0000-0000-00004F230000}"/>
    <cellStyle name="출력 2 4 4 6" xfId="6698" xr:uid="{00000000-0005-0000-0000-000050230000}"/>
    <cellStyle name="출력 2 4 5" xfId="4169" xr:uid="{00000000-0005-0000-0000-000051230000}"/>
    <cellStyle name="출력 2 4 5 2" xfId="4779" xr:uid="{00000000-0005-0000-0000-000052230000}"/>
    <cellStyle name="출력 2 4 5 2 2" xfId="7854" xr:uid="{00000000-0005-0000-0000-000053230000}"/>
    <cellStyle name="출력 2 4 5 3" xfId="5389" xr:uid="{00000000-0005-0000-0000-000054230000}"/>
    <cellStyle name="출력 2 4 5 3 2" xfId="8464" xr:uid="{00000000-0005-0000-0000-000055230000}"/>
    <cellStyle name="출력 2 4 5 4" xfId="5999" xr:uid="{00000000-0005-0000-0000-000056230000}"/>
    <cellStyle name="출력 2 4 5 4 2" xfId="9074" xr:uid="{00000000-0005-0000-0000-000057230000}"/>
    <cellStyle name="출력 2 4 5 5" xfId="6609" xr:uid="{00000000-0005-0000-0000-000058230000}"/>
    <cellStyle name="출력 2 4 5 5 2" xfId="9684" xr:uid="{00000000-0005-0000-0000-000059230000}"/>
    <cellStyle name="출력 2 4 5 6" xfId="7219" xr:uid="{00000000-0005-0000-0000-00005A230000}"/>
    <cellStyle name="출력 2 4 6" xfId="4403" xr:uid="{00000000-0005-0000-0000-00005B230000}"/>
    <cellStyle name="출력 2 4 6 2" xfId="7478" xr:uid="{00000000-0005-0000-0000-00005C230000}"/>
    <cellStyle name="출력 2 4 7" xfId="5013" xr:uid="{00000000-0005-0000-0000-00005D230000}"/>
    <cellStyle name="출력 2 4 7 2" xfId="8088" xr:uid="{00000000-0005-0000-0000-00005E230000}"/>
    <cellStyle name="출력 2 4 8" xfId="5623" xr:uid="{00000000-0005-0000-0000-00005F230000}"/>
    <cellStyle name="출력 2 4 8 2" xfId="8698" xr:uid="{00000000-0005-0000-0000-000060230000}"/>
    <cellStyle name="출력 2 4 9" xfId="6173" xr:uid="{00000000-0005-0000-0000-000061230000}"/>
    <cellStyle name="출력 2 4 9 2" xfId="9248" xr:uid="{00000000-0005-0000-0000-000062230000}"/>
    <cellStyle name="출력 2 5" xfId="3889" xr:uid="{00000000-0005-0000-0000-000063230000}"/>
    <cellStyle name="출력 2 5 2" xfId="4499" xr:uid="{00000000-0005-0000-0000-000064230000}"/>
    <cellStyle name="출력 2 5 2 2" xfId="7574" xr:uid="{00000000-0005-0000-0000-000065230000}"/>
    <cellStyle name="출력 2 5 3" xfId="5109" xr:uid="{00000000-0005-0000-0000-000066230000}"/>
    <cellStyle name="출력 2 5 3 2" xfId="8184" xr:uid="{00000000-0005-0000-0000-000067230000}"/>
    <cellStyle name="출력 2 5 4" xfId="5719" xr:uid="{00000000-0005-0000-0000-000068230000}"/>
    <cellStyle name="출력 2 5 4 2" xfId="8794" xr:uid="{00000000-0005-0000-0000-000069230000}"/>
    <cellStyle name="출력 2 5 5" xfId="6447" xr:uid="{00000000-0005-0000-0000-00006A230000}"/>
    <cellStyle name="출력 2 5 5 2" xfId="9522" xr:uid="{00000000-0005-0000-0000-00006B230000}"/>
    <cellStyle name="출력 2 5 6" xfId="6939" xr:uid="{00000000-0005-0000-0000-00006C230000}"/>
    <cellStyle name="출력 2 6" xfId="4014" xr:uid="{00000000-0005-0000-0000-00006D230000}"/>
    <cellStyle name="출력 2 6 2" xfId="4624" xr:uid="{00000000-0005-0000-0000-00006E230000}"/>
    <cellStyle name="출력 2 6 2 2" xfId="7699" xr:uid="{00000000-0005-0000-0000-00006F230000}"/>
    <cellStyle name="출력 2 6 3" xfId="5234" xr:uid="{00000000-0005-0000-0000-000070230000}"/>
    <cellStyle name="출력 2 6 3 2" xfId="8309" xr:uid="{00000000-0005-0000-0000-000071230000}"/>
    <cellStyle name="출력 2 6 4" xfId="5844" xr:uid="{00000000-0005-0000-0000-000072230000}"/>
    <cellStyle name="출력 2 6 4 2" xfId="8919" xr:uid="{00000000-0005-0000-0000-000073230000}"/>
    <cellStyle name="출력 2 6 5" xfId="6085" xr:uid="{00000000-0005-0000-0000-000074230000}"/>
    <cellStyle name="출력 2 6 5 2" xfId="9160" xr:uid="{00000000-0005-0000-0000-000075230000}"/>
    <cellStyle name="출력 2 6 6" xfId="7064" xr:uid="{00000000-0005-0000-0000-000076230000}"/>
    <cellStyle name="출력 2 7" xfId="3593" xr:uid="{00000000-0005-0000-0000-000077230000}"/>
    <cellStyle name="출력 2 7 2" xfId="4203" xr:uid="{00000000-0005-0000-0000-000078230000}"/>
    <cellStyle name="출력 2 7 2 2" xfId="7278" xr:uid="{00000000-0005-0000-0000-000079230000}"/>
    <cellStyle name="출력 2 7 3" xfId="4813" xr:uid="{00000000-0005-0000-0000-00007A230000}"/>
    <cellStyle name="출력 2 7 3 2" xfId="7888" xr:uid="{00000000-0005-0000-0000-00007B230000}"/>
    <cellStyle name="출력 2 7 4" xfId="5423" xr:uid="{00000000-0005-0000-0000-00007C230000}"/>
    <cellStyle name="출력 2 7 4 2" xfId="8498" xr:uid="{00000000-0005-0000-0000-00007D230000}"/>
    <cellStyle name="출력 2 7 5" xfId="6289" xr:uid="{00000000-0005-0000-0000-00007E230000}"/>
    <cellStyle name="출력 2 7 5 2" xfId="9364" xr:uid="{00000000-0005-0000-0000-00007F230000}"/>
    <cellStyle name="출력 2 7 6" xfId="6643" xr:uid="{00000000-0005-0000-0000-000080230000}"/>
    <cellStyle name="출력 2 8" xfId="4143" xr:uid="{00000000-0005-0000-0000-000081230000}"/>
    <cellStyle name="출력 2 8 2" xfId="4753" xr:uid="{00000000-0005-0000-0000-000082230000}"/>
    <cellStyle name="출력 2 8 2 2" xfId="7828" xr:uid="{00000000-0005-0000-0000-000083230000}"/>
    <cellStyle name="출력 2 8 3" xfId="5363" xr:uid="{00000000-0005-0000-0000-000084230000}"/>
    <cellStyle name="출력 2 8 3 2" xfId="8438" xr:uid="{00000000-0005-0000-0000-000085230000}"/>
    <cellStyle name="출력 2 8 4" xfId="5973" xr:uid="{00000000-0005-0000-0000-000086230000}"/>
    <cellStyle name="출력 2 8 4 2" xfId="9048" xr:uid="{00000000-0005-0000-0000-000087230000}"/>
    <cellStyle name="출력 2 8 5" xfId="6341" xr:uid="{00000000-0005-0000-0000-000088230000}"/>
    <cellStyle name="출력 2 8 5 2" xfId="9416" xr:uid="{00000000-0005-0000-0000-000089230000}"/>
    <cellStyle name="출력 2 8 6" xfId="7193" xr:uid="{00000000-0005-0000-0000-00008A230000}"/>
    <cellStyle name="출력 2 9" xfId="4377" xr:uid="{00000000-0005-0000-0000-00008B230000}"/>
    <cellStyle name="출력 2 9 2" xfId="7452" xr:uid="{00000000-0005-0000-0000-00008C230000}"/>
    <cellStyle name="출력 20" xfId="1190" xr:uid="{00000000-0005-0000-0000-00008D230000}"/>
    <cellStyle name="출력 3" xfId="1191" xr:uid="{00000000-0005-0000-0000-00008E230000}"/>
    <cellStyle name="출력 4" xfId="1192" xr:uid="{00000000-0005-0000-0000-00008F230000}"/>
    <cellStyle name="출력 5" xfId="1193" xr:uid="{00000000-0005-0000-0000-000090230000}"/>
    <cellStyle name="출력 6" xfId="1194" xr:uid="{00000000-0005-0000-0000-000091230000}"/>
    <cellStyle name="출력 7" xfId="1195" xr:uid="{00000000-0005-0000-0000-000092230000}"/>
    <cellStyle name="출력 8" xfId="1196" xr:uid="{00000000-0005-0000-0000-000093230000}"/>
    <cellStyle name="출력 9" xfId="1197" xr:uid="{00000000-0005-0000-0000-000094230000}"/>
    <cellStyle name="콤" xfId="2793" xr:uid="{00000000-0005-0000-0000-000095230000}"/>
    <cellStyle name="콤 2" xfId="3519" xr:uid="{00000000-0005-0000-0000-000096230000}"/>
    <cellStyle name="콤_27-052 평택항 축조공사 정기 및 초기점검" xfId="2794" xr:uid="{00000000-0005-0000-0000-000097230000}"/>
    <cellStyle name="콤_3.우수" xfId="3520" xr:uid="{00000000-0005-0000-0000-000098230000}"/>
    <cellStyle name="콤_4.오수" xfId="3521" xr:uid="{00000000-0005-0000-0000-000099230000}"/>
    <cellStyle name="콤_오수공수량산출서" xfId="3522" xr:uid="{00000000-0005-0000-0000-00009A230000}"/>
    <cellStyle name="콤마" xfId="2795" xr:uid="{00000000-0005-0000-0000-00009B230000}"/>
    <cellStyle name="콤마  #,##0" xfId="1198" xr:uid="{00000000-0005-0000-0000-00009C230000}"/>
    <cellStyle name="콤마 [" xfId="2796" xr:uid="{00000000-0005-0000-0000-00009D230000}"/>
    <cellStyle name="콤마 [ 2" xfId="3523" xr:uid="{00000000-0005-0000-0000-00009E230000}"/>
    <cellStyle name="콤마 [#]" xfId="2797" xr:uid="{00000000-0005-0000-0000-00009F230000}"/>
    <cellStyle name="콤마 [#] 2" xfId="3524" xr:uid="{00000000-0005-0000-0000-0000A0230000}"/>
    <cellStyle name="콤마 []" xfId="2798" xr:uid="{00000000-0005-0000-0000-0000A1230000}"/>
    <cellStyle name="콤마 [] 2" xfId="3525" xr:uid="{00000000-0005-0000-0000-0000A2230000}"/>
    <cellStyle name="콤마 [] 2 2" xfId="3682" xr:uid="{00000000-0005-0000-0000-0000A3230000}"/>
    <cellStyle name="콤마 [] 2 2 10" xfId="6732" xr:uid="{00000000-0005-0000-0000-0000A4230000}"/>
    <cellStyle name="콤마 [] 2 2 2" xfId="3804" xr:uid="{00000000-0005-0000-0000-0000A5230000}"/>
    <cellStyle name="콤마 [] 2 2 2 2" xfId="4414" xr:uid="{00000000-0005-0000-0000-0000A6230000}"/>
    <cellStyle name="콤마 [] 2 2 2 2 2" xfId="7489" xr:uid="{00000000-0005-0000-0000-0000A7230000}"/>
    <cellStyle name="콤마 [] 2 2 2 3" xfId="5024" xr:uid="{00000000-0005-0000-0000-0000A8230000}"/>
    <cellStyle name="콤마 [] 2 2 2 3 2" xfId="8099" xr:uid="{00000000-0005-0000-0000-0000A9230000}"/>
    <cellStyle name="콤마 [] 2 2 2 4" xfId="5634" xr:uid="{00000000-0005-0000-0000-0000AA230000}"/>
    <cellStyle name="콤마 [] 2 2 2 4 2" xfId="8709" xr:uid="{00000000-0005-0000-0000-0000AB230000}"/>
    <cellStyle name="콤마 [] 2 2 2 5" xfId="6162" xr:uid="{00000000-0005-0000-0000-0000AC230000}"/>
    <cellStyle name="콤마 [] 2 2 2 5 2" xfId="9237" xr:uid="{00000000-0005-0000-0000-0000AD230000}"/>
    <cellStyle name="콤마 [] 2 2 2 6" xfId="6854" xr:uid="{00000000-0005-0000-0000-0000AE230000}"/>
    <cellStyle name="콤마 [] 2 2 3" xfId="3929" xr:uid="{00000000-0005-0000-0000-0000AF230000}"/>
    <cellStyle name="콤마 [] 2 2 3 2" xfId="4539" xr:uid="{00000000-0005-0000-0000-0000B0230000}"/>
    <cellStyle name="콤마 [] 2 2 3 2 2" xfId="7614" xr:uid="{00000000-0005-0000-0000-0000B1230000}"/>
    <cellStyle name="콤마 [] 2 2 3 3" xfId="5149" xr:uid="{00000000-0005-0000-0000-0000B2230000}"/>
    <cellStyle name="콤마 [] 2 2 3 3 2" xfId="8224" xr:uid="{00000000-0005-0000-0000-0000B3230000}"/>
    <cellStyle name="콤마 [] 2 2 3 4" xfId="5759" xr:uid="{00000000-0005-0000-0000-0000B4230000}"/>
    <cellStyle name="콤마 [] 2 2 3 4 2" xfId="8834" xr:uid="{00000000-0005-0000-0000-0000B5230000}"/>
    <cellStyle name="콤마 [] 2 2 3 5" xfId="6407" xr:uid="{00000000-0005-0000-0000-0000B6230000}"/>
    <cellStyle name="콤마 [] 2 2 3 5 2" xfId="9482" xr:uid="{00000000-0005-0000-0000-0000B7230000}"/>
    <cellStyle name="콤마 [] 2 2 3 6" xfId="6979" xr:uid="{00000000-0005-0000-0000-0000B8230000}"/>
    <cellStyle name="콤마 [] 2 2 4" xfId="3660" xr:uid="{00000000-0005-0000-0000-0000B9230000}"/>
    <cellStyle name="콤마 [] 2 2 4 2" xfId="4270" xr:uid="{00000000-0005-0000-0000-0000BA230000}"/>
    <cellStyle name="콤마 [] 2 2 4 2 2" xfId="7345" xr:uid="{00000000-0005-0000-0000-0000BB230000}"/>
    <cellStyle name="콤마 [] 2 2 4 3" xfId="4880" xr:uid="{00000000-0005-0000-0000-0000BC230000}"/>
    <cellStyle name="콤마 [] 2 2 4 3 2" xfId="7955" xr:uid="{00000000-0005-0000-0000-0000BD230000}"/>
    <cellStyle name="콤마 [] 2 2 4 4" xfId="5490" xr:uid="{00000000-0005-0000-0000-0000BE230000}"/>
    <cellStyle name="콤마 [] 2 2 4 4 2" xfId="8565" xr:uid="{00000000-0005-0000-0000-0000BF230000}"/>
    <cellStyle name="콤마 [] 2 2 4 5" xfId="6244" xr:uid="{00000000-0005-0000-0000-0000C0230000}"/>
    <cellStyle name="콤마 [] 2 2 4 5 2" xfId="9319" xr:uid="{00000000-0005-0000-0000-0000C1230000}"/>
    <cellStyle name="콤마 [] 2 2 4 6" xfId="6710" xr:uid="{00000000-0005-0000-0000-0000C2230000}"/>
    <cellStyle name="콤마 [] 2 2 5" xfId="4058" xr:uid="{00000000-0005-0000-0000-0000C3230000}"/>
    <cellStyle name="콤마 [] 2 2 5 2" xfId="4668" xr:uid="{00000000-0005-0000-0000-0000C4230000}"/>
    <cellStyle name="콤마 [] 2 2 5 2 2" xfId="7743" xr:uid="{00000000-0005-0000-0000-0000C5230000}"/>
    <cellStyle name="콤마 [] 2 2 5 3" xfId="5278" xr:uid="{00000000-0005-0000-0000-0000C6230000}"/>
    <cellStyle name="콤마 [] 2 2 5 3 2" xfId="8353" xr:uid="{00000000-0005-0000-0000-0000C7230000}"/>
    <cellStyle name="콤마 [] 2 2 5 4" xfId="5888" xr:uid="{00000000-0005-0000-0000-0000C8230000}"/>
    <cellStyle name="콤마 [] 2 2 5 4 2" xfId="8963" xr:uid="{00000000-0005-0000-0000-0000C9230000}"/>
    <cellStyle name="콤마 [] 2 2 5 5" xfId="6323" xr:uid="{00000000-0005-0000-0000-0000CA230000}"/>
    <cellStyle name="콤마 [] 2 2 5 5 2" xfId="9398" xr:uid="{00000000-0005-0000-0000-0000CB230000}"/>
    <cellStyle name="콤마 [] 2 2 5 6" xfId="7108" xr:uid="{00000000-0005-0000-0000-0000CC230000}"/>
    <cellStyle name="콤마 [] 2 2 6" xfId="4292" xr:uid="{00000000-0005-0000-0000-0000CD230000}"/>
    <cellStyle name="콤마 [] 2 2 6 2" xfId="7367" xr:uid="{00000000-0005-0000-0000-0000CE230000}"/>
    <cellStyle name="콤마 [] 2 2 7" xfId="4902" xr:uid="{00000000-0005-0000-0000-0000CF230000}"/>
    <cellStyle name="콤마 [] 2 2 7 2" xfId="7977" xr:uid="{00000000-0005-0000-0000-0000D0230000}"/>
    <cellStyle name="콤마 [] 2 2 8" xfId="5512" xr:uid="{00000000-0005-0000-0000-0000D1230000}"/>
    <cellStyle name="콤마 [] 2 2 8 2" xfId="8587" xr:uid="{00000000-0005-0000-0000-0000D2230000}"/>
    <cellStyle name="콤마 [] 2 2 9" xfId="6224" xr:uid="{00000000-0005-0000-0000-0000D3230000}"/>
    <cellStyle name="콤마 [] 2 2 9 2" xfId="9299" xr:uid="{00000000-0005-0000-0000-0000D4230000}"/>
    <cellStyle name="콤마 [] 2 3" xfId="3762" xr:uid="{00000000-0005-0000-0000-0000D5230000}"/>
    <cellStyle name="콤마 [] 2 3 10" xfId="6812" xr:uid="{00000000-0005-0000-0000-0000D6230000}"/>
    <cellStyle name="콤마 [] 2 3 2" xfId="3884" xr:uid="{00000000-0005-0000-0000-0000D7230000}"/>
    <cellStyle name="콤마 [] 2 3 2 2" xfId="4494" xr:uid="{00000000-0005-0000-0000-0000D8230000}"/>
    <cellStyle name="콤마 [] 2 3 2 2 2" xfId="7569" xr:uid="{00000000-0005-0000-0000-0000D9230000}"/>
    <cellStyle name="콤마 [] 2 3 2 3" xfId="5104" xr:uid="{00000000-0005-0000-0000-0000DA230000}"/>
    <cellStyle name="콤마 [] 2 3 2 3 2" xfId="8179" xr:uid="{00000000-0005-0000-0000-0000DB230000}"/>
    <cellStyle name="콤마 [] 2 3 2 4" xfId="5714" xr:uid="{00000000-0005-0000-0000-0000DC230000}"/>
    <cellStyle name="콤마 [] 2 3 2 4 2" xfId="8789" xr:uid="{00000000-0005-0000-0000-0000DD230000}"/>
    <cellStyle name="콤마 [] 2 3 2 5" xfId="6452" xr:uid="{00000000-0005-0000-0000-0000DE230000}"/>
    <cellStyle name="콤마 [] 2 3 2 5 2" xfId="9527" xr:uid="{00000000-0005-0000-0000-0000DF230000}"/>
    <cellStyle name="콤마 [] 2 3 2 6" xfId="6934" xr:uid="{00000000-0005-0000-0000-0000E0230000}"/>
    <cellStyle name="콤마 [] 2 3 3" xfId="4009" xr:uid="{00000000-0005-0000-0000-0000E1230000}"/>
    <cellStyle name="콤마 [] 2 3 3 2" xfId="4619" xr:uid="{00000000-0005-0000-0000-0000E2230000}"/>
    <cellStyle name="콤마 [] 2 3 3 2 2" xfId="7694" xr:uid="{00000000-0005-0000-0000-0000E3230000}"/>
    <cellStyle name="콤마 [] 2 3 3 3" xfId="5229" xr:uid="{00000000-0005-0000-0000-0000E4230000}"/>
    <cellStyle name="콤마 [] 2 3 3 3 2" xfId="8304" xr:uid="{00000000-0005-0000-0000-0000E5230000}"/>
    <cellStyle name="콤마 [] 2 3 3 4" xfId="5839" xr:uid="{00000000-0005-0000-0000-0000E6230000}"/>
    <cellStyle name="콤마 [] 2 3 3 4 2" xfId="8914" xr:uid="{00000000-0005-0000-0000-0000E7230000}"/>
    <cellStyle name="콤마 [] 2 3 3 5" xfId="6087" xr:uid="{00000000-0005-0000-0000-0000E8230000}"/>
    <cellStyle name="콤마 [] 2 3 3 5 2" xfId="9162" xr:uid="{00000000-0005-0000-0000-0000E9230000}"/>
    <cellStyle name="콤마 [] 2 3 3 6" xfId="7059" xr:uid="{00000000-0005-0000-0000-0000EA230000}"/>
    <cellStyle name="콤마 [] 2 3 4" xfId="3670" xr:uid="{00000000-0005-0000-0000-0000EB230000}"/>
    <cellStyle name="콤마 [] 2 3 4 2" xfId="4280" xr:uid="{00000000-0005-0000-0000-0000EC230000}"/>
    <cellStyle name="콤마 [] 2 3 4 2 2" xfId="7355" xr:uid="{00000000-0005-0000-0000-0000ED230000}"/>
    <cellStyle name="콤마 [] 2 3 4 3" xfId="4890" xr:uid="{00000000-0005-0000-0000-0000EE230000}"/>
    <cellStyle name="콤마 [] 2 3 4 3 2" xfId="7965" xr:uid="{00000000-0005-0000-0000-0000EF230000}"/>
    <cellStyle name="콤마 [] 2 3 4 4" xfId="5500" xr:uid="{00000000-0005-0000-0000-0000F0230000}"/>
    <cellStyle name="콤마 [] 2 3 4 4 2" xfId="8575" xr:uid="{00000000-0005-0000-0000-0000F1230000}"/>
    <cellStyle name="콤마 [] 2 3 4 5" xfId="6234" xr:uid="{00000000-0005-0000-0000-0000F2230000}"/>
    <cellStyle name="콤마 [] 2 3 4 5 2" xfId="9309" xr:uid="{00000000-0005-0000-0000-0000F3230000}"/>
    <cellStyle name="콤마 [] 2 3 4 6" xfId="6720" xr:uid="{00000000-0005-0000-0000-0000F4230000}"/>
    <cellStyle name="콤마 [] 2 3 5" xfId="4138" xr:uid="{00000000-0005-0000-0000-0000F5230000}"/>
    <cellStyle name="콤마 [] 2 3 5 2" xfId="4748" xr:uid="{00000000-0005-0000-0000-0000F6230000}"/>
    <cellStyle name="콤마 [] 2 3 5 2 2" xfId="7823" xr:uid="{00000000-0005-0000-0000-0000F7230000}"/>
    <cellStyle name="콤마 [] 2 3 5 3" xfId="5358" xr:uid="{00000000-0005-0000-0000-0000F8230000}"/>
    <cellStyle name="콤마 [] 2 3 5 3 2" xfId="8433" xr:uid="{00000000-0005-0000-0000-0000F9230000}"/>
    <cellStyle name="콤마 [] 2 3 5 4" xfId="5968" xr:uid="{00000000-0005-0000-0000-0000FA230000}"/>
    <cellStyle name="콤마 [] 2 3 5 4 2" xfId="9043" xr:uid="{00000000-0005-0000-0000-0000FB230000}"/>
    <cellStyle name="콤마 [] 2 3 5 5" xfId="6343" xr:uid="{00000000-0005-0000-0000-0000FC230000}"/>
    <cellStyle name="콤마 [] 2 3 5 5 2" xfId="9418" xr:uid="{00000000-0005-0000-0000-0000FD230000}"/>
    <cellStyle name="콤마 [] 2 3 5 6" xfId="7188" xr:uid="{00000000-0005-0000-0000-0000FE230000}"/>
    <cellStyle name="콤마 [] 2 3 6" xfId="4372" xr:uid="{00000000-0005-0000-0000-0000FF230000}"/>
    <cellStyle name="콤마 [] 2 3 6 2" xfId="7447" xr:uid="{00000000-0005-0000-0000-000000240000}"/>
    <cellStyle name="콤마 [] 2 3 7" xfId="4982" xr:uid="{00000000-0005-0000-0000-000001240000}"/>
    <cellStyle name="콤마 [] 2 3 7 2" xfId="8057" xr:uid="{00000000-0005-0000-0000-000002240000}"/>
    <cellStyle name="콤마 [] 2 3 8" xfId="5592" xr:uid="{00000000-0005-0000-0000-000003240000}"/>
    <cellStyle name="콤마 [] 2 3 8 2" xfId="8667" xr:uid="{00000000-0005-0000-0000-000004240000}"/>
    <cellStyle name="콤마 [] 2 3 9" xfId="6204" xr:uid="{00000000-0005-0000-0000-000005240000}"/>
    <cellStyle name="콤마 [] 2 3 9 2" xfId="9279" xr:uid="{00000000-0005-0000-0000-000006240000}"/>
    <cellStyle name="콤마 [] 2 4" xfId="3714" xr:uid="{00000000-0005-0000-0000-000007240000}"/>
    <cellStyle name="콤마 [] 2 4 10" xfId="6764" xr:uid="{00000000-0005-0000-0000-000008240000}"/>
    <cellStyle name="콤마 [] 2 4 2" xfId="3836" xr:uid="{00000000-0005-0000-0000-000009240000}"/>
    <cellStyle name="콤마 [] 2 4 2 2" xfId="4446" xr:uid="{00000000-0005-0000-0000-00000A240000}"/>
    <cellStyle name="콤마 [] 2 4 2 2 2" xfId="7521" xr:uid="{00000000-0005-0000-0000-00000B240000}"/>
    <cellStyle name="콤마 [] 2 4 2 3" xfId="5056" xr:uid="{00000000-0005-0000-0000-00000C240000}"/>
    <cellStyle name="콤마 [] 2 4 2 3 2" xfId="8131" xr:uid="{00000000-0005-0000-0000-00000D240000}"/>
    <cellStyle name="콤마 [] 2 4 2 4" xfId="5666" xr:uid="{00000000-0005-0000-0000-00000E240000}"/>
    <cellStyle name="콤마 [] 2 4 2 4 2" xfId="8741" xr:uid="{00000000-0005-0000-0000-00000F240000}"/>
    <cellStyle name="콤마 [] 2 4 2 5" xfId="6132" xr:uid="{00000000-0005-0000-0000-000010240000}"/>
    <cellStyle name="콤마 [] 2 4 2 5 2" xfId="9207" xr:uid="{00000000-0005-0000-0000-000011240000}"/>
    <cellStyle name="콤마 [] 2 4 2 6" xfId="6886" xr:uid="{00000000-0005-0000-0000-000012240000}"/>
    <cellStyle name="콤마 [] 2 4 3" xfId="3961" xr:uid="{00000000-0005-0000-0000-000013240000}"/>
    <cellStyle name="콤마 [] 2 4 3 2" xfId="4571" xr:uid="{00000000-0005-0000-0000-000014240000}"/>
    <cellStyle name="콤마 [] 2 4 3 2 2" xfId="7646" xr:uid="{00000000-0005-0000-0000-000015240000}"/>
    <cellStyle name="콤마 [] 2 4 3 3" xfId="5181" xr:uid="{00000000-0005-0000-0000-000016240000}"/>
    <cellStyle name="콤마 [] 2 4 3 3 2" xfId="8256" xr:uid="{00000000-0005-0000-0000-000017240000}"/>
    <cellStyle name="콤마 [] 2 4 3 4" xfId="5791" xr:uid="{00000000-0005-0000-0000-000018240000}"/>
    <cellStyle name="콤마 [] 2 4 3 4 2" xfId="8866" xr:uid="{00000000-0005-0000-0000-000019240000}"/>
    <cellStyle name="콤마 [] 2 4 3 5" xfId="6375" xr:uid="{00000000-0005-0000-0000-00001A240000}"/>
    <cellStyle name="콤마 [] 2 4 3 5 2" xfId="9450" xr:uid="{00000000-0005-0000-0000-00001B240000}"/>
    <cellStyle name="콤마 [] 2 4 3 6" xfId="7011" xr:uid="{00000000-0005-0000-0000-00001C240000}"/>
    <cellStyle name="콤마 [] 2 4 4" xfId="3624" xr:uid="{00000000-0005-0000-0000-00001D240000}"/>
    <cellStyle name="콤마 [] 2 4 4 2" xfId="4234" xr:uid="{00000000-0005-0000-0000-00001E240000}"/>
    <cellStyle name="콤마 [] 2 4 4 2 2" xfId="7309" xr:uid="{00000000-0005-0000-0000-00001F240000}"/>
    <cellStyle name="콤마 [] 2 4 4 3" xfId="4844" xr:uid="{00000000-0005-0000-0000-000020240000}"/>
    <cellStyle name="콤마 [] 2 4 4 3 2" xfId="7919" xr:uid="{00000000-0005-0000-0000-000021240000}"/>
    <cellStyle name="콤마 [] 2 4 4 4" xfId="5454" xr:uid="{00000000-0005-0000-0000-000022240000}"/>
    <cellStyle name="콤마 [] 2 4 4 4 2" xfId="8529" xr:uid="{00000000-0005-0000-0000-000023240000}"/>
    <cellStyle name="콤마 [] 2 4 4 5" xfId="6271" xr:uid="{00000000-0005-0000-0000-000024240000}"/>
    <cellStyle name="콤마 [] 2 4 4 5 2" xfId="9346" xr:uid="{00000000-0005-0000-0000-000025240000}"/>
    <cellStyle name="콤마 [] 2 4 4 6" xfId="6674" xr:uid="{00000000-0005-0000-0000-000026240000}"/>
    <cellStyle name="콤마 [] 2 4 5" xfId="4090" xr:uid="{00000000-0005-0000-0000-000027240000}"/>
    <cellStyle name="콤마 [] 2 4 5 2" xfId="4700" xr:uid="{00000000-0005-0000-0000-000028240000}"/>
    <cellStyle name="콤마 [] 2 4 5 2 2" xfId="7775" xr:uid="{00000000-0005-0000-0000-000029240000}"/>
    <cellStyle name="콤마 [] 2 4 5 3" xfId="5310" xr:uid="{00000000-0005-0000-0000-00002A240000}"/>
    <cellStyle name="콤마 [] 2 4 5 3 2" xfId="8385" xr:uid="{00000000-0005-0000-0000-00002B240000}"/>
    <cellStyle name="콤마 [] 2 4 5 4" xfId="5920" xr:uid="{00000000-0005-0000-0000-00002C240000}"/>
    <cellStyle name="콤마 [] 2 4 5 4 2" xfId="8995" xr:uid="{00000000-0005-0000-0000-00002D240000}"/>
    <cellStyle name="콤마 [] 2 4 5 5" xfId="6036" xr:uid="{00000000-0005-0000-0000-00002E240000}"/>
    <cellStyle name="콤마 [] 2 4 5 5 2" xfId="9111" xr:uid="{00000000-0005-0000-0000-00002F240000}"/>
    <cellStyle name="콤마 [] 2 4 5 6" xfId="7140" xr:uid="{00000000-0005-0000-0000-000030240000}"/>
    <cellStyle name="콤마 [] 2 4 6" xfId="4324" xr:uid="{00000000-0005-0000-0000-000031240000}"/>
    <cellStyle name="콤마 [] 2 4 6 2" xfId="7399" xr:uid="{00000000-0005-0000-0000-000032240000}"/>
    <cellStyle name="콤마 [] 2 4 7" xfId="4934" xr:uid="{00000000-0005-0000-0000-000033240000}"/>
    <cellStyle name="콤마 [] 2 4 7 2" xfId="8009" xr:uid="{00000000-0005-0000-0000-000034240000}"/>
    <cellStyle name="콤마 [] 2 4 8" xfId="5544" xr:uid="{00000000-0005-0000-0000-000035240000}"/>
    <cellStyle name="콤마 [] 2 4 8 2" xfId="8619" xr:uid="{00000000-0005-0000-0000-000036240000}"/>
    <cellStyle name="콤마 [] 2 4 9" xfId="6527" xr:uid="{00000000-0005-0000-0000-000037240000}"/>
    <cellStyle name="콤마 [] 2 4 9 2" xfId="9602" xr:uid="{00000000-0005-0000-0000-000038240000}"/>
    <cellStyle name="콤마 [_27-052 평택항 축조공사 정기 및 초기점검" xfId="2799" xr:uid="{00000000-0005-0000-0000-000039240000}"/>
    <cellStyle name="콤마 [0.00]" xfId="3526" xr:uid="{00000000-0005-0000-0000-00003A240000}"/>
    <cellStyle name="콤마 [0.00] 2" xfId="3770" xr:uid="{00000000-0005-0000-0000-00003B240000}"/>
    <cellStyle name="콤마 [0.00] 2 10" xfId="4990" xr:uid="{00000000-0005-0000-0000-00003C240000}"/>
    <cellStyle name="콤마 [0.00] 2 10 2" xfId="8065" xr:uid="{00000000-0005-0000-0000-00003D240000}"/>
    <cellStyle name="콤마 [0.00] 2 11" xfId="5600" xr:uid="{00000000-0005-0000-0000-00003E240000}"/>
    <cellStyle name="콤마 [0.00] 2 11 2" xfId="8675" xr:uid="{00000000-0005-0000-0000-00003F240000}"/>
    <cellStyle name="콤마 [0.00] 2 12" xfId="6196" xr:uid="{00000000-0005-0000-0000-000040240000}"/>
    <cellStyle name="콤마 [0.00] 2 12 2" xfId="9271" xr:uid="{00000000-0005-0000-0000-000041240000}"/>
    <cellStyle name="콤마 [0.00] 2 13" xfId="6820" xr:uid="{00000000-0005-0000-0000-000042240000}"/>
    <cellStyle name="콤마 [0.00] 2 2" xfId="3779" xr:uid="{00000000-0005-0000-0000-000043240000}"/>
    <cellStyle name="콤마 [0.00] 2 2 10" xfId="6829" xr:uid="{00000000-0005-0000-0000-000044240000}"/>
    <cellStyle name="콤마 [0.00] 2 2 2" xfId="3901" xr:uid="{00000000-0005-0000-0000-000045240000}"/>
    <cellStyle name="콤마 [0.00] 2 2 2 2" xfId="4511" xr:uid="{00000000-0005-0000-0000-000046240000}"/>
    <cellStyle name="콤마 [0.00] 2 2 2 2 2" xfId="7586" xr:uid="{00000000-0005-0000-0000-000047240000}"/>
    <cellStyle name="콤마 [0.00] 2 2 2 3" xfId="5121" xr:uid="{00000000-0005-0000-0000-000048240000}"/>
    <cellStyle name="콤마 [0.00] 2 2 2 3 2" xfId="8196" xr:uid="{00000000-0005-0000-0000-000049240000}"/>
    <cellStyle name="콤마 [0.00] 2 2 2 4" xfId="5731" xr:uid="{00000000-0005-0000-0000-00004A240000}"/>
    <cellStyle name="콤마 [0.00] 2 2 2 4 2" xfId="8806" xr:uid="{00000000-0005-0000-0000-00004B240000}"/>
    <cellStyle name="콤마 [0.00] 2 2 2 5" xfId="6435" xr:uid="{00000000-0005-0000-0000-00004C240000}"/>
    <cellStyle name="콤마 [0.00] 2 2 2 5 2" xfId="9510" xr:uid="{00000000-0005-0000-0000-00004D240000}"/>
    <cellStyle name="콤마 [0.00] 2 2 2 6" xfId="6951" xr:uid="{00000000-0005-0000-0000-00004E240000}"/>
    <cellStyle name="콤마 [0.00] 2 2 3" xfId="4026" xr:uid="{00000000-0005-0000-0000-00004F240000}"/>
    <cellStyle name="콤마 [0.00] 2 2 3 2" xfId="4636" xr:uid="{00000000-0005-0000-0000-000050240000}"/>
    <cellStyle name="콤마 [0.00] 2 2 3 2 2" xfId="7711" xr:uid="{00000000-0005-0000-0000-000051240000}"/>
    <cellStyle name="콤마 [0.00] 2 2 3 3" xfId="5246" xr:uid="{00000000-0005-0000-0000-000052240000}"/>
    <cellStyle name="콤마 [0.00] 2 2 3 3 2" xfId="8321" xr:uid="{00000000-0005-0000-0000-000053240000}"/>
    <cellStyle name="콤마 [0.00] 2 2 3 4" xfId="5856" xr:uid="{00000000-0005-0000-0000-000054240000}"/>
    <cellStyle name="콤마 [0.00] 2 2 3 4 2" xfId="8931" xr:uid="{00000000-0005-0000-0000-000055240000}"/>
    <cellStyle name="콤마 [0.00] 2 2 3 5" xfId="6073" xr:uid="{00000000-0005-0000-0000-000056240000}"/>
    <cellStyle name="콤마 [0.00] 2 2 3 5 2" xfId="9148" xr:uid="{00000000-0005-0000-0000-000057240000}"/>
    <cellStyle name="콤마 [0.00] 2 2 3 6" xfId="7076" xr:uid="{00000000-0005-0000-0000-000058240000}"/>
    <cellStyle name="콤마 [0.00] 2 2 4" xfId="3675" xr:uid="{00000000-0005-0000-0000-000059240000}"/>
    <cellStyle name="콤마 [0.00] 2 2 4 2" xfId="4285" xr:uid="{00000000-0005-0000-0000-00005A240000}"/>
    <cellStyle name="콤마 [0.00] 2 2 4 2 2" xfId="7360" xr:uid="{00000000-0005-0000-0000-00005B240000}"/>
    <cellStyle name="콤마 [0.00] 2 2 4 3" xfId="4895" xr:uid="{00000000-0005-0000-0000-00005C240000}"/>
    <cellStyle name="콤마 [0.00] 2 2 4 3 2" xfId="7970" xr:uid="{00000000-0005-0000-0000-00005D240000}"/>
    <cellStyle name="콤마 [0.00] 2 2 4 4" xfId="5505" xr:uid="{00000000-0005-0000-0000-00005E240000}"/>
    <cellStyle name="콤마 [0.00] 2 2 4 4 2" xfId="8580" xr:uid="{00000000-0005-0000-0000-00005F240000}"/>
    <cellStyle name="콤마 [0.00] 2 2 4 5" xfId="6229" xr:uid="{00000000-0005-0000-0000-000060240000}"/>
    <cellStyle name="콤마 [0.00] 2 2 4 5 2" xfId="9304" xr:uid="{00000000-0005-0000-0000-000061240000}"/>
    <cellStyle name="콤마 [0.00] 2 2 4 6" xfId="6725" xr:uid="{00000000-0005-0000-0000-000062240000}"/>
    <cellStyle name="콤마 [0.00] 2 2 5" xfId="4155" xr:uid="{00000000-0005-0000-0000-000063240000}"/>
    <cellStyle name="콤마 [0.00] 2 2 5 2" xfId="4765" xr:uid="{00000000-0005-0000-0000-000064240000}"/>
    <cellStyle name="콤마 [0.00] 2 2 5 2 2" xfId="7840" xr:uid="{00000000-0005-0000-0000-000065240000}"/>
    <cellStyle name="콤마 [0.00] 2 2 5 3" xfId="5375" xr:uid="{00000000-0005-0000-0000-000066240000}"/>
    <cellStyle name="콤마 [0.00] 2 2 5 3 2" xfId="8450" xr:uid="{00000000-0005-0000-0000-000067240000}"/>
    <cellStyle name="콤마 [0.00] 2 2 5 4" xfId="5985" xr:uid="{00000000-0005-0000-0000-000068240000}"/>
    <cellStyle name="콤마 [0.00] 2 2 5 4 2" xfId="9060" xr:uid="{00000000-0005-0000-0000-000069240000}"/>
    <cellStyle name="콤마 [0.00] 2 2 5 5" xfId="6601" xr:uid="{00000000-0005-0000-0000-00006A240000}"/>
    <cellStyle name="콤마 [0.00] 2 2 5 5 2" xfId="9676" xr:uid="{00000000-0005-0000-0000-00006B240000}"/>
    <cellStyle name="콤마 [0.00] 2 2 5 6" xfId="7205" xr:uid="{00000000-0005-0000-0000-00006C240000}"/>
    <cellStyle name="콤마 [0.00] 2 2 6" xfId="4389" xr:uid="{00000000-0005-0000-0000-00006D240000}"/>
    <cellStyle name="콤마 [0.00] 2 2 6 2" xfId="7464" xr:uid="{00000000-0005-0000-0000-00006E240000}"/>
    <cellStyle name="콤마 [0.00] 2 2 7" xfId="4999" xr:uid="{00000000-0005-0000-0000-00006F240000}"/>
    <cellStyle name="콤마 [0.00] 2 2 7 2" xfId="8074" xr:uid="{00000000-0005-0000-0000-000070240000}"/>
    <cellStyle name="콤마 [0.00] 2 2 8" xfId="5609" xr:uid="{00000000-0005-0000-0000-000071240000}"/>
    <cellStyle name="콤마 [0.00] 2 2 8 2" xfId="8684" xr:uid="{00000000-0005-0000-0000-000072240000}"/>
    <cellStyle name="콤마 [0.00] 2 2 9" xfId="6187" xr:uid="{00000000-0005-0000-0000-000073240000}"/>
    <cellStyle name="콤마 [0.00] 2 2 9 2" xfId="9262" xr:uid="{00000000-0005-0000-0000-000074240000}"/>
    <cellStyle name="콤마 [0.00] 2 3" xfId="3788" xr:uid="{00000000-0005-0000-0000-000075240000}"/>
    <cellStyle name="콤마 [0.00] 2 3 10" xfId="6838" xr:uid="{00000000-0005-0000-0000-000076240000}"/>
    <cellStyle name="콤마 [0.00] 2 3 2" xfId="3910" xr:uid="{00000000-0005-0000-0000-000077240000}"/>
    <cellStyle name="콤마 [0.00] 2 3 2 2" xfId="4520" xr:uid="{00000000-0005-0000-0000-000078240000}"/>
    <cellStyle name="콤마 [0.00] 2 3 2 2 2" xfId="7595" xr:uid="{00000000-0005-0000-0000-000079240000}"/>
    <cellStyle name="콤마 [0.00] 2 3 2 3" xfId="5130" xr:uid="{00000000-0005-0000-0000-00007A240000}"/>
    <cellStyle name="콤마 [0.00] 2 3 2 3 2" xfId="8205" xr:uid="{00000000-0005-0000-0000-00007B240000}"/>
    <cellStyle name="콤마 [0.00] 2 3 2 4" xfId="5740" xr:uid="{00000000-0005-0000-0000-00007C240000}"/>
    <cellStyle name="콤마 [0.00] 2 3 2 4 2" xfId="8815" xr:uid="{00000000-0005-0000-0000-00007D240000}"/>
    <cellStyle name="콤마 [0.00] 2 3 2 5" xfId="6426" xr:uid="{00000000-0005-0000-0000-00007E240000}"/>
    <cellStyle name="콤마 [0.00] 2 3 2 5 2" xfId="9501" xr:uid="{00000000-0005-0000-0000-00007F240000}"/>
    <cellStyle name="콤마 [0.00] 2 3 2 6" xfId="6960" xr:uid="{00000000-0005-0000-0000-000080240000}"/>
    <cellStyle name="콤마 [0.00] 2 3 3" xfId="4035" xr:uid="{00000000-0005-0000-0000-000081240000}"/>
    <cellStyle name="콤마 [0.00] 2 3 3 2" xfId="4645" xr:uid="{00000000-0005-0000-0000-000082240000}"/>
    <cellStyle name="콤마 [0.00] 2 3 3 2 2" xfId="7720" xr:uid="{00000000-0005-0000-0000-000083240000}"/>
    <cellStyle name="콤마 [0.00] 2 3 3 3" xfId="5255" xr:uid="{00000000-0005-0000-0000-000084240000}"/>
    <cellStyle name="콤마 [0.00] 2 3 3 3 2" xfId="8330" xr:uid="{00000000-0005-0000-0000-000085240000}"/>
    <cellStyle name="콤마 [0.00] 2 3 3 4" xfId="5865" xr:uid="{00000000-0005-0000-0000-000086240000}"/>
    <cellStyle name="콤마 [0.00] 2 3 3 4 2" xfId="8940" xr:uid="{00000000-0005-0000-0000-000087240000}"/>
    <cellStyle name="콤마 [0.00] 2 3 3 5" xfId="6064" xr:uid="{00000000-0005-0000-0000-000088240000}"/>
    <cellStyle name="콤마 [0.00] 2 3 3 5 2" xfId="9139" xr:uid="{00000000-0005-0000-0000-000089240000}"/>
    <cellStyle name="콤마 [0.00] 2 3 3 6" xfId="7085" xr:uid="{00000000-0005-0000-0000-00008A240000}"/>
    <cellStyle name="콤마 [0.00] 2 3 4" xfId="3657" xr:uid="{00000000-0005-0000-0000-00008B240000}"/>
    <cellStyle name="콤마 [0.00] 2 3 4 2" xfId="4267" xr:uid="{00000000-0005-0000-0000-00008C240000}"/>
    <cellStyle name="콤마 [0.00] 2 3 4 2 2" xfId="7342" xr:uid="{00000000-0005-0000-0000-00008D240000}"/>
    <cellStyle name="콤마 [0.00] 2 3 4 3" xfId="4877" xr:uid="{00000000-0005-0000-0000-00008E240000}"/>
    <cellStyle name="콤마 [0.00] 2 3 4 3 2" xfId="7952" xr:uid="{00000000-0005-0000-0000-00008F240000}"/>
    <cellStyle name="콤마 [0.00] 2 3 4 4" xfId="5487" xr:uid="{00000000-0005-0000-0000-000090240000}"/>
    <cellStyle name="콤마 [0.00] 2 3 4 4 2" xfId="8562" xr:uid="{00000000-0005-0000-0000-000091240000}"/>
    <cellStyle name="콤마 [0.00] 2 3 4 5" xfId="6556" xr:uid="{00000000-0005-0000-0000-000092240000}"/>
    <cellStyle name="콤마 [0.00] 2 3 4 5 2" xfId="9631" xr:uid="{00000000-0005-0000-0000-000093240000}"/>
    <cellStyle name="콤마 [0.00] 2 3 4 6" xfId="6707" xr:uid="{00000000-0005-0000-0000-000094240000}"/>
    <cellStyle name="콤마 [0.00] 2 3 5" xfId="4164" xr:uid="{00000000-0005-0000-0000-000095240000}"/>
    <cellStyle name="콤마 [0.00] 2 3 5 2" xfId="4774" xr:uid="{00000000-0005-0000-0000-000096240000}"/>
    <cellStyle name="콤마 [0.00] 2 3 5 2 2" xfId="7849" xr:uid="{00000000-0005-0000-0000-000097240000}"/>
    <cellStyle name="콤마 [0.00] 2 3 5 3" xfId="5384" xr:uid="{00000000-0005-0000-0000-000098240000}"/>
    <cellStyle name="콤마 [0.00] 2 3 5 3 2" xfId="8459" xr:uid="{00000000-0005-0000-0000-000099240000}"/>
    <cellStyle name="콤마 [0.00] 2 3 5 4" xfId="5994" xr:uid="{00000000-0005-0000-0000-00009A240000}"/>
    <cellStyle name="콤마 [0.00] 2 3 5 4 2" xfId="9069" xr:uid="{00000000-0005-0000-0000-00009B240000}"/>
    <cellStyle name="콤마 [0.00] 2 3 5 5" xfId="6587" xr:uid="{00000000-0005-0000-0000-00009C240000}"/>
    <cellStyle name="콤마 [0.00] 2 3 5 5 2" xfId="9662" xr:uid="{00000000-0005-0000-0000-00009D240000}"/>
    <cellStyle name="콤마 [0.00] 2 3 5 6" xfId="7214" xr:uid="{00000000-0005-0000-0000-00009E240000}"/>
    <cellStyle name="콤마 [0.00] 2 3 6" xfId="4398" xr:uid="{00000000-0005-0000-0000-00009F240000}"/>
    <cellStyle name="콤마 [0.00] 2 3 6 2" xfId="7473" xr:uid="{00000000-0005-0000-0000-0000A0240000}"/>
    <cellStyle name="콤마 [0.00] 2 3 7" xfId="5008" xr:uid="{00000000-0005-0000-0000-0000A1240000}"/>
    <cellStyle name="콤마 [0.00] 2 3 7 2" xfId="8083" xr:uid="{00000000-0005-0000-0000-0000A2240000}"/>
    <cellStyle name="콤마 [0.00] 2 3 8" xfId="5618" xr:uid="{00000000-0005-0000-0000-0000A3240000}"/>
    <cellStyle name="콤마 [0.00] 2 3 8 2" xfId="8693" xr:uid="{00000000-0005-0000-0000-0000A4240000}"/>
    <cellStyle name="콤마 [0.00] 2 3 9" xfId="6178" xr:uid="{00000000-0005-0000-0000-0000A5240000}"/>
    <cellStyle name="콤마 [0.00] 2 3 9 2" xfId="9253" xr:uid="{00000000-0005-0000-0000-0000A6240000}"/>
    <cellStyle name="콤마 [0.00] 2 4" xfId="3796" xr:uid="{00000000-0005-0000-0000-0000A7240000}"/>
    <cellStyle name="콤마 [0.00] 2 4 10" xfId="6846" xr:uid="{00000000-0005-0000-0000-0000A8240000}"/>
    <cellStyle name="콤마 [0.00] 2 4 2" xfId="3918" xr:uid="{00000000-0005-0000-0000-0000A9240000}"/>
    <cellStyle name="콤마 [0.00] 2 4 2 2" xfId="4528" xr:uid="{00000000-0005-0000-0000-0000AA240000}"/>
    <cellStyle name="콤마 [0.00] 2 4 2 2 2" xfId="7603" xr:uid="{00000000-0005-0000-0000-0000AB240000}"/>
    <cellStyle name="콤마 [0.00] 2 4 2 3" xfId="5138" xr:uid="{00000000-0005-0000-0000-0000AC240000}"/>
    <cellStyle name="콤마 [0.00] 2 4 2 3 2" xfId="8213" xr:uid="{00000000-0005-0000-0000-0000AD240000}"/>
    <cellStyle name="콤마 [0.00] 2 4 2 4" xfId="5748" xr:uid="{00000000-0005-0000-0000-0000AE240000}"/>
    <cellStyle name="콤마 [0.00] 2 4 2 4 2" xfId="8823" xr:uid="{00000000-0005-0000-0000-0000AF240000}"/>
    <cellStyle name="콤마 [0.00] 2 4 2 5" xfId="6418" xr:uid="{00000000-0005-0000-0000-0000B0240000}"/>
    <cellStyle name="콤마 [0.00] 2 4 2 5 2" xfId="9493" xr:uid="{00000000-0005-0000-0000-0000B1240000}"/>
    <cellStyle name="콤마 [0.00] 2 4 2 6" xfId="6968" xr:uid="{00000000-0005-0000-0000-0000B2240000}"/>
    <cellStyle name="콤마 [0.00] 2 4 3" xfId="4043" xr:uid="{00000000-0005-0000-0000-0000B3240000}"/>
    <cellStyle name="콤마 [0.00] 2 4 3 2" xfId="4653" xr:uid="{00000000-0005-0000-0000-0000B4240000}"/>
    <cellStyle name="콤마 [0.00] 2 4 3 2 2" xfId="7728" xr:uid="{00000000-0005-0000-0000-0000B5240000}"/>
    <cellStyle name="콤마 [0.00] 2 4 3 3" xfId="5263" xr:uid="{00000000-0005-0000-0000-0000B6240000}"/>
    <cellStyle name="콤마 [0.00] 2 4 3 3 2" xfId="8338" xr:uid="{00000000-0005-0000-0000-0000B7240000}"/>
    <cellStyle name="콤마 [0.00] 2 4 3 4" xfId="5873" xr:uid="{00000000-0005-0000-0000-0000B8240000}"/>
    <cellStyle name="콤마 [0.00] 2 4 3 4 2" xfId="8948" xr:uid="{00000000-0005-0000-0000-0000B9240000}"/>
    <cellStyle name="콤마 [0.00] 2 4 3 5" xfId="6357" xr:uid="{00000000-0005-0000-0000-0000BA240000}"/>
    <cellStyle name="콤마 [0.00] 2 4 3 5 2" xfId="9432" xr:uid="{00000000-0005-0000-0000-0000BB240000}"/>
    <cellStyle name="콤마 [0.00] 2 4 3 6" xfId="7093" xr:uid="{00000000-0005-0000-0000-0000BC240000}"/>
    <cellStyle name="콤마 [0.00] 2 4 4" xfId="4051" xr:uid="{00000000-0005-0000-0000-0000BD240000}"/>
    <cellStyle name="콤마 [0.00] 2 4 4 2" xfId="4661" xr:uid="{00000000-0005-0000-0000-0000BE240000}"/>
    <cellStyle name="콤마 [0.00] 2 4 4 2 2" xfId="7736" xr:uid="{00000000-0005-0000-0000-0000BF240000}"/>
    <cellStyle name="콤마 [0.00] 2 4 4 3" xfId="5271" xr:uid="{00000000-0005-0000-0000-0000C0240000}"/>
    <cellStyle name="콤마 [0.00] 2 4 4 3 2" xfId="8346" xr:uid="{00000000-0005-0000-0000-0000C1240000}"/>
    <cellStyle name="콤마 [0.00] 2 4 4 4" xfId="5881" xr:uid="{00000000-0005-0000-0000-0000C2240000}"/>
    <cellStyle name="콤마 [0.00] 2 4 4 4 2" xfId="8956" xr:uid="{00000000-0005-0000-0000-0000C3240000}"/>
    <cellStyle name="콤마 [0.00] 2 4 4 5" xfId="6330" xr:uid="{00000000-0005-0000-0000-0000C4240000}"/>
    <cellStyle name="콤마 [0.00] 2 4 4 5 2" xfId="9405" xr:uid="{00000000-0005-0000-0000-0000C5240000}"/>
    <cellStyle name="콤마 [0.00] 2 4 4 6" xfId="7101" xr:uid="{00000000-0005-0000-0000-0000C6240000}"/>
    <cellStyle name="콤마 [0.00] 2 4 5" xfId="4172" xr:uid="{00000000-0005-0000-0000-0000C7240000}"/>
    <cellStyle name="콤마 [0.00] 2 4 5 2" xfId="4782" xr:uid="{00000000-0005-0000-0000-0000C8240000}"/>
    <cellStyle name="콤마 [0.00] 2 4 5 2 2" xfId="7857" xr:uid="{00000000-0005-0000-0000-0000C9240000}"/>
    <cellStyle name="콤마 [0.00] 2 4 5 3" xfId="5392" xr:uid="{00000000-0005-0000-0000-0000CA240000}"/>
    <cellStyle name="콤마 [0.00] 2 4 5 3 2" xfId="8467" xr:uid="{00000000-0005-0000-0000-0000CB240000}"/>
    <cellStyle name="콤마 [0.00] 2 4 5 4" xfId="6002" xr:uid="{00000000-0005-0000-0000-0000CC240000}"/>
    <cellStyle name="콤마 [0.00] 2 4 5 4 2" xfId="9077" xr:uid="{00000000-0005-0000-0000-0000CD240000}"/>
    <cellStyle name="콤마 [0.00] 2 4 5 5" xfId="6612" xr:uid="{00000000-0005-0000-0000-0000CE240000}"/>
    <cellStyle name="콤마 [0.00] 2 4 5 5 2" xfId="9687" xr:uid="{00000000-0005-0000-0000-0000CF240000}"/>
    <cellStyle name="콤마 [0.00] 2 4 5 6" xfId="7222" xr:uid="{00000000-0005-0000-0000-0000D0240000}"/>
    <cellStyle name="콤마 [0.00] 2 4 6" xfId="4406" xr:uid="{00000000-0005-0000-0000-0000D1240000}"/>
    <cellStyle name="콤마 [0.00] 2 4 6 2" xfId="7481" xr:uid="{00000000-0005-0000-0000-0000D2240000}"/>
    <cellStyle name="콤마 [0.00] 2 4 7" xfId="5016" xr:uid="{00000000-0005-0000-0000-0000D3240000}"/>
    <cellStyle name="콤마 [0.00] 2 4 7 2" xfId="8091" xr:uid="{00000000-0005-0000-0000-0000D4240000}"/>
    <cellStyle name="콤마 [0.00] 2 4 8" xfId="5626" xr:uid="{00000000-0005-0000-0000-0000D5240000}"/>
    <cellStyle name="콤마 [0.00] 2 4 8 2" xfId="8701" xr:uid="{00000000-0005-0000-0000-0000D6240000}"/>
    <cellStyle name="콤마 [0.00] 2 4 9" xfId="6170" xr:uid="{00000000-0005-0000-0000-0000D7240000}"/>
    <cellStyle name="콤마 [0.00] 2 4 9 2" xfId="9245" xr:uid="{00000000-0005-0000-0000-0000D8240000}"/>
    <cellStyle name="콤마 [0.00] 2 5" xfId="3892" xr:uid="{00000000-0005-0000-0000-0000D9240000}"/>
    <cellStyle name="콤마 [0.00] 2 5 2" xfId="4502" xr:uid="{00000000-0005-0000-0000-0000DA240000}"/>
    <cellStyle name="콤마 [0.00] 2 5 2 2" xfId="7577" xr:uid="{00000000-0005-0000-0000-0000DB240000}"/>
    <cellStyle name="콤마 [0.00] 2 5 3" xfId="5112" xr:uid="{00000000-0005-0000-0000-0000DC240000}"/>
    <cellStyle name="콤마 [0.00] 2 5 3 2" xfId="8187" xr:uid="{00000000-0005-0000-0000-0000DD240000}"/>
    <cellStyle name="콤마 [0.00] 2 5 4" xfId="5722" xr:uid="{00000000-0005-0000-0000-0000DE240000}"/>
    <cellStyle name="콤마 [0.00] 2 5 4 2" xfId="8797" xr:uid="{00000000-0005-0000-0000-0000DF240000}"/>
    <cellStyle name="콤마 [0.00] 2 5 5" xfId="6444" xr:uid="{00000000-0005-0000-0000-0000E0240000}"/>
    <cellStyle name="콤마 [0.00] 2 5 5 2" xfId="9519" xr:uid="{00000000-0005-0000-0000-0000E1240000}"/>
    <cellStyle name="콤마 [0.00] 2 5 6" xfId="6942" xr:uid="{00000000-0005-0000-0000-0000E2240000}"/>
    <cellStyle name="콤마 [0.00] 2 6" xfId="4017" xr:uid="{00000000-0005-0000-0000-0000E3240000}"/>
    <cellStyle name="콤마 [0.00] 2 6 2" xfId="4627" xr:uid="{00000000-0005-0000-0000-0000E4240000}"/>
    <cellStyle name="콤마 [0.00] 2 6 2 2" xfId="7702" xr:uid="{00000000-0005-0000-0000-0000E5240000}"/>
    <cellStyle name="콤마 [0.00] 2 6 3" xfId="5237" xr:uid="{00000000-0005-0000-0000-0000E6240000}"/>
    <cellStyle name="콤마 [0.00] 2 6 3 2" xfId="8312" xr:uid="{00000000-0005-0000-0000-0000E7240000}"/>
    <cellStyle name="콤마 [0.00] 2 6 4" xfId="5847" xr:uid="{00000000-0005-0000-0000-0000E8240000}"/>
    <cellStyle name="콤마 [0.00] 2 6 4 2" xfId="8922" xr:uid="{00000000-0005-0000-0000-0000E9240000}"/>
    <cellStyle name="콤마 [0.00] 2 6 5" xfId="6082" xr:uid="{00000000-0005-0000-0000-0000EA240000}"/>
    <cellStyle name="콤마 [0.00] 2 6 5 2" xfId="9157" xr:uid="{00000000-0005-0000-0000-0000EB240000}"/>
    <cellStyle name="콤마 [0.00] 2 6 6" xfId="7067" xr:uid="{00000000-0005-0000-0000-0000EC240000}"/>
    <cellStyle name="콤마 [0.00] 2 7" xfId="3671" xr:uid="{00000000-0005-0000-0000-0000ED240000}"/>
    <cellStyle name="콤마 [0.00] 2 7 2" xfId="4281" xr:uid="{00000000-0005-0000-0000-0000EE240000}"/>
    <cellStyle name="콤마 [0.00] 2 7 2 2" xfId="7356" xr:uid="{00000000-0005-0000-0000-0000EF240000}"/>
    <cellStyle name="콤마 [0.00] 2 7 3" xfId="4891" xr:uid="{00000000-0005-0000-0000-0000F0240000}"/>
    <cellStyle name="콤마 [0.00] 2 7 3 2" xfId="7966" xr:uid="{00000000-0005-0000-0000-0000F1240000}"/>
    <cellStyle name="콤마 [0.00] 2 7 4" xfId="5501" xr:uid="{00000000-0005-0000-0000-0000F2240000}"/>
    <cellStyle name="콤마 [0.00] 2 7 4 2" xfId="8576" xr:uid="{00000000-0005-0000-0000-0000F3240000}"/>
    <cellStyle name="콤마 [0.00] 2 7 5" xfId="6233" xr:uid="{00000000-0005-0000-0000-0000F4240000}"/>
    <cellStyle name="콤마 [0.00] 2 7 5 2" xfId="9308" xr:uid="{00000000-0005-0000-0000-0000F5240000}"/>
    <cellStyle name="콤마 [0.00] 2 7 6" xfId="6721" xr:uid="{00000000-0005-0000-0000-0000F6240000}"/>
    <cellStyle name="콤마 [0.00] 2 8" xfId="4146" xr:uid="{00000000-0005-0000-0000-0000F7240000}"/>
    <cellStyle name="콤마 [0.00] 2 8 2" xfId="4756" xr:uid="{00000000-0005-0000-0000-0000F8240000}"/>
    <cellStyle name="콤마 [0.00] 2 8 2 2" xfId="7831" xr:uid="{00000000-0005-0000-0000-0000F9240000}"/>
    <cellStyle name="콤마 [0.00] 2 8 3" xfId="5366" xr:uid="{00000000-0005-0000-0000-0000FA240000}"/>
    <cellStyle name="콤마 [0.00] 2 8 3 2" xfId="8441" xr:uid="{00000000-0005-0000-0000-0000FB240000}"/>
    <cellStyle name="콤마 [0.00] 2 8 4" xfId="5976" xr:uid="{00000000-0005-0000-0000-0000FC240000}"/>
    <cellStyle name="콤마 [0.00] 2 8 4 2" xfId="9051" xr:uid="{00000000-0005-0000-0000-0000FD240000}"/>
    <cellStyle name="콤마 [0.00] 2 8 5" xfId="6012" xr:uid="{00000000-0005-0000-0000-0000FE240000}"/>
    <cellStyle name="콤마 [0.00] 2 8 5 2" xfId="9087" xr:uid="{00000000-0005-0000-0000-0000FF240000}"/>
    <cellStyle name="콤마 [0.00] 2 8 6" xfId="7196" xr:uid="{00000000-0005-0000-0000-000000250000}"/>
    <cellStyle name="콤마 [0.00] 2 9" xfId="4380" xr:uid="{00000000-0005-0000-0000-000001250000}"/>
    <cellStyle name="콤마 [0.00] 2 9 2" xfId="7455" xr:uid="{00000000-0005-0000-0000-000002250000}"/>
    <cellStyle name="콤마 [0]" xfId="2800" xr:uid="{00000000-0005-0000-0000-000003250000}"/>
    <cellStyle name="콤마 [0] 2" xfId="7231" xr:uid="{00000000-0005-0000-0000-000004250000}"/>
    <cellStyle name="콤마 [0]_ 4.하중계산  " xfId="1199" xr:uid="{00000000-0005-0000-0000-000005250000}"/>
    <cellStyle name="콤마 [0]기기자재비" xfId="2801" xr:uid="{00000000-0005-0000-0000-000006250000}"/>
    <cellStyle name="콤마 [1]" xfId="1200" xr:uid="{00000000-0005-0000-0000-000007250000}"/>
    <cellStyle name="콤마 [1] 2" xfId="3681" xr:uid="{00000000-0005-0000-0000-000008250000}"/>
    <cellStyle name="콤마 [1] 2 10" xfId="6731" xr:uid="{00000000-0005-0000-0000-000009250000}"/>
    <cellStyle name="콤마 [1] 2 2" xfId="3803" xr:uid="{00000000-0005-0000-0000-00000A250000}"/>
    <cellStyle name="콤마 [1] 2 2 2" xfId="4413" xr:uid="{00000000-0005-0000-0000-00000B250000}"/>
    <cellStyle name="콤마 [1] 2 2 2 2" xfId="7488" xr:uid="{00000000-0005-0000-0000-00000C250000}"/>
    <cellStyle name="콤마 [1] 2 2 3" xfId="5023" xr:uid="{00000000-0005-0000-0000-00000D250000}"/>
    <cellStyle name="콤마 [1] 2 2 3 2" xfId="8098" xr:uid="{00000000-0005-0000-0000-00000E250000}"/>
    <cellStyle name="콤마 [1] 2 2 4" xfId="5633" xr:uid="{00000000-0005-0000-0000-00000F250000}"/>
    <cellStyle name="콤마 [1] 2 2 4 2" xfId="8708" xr:uid="{00000000-0005-0000-0000-000010250000}"/>
    <cellStyle name="콤마 [1] 2 2 5" xfId="6163" xr:uid="{00000000-0005-0000-0000-000011250000}"/>
    <cellStyle name="콤마 [1] 2 2 5 2" xfId="9238" xr:uid="{00000000-0005-0000-0000-000012250000}"/>
    <cellStyle name="콤마 [1] 2 2 6" xfId="6853" xr:uid="{00000000-0005-0000-0000-000013250000}"/>
    <cellStyle name="콤마 [1] 2 3" xfId="3928" xr:uid="{00000000-0005-0000-0000-000014250000}"/>
    <cellStyle name="콤마 [1] 2 3 2" xfId="4538" xr:uid="{00000000-0005-0000-0000-000015250000}"/>
    <cellStyle name="콤마 [1] 2 3 2 2" xfId="7613" xr:uid="{00000000-0005-0000-0000-000016250000}"/>
    <cellStyle name="콤마 [1] 2 3 3" xfId="5148" xr:uid="{00000000-0005-0000-0000-000017250000}"/>
    <cellStyle name="콤마 [1] 2 3 3 2" xfId="8223" xr:uid="{00000000-0005-0000-0000-000018250000}"/>
    <cellStyle name="콤마 [1] 2 3 4" xfId="5758" xr:uid="{00000000-0005-0000-0000-000019250000}"/>
    <cellStyle name="콤마 [1] 2 3 4 2" xfId="8833" xr:uid="{00000000-0005-0000-0000-00001A250000}"/>
    <cellStyle name="콤마 [1] 2 3 5" xfId="6408" xr:uid="{00000000-0005-0000-0000-00001B250000}"/>
    <cellStyle name="콤마 [1] 2 3 5 2" xfId="9483" xr:uid="{00000000-0005-0000-0000-00001C250000}"/>
    <cellStyle name="콤마 [1] 2 3 6" xfId="6978" xr:uid="{00000000-0005-0000-0000-00001D250000}"/>
    <cellStyle name="콤마 [1] 2 4" xfId="3631" xr:uid="{00000000-0005-0000-0000-00001E250000}"/>
    <cellStyle name="콤마 [1] 2 4 2" xfId="4241" xr:uid="{00000000-0005-0000-0000-00001F250000}"/>
    <cellStyle name="콤마 [1] 2 4 2 2" xfId="7316" xr:uid="{00000000-0005-0000-0000-000020250000}"/>
    <cellStyle name="콤마 [1] 2 4 3" xfId="4851" xr:uid="{00000000-0005-0000-0000-000021250000}"/>
    <cellStyle name="콤마 [1] 2 4 3 2" xfId="7926" xr:uid="{00000000-0005-0000-0000-000022250000}"/>
    <cellStyle name="콤마 [1] 2 4 4" xfId="5461" xr:uid="{00000000-0005-0000-0000-000023250000}"/>
    <cellStyle name="콤마 [1] 2 4 4 2" xfId="8536" xr:uid="{00000000-0005-0000-0000-000024250000}"/>
    <cellStyle name="콤마 [1] 2 4 5" xfId="6265" xr:uid="{00000000-0005-0000-0000-000025250000}"/>
    <cellStyle name="콤마 [1] 2 4 5 2" xfId="9340" xr:uid="{00000000-0005-0000-0000-000026250000}"/>
    <cellStyle name="콤마 [1] 2 4 6" xfId="6681" xr:uid="{00000000-0005-0000-0000-000027250000}"/>
    <cellStyle name="콤마 [1] 2 5" xfId="4057" xr:uid="{00000000-0005-0000-0000-000028250000}"/>
    <cellStyle name="콤마 [1] 2 5 2" xfId="4667" xr:uid="{00000000-0005-0000-0000-000029250000}"/>
    <cellStyle name="콤마 [1] 2 5 2 2" xfId="7742" xr:uid="{00000000-0005-0000-0000-00002A250000}"/>
    <cellStyle name="콤마 [1] 2 5 3" xfId="5277" xr:uid="{00000000-0005-0000-0000-00002B250000}"/>
    <cellStyle name="콤마 [1] 2 5 3 2" xfId="8352" xr:uid="{00000000-0005-0000-0000-00002C250000}"/>
    <cellStyle name="콤마 [1] 2 5 4" xfId="5887" xr:uid="{00000000-0005-0000-0000-00002D250000}"/>
    <cellStyle name="콤마 [1] 2 5 4 2" xfId="8962" xr:uid="{00000000-0005-0000-0000-00002E250000}"/>
    <cellStyle name="콤마 [1] 2 5 5" xfId="6324" xr:uid="{00000000-0005-0000-0000-00002F250000}"/>
    <cellStyle name="콤마 [1] 2 5 5 2" xfId="9399" xr:uid="{00000000-0005-0000-0000-000030250000}"/>
    <cellStyle name="콤마 [1] 2 5 6" xfId="7107" xr:uid="{00000000-0005-0000-0000-000031250000}"/>
    <cellStyle name="콤마 [1] 2 6" xfId="4291" xr:uid="{00000000-0005-0000-0000-000032250000}"/>
    <cellStyle name="콤마 [1] 2 6 2" xfId="7366" xr:uid="{00000000-0005-0000-0000-000033250000}"/>
    <cellStyle name="콤마 [1] 2 7" xfId="4901" xr:uid="{00000000-0005-0000-0000-000034250000}"/>
    <cellStyle name="콤마 [1] 2 7 2" xfId="7976" xr:uid="{00000000-0005-0000-0000-000035250000}"/>
    <cellStyle name="콤마 [1] 2 8" xfId="5511" xr:uid="{00000000-0005-0000-0000-000036250000}"/>
    <cellStyle name="콤마 [1] 2 8 2" xfId="8586" xr:uid="{00000000-0005-0000-0000-000037250000}"/>
    <cellStyle name="콤마 [1] 2 9" xfId="6225" xr:uid="{00000000-0005-0000-0000-000038250000}"/>
    <cellStyle name="콤마 [1] 2 9 2" xfId="9300" xr:uid="{00000000-0005-0000-0000-000039250000}"/>
    <cellStyle name="콤마 [1] 3" xfId="3763" xr:uid="{00000000-0005-0000-0000-00003A250000}"/>
    <cellStyle name="콤마 [1] 3 10" xfId="6813" xr:uid="{00000000-0005-0000-0000-00003B250000}"/>
    <cellStyle name="콤마 [1] 3 2" xfId="3885" xr:uid="{00000000-0005-0000-0000-00003C250000}"/>
    <cellStyle name="콤마 [1] 3 2 2" xfId="4495" xr:uid="{00000000-0005-0000-0000-00003D250000}"/>
    <cellStyle name="콤마 [1] 3 2 2 2" xfId="7570" xr:uid="{00000000-0005-0000-0000-00003E250000}"/>
    <cellStyle name="콤마 [1] 3 2 3" xfId="5105" xr:uid="{00000000-0005-0000-0000-00003F250000}"/>
    <cellStyle name="콤마 [1] 3 2 3 2" xfId="8180" xr:uid="{00000000-0005-0000-0000-000040250000}"/>
    <cellStyle name="콤마 [1] 3 2 4" xfId="5715" xr:uid="{00000000-0005-0000-0000-000041250000}"/>
    <cellStyle name="콤마 [1] 3 2 4 2" xfId="8790" xr:uid="{00000000-0005-0000-0000-000042250000}"/>
    <cellStyle name="콤마 [1] 3 2 5" xfId="6451" xr:uid="{00000000-0005-0000-0000-000043250000}"/>
    <cellStyle name="콤마 [1] 3 2 5 2" xfId="9526" xr:uid="{00000000-0005-0000-0000-000044250000}"/>
    <cellStyle name="콤마 [1] 3 2 6" xfId="6935" xr:uid="{00000000-0005-0000-0000-000045250000}"/>
    <cellStyle name="콤마 [1] 3 3" xfId="4010" xr:uid="{00000000-0005-0000-0000-000046250000}"/>
    <cellStyle name="콤마 [1] 3 3 2" xfId="4620" xr:uid="{00000000-0005-0000-0000-000047250000}"/>
    <cellStyle name="콤마 [1] 3 3 2 2" xfId="7695" xr:uid="{00000000-0005-0000-0000-000048250000}"/>
    <cellStyle name="콤마 [1] 3 3 3" xfId="5230" xr:uid="{00000000-0005-0000-0000-000049250000}"/>
    <cellStyle name="콤마 [1] 3 3 3 2" xfId="8305" xr:uid="{00000000-0005-0000-0000-00004A250000}"/>
    <cellStyle name="콤마 [1] 3 3 4" xfId="5840" xr:uid="{00000000-0005-0000-0000-00004B250000}"/>
    <cellStyle name="콤마 [1] 3 3 4 2" xfId="8915" xr:uid="{00000000-0005-0000-0000-00004C250000}"/>
    <cellStyle name="콤마 [1] 3 3 5" xfId="6086" xr:uid="{00000000-0005-0000-0000-00004D250000}"/>
    <cellStyle name="콤마 [1] 3 3 5 2" xfId="9161" xr:uid="{00000000-0005-0000-0000-00004E250000}"/>
    <cellStyle name="콤마 [1] 3 3 6" xfId="7060" xr:uid="{00000000-0005-0000-0000-00004F250000}"/>
    <cellStyle name="콤마 [1] 3 4" xfId="3567" xr:uid="{00000000-0005-0000-0000-000050250000}"/>
    <cellStyle name="콤마 [1] 3 4 2" xfId="4177" xr:uid="{00000000-0005-0000-0000-000051250000}"/>
    <cellStyle name="콤마 [1] 3 4 2 2" xfId="7252" xr:uid="{00000000-0005-0000-0000-000052250000}"/>
    <cellStyle name="콤마 [1] 3 4 3" xfId="4787" xr:uid="{00000000-0005-0000-0000-000053250000}"/>
    <cellStyle name="콤마 [1] 3 4 3 2" xfId="7862" xr:uid="{00000000-0005-0000-0000-000054250000}"/>
    <cellStyle name="콤마 [1] 3 4 4" xfId="5397" xr:uid="{00000000-0005-0000-0000-000055250000}"/>
    <cellStyle name="콤마 [1] 3 4 4 2" xfId="8472" xr:uid="{00000000-0005-0000-0000-000056250000}"/>
    <cellStyle name="콤마 [1] 3 4 5" xfId="6315" xr:uid="{00000000-0005-0000-0000-000057250000}"/>
    <cellStyle name="콤마 [1] 3 4 5 2" xfId="9390" xr:uid="{00000000-0005-0000-0000-000058250000}"/>
    <cellStyle name="콤마 [1] 3 4 6" xfId="6617" xr:uid="{00000000-0005-0000-0000-000059250000}"/>
    <cellStyle name="콤마 [1] 3 5" xfId="4139" xr:uid="{00000000-0005-0000-0000-00005A250000}"/>
    <cellStyle name="콤마 [1] 3 5 2" xfId="4749" xr:uid="{00000000-0005-0000-0000-00005B250000}"/>
    <cellStyle name="콤마 [1] 3 5 2 2" xfId="7824" xr:uid="{00000000-0005-0000-0000-00005C250000}"/>
    <cellStyle name="콤마 [1] 3 5 3" xfId="5359" xr:uid="{00000000-0005-0000-0000-00005D250000}"/>
    <cellStyle name="콤마 [1] 3 5 3 2" xfId="8434" xr:uid="{00000000-0005-0000-0000-00005E250000}"/>
    <cellStyle name="콤마 [1] 3 5 4" xfId="5969" xr:uid="{00000000-0005-0000-0000-00005F250000}"/>
    <cellStyle name="콤마 [1] 3 5 4 2" xfId="9044" xr:uid="{00000000-0005-0000-0000-000060250000}"/>
    <cellStyle name="콤마 [1] 3 5 5" xfId="6014" xr:uid="{00000000-0005-0000-0000-000061250000}"/>
    <cellStyle name="콤마 [1] 3 5 5 2" xfId="9089" xr:uid="{00000000-0005-0000-0000-000062250000}"/>
    <cellStyle name="콤마 [1] 3 5 6" xfId="7189" xr:uid="{00000000-0005-0000-0000-000063250000}"/>
    <cellStyle name="콤마 [1] 3 6" xfId="4373" xr:uid="{00000000-0005-0000-0000-000064250000}"/>
    <cellStyle name="콤마 [1] 3 6 2" xfId="7448" xr:uid="{00000000-0005-0000-0000-000065250000}"/>
    <cellStyle name="콤마 [1] 3 7" xfId="4983" xr:uid="{00000000-0005-0000-0000-000066250000}"/>
    <cellStyle name="콤마 [1] 3 7 2" xfId="8058" xr:uid="{00000000-0005-0000-0000-000067250000}"/>
    <cellStyle name="콤마 [1] 3 8" xfId="5593" xr:uid="{00000000-0005-0000-0000-000068250000}"/>
    <cellStyle name="콤마 [1] 3 8 2" xfId="8668" xr:uid="{00000000-0005-0000-0000-000069250000}"/>
    <cellStyle name="콤마 [1] 3 9" xfId="6203" xr:uid="{00000000-0005-0000-0000-00006A250000}"/>
    <cellStyle name="콤마 [1] 3 9 2" xfId="9278" xr:uid="{00000000-0005-0000-0000-00006B250000}"/>
    <cellStyle name="콤마 [1] 4" xfId="3678" xr:uid="{00000000-0005-0000-0000-00006C250000}"/>
    <cellStyle name="콤마 [1] 4 10" xfId="6728" xr:uid="{00000000-0005-0000-0000-00006D250000}"/>
    <cellStyle name="콤마 [1] 4 2" xfId="3800" xr:uid="{00000000-0005-0000-0000-00006E250000}"/>
    <cellStyle name="콤마 [1] 4 2 2" xfId="4410" xr:uid="{00000000-0005-0000-0000-00006F250000}"/>
    <cellStyle name="콤마 [1] 4 2 2 2" xfId="7485" xr:uid="{00000000-0005-0000-0000-000070250000}"/>
    <cellStyle name="콤마 [1] 4 2 3" xfId="5020" xr:uid="{00000000-0005-0000-0000-000071250000}"/>
    <cellStyle name="콤마 [1] 4 2 3 2" xfId="8095" xr:uid="{00000000-0005-0000-0000-000072250000}"/>
    <cellStyle name="콤마 [1] 4 2 4" xfId="5630" xr:uid="{00000000-0005-0000-0000-000073250000}"/>
    <cellStyle name="콤마 [1] 4 2 4 2" xfId="8705" xr:uid="{00000000-0005-0000-0000-000074250000}"/>
    <cellStyle name="콤마 [1] 4 2 5" xfId="6166" xr:uid="{00000000-0005-0000-0000-000075250000}"/>
    <cellStyle name="콤마 [1] 4 2 5 2" xfId="9241" xr:uid="{00000000-0005-0000-0000-000076250000}"/>
    <cellStyle name="콤마 [1] 4 2 6" xfId="6850" xr:uid="{00000000-0005-0000-0000-000077250000}"/>
    <cellStyle name="콤마 [1] 4 3" xfId="3925" xr:uid="{00000000-0005-0000-0000-000078250000}"/>
    <cellStyle name="콤마 [1] 4 3 2" xfId="4535" xr:uid="{00000000-0005-0000-0000-000079250000}"/>
    <cellStyle name="콤마 [1] 4 3 2 2" xfId="7610" xr:uid="{00000000-0005-0000-0000-00007A250000}"/>
    <cellStyle name="콤마 [1] 4 3 3" xfId="5145" xr:uid="{00000000-0005-0000-0000-00007B250000}"/>
    <cellStyle name="콤마 [1] 4 3 3 2" xfId="8220" xr:uid="{00000000-0005-0000-0000-00007C250000}"/>
    <cellStyle name="콤마 [1] 4 3 4" xfId="5755" xr:uid="{00000000-0005-0000-0000-00007D250000}"/>
    <cellStyle name="콤마 [1] 4 3 4 2" xfId="8830" xr:uid="{00000000-0005-0000-0000-00007E250000}"/>
    <cellStyle name="콤마 [1] 4 3 5" xfId="6411" xr:uid="{00000000-0005-0000-0000-00007F250000}"/>
    <cellStyle name="콤마 [1] 4 3 5 2" xfId="9486" xr:uid="{00000000-0005-0000-0000-000080250000}"/>
    <cellStyle name="콤마 [1] 4 3 6" xfId="6975" xr:uid="{00000000-0005-0000-0000-000081250000}"/>
    <cellStyle name="콤마 [1] 4 4" xfId="3923" xr:uid="{00000000-0005-0000-0000-000082250000}"/>
    <cellStyle name="콤마 [1] 4 4 2" xfId="4533" xr:uid="{00000000-0005-0000-0000-000083250000}"/>
    <cellStyle name="콤마 [1] 4 4 2 2" xfId="7608" xr:uid="{00000000-0005-0000-0000-000084250000}"/>
    <cellStyle name="콤마 [1] 4 4 3" xfId="5143" xr:uid="{00000000-0005-0000-0000-000085250000}"/>
    <cellStyle name="콤마 [1] 4 4 3 2" xfId="8218" xr:uid="{00000000-0005-0000-0000-000086250000}"/>
    <cellStyle name="콤마 [1] 4 4 4" xfId="5753" xr:uid="{00000000-0005-0000-0000-000087250000}"/>
    <cellStyle name="콤마 [1] 4 4 4 2" xfId="8828" xr:uid="{00000000-0005-0000-0000-000088250000}"/>
    <cellStyle name="콤마 [1] 4 4 5" xfId="6413" xr:uid="{00000000-0005-0000-0000-000089250000}"/>
    <cellStyle name="콤마 [1] 4 4 5 2" xfId="9488" xr:uid="{00000000-0005-0000-0000-00008A250000}"/>
    <cellStyle name="콤마 [1] 4 4 6" xfId="6973" xr:uid="{00000000-0005-0000-0000-00008B250000}"/>
    <cellStyle name="콤마 [1] 4 5" xfId="4054" xr:uid="{00000000-0005-0000-0000-00008C250000}"/>
    <cellStyle name="콤마 [1] 4 5 2" xfId="4664" xr:uid="{00000000-0005-0000-0000-00008D250000}"/>
    <cellStyle name="콤마 [1] 4 5 2 2" xfId="7739" xr:uid="{00000000-0005-0000-0000-00008E250000}"/>
    <cellStyle name="콤마 [1] 4 5 3" xfId="5274" xr:uid="{00000000-0005-0000-0000-00008F250000}"/>
    <cellStyle name="콤마 [1] 4 5 3 2" xfId="8349" xr:uid="{00000000-0005-0000-0000-000090250000}"/>
    <cellStyle name="콤마 [1] 4 5 4" xfId="5884" xr:uid="{00000000-0005-0000-0000-000091250000}"/>
    <cellStyle name="콤마 [1] 4 5 4 2" xfId="8959" xr:uid="{00000000-0005-0000-0000-000092250000}"/>
    <cellStyle name="콤마 [1] 4 5 5" xfId="6327" xr:uid="{00000000-0005-0000-0000-000093250000}"/>
    <cellStyle name="콤마 [1] 4 5 5 2" xfId="9402" xr:uid="{00000000-0005-0000-0000-000094250000}"/>
    <cellStyle name="콤마 [1] 4 5 6" xfId="7104" xr:uid="{00000000-0005-0000-0000-000095250000}"/>
    <cellStyle name="콤마 [1] 4 6" xfId="4288" xr:uid="{00000000-0005-0000-0000-000096250000}"/>
    <cellStyle name="콤마 [1] 4 6 2" xfId="7363" xr:uid="{00000000-0005-0000-0000-000097250000}"/>
    <cellStyle name="콤마 [1] 4 7" xfId="4898" xr:uid="{00000000-0005-0000-0000-000098250000}"/>
    <cellStyle name="콤마 [1] 4 7 2" xfId="7973" xr:uid="{00000000-0005-0000-0000-000099250000}"/>
    <cellStyle name="콤마 [1] 4 8" xfId="5508" xr:uid="{00000000-0005-0000-0000-00009A250000}"/>
    <cellStyle name="콤마 [1] 4 8 2" xfId="8583" xr:uid="{00000000-0005-0000-0000-00009B250000}"/>
    <cellStyle name="콤마 [1] 4 9" xfId="6226" xr:uid="{00000000-0005-0000-0000-00009C250000}"/>
    <cellStyle name="콤마 [1] 4 9 2" xfId="9301" xr:uid="{00000000-0005-0000-0000-00009D250000}"/>
    <cellStyle name="콤마 [1] 5" xfId="3527" xr:uid="{00000000-0005-0000-0000-00009E250000}"/>
    <cellStyle name="콤마 [2]" xfId="1201" xr:uid="{00000000-0005-0000-0000-00009F250000}"/>
    <cellStyle name="콤마 [2] 2" xfId="3528" xr:uid="{00000000-0005-0000-0000-0000A0250000}"/>
    <cellStyle name="콤마 [2] 3" xfId="2802" xr:uid="{00000000-0005-0000-0000-0000A1250000}"/>
    <cellStyle name="콤마 [20]" xfId="3529" xr:uid="{00000000-0005-0000-0000-0000A2250000}"/>
    <cellStyle name="콤마 [3]" xfId="2803" xr:uid="{00000000-0005-0000-0000-0000A3250000}"/>
    <cellStyle name="콤마 [금액]" xfId="2804" xr:uid="{00000000-0005-0000-0000-0000A4250000}"/>
    <cellStyle name="콤마 [소수]" xfId="2805" xr:uid="{00000000-0005-0000-0000-0000A5250000}"/>
    <cellStyle name="콤마 [소수] 2" xfId="3530" xr:uid="{00000000-0005-0000-0000-0000A6250000}"/>
    <cellStyle name="콤마 [수량]" xfId="2806" xr:uid="{00000000-0005-0000-0000-0000A7250000}"/>
    <cellStyle name="콤마 [수량] 2" xfId="3531" xr:uid="{00000000-0005-0000-0000-0000A8250000}"/>
    <cellStyle name="콤마 +#,##0" xfId="1202" xr:uid="{00000000-0005-0000-0000-0000A9250000}"/>
    <cellStyle name="콤마 1" xfId="3532" xr:uid="{00000000-0005-0000-0000-0000AA250000}"/>
    <cellStyle name="콤마( #,##0)" xfId="1203" xr:uid="{00000000-0005-0000-0000-0000AB250000}"/>
    <cellStyle name="콤마(+#,##0)" xfId="1204" xr:uid="{00000000-0005-0000-0000-0000AC250000}"/>
    <cellStyle name="콤마(1)" xfId="1205" xr:uid="{00000000-0005-0000-0000-0000AD250000}"/>
    <cellStyle name="콤마[ ]" xfId="2807" xr:uid="{00000000-0005-0000-0000-0000AE250000}"/>
    <cellStyle name="콤마[ ] 2" xfId="3533" xr:uid="{00000000-0005-0000-0000-0000AF250000}"/>
    <cellStyle name="콤마[*]" xfId="2808" xr:uid="{00000000-0005-0000-0000-0000B0250000}"/>
    <cellStyle name="콤마[*] 2" xfId="3534" xr:uid="{00000000-0005-0000-0000-0000B1250000}"/>
    <cellStyle name="콤마[.]" xfId="2809" xr:uid="{00000000-0005-0000-0000-0000B2250000}"/>
    <cellStyle name="콤마[.] 2" xfId="3535" xr:uid="{00000000-0005-0000-0000-0000B3250000}"/>
    <cellStyle name="콤마[0]" xfId="2810" xr:uid="{00000000-0005-0000-0000-0000B4250000}"/>
    <cellStyle name="콤마[0] 2" xfId="3536" xr:uid="{00000000-0005-0000-0000-0000B5250000}"/>
    <cellStyle name="콤마_  종  합  " xfId="2811" xr:uid="{00000000-0005-0000-0000-0000B6250000}"/>
    <cellStyle name="통" xfId="2812" xr:uid="{00000000-0005-0000-0000-0000B7250000}"/>
    <cellStyle name="통 2" xfId="3537" xr:uid="{00000000-0005-0000-0000-0000B8250000}"/>
    <cellStyle name="통_27-052 평택항 축조공사 정기 및 초기점검" xfId="2813" xr:uid="{00000000-0005-0000-0000-0000B9250000}"/>
    <cellStyle name="통_3.우수" xfId="3538" xr:uid="{00000000-0005-0000-0000-0000BA250000}"/>
    <cellStyle name="통_4.오수" xfId="3539" xr:uid="{00000000-0005-0000-0000-0000BB250000}"/>
    <cellStyle name="통_오수공수량산출서" xfId="3540" xr:uid="{00000000-0005-0000-0000-0000BC250000}"/>
    <cellStyle name="통화 [" xfId="2814" xr:uid="{00000000-0005-0000-0000-0000BD250000}"/>
    <cellStyle name="통화 [ 2" xfId="3541" xr:uid="{00000000-0005-0000-0000-0000BE250000}"/>
    <cellStyle name="통화 [0] 2" xfId="1222" xr:uid="{00000000-0005-0000-0000-0000BF250000}"/>
    <cellStyle name="통화 [0] 2 2" xfId="3542" xr:uid="{00000000-0005-0000-0000-0000C0250000}"/>
    <cellStyle name="통화 [0] 2 3" xfId="7232" xr:uid="{00000000-0005-0000-0000-0000C1250000}"/>
    <cellStyle name="통화 [0] 2 4" xfId="2815" xr:uid="{00000000-0005-0000-0000-0000C2250000}"/>
    <cellStyle name="통화 [0] 3" xfId="3543" xr:uid="{00000000-0005-0000-0000-0000C3250000}"/>
    <cellStyle name="통화 [0] 4" xfId="3544" xr:uid="{00000000-0005-0000-0000-0000C4250000}"/>
    <cellStyle name="통화 [0] 5" xfId="3545" xr:uid="{00000000-0005-0000-0000-0000C5250000}"/>
    <cellStyle name="통화 [0㉝〸" xfId="1206" xr:uid="{00000000-0005-0000-0000-0000C6250000}"/>
    <cellStyle name="퍼센트" xfId="1207" xr:uid="{00000000-0005-0000-0000-0000C7250000}"/>
    <cellStyle name="퍼센트 2" xfId="3546" xr:uid="{00000000-0005-0000-0000-0000C8250000}"/>
    <cellStyle name="표" xfId="1208" xr:uid="{00000000-0005-0000-0000-0000C9250000}"/>
    <cellStyle name="표 2" xfId="3547" xr:uid="{00000000-0005-0000-0000-0000CA250000}"/>
    <cellStyle name="표 3" xfId="2816" xr:uid="{00000000-0005-0000-0000-0000CB250000}"/>
    <cellStyle name="표(가는선,가운데,중앙)" xfId="3548" xr:uid="{00000000-0005-0000-0000-0000CC250000}"/>
    <cellStyle name="표(가는선,왼쪽,중앙)" xfId="3549" xr:uid="{00000000-0005-0000-0000-0000CD250000}"/>
    <cellStyle name="표(세로쓰기)" xfId="3550" xr:uid="{00000000-0005-0000-0000-0000CE250000}"/>
    <cellStyle name="표_27-052 평택항 축조공사 정기 및 초기점검" xfId="2817" xr:uid="{00000000-0005-0000-0000-0000CF250000}"/>
    <cellStyle name="표_3.우수" xfId="3551" xr:uid="{00000000-0005-0000-0000-0000D0250000}"/>
    <cellStyle name="표_4.오수" xfId="3552" xr:uid="{00000000-0005-0000-0000-0000D1250000}"/>
    <cellStyle name="표_오수공수량산출서" xfId="3553" xr:uid="{00000000-0005-0000-0000-0000D2250000}"/>
    <cellStyle name="표준" xfId="0" builtinId="0"/>
    <cellStyle name="표준 10" xfId="105" xr:uid="{00000000-0005-0000-0000-0000D4250000}"/>
    <cellStyle name="표준 11" xfId="1209" xr:uid="{00000000-0005-0000-0000-0000D5250000}"/>
    <cellStyle name="표준 12" xfId="109" xr:uid="{00000000-0005-0000-0000-0000D6250000}"/>
    <cellStyle name="표준 2" xfId="106" xr:uid="{00000000-0005-0000-0000-0000D7250000}"/>
    <cellStyle name="표준 2 10 3" xfId="9717" xr:uid="{66DE8E44-3E1D-4793-B75F-F1377CDC1C40}"/>
    <cellStyle name="표준 2 2" xfId="1210" xr:uid="{00000000-0005-0000-0000-0000D8250000}"/>
    <cellStyle name="표준 2 2 2" xfId="1211" xr:uid="{00000000-0005-0000-0000-0000D9250000}"/>
    <cellStyle name="표준 2 2 3" xfId="3554" xr:uid="{00000000-0005-0000-0000-0000DA250000}"/>
    <cellStyle name="표준 2 3" xfId="107" xr:uid="{00000000-0005-0000-0000-0000DB250000}"/>
    <cellStyle name="표준 2 4" xfId="2818" xr:uid="{00000000-0005-0000-0000-0000DC250000}"/>
    <cellStyle name="표준 3" xfId="108" xr:uid="{00000000-0005-0000-0000-0000DD250000}"/>
    <cellStyle name="표준 3 2" xfId="111" xr:uid="{00000000-0005-0000-0000-0000DE250000}"/>
    <cellStyle name="표준 3 3" xfId="2819" xr:uid="{00000000-0005-0000-0000-0000DF250000}"/>
    <cellStyle name="표준 4" xfId="1212" xr:uid="{00000000-0005-0000-0000-0000E0250000}"/>
    <cellStyle name="표준 4 2" xfId="3555" xr:uid="{00000000-0005-0000-0000-0000E1250000}"/>
    <cellStyle name="표준 4 3" xfId="2820" xr:uid="{00000000-0005-0000-0000-0000E2250000}"/>
    <cellStyle name="표준 5" xfId="1213" xr:uid="{00000000-0005-0000-0000-0000E3250000}"/>
    <cellStyle name="표준 5 2" xfId="3556" xr:uid="{00000000-0005-0000-0000-0000E4250000}"/>
    <cellStyle name="표준 6" xfId="1214" xr:uid="{00000000-0005-0000-0000-0000E5250000}"/>
    <cellStyle name="표준 7" xfId="1215" xr:uid="{00000000-0005-0000-0000-0000E6250000}"/>
    <cellStyle name="표준 7 2" xfId="3557" xr:uid="{00000000-0005-0000-0000-0000E7250000}"/>
    <cellStyle name="표준 8" xfId="1216" xr:uid="{00000000-0005-0000-0000-0000E8250000}"/>
    <cellStyle name="표준 8 2" xfId="3558" xr:uid="{00000000-0005-0000-0000-0000E9250000}"/>
    <cellStyle name="표준 9" xfId="1217" xr:uid="{00000000-0005-0000-0000-0000EA250000}"/>
    <cellStyle name="標準_Akia(F）-8" xfId="1218" xr:uid="{00000000-0005-0000-0000-0000EB250000}"/>
    <cellStyle name="표준_대전천 차집관거 실시설계용역 내역서(최종)" xfId="1224" xr:uid="{00000000-0005-0000-0000-0000EC250000}"/>
    <cellStyle name="표준_산출서" xfId="1223" xr:uid="{00000000-0005-0000-0000-0000ED250000}"/>
    <cellStyle name="표준-경춘선" xfId="2821" xr:uid="{00000000-0005-0000-0000-0000EE250000}"/>
    <cellStyle name="합산" xfId="1219" xr:uid="{00000000-0005-0000-0000-0000EF250000}"/>
    <cellStyle name="호표" xfId="2822" xr:uid="{00000000-0005-0000-0000-0000F0250000}"/>
    <cellStyle name="화폐기호" xfId="1220" xr:uid="{00000000-0005-0000-0000-0000F1250000}"/>
    <cellStyle name="화폐기호 2" xfId="3559" xr:uid="{00000000-0005-0000-0000-0000F2250000}"/>
    <cellStyle name="화폐기호0" xfId="1221" xr:uid="{00000000-0005-0000-0000-0000F3250000}"/>
    <cellStyle name="화폐기호0 2" xfId="3560" xr:uid="{00000000-0005-0000-0000-0000F425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2817A9"/>
      <color rgb="FF0B13B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6.xml"/><Relationship Id="rId21" Type="http://schemas.openxmlformats.org/officeDocument/2006/relationships/externalLink" Target="externalLinks/externalLink10.xml"/><Relationship Id="rId42" Type="http://schemas.openxmlformats.org/officeDocument/2006/relationships/externalLink" Target="externalLinks/externalLink31.xml"/><Relationship Id="rId63" Type="http://schemas.openxmlformats.org/officeDocument/2006/relationships/externalLink" Target="externalLinks/externalLink52.xml"/><Relationship Id="rId84" Type="http://schemas.openxmlformats.org/officeDocument/2006/relationships/externalLink" Target="externalLinks/externalLink73.xml"/><Relationship Id="rId16" Type="http://schemas.openxmlformats.org/officeDocument/2006/relationships/externalLink" Target="externalLinks/externalLink5.xml"/><Relationship Id="rId107" Type="http://schemas.openxmlformats.org/officeDocument/2006/relationships/externalLink" Target="externalLinks/externalLink96.xml"/><Relationship Id="rId11" Type="http://schemas.openxmlformats.org/officeDocument/2006/relationships/worksheet" Target="worksheets/sheet10.xml"/><Relationship Id="rId32" Type="http://schemas.openxmlformats.org/officeDocument/2006/relationships/externalLink" Target="externalLinks/externalLink21.xml"/><Relationship Id="rId37" Type="http://schemas.openxmlformats.org/officeDocument/2006/relationships/externalLink" Target="externalLinks/externalLink26.xml"/><Relationship Id="rId53" Type="http://schemas.openxmlformats.org/officeDocument/2006/relationships/externalLink" Target="externalLinks/externalLink42.xml"/><Relationship Id="rId58" Type="http://schemas.openxmlformats.org/officeDocument/2006/relationships/externalLink" Target="externalLinks/externalLink47.xml"/><Relationship Id="rId74" Type="http://schemas.openxmlformats.org/officeDocument/2006/relationships/externalLink" Target="externalLinks/externalLink63.xml"/><Relationship Id="rId79" Type="http://schemas.openxmlformats.org/officeDocument/2006/relationships/externalLink" Target="externalLinks/externalLink68.xml"/><Relationship Id="rId102" Type="http://schemas.openxmlformats.org/officeDocument/2006/relationships/externalLink" Target="externalLinks/externalLink91.xml"/><Relationship Id="rId123" Type="http://schemas.openxmlformats.org/officeDocument/2006/relationships/externalLink" Target="externalLinks/externalLink112.xml"/><Relationship Id="rId128" Type="http://schemas.openxmlformats.org/officeDocument/2006/relationships/externalLink" Target="externalLinks/externalLink117.xml"/><Relationship Id="rId5" Type="http://schemas.openxmlformats.org/officeDocument/2006/relationships/worksheet" Target="worksheets/sheet4.xml"/><Relationship Id="rId90" Type="http://schemas.openxmlformats.org/officeDocument/2006/relationships/externalLink" Target="externalLinks/externalLink79.xml"/><Relationship Id="rId95" Type="http://schemas.openxmlformats.org/officeDocument/2006/relationships/externalLink" Target="externalLinks/externalLink84.xml"/><Relationship Id="rId22" Type="http://schemas.openxmlformats.org/officeDocument/2006/relationships/externalLink" Target="externalLinks/externalLink11.xml"/><Relationship Id="rId27" Type="http://schemas.openxmlformats.org/officeDocument/2006/relationships/externalLink" Target="externalLinks/externalLink16.xml"/><Relationship Id="rId43" Type="http://schemas.openxmlformats.org/officeDocument/2006/relationships/externalLink" Target="externalLinks/externalLink32.xml"/><Relationship Id="rId48" Type="http://schemas.openxmlformats.org/officeDocument/2006/relationships/externalLink" Target="externalLinks/externalLink37.xml"/><Relationship Id="rId64" Type="http://schemas.openxmlformats.org/officeDocument/2006/relationships/externalLink" Target="externalLinks/externalLink53.xml"/><Relationship Id="rId69" Type="http://schemas.openxmlformats.org/officeDocument/2006/relationships/externalLink" Target="externalLinks/externalLink58.xml"/><Relationship Id="rId113" Type="http://schemas.openxmlformats.org/officeDocument/2006/relationships/externalLink" Target="externalLinks/externalLink102.xml"/><Relationship Id="rId118" Type="http://schemas.openxmlformats.org/officeDocument/2006/relationships/externalLink" Target="externalLinks/externalLink107.xml"/><Relationship Id="rId134" Type="http://schemas.openxmlformats.org/officeDocument/2006/relationships/styles" Target="styles.xml"/><Relationship Id="rId80" Type="http://schemas.openxmlformats.org/officeDocument/2006/relationships/externalLink" Target="externalLinks/externalLink69.xml"/><Relationship Id="rId85" Type="http://schemas.openxmlformats.org/officeDocument/2006/relationships/externalLink" Target="externalLinks/externalLink74.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33" Type="http://schemas.openxmlformats.org/officeDocument/2006/relationships/externalLink" Target="externalLinks/externalLink22.xml"/><Relationship Id="rId38" Type="http://schemas.openxmlformats.org/officeDocument/2006/relationships/externalLink" Target="externalLinks/externalLink27.xml"/><Relationship Id="rId59" Type="http://schemas.openxmlformats.org/officeDocument/2006/relationships/externalLink" Target="externalLinks/externalLink48.xml"/><Relationship Id="rId103" Type="http://schemas.openxmlformats.org/officeDocument/2006/relationships/externalLink" Target="externalLinks/externalLink92.xml"/><Relationship Id="rId108" Type="http://schemas.openxmlformats.org/officeDocument/2006/relationships/externalLink" Target="externalLinks/externalLink97.xml"/><Relationship Id="rId124" Type="http://schemas.openxmlformats.org/officeDocument/2006/relationships/externalLink" Target="externalLinks/externalLink113.xml"/><Relationship Id="rId129" Type="http://schemas.openxmlformats.org/officeDocument/2006/relationships/externalLink" Target="externalLinks/externalLink118.xml"/><Relationship Id="rId54" Type="http://schemas.openxmlformats.org/officeDocument/2006/relationships/externalLink" Target="externalLinks/externalLink43.xml"/><Relationship Id="rId70" Type="http://schemas.openxmlformats.org/officeDocument/2006/relationships/externalLink" Target="externalLinks/externalLink59.xml"/><Relationship Id="rId75" Type="http://schemas.openxmlformats.org/officeDocument/2006/relationships/externalLink" Target="externalLinks/externalLink64.xml"/><Relationship Id="rId91" Type="http://schemas.openxmlformats.org/officeDocument/2006/relationships/externalLink" Target="externalLinks/externalLink80.xml"/><Relationship Id="rId96" Type="http://schemas.openxmlformats.org/officeDocument/2006/relationships/externalLink" Target="externalLinks/externalLink85.xml"/><Relationship Id="rId1" Type="http://schemas.openxmlformats.org/officeDocument/2006/relationships/chartsheet" Target="chartsheets/sheet1.xml"/><Relationship Id="rId6" Type="http://schemas.openxmlformats.org/officeDocument/2006/relationships/worksheet" Target="worksheets/sheet5.xml"/><Relationship Id="rId23" Type="http://schemas.openxmlformats.org/officeDocument/2006/relationships/externalLink" Target="externalLinks/externalLink12.xml"/><Relationship Id="rId28" Type="http://schemas.openxmlformats.org/officeDocument/2006/relationships/externalLink" Target="externalLinks/externalLink17.xml"/><Relationship Id="rId49" Type="http://schemas.openxmlformats.org/officeDocument/2006/relationships/externalLink" Target="externalLinks/externalLink38.xml"/><Relationship Id="rId114" Type="http://schemas.openxmlformats.org/officeDocument/2006/relationships/externalLink" Target="externalLinks/externalLink103.xml"/><Relationship Id="rId119" Type="http://schemas.openxmlformats.org/officeDocument/2006/relationships/externalLink" Target="externalLinks/externalLink108.xml"/><Relationship Id="rId44" Type="http://schemas.openxmlformats.org/officeDocument/2006/relationships/externalLink" Target="externalLinks/externalLink33.xml"/><Relationship Id="rId60" Type="http://schemas.openxmlformats.org/officeDocument/2006/relationships/externalLink" Target="externalLinks/externalLink49.xml"/><Relationship Id="rId65" Type="http://schemas.openxmlformats.org/officeDocument/2006/relationships/externalLink" Target="externalLinks/externalLink54.xml"/><Relationship Id="rId81" Type="http://schemas.openxmlformats.org/officeDocument/2006/relationships/externalLink" Target="externalLinks/externalLink70.xml"/><Relationship Id="rId86" Type="http://schemas.openxmlformats.org/officeDocument/2006/relationships/externalLink" Target="externalLinks/externalLink75.xml"/><Relationship Id="rId130" Type="http://schemas.openxmlformats.org/officeDocument/2006/relationships/externalLink" Target="externalLinks/externalLink119.xml"/><Relationship Id="rId135" Type="http://schemas.openxmlformats.org/officeDocument/2006/relationships/sharedStrings" Target="sharedStrings.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39" Type="http://schemas.openxmlformats.org/officeDocument/2006/relationships/externalLink" Target="externalLinks/externalLink28.xml"/><Relationship Id="rId109" Type="http://schemas.openxmlformats.org/officeDocument/2006/relationships/externalLink" Target="externalLinks/externalLink98.xml"/><Relationship Id="rId34" Type="http://schemas.openxmlformats.org/officeDocument/2006/relationships/externalLink" Target="externalLinks/externalLink23.xml"/><Relationship Id="rId50" Type="http://schemas.openxmlformats.org/officeDocument/2006/relationships/externalLink" Target="externalLinks/externalLink39.xml"/><Relationship Id="rId55" Type="http://schemas.openxmlformats.org/officeDocument/2006/relationships/externalLink" Target="externalLinks/externalLink44.xml"/><Relationship Id="rId76" Type="http://schemas.openxmlformats.org/officeDocument/2006/relationships/externalLink" Target="externalLinks/externalLink65.xml"/><Relationship Id="rId97" Type="http://schemas.openxmlformats.org/officeDocument/2006/relationships/externalLink" Target="externalLinks/externalLink86.xml"/><Relationship Id="rId104" Type="http://schemas.openxmlformats.org/officeDocument/2006/relationships/externalLink" Target="externalLinks/externalLink93.xml"/><Relationship Id="rId120" Type="http://schemas.openxmlformats.org/officeDocument/2006/relationships/externalLink" Target="externalLinks/externalLink109.xml"/><Relationship Id="rId125" Type="http://schemas.openxmlformats.org/officeDocument/2006/relationships/externalLink" Target="externalLinks/externalLink114.xml"/><Relationship Id="rId7" Type="http://schemas.openxmlformats.org/officeDocument/2006/relationships/worksheet" Target="worksheets/sheet6.xml"/><Relationship Id="rId71" Type="http://schemas.openxmlformats.org/officeDocument/2006/relationships/externalLink" Target="externalLinks/externalLink60.xml"/><Relationship Id="rId92" Type="http://schemas.openxmlformats.org/officeDocument/2006/relationships/externalLink" Target="externalLinks/externalLink81.xml"/><Relationship Id="rId2" Type="http://schemas.openxmlformats.org/officeDocument/2006/relationships/worksheet" Target="worksheets/sheet1.xml"/><Relationship Id="rId29" Type="http://schemas.openxmlformats.org/officeDocument/2006/relationships/externalLink" Target="externalLinks/externalLink18.xml"/><Relationship Id="rId24" Type="http://schemas.openxmlformats.org/officeDocument/2006/relationships/externalLink" Target="externalLinks/externalLink13.xml"/><Relationship Id="rId40" Type="http://schemas.openxmlformats.org/officeDocument/2006/relationships/externalLink" Target="externalLinks/externalLink29.xml"/><Relationship Id="rId45" Type="http://schemas.openxmlformats.org/officeDocument/2006/relationships/externalLink" Target="externalLinks/externalLink34.xml"/><Relationship Id="rId66" Type="http://schemas.openxmlformats.org/officeDocument/2006/relationships/externalLink" Target="externalLinks/externalLink55.xml"/><Relationship Id="rId87" Type="http://schemas.openxmlformats.org/officeDocument/2006/relationships/externalLink" Target="externalLinks/externalLink76.xml"/><Relationship Id="rId110" Type="http://schemas.openxmlformats.org/officeDocument/2006/relationships/externalLink" Target="externalLinks/externalLink99.xml"/><Relationship Id="rId115" Type="http://schemas.openxmlformats.org/officeDocument/2006/relationships/externalLink" Target="externalLinks/externalLink104.xml"/><Relationship Id="rId131" Type="http://schemas.openxmlformats.org/officeDocument/2006/relationships/externalLink" Target="externalLinks/externalLink120.xml"/><Relationship Id="rId136" Type="http://schemas.openxmlformats.org/officeDocument/2006/relationships/calcChain" Target="calcChain.xml"/><Relationship Id="rId61" Type="http://schemas.openxmlformats.org/officeDocument/2006/relationships/externalLink" Target="externalLinks/externalLink50.xml"/><Relationship Id="rId82" Type="http://schemas.openxmlformats.org/officeDocument/2006/relationships/externalLink" Target="externalLinks/externalLink71.xml"/><Relationship Id="rId19" Type="http://schemas.openxmlformats.org/officeDocument/2006/relationships/externalLink" Target="externalLinks/externalLink8.xml"/><Relationship Id="rId14" Type="http://schemas.openxmlformats.org/officeDocument/2006/relationships/externalLink" Target="externalLinks/externalLink3.xml"/><Relationship Id="rId30" Type="http://schemas.openxmlformats.org/officeDocument/2006/relationships/externalLink" Target="externalLinks/externalLink19.xml"/><Relationship Id="rId35" Type="http://schemas.openxmlformats.org/officeDocument/2006/relationships/externalLink" Target="externalLinks/externalLink24.xml"/><Relationship Id="rId56" Type="http://schemas.openxmlformats.org/officeDocument/2006/relationships/externalLink" Target="externalLinks/externalLink45.xml"/><Relationship Id="rId77" Type="http://schemas.openxmlformats.org/officeDocument/2006/relationships/externalLink" Target="externalLinks/externalLink66.xml"/><Relationship Id="rId100" Type="http://schemas.openxmlformats.org/officeDocument/2006/relationships/externalLink" Target="externalLinks/externalLink89.xml"/><Relationship Id="rId105" Type="http://schemas.openxmlformats.org/officeDocument/2006/relationships/externalLink" Target="externalLinks/externalLink94.xml"/><Relationship Id="rId126" Type="http://schemas.openxmlformats.org/officeDocument/2006/relationships/externalLink" Target="externalLinks/externalLink115.xml"/><Relationship Id="rId8" Type="http://schemas.openxmlformats.org/officeDocument/2006/relationships/worksheet" Target="worksheets/sheet7.xml"/><Relationship Id="rId51" Type="http://schemas.openxmlformats.org/officeDocument/2006/relationships/externalLink" Target="externalLinks/externalLink40.xml"/><Relationship Id="rId72" Type="http://schemas.openxmlformats.org/officeDocument/2006/relationships/externalLink" Target="externalLinks/externalLink61.xml"/><Relationship Id="rId93" Type="http://schemas.openxmlformats.org/officeDocument/2006/relationships/externalLink" Target="externalLinks/externalLink82.xml"/><Relationship Id="rId98" Type="http://schemas.openxmlformats.org/officeDocument/2006/relationships/externalLink" Target="externalLinks/externalLink87.xml"/><Relationship Id="rId121" Type="http://schemas.openxmlformats.org/officeDocument/2006/relationships/externalLink" Target="externalLinks/externalLink110.xml"/><Relationship Id="rId3" Type="http://schemas.openxmlformats.org/officeDocument/2006/relationships/worksheet" Target="worksheets/sheet2.xml"/><Relationship Id="rId25" Type="http://schemas.openxmlformats.org/officeDocument/2006/relationships/externalLink" Target="externalLinks/externalLink14.xml"/><Relationship Id="rId46" Type="http://schemas.openxmlformats.org/officeDocument/2006/relationships/externalLink" Target="externalLinks/externalLink35.xml"/><Relationship Id="rId67" Type="http://schemas.openxmlformats.org/officeDocument/2006/relationships/externalLink" Target="externalLinks/externalLink56.xml"/><Relationship Id="rId116" Type="http://schemas.openxmlformats.org/officeDocument/2006/relationships/externalLink" Target="externalLinks/externalLink105.xml"/><Relationship Id="rId20" Type="http://schemas.openxmlformats.org/officeDocument/2006/relationships/externalLink" Target="externalLinks/externalLink9.xml"/><Relationship Id="rId41" Type="http://schemas.openxmlformats.org/officeDocument/2006/relationships/externalLink" Target="externalLinks/externalLink30.xml"/><Relationship Id="rId62" Type="http://schemas.openxmlformats.org/officeDocument/2006/relationships/externalLink" Target="externalLinks/externalLink51.xml"/><Relationship Id="rId83" Type="http://schemas.openxmlformats.org/officeDocument/2006/relationships/externalLink" Target="externalLinks/externalLink72.xml"/><Relationship Id="rId88" Type="http://schemas.openxmlformats.org/officeDocument/2006/relationships/externalLink" Target="externalLinks/externalLink77.xml"/><Relationship Id="rId111" Type="http://schemas.openxmlformats.org/officeDocument/2006/relationships/externalLink" Target="externalLinks/externalLink100.xml"/><Relationship Id="rId132" Type="http://schemas.openxmlformats.org/officeDocument/2006/relationships/externalLink" Target="externalLinks/externalLink121.xml"/><Relationship Id="rId15" Type="http://schemas.openxmlformats.org/officeDocument/2006/relationships/externalLink" Target="externalLinks/externalLink4.xml"/><Relationship Id="rId36" Type="http://schemas.openxmlformats.org/officeDocument/2006/relationships/externalLink" Target="externalLinks/externalLink25.xml"/><Relationship Id="rId57" Type="http://schemas.openxmlformats.org/officeDocument/2006/relationships/externalLink" Target="externalLinks/externalLink46.xml"/><Relationship Id="rId106" Type="http://schemas.openxmlformats.org/officeDocument/2006/relationships/externalLink" Target="externalLinks/externalLink95.xml"/><Relationship Id="rId127" Type="http://schemas.openxmlformats.org/officeDocument/2006/relationships/externalLink" Target="externalLinks/externalLink116.xml"/><Relationship Id="rId10" Type="http://schemas.openxmlformats.org/officeDocument/2006/relationships/worksheet" Target="worksheets/sheet9.xml"/><Relationship Id="rId31" Type="http://schemas.openxmlformats.org/officeDocument/2006/relationships/externalLink" Target="externalLinks/externalLink20.xml"/><Relationship Id="rId52" Type="http://schemas.openxmlformats.org/officeDocument/2006/relationships/externalLink" Target="externalLinks/externalLink41.xml"/><Relationship Id="rId73" Type="http://schemas.openxmlformats.org/officeDocument/2006/relationships/externalLink" Target="externalLinks/externalLink62.xml"/><Relationship Id="rId78" Type="http://schemas.openxmlformats.org/officeDocument/2006/relationships/externalLink" Target="externalLinks/externalLink67.xml"/><Relationship Id="rId94" Type="http://schemas.openxmlformats.org/officeDocument/2006/relationships/externalLink" Target="externalLinks/externalLink83.xml"/><Relationship Id="rId99" Type="http://schemas.openxmlformats.org/officeDocument/2006/relationships/externalLink" Target="externalLinks/externalLink88.xml"/><Relationship Id="rId101" Type="http://schemas.openxmlformats.org/officeDocument/2006/relationships/externalLink" Target="externalLinks/externalLink90.xml"/><Relationship Id="rId122" Type="http://schemas.openxmlformats.org/officeDocument/2006/relationships/externalLink" Target="externalLinks/externalLink111.xml"/><Relationship Id="rId4" Type="http://schemas.openxmlformats.org/officeDocument/2006/relationships/worksheet" Target="worksheets/sheet3.xml"/><Relationship Id="rId9" Type="http://schemas.openxmlformats.org/officeDocument/2006/relationships/worksheet" Target="worksheets/sheet8.xml"/><Relationship Id="rId26" Type="http://schemas.openxmlformats.org/officeDocument/2006/relationships/externalLink" Target="externalLinks/externalLink15.xml"/><Relationship Id="rId47" Type="http://schemas.openxmlformats.org/officeDocument/2006/relationships/externalLink" Target="externalLinks/externalLink36.xml"/><Relationship Id="rId68" Type="http://schemas.openxmlformats.org/officeDocument/2006/relationships/externalLink" Target="externalLinks/externalLink57.xml"/><Relationship Id="rId89" Type="http://schemas.openxmlformats.org/officeDocument/2006/relationships/externalLink" Target="externalLinks/externalLink78.xml"/><Relationship Id="rId112" Type="http://schemas.openxmlformats.org/officeDocument/2006/relationships/externalLink" Target="externalLinks/externalLink101.xml"/><Relationship Id="rId133"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0341261633919342E-2"/>
          <c:y val="1.6949152542372881E-2"/>
          <c:w val="0.9793174767321613"/>
          <c:h val="0.96610169491525422"/>
        </c:manualLayout>
      </c:layout>
      <c:barChart>
        <c:barDir val="col"/>
        <c:grouping val="clustered"/>
        <c:varyColors val="0"/>
        <c:dLbls>
          <c:showLegendKey val="0"/>
          <c:showVal val="0"/>
          <c:showCatName val="0"/>
          <c:showSerName val="0"/>
          <c:showPercent val="0"/>
          <c:showBubbleSize val="0"/>
        </c:dLbls>
        <c:gapWidth val="150"/>
        <c:axId val="225228288"/>
        <c:axId val="187071808"/>
      </c:barChart>
      <c:catAx>
        <c:axId val="225228288"/>
        <c:scaling>
          <c:orientation val="minMax"/>
        </c:scaling>
        <c:delete val="0"/>
        <c:axPos val="b"/>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바탕체"/>
                <a:ea typeface="바탕체"/>
                <a:cs typeface="바탕체"/>
              </a:defRPr>
            </a:pPr>
            <a:endParaRPr lang="ko-KR"/>
          </a:p>
        </c:txPr>
        <c:crossAx val="187071808"/>
        <c:crosses val="autoZero"/>
        <c:auto val="1"/>
        <c:lblAlgn val="ctr"/>
        <c:lblOffset val="100"/>
        <c:tickMarkSkip val="1"/>
        <c:noMultiLvlLbl val="0"/>
      </c:catAx>
      <c:valAx>
        <c:axId val="187071808"/>
        <c:scaling>
          <c:orientation val="minMax"/>
        </c:scaling>
        <c:delete val="0"/>
        <c:axPos val="l"/>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바탕체"/>
                <a:ea typeface="바탕체"/>
                <a:cs typeface="바탕체"/>
              </a:defRPr>
            </a:pPr>
            <a:endParaRPr lang="ko-KR"/>
          </a:p>
        </c:txPr>
        <c:crossAx val="225228288"/>
        <c:crosses val="autoZero"/>
        <c:crossBetween val="between"/>
      </c:valAx>
      <c:spPr>
        <a:noFill/>
        <a:ln w="25400">
          <a:noFill/>
        </a:ln>
      </c:spPr>
    </c:plotArea>
    <c:plotVisOnly val="0"/>
    <c:dispBlanksAs val="gap"/>
    <c:showDLblsOverMax val="0"/>
  </c:chart>
  <c:spPr>
    <a:noFill/>
    <a:ln w="9525">
      <a:noFill/>
    </a:ln>
  </c:spPr>
  <c:txPr>
    <a:bodyPr/>
    <a:lstStyle/>
    <a:p>
      <a:pPr>
        <a:defRPr sz="1200" b="0" i="0" u="none" strike="noStrike" baseline="0">
          <a:solidFill>
            <a:srgbClr val="000000"/>
          </a:solidFill>
          <a:latin typeface="바탕체"/>
          <a:ea typeface="바탕체"/>
          <a:cs typeface="바탕체"/>
        </a:defRPr>
      </a:pPr>
      <a:endParaRPr lang="ko-KR"/>
    </a:p>
  </c:txPr>
</c:chartSpac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000-000000000000}">
  <sheetPr codeName="Chart1"/>
  <sheetViews>
    <sheetView workbookViewId="0"/>
  </sheetViews>
  <customSheetViews>
    <customSheetView guid="{B395B1C5-03BD-11D2-9DED-444553540000}" scale="0" state="veryHidden">
      <pageMargins left="0.75" right="0.75" top="1" bottom="1" header="0.5" footer="0.5"/>
      <headerFooter alignWithMargins="0">
        <oddHeader>&amp;A</oddHeader>
        <oddFooter>&amp;P 쪽</oddFooter>
      </headerFooter>
    </customSheetView>
  </customSheetViews>
  <pageMargins left="0.75" right="0.75" top="1" bottom="1" header="0.5" footer="0.5"/>
  <headerFooter alignWithMargins="0">
    <oddHeader>&amp;A</oddHeader>
    <oddFooter>&amp;P 쪽</oddFooter>
  </headerFooter>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absoluteAnchor>
    <xdr:pos x="0" y="0"/>
    <xdr:ext cx="9191625" cy="5600700"/>
    <xdr:graphicFrame macro="">
      <xdr:nvGraphicFramePr>
        <xdr:cNvPr id="2" name="차트 1">
          <a:extLst>
            <a:ext uri="{FF2B5EF4-FFF2-40B4-BE49-F238E27FC236}">
              <a16:creationId xmlns:a16="http://schemas.microsoft.com/office/drawing/2014/main" id="{00000000-0008-0000-00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twoCellAnchor>
    <xdr:from>
      <xdr:col>0</xdr:col>
      <xdr:colOff>9525</xdr:colOff>
      <xdr:row>0</xdr:row>
      <xdr:rowOff>0</xdr:rowOff>
    </xdr:from>
    <xdr:to>
      <xdr:col>1</xdr:col>
      <xdr:colOff>9525</xdr:colOff>
      <xdr:row>0</xdr:row>
      <xdr:rowOff>0</xdr:rowOff>
    </xdr:to>
    <xdr:sp macro="" textlink="">
      <xdr:nvSpPr>
        <xdr:cNvPr id="2" name="Text 1">
          <a:extLst>
            <a:ext uri="{FF2B5EF4-FFF2-40B4-BE49-F238E27FC236}">
              <a16:creationId xmlns:a16="http://schemas.microsoft.com/office/drawing/2014/main" id="{00000000-0008-0000-0100-000002000000}"/>
            </a:ext>
          </a:extLst>
        </xdr:cNvPr>
        <xdr:cNvSpPr txBox="1">
          <a:spLocks noChangeArrowheads="1"/>
        </xdr:cNvSpPr>
      </xdr:nvSpPr>
      <xdr:spPr bwMode="auto">
        <a:xfrm>
          <a:off x="9525" y="0"/>
          <a:ext cx="771525"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en-US" altLang="ko-KR" sz="1200" b="0" i="0" u="none" strike="noStrike" baseline="0">
              <a:solidFill>
                <a:srgbClr val="000000"/>
              </a:solidFill>
              <a:latin typeface="바탕체"/>
              <a:ea typeface="바탕체"/>
            </a:rPr>
            <a:t>ITEM NO</a:t>
          </a:r>
        </a:p>
      </xdr:txBody>
    </xdr:sp>
    <xdr:clientData/>
  </xdr:twoCellAnchor>
  <xdr:twoCellAnchor>
    <xdr:from>
      <xdr:col>1</xdr:col>
      <xdr:colOff>9525</xdr:colOff>
      <xdr:row>0</xdr:row>
      <xdr:rowOff>0</xdr:rowOff>
    </xdr:from>
    <xdr:to>
      <xdr:col>2</xdr:col>
      <xdr:colOff>0</xdr:colOff>
      <xdr:row>0</xdr:row>
      <xdr:rowOff>0</xdr:rowOff>
    </xdr:to>
    <xdr:sp macro="" textlink="">
      <xdr:nvSpPr>
        <xdr:cNvPr id="3" name="Text 2">
          <a:extLst>
            <a:ext uri="{FF2B5EF4-FFF2-40B4-BE49-F238E27FC236}">
              <a16:creationId xmlns:a16="http://schemas.microsoft.com/office/drawing/2014/main" id="{00000000-0008-0000-0100-000003000000}"/>
            </a:ext>
          </a:extLst>
        </xdr:cNvPr>
        <xdr:cNvSpPr txBox="1">
          <a:spLocks noChangeArrowheads="1"/>
        </xdr:cNvSpPr>
      </xdr:nvSpPr>
      <xdr:spPr bwMode="auto">
        <a:xfrm>
          <a:off x="781050" y="0"/>
          <a:ext cx="76200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ko-KR" altLang="en-US" sz="1200" b="0" i="0" u="none" strike="noStrike" baseline="0">
              <a:solidFill>
                <a:srgbClr val="000000"/>
              </a:solidFill>
              <a:latin typeface="바탕체"/>
              <a:ea typeface="바탕체"/>
            </a:rPr>
            <a:t>공       종 </a:t>
          </a:r>
        </a:p>
      </xdr:txBody>
    </xdr:sp>
    <xdr:clientData/>
  </xdr:twoCellAnchor>
  <xdr:twoCellAnchor>
    <xdr:from>
      <xdr:col>2</xdr:col>
      <xdr:colOff>9525</xdr:colOff>
      <xdr:row>0</xdr:row>
      <xdr:rowOff>0</xdr:rowOff>
    </xdr:from>
    <xdr:to>
      <xdr:col>3</xdr:col>
      <xdr:colOff>0</xdr:colOff>
      <xdr:row>0</xdr:row>
      <xdr:rowOff>0</xdr:rowOff>
    </xdr:to>
    <xdr:sp macro="" textlink="">
      <xdr:nvSpPr>
        <xdr:cNvPr id="4" name="Text 3">
          <a:extLst>
            <a:ext uri="{FF2B5EF4-FFF2-40B4-BE49-F238E27FC236}">
              <a16:creationId xmlns:a16="http://schemas.microsoft.com/office/drawing/2014/main" id="{00000000-0008-0000-0100-000004000000}"/>
            </a:ext>
          </a:extLst>
        </xdr:cNvPr>
        <xdr:cNvSpPr txBox="1">
          <a:spLocks noChangeArrowheads="1"/>
        </xdr:cNvSpPr>
      </xdr:nvSpPr>
      <xdr:spPr bwMode="auto">
        <a:xfrm>
          <a:off x="1552575" y="0"/>
          <a:ext cx="714375"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ko-KR" altLang="en-US" sz="1200" b="0" i="0" u="none" strike="noStrike" baseline="0">
              <a:solidFill>
                <a:srgbClr val="000000"/>
              </a:solidFill>
              <a:latin typeface="바탕체"/>
              <a:ea typeface="바탕체"/>
            </a:rPr>
            <a:t>규   격 </a:t>
          </a:r>
        </a:p>
      </xdr:txBody>
    </xdr:sp>
    <xdr:clientData/>
  </xdr:twoCellAnchor>
  <xdr:twoCellAnchor>
    <xdr:from>
      <xdr:col>3</xdr:col>
      <xdr:colOff>9525</xdr:colOff>
      <xdr:row>0</xdr:row>
      <xdr:rowOff>0</xdr:rowOff>
    </xdr:from>
    <xdr:to>
      <xdr:col>4</xdr:col>
      <xdr:colOff>0</xdr:colOff>
      <xdr:row>0</xdr:row>
      <xdr:rowOff>0</xdr:rowOff>
    </xdr:to>
    <xdr:sp macro="" textlink="">
      <xdr:nvSpPr>
        <xdr:cNvPr id="5" name="Text 4">
          <a:extLst>
            <a:ext uri="{FF2B5EF4-FFF2-40B4-BE49-F238E27FC236}">
              <a16:creationId xmlns:a16="http://schemas.microsoft.com/office/drawing/2014/main" id="{00000000-0008-0000-0100-000005000000}"/>
            </a:ext>
          </a:extLst>
        </xdr:cNvPr>
        <xdr:cNvSpPr txBox="1">
          <a:spLocks noChangeArrowheads="1"/>
        </xdr:cNvSpPr>
      </xdr:nvSpPr>
      <xdr:spPr bwMode="auto">
        <a:xfrm>
          <a:off x="2276475" y="0"/>
          <a:ext cx="714375"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ko-KR" altLang="en-US" sz="1200" b="0" i="0" u="none" strike="noStrike" baseline="0">
              <a:solidFill>
                <a:srgbClr val="000000"/>
              </a:solidFill>
              <a:latin typeface="바탕체"/>
              <a:ea typeface="바탕체"/>
            </a:rPr>
            <a:t>수  량</a:t>
          </a:r>
        </a:p>
      </xdr:txBody>
    </xdr:sp>
    <xdr:clientData/>
  </xdr:twoCellAnchor>
  <xdr:twoCellAnchor>
    <xdr:from>
      <xdr:col>4</xdr:col>
      <xdr:colOff>9525</xdr:colOff>
      <xdr:row>0</xdr:row>
      <xdr:rowOff>0</xdr:rowOff>
    </xdr:from>
    <xdr:to>
      <xdr:col>4</xdr:col>
      <xdr:colOff>457200</xdr:colOff>
      <xdr:row>0</xdr:row>
      <xdr:rowOff>0</xdr:rowOff>
    </xdr:to>
    <xdr:sp macro="" textlink="">
      <xdr:nvSpPr>
        <xdr:cNvPr id="6" name="Text 5">
          <a:extLst>
            <a:ext uri="{FF2B5EF4-FFF2-40B4-BE49-F238E27FC236}">
              <a16:creationId xmlns:a16="http://schemas.microsoft.com/office/drawing/2014/main" id="{00000000-0008-0000-0100-000006000000}"/>
            </a:ext>
          </a:extLst>
        </xdr:cNvPr>
        <xdr:cNvSpPr txBox="1">
          <a:spLocks noChangeArrowheads="1"/>
        </xdr:cNvSpPr>
      </xdr:nvSpPr>
      <xdr:spPr bwMode="auto">
        <a:xfrm>
          <a:off x="3000375" y="0"/>
          <a:ext cx="447675"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ko-KR" altLang="en-US" sz="1200" b="0" i="0" u="none" strike="noStrike" baseline="0">
              <a:solidFill>
                <a:srgbClr val="000000"/>
              </a:solidFill>
              <a:latin typeface="바탕체"/>
              <a:ea typeface="바탕체"/>
            </a:rPr>
            <a:t>단위</a:t>
          </a:r>
        </a:p>
      </xdr:txBody>
    </xdr:sp>
    <xdr:clientData/>
  </xdr:twoCellAnchor>
  <xdr:twoCellAnchor>
    <xdr:from>
      <xdr:col>15</xdr:col>
      <xdr:colOff>9525</xdr:colOff>
      <xdr:row>0</xdr:row>
      <xdr:rowOff>0</xdr:rowOff>
    </xdr:from>
    <xdr:to>
      <xdr:col>15</xdr:col>
      <xdr:colOff>209550</xdr:colOff>
      <xdr:row>0</xdr:row>
      <xdr:rowOff>0</xdr:rowOff>
    </xdr:to>
    <xdr:sp macro="" textlink="">
      <xdr:nvSpPr>
        <xdr:cNvPr id="7" name="Text 6">
          <a:extLst>
            <a:ext uri="{FF2B5EF4-FFF2-40B4-BE49-F238E27FC236}">
              <a16:creationId xmlns:a16="http://schemas.microsoft.com/office/drawing/2014/main" id="{00000000-0008-0000-0100-000007000000}"/>
            </a:ext>
          </a:extLst>
        </xdr:cNvPr>
        <xdr:cNvSpPr txBox="1">
          <a:spLocks noChangeArrowheads="1"/>
        </xdr:cNvSpPr>
      </xdr:nvSpPr>
      <xdr:spPr bwMode="auto">
        <a:xfrm>
          <a:off x="11172825" y="0"/>
          <a:ext cx="200025"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ko-KR" altLang="en-US" sz="1200" b="0" i="0" u="none" strike="noStrike" baseline="0">
              <a:solidFill>
                <a:srgbClr val="000000"/>
              </a:solidFill>
              <a:latin typeface="바탕체"/>
              <a:ea typeface="바탕체"/>
            </a:rPr>
            <a:t>비고</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12</xdr:row>
      <xdr:rowOff>0</xdr:rowOff>
    </xdr:from>
    <xdr:to>
      <xdr:col>0</xdr:col>
      <xdr:colOff>53340</xdr:colOff>
      <xdr:row>12</xdr:row>
      <xdr:rowOff>60960</xdr:rowOff>
    </xdr:to>
    <xdr:pic>
      <xdr:nvPicPr>
        <xdr:cNvPr id="2" name="Picture 1" descr="check0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371725"/>
          <a:ext cx="53340" cy="60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66675</xdr:colOff>
      <xdr:row>0</xdr:row>
      <xdr:rowOff>47625</xdr:rowOff>
    </xdr:from>
    <xdr:to>
      <xdr:col>18</xdr:col>
      <xdr:colOff>438150</xdr:colOff>
      <xdr:row>39</xdr:row>
      <xdr:rowOff>10124</xdr:rowOff>
    </xdr:to>
    <xdr:pic>
      <xdr:nvPicPr>
        <xdr:cNvPr id="3" name="그림 1">
          <a:extLst>
            <a:ext uri="{FF2B5EF4-FFF2-40B4-BE49-F238E27FC236}">
              <a16:creationId xmlns:a16="http://schemas.microsoft.com/office/drawing/2014/main" id="{61F62133-A152-4151-BBBB-6F3BA18BCE6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182225" y="47625"/>
          <a:ext cx="4238625" cy="60094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495300</xdr:colOff>
      <xdr:row>0</xdr:row>
      <xdr:rowOff>38100</xdr:rowOff>
    </xdr:from>
    <xdr:to>
      <xdr:col>34</xdr:col>
      <xdr:colOff>504825</xdr:colOff>
      <xdr:row>52</xdr:row>
      <xdr:rowOff>151268</xdr:rowOff>
    </xdr:to>
    <xdr:pic>
      <xdr:nvPicPr>
        <xdr:cNvPr id="6" name="그림 2">
          <a:extLst>
            <a:ext uri="{FF2B5EF4-FFF2-40B4-BE49-F238E27FC236}">
              <a16:creationId xmlns:a16="http://schemas.microsoft.com/office/drawing/2014/main" id="{E6C18DD1-B6B1-4E8A-8558-37DF3476DE8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478000" y="38100"/>
          <a:ext cx="12201525" cy="841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51312;&#45824;&#49457;\CDS\song\&#51652;&#46020;&#48372;&#44256;\7-3\7&#50900;\hi-excel\3&#54924;-&#49444;&#48320;\3&#54924;-&#53664;&#51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BOX&#44368;&#45824;\&#44552;&#54788;&#4436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51060;&#49437;\D\XECELL\&#49548;&#50577;2-P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DONGSEO\EXCEL\st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52572;&#49849;&#47456;\&#49849;&#47456;&#51060;&#44732;\WINDOWS\&#48148;&#53461;%20&#54868;&#47732;\&#50976;&#51456;&#49885;&#48169;\1BOX-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44608;&#50689;&#49437;\&#50689;&#50900;&#51221;&#50577;&#44036;&#46020;\&#44204;&#51201;\&#51077;&#52272;&#50756;&#47308;\01&#45380;\2&#51061;&#49328;&#51109;&#49688;5&#44277;&#44396;\&#50696;&#51221;&#44277;&#51221;&#54364;.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51060;&#44600;&#52384;\C\My%20Documents\&#50896;&#51221;%20-%20&#50864;&#51221;\&#44277;&#47924;\&#54616;&#46020;&#44553;%20&#54788;&#54889;\&#54616;&#46020;&#44553;%20&#54788;&#5488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51060;&#44600;&#52384;\C\My%20Documents\GAHEUNG.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1060;&#44600;&#52384;\C\My%20Documents\NAKDONG\SILHAENG\SHINM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52572;&#54693;&#49689;\C\&#50976;&#51652;&#44277;&#50689;\&#52280;&#44256;&#51088;&#47308;\&#50672;&#46041;&#51068;&#5094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DWG\ILOT-MI\YUNCH\PLOT\SD.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48320;&#49436;&#48124;\MY%20DOCUMENTS\&#54616;&#49569;&#44368;(&#49688;&#51221;)\&#45800;&#50948;&#49688;&#47049;&#49328;&#52636;\&#54616;&#49569;&#44368;&#44032;&#49884;&#49444;-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060;&#46020;&#54872;\&#44204;&#51201;\My%20Documents\&#51652;&#54665;\My%20Documents\&#44204;&#51201;\KJB.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51088;&#47308;&#49892;\&#44396;&#51312;&#44228;&#49328;&#49436;\&#46972;&#47704;&#44368;\2&#50672;%20&#46972;&#47704;\&#51648;&#51473;&#46972;&#47704;(PILE).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4608;&#51008;&#50689;\D\MSOFFICE\EXCEL\HBH\&#44368;&#4582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44608;&#54840;&#51333;\C\KHJ\XLS\RC%20RAHMEN\&#54620;&#44221;\&#54620;&#44397;\&#51473;&#49328;&#4436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project\&#44608;&#51228;%20&#50864;&#54924;\&#50672;&#51221;1&#44368;\&#44228;&#49328;&#49436;\&#50672;&#51221;1&#44368;%20&#44368;&#45824;&#44228;&#49328;&#4943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44608;&#54840;&#51333;\C\KHJ\XLS\&#51648;&#54616;&#52264;&#46020;\&#49436;&#50896;\&#51473;&#49328;&#4436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Project\&#49436;&#49457;&#47196;(&#49688;&#47581;~&#44032;&#49884;)\&#49892;&#49884;&#49444;&#44228;\&#52280;&#44256;&#51088;&#47308;\&#54028;&#51060;&#54805;&#46972;&#47704;&#44368;\&#46020;&#54868;_&#49569;&#45236;&#50977;&#44368;&#44228;&#49328;&#49436;\14-&#49569;&#45236;&#50977;&#4436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EXDATA\&#49688;&#47049;&#49328;&#52636;\&#44368;&#45824;&#53664;&#44277;.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user\&#51089;&#50629;2001\&#44144;&#44552;&#46020;\3&#44221;&#44036;\&#49345;&#48512;&#44277;\08.&#48372;&#44053;&#51116;&#49444;&#44228;\8.&#48372;&#44053;&#51116;&#49444;&#44228;(3&#44221;&#4403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D:\05.&#51204;&#44592;\03.&#50696;&#49328;&#49436;\&#46020;&#44553;&#44277;&#49324;\&#44148;&#52629;&#51204;&#44592;\YE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Jskim\c\&#51221;&#49440;&#51060;&#52980;&#54504;&#53552;\slab.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44608;&#51456;&#51068;\&#50504;&#51204;&#51652;&#45800;(12)%20&#50724;&#45720;&#46020;%20&#54868;&#51060;&#54021;%5e%5e\&#44608;&#53468;&#51652;\&#44608;&#53468;&#51652;2003\&#48320;&#44221;&#49444;&#44228;&#49436;\&#51109;&#48156;&#44368;\WORK\&#44608;&#53468;&#51652;\&#50629;&#47924;&#44288;&#47144;\2002&#45380;%20&#44368;&#47049;&#48372;&#49688;&#44277;&#49324;&#49444;&#44228;\&#44033;&#44228;&#44368;,&#49328;&#47532;&#44368;,&#50689;&#46041;&#44368;,&#49444;&#44228;&#44368;\&#51109;&#44288;&#44368;,&#45432;&#50896;&#44368;\&#45817;&#4462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52572;&#51652;&#50689;\C\&#48169;&#51064;&#47925;\REPORTS\00&#48372;&#44256;&#49436;\&#44048;&#44257;&#50977;&#44368;&#48372;&#49688;&#48372;&#44053;\&#49457;&#44284;&#54408;\&#48372;&#44256;&#49436;\Book4.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51060;&#44053;&#50980;\&#44600;&#46972;&#51105;&#51060;\&#49345;&#46041;&#49688;&#47049;\&#52509;&#44292;\TF&#49345;&#48512;&#49688;&#4704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51060;&#46020;&#54872;\&#44204;&#51201;\My%20Documents\&#51652;&#54665;\hidco30\4413\DATA\XLS\DONGA3.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BOX&#44368;&#45824;\a2(4).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44608;&#54840;&#51333;\C\TEST\&#51473;&#49328;&#4436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51060;&#44600;&#52384;\C\&#52265;&#44277;,&#51456;&#44277;\&#50896;&#51221;-&#50864;&#51221;%20&#52265;&#44277;&#54924;&#5103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44608;&#50857;&#47928;\NAKDONG\SILHAENG\SHINME.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44608;&#50689;&#49437;\&#51204;&#52404;2&#54924;&#49444;&#44228;\Windows\&#48148;&#53461;%20&#54868;&#47732;\soilnailling\&#49464;&#50896;&#44592;&#49457;\&#54620;&#46972;&#44592;&#49457;\My%20Documents\&#49437;&#50864;&#44368;%20&#45909;&#46020;&#48169;&#54693;.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WINDOWS\9605G\DS-LOAD.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LSK\EX\&#46972;&#47704;&#44368;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44608;&#51333;&#50896;\C\&#51060;&#51648;&#50689;\&#44592;&#53440;\&#54616;&#45224;&#49885;&#5111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44608;&#54840;&#51333;\C\My%20Documents\WORK1\EXCEL\&#44396;&#51312;\RAHMEN\&#54028;&#51060;&#54805;~1\&#46041;&#47932;&#51060;~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HNCDOC\&#50504;&#46041;-&#50689;&#51452;.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44608;&#54840;&#51333;\C\KHJ\XLS\RC&#49836;&#46972;&#48652;\&#54620;&#44221;\&#51473;&#49328;&#4436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B:\EXCEL\&#51473;&#44228;&#49548;&#4816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DONGSEO\EXCEL\bbb.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D:\BOX\1&#47144;%20&#50516;&#44144;&#44396;&#51312;&#44228;&#49328;&#49436;\excel&#54616;\P&#49688;-T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KJKIM\&#49345;&#51452;-&#49345;&#48512;&#44228;\&#52280;&#51312;\MAINST~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44608;&#54840;&#51333;\C\KHJ\XLS\DATA\&#51473;&#49328;&#44368;.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54532;&#47004;(PLAN)\&#52397;&#52380;\200&#48156;&#51452;\2000&#52397;&#52380;-&#45909;&#54217;&#48156;&#51452;.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48512;&#45824;&#44277;EXCEL/&#49688;&#47049;-&#47589;/&#54840;&#45224;/&#48512;&#45824;&#44277;&#51088;&#47308;/excel/&#54788;&#51109;&#48143;&#54872;&#4422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F:\&#48512;&#45824;&#44277;EXCEL\&#49688;&#47049;-&#47589;\&#54840;&#45224;\&#48512;&#45824;&#44277;&#51088;&#47308;\excel\&#54788;&#51109;&#48143;&#54872;&#4422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49888;&#46041;&#44540;\003\PROJECT\&#50756;&#49328;&#44368;\&#44368;&#44033;\&#44368;&#44033;24\&#50864;&#47932;&#53685;&#44592;&#52488;3.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H:\Documents%20and%20Settings\&#48177;&#49345;&#54840;&#44732;\&#48148;&#53461;%20&#54868;&#47732;\&#51221;&#48120;\sample\&#44368;&#47049;&#48372;&#49688;\2&#44428;&#50669;\&#48372;&#49688;&#49444;&#44228;.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44608;&#51456;&#51068;\&#50504;&#51204;&#51652;&#45800;(12)%20&#50724;&#45720;&#46020;%20&#54868;&#51060;&#54021;%5e%5e\&#44148;&#49444;&#44228;\&#44397;&#51648;&#46020;\&#52509;&#49324;&#50629;&#48708;\&#49324;&#50629;&#54788;&#54889;,&#52509;&#49324;&#50629;&#48708;&#54788;&#5488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52572;&#54693;&#49689;\D\My%20Documents\2001&#45380;&#44036;&#45800;&#44032;\2001&#45800;&#44032;&#44228;&#50557;(&#44148;&#49444;&#44277;&#49324;).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H:\Documents%20and%20Settings\&#48177;&#49345;&#54840;&#44732;\&#48148;&#53461;%20&#54868;&#47732;\&#51221;&#48120;\sample\&#44277;&#49324;&#44288;&#44228;\&#48260;&#49828;&#51221;&#52264;&#45824;\2004&#45800;&#44032;&#49328;&#52636;.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TOTAL\SYSTEM\98PROJ\98-099\&#48516;&#45817;.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F:\stmate\2003-1\&#50725;&#52380;&#44400;\&#44033;&#51648;&#49440;&#46020;&#47196;.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51088;&#47308;&#49892;\&#44396;&#51312;&#44228;&#49328;&#49436;\&#46972;&#47704;&#44368;\2&#50672;%20&#46972;&#47704;\&#51068;&#48152;&#46972;&#47704;.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2014&#45380;&#54532;&#47196;&#51229;&#53944;/2014&#45380;&#49688;&#51452;&#52628;&#51652;(&#44204;&#51201;&#54252;&#54632;)/5&#50900;)&#44368;&#47049;&#50504;&#51204;&#51652;&#45800;--&#52380;&#50504;(&#50508;&#47336;&#53581;)/&#52380;&#50504;%2000&#44368;%20&#51221;&#48128;&#50504;&#51204;&#51652;&#45800;(&#49444;&#44228;&#49436;)-&#50508;&#47336;&#53581;.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49436;&#50896;5\&#47196;&#52972;%20&#46356;&#49828;&#53356;%20(d)\&#44277;&#50976;&#48169;\3.0%20&#44288;&#44144;&#44277;&#49324;&#48708;\&#45800;&#44032;2000\&#44277;&#49324;&#48708;-&#53664;&#47448;&#48317;.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49464;&#51648;&#50864;&#54924;&#46020;&#47196;&#49892;&#49884;&#49444;&#44228;/&#48512;&#45824;&#49688;&#47049;/&#44368;&#53685;&#50504;&#51204;&#49884;&#49444;&#44277;/&#44368;&#53685;&#49688;&#47049;&#49328;&#5263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44608;&#51456;&#51068;\&#50504;&#51204;&#51652;&#45800;(12)%20&#50724;&#45720;&#46020;%20&#54868;&#51060;&#54021;%5e%5e\wp\&#44032;&#49437;&#51648;&#44396;\&#45236;&#50669;&#49436;.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TEMP\&#51312;&#51221;3&#50900;13&#51068;&#47308;&#51068;&#49352;&#4831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52572;&#50689;&#47197;\&#52572;&#50689;&#47197;\&#48149;&#44428;&#54596;%20&#50529;&#49472;\&#46020;&#47196;&#44277;&#49324;&#49444;&#44228;\&#49888;&#54252;2&#51648;&#44396;(2&#52264;&#48516;).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Nds\project\project\2002\&#51228;&#52380;&#46020;&#45812;&#49892;&#49884;&#49444;&#44228;\&#49688;&#47049;sample\2000\1-1%20(&#49345;&#47196;)&#51109;&#54217;&#52380;\&#44368;&#45824;.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als26\cals26\My%20Documents\3&#52264;&#48156;&#51452;\&#50516;&#44144;&#49328;&#52636;.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Pc12\project\Project\RAMP%20B&#49688;&#47049;.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50980;&#52824;&#44221;\&#51473;&#50521;&#49440;&#49688;&#47049;\MSOFFICE\EXCEL\HBH\&#44368;&#45824;.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49569;&#51060;&#44732;\&#44277;&#50976;\WORK\2003%200902%20-%20&#46749;&#49452;%20&#49436;&#50872;&#49714;%20&#51312;&#49457;&#44277;&#49324;\&#44396;&#51312;&#44228;&#49328;&#49436;\&#52572;&#49548;&#46108;&#44144;\&#50976;&#49688;&#51648;&#50672;&#44208;%20&#51648;&#54616;&#53685;&#47196;(box-post)&#44228;&#49328;&#4943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50980;&#51652;&#46041;\&#49444;&#44228;&#48320;&#44221;\&#44221;&#51032;&#49440;4&#44277;&#44396;\&#49892;&#51221;&#48372;&#44256;\&#54872;&#44221;&#50689;&#54693;&#51200;&#44048;.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44608;&#51456;&#51068;\&#50504;&#51204;&#51652;&#45800;(12)%20&#50724;&#45720;&#46020;%20&#54868;&#51060;&#54021;%5e%5e\&#45800;&#44032;&#54260;&#45908;\&#49444;&#44228;&#44592;&#48376;\&#45817;&#44620;.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My%20Documents\&#45224;&#51204;&#50864;\&#49444;&#44228;\&#51473;&#44592;&#49552;&#47308;&#48143;&#51064;&#44148;&#48708;.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44608;&#51456;&#51068;\&#50504;&#51204;&#51652;&#45800;(12)%20&#50724;&#45720;&#46020;%20&#54868;&#51060;&#54021;%5e%5e\2002&#50696;&#49328;\6.7&#51312;&#51221;\2001.6(&#52572;&#51333;).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44277;&#49437;\c\WINDOWS\&#48148;&#53461;%20&#54868;&#47732;\&#49444;&#44228;&#46020;&#49324;\1.&#50684;&#51109;&#51648;&#44396;\&#50684;&#51109;&#51648;&#44396;%20&#49444;&#44228;&#50696;&#49328;&#4943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MSOffice\EXCEL\OUNKOG\OUN1\OUN2\OUN9788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54252;&#51109;&#44277;&#49548;&#47196;2-437.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44608;&#51456;&#51068;\&#50504;&#51204;&#51652;&#45800;(12)%20&#50724;&#45720;&#46020;%20&#54868;&#51060;&#54021;%5e%5e\Documents%20and%20Settings\kwangtina\My%20Documents\&#45348;&#51060;&#53944;&#50728;%20&#48155;&#51008;%20&#54028;&#51068;\&#51228;2&#51648;&#48169;&#49328;&#50629;&#45800;&#51648;%20&#49444;&#44228;%20&#45236;&#50669;&#49436;\&#45800;&#50577;&#49888;&#49548;&#51116;&#51648;&#48169;&#49328;&#50629;&#45800;&#51648;&#49444;&#44228;&#45236;&#50669;&#49436;.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51060;&#44600;&#52384;\C\&#50896;&#51221;-&#50864;&#51221;%20&#44592;&#51316;&#51088;&#47308;\&#54812;&#49689;&#51060;&#44732;\&#54616;&#46020;&#44553;\&#48373;&#49324;&#50857;\&#44221;&#46041;&#48516;.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B:\97&#45380;&#47932;&#4403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51076;&#48337;&#51068;\2005&#45380;&#46020;\&#44277;&#49324;&#47928;&#49436;\&#45800;&#44032;&#49328;&#52636;\2004&#45800;&#44032;&#49328;&#52636;.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51228;&#51312;\&#53356;&#47021;&#53356;&#50808;\EXCEL\&#51312;&#44221;&#45236;.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48149;&#51652;&#49437;\C\MSOffice\Excel\9706F\IL-3.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Documents%20and%20Settings\&#51060;&#51456;&#49688;.LEEJUNSU\My%20Documents\&#50756;&#46020;&#51021;\&#50756;&#46020;&#44400;&#52397;&#51312;&#44221;&#44277;&#49324;\&#44277;&#49324;&#49436;&#47448;&#51089;&#49457;200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51221;&#52384;&#50896;\C\&#49345;&#51312;&#50641;&#49472;\&#49688;&#47049;&#49328;&#52636;\&#54252;&#51109;&#44277;&#49548;&#47196;2-437.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44608;&#50689;&#49437;\&#50689;&#50900;&#51221;&#50577;&#44036;&#46020;\My%20Documents\&#49884;&#54665;&#44208;&#51032;\&#44368;&#44033;&#44396;&#51312;\&#51068;&#49888;ENG\&#49884;&#54665;&#44208;&#51032;\&#44368;&#44033;&#44396;&#51312;\&#51068;&#49888;ENG\&#51068;&#49888;6&#5226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49569;&#51060;&#44732;\&#44277;&#50976;\work\2004%200914%20-%20&#44305;&#52380;&#44032;&#44368;\&#44396;&#51312;&#44228;&#49328;&#49436;\2004%201004%20-%203rd\&#50976;&#49688;&#51648;&#50672;&#44208;%20&#51648;&#54616;&#53685;&#47196;(box)&#44228;&#49328;&#4943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51076;&#48337;&#51068;\2006&#45380;&#46020;\&#44277;&#49324;&#49444;&#44228;\&#45800;&#44032;&#49328;&#52636;(2006&#45380;&#4602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3.&#44284;&#50629;&#49688;&#54665;&#44228;&#54925;&#49436;/1.&#51221;&#44592;&#51216;&#44160;/&#54036;&#53444;&#50864;&#54924;/&#53664;&#52712;&#51109;&#44288;&#47144;/Documents%20and%20Settings/&#45224;&#44305;&#53664;&#44148;/My%20Documents/&#45236;%20&#47928;&#49436;/2003&#44204;&#51201;/&#51648;&#51088;&#52404;/&#49436;&#50868;-&#50504;&#49457;/copy/&#44144;&#51228;&#49884;(Rev.A)/&#44305;3&#47448;(&#44160;&#45800;&#44160;&#45800;)&#45236;&#50669;&#4943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44608;&#53468;&#51652;\WORK\&#44608;&#53468;&#51652;\&#50629;&#47924;&#44288;&#47144;\2002&#45380;%20&#44368;&#47049;&#48372;&#49688;&#44277;&#49324;&#49444;&#44228;\&#44033;&#44228;&#44368;,&#49328;&#47532;&#44368;,&#50689;&#46041;&#44368;,&#49444;&#44228;&#44368;\&#51109;&#44288;&#44368;,&#45432;&#50896;&#44368;\&#45817;&#44620;.xls" TargetMode="External"/></Relationships>
</file>

<file path=xl/externalLinks/_rels/externalLink88.xml.rels><?xml version="1.0" encoding="UTF-8" standalone="yes"?>
<Relationships xmlns="http://schemas.openxmlformats.org/package/2006/relationships"><Relationship Id="rId1" Type="http://schemas.microsoft.com/office/2006/relationships/xlExternalLinkPath/xlPathMissing" Target="Object"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Pc12\project\Project\&#44552;&#49328;&#44400;&#49688;&#47049;\&#51453;&#47548;1&#44368;.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44608;&#50689;&#49437;\&#51204;&#52404;2&#54924;&#49444;&#44228;\Windows\&#48148;&#53461;%20&#54868;&#47732;\soilnailling\&#49464;&#50896;&#44592;&#49457;\&#54620;&#46972;&#44592;&#49457;\My%20Documents\&#44228;&#47548;&#49688;&#47049;.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51060;&#44600;&#52384;\C\&#54616;&#46020;&#44553;\&#50896;&#51221;%20-%20&#50864;&#51221;\&#44277;&#47924;\'99%20&#44228;&#54925;\NAKDONG\SILHAENG\SHINME.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51060;&#51452;&#54805;\C$\&#50633;&#50500;&#49436;&#47448;\98&#49444;&#44228;\CP&#48372;&#49688;\'97&#49444;&#44228;\&#54364;&#51648;&#54032;\&#45800;&#44032;.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KJKIM\&#49345;&#51452;-&#49345;&#48512;&#44228;\&#49888;&#48513;&#50577;&#44396;\&#52628;&#44257;&#44368;-40M-&#48148;&#45797;&#54032;.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49569;&#51060;&#44732;\&#44277;&#50976;\work\2004%200914%20-%20&#44305;&#52380;&#44032;&#44368;\&#44396;&#51312;&#44228;&#49328;&#49436;\2004%201004%20-%203rd\01%20&#48372;&#54665;&#44368;%20&#44228;&#49328;&#4943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TOTAL\SYSTEM\98PROJ\98-060\Book2.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44608;&#50689;&#49437;\&#51204;&#52404;2&#54924;&#49444;&#44228;\My%20Documents\&#50689;&#50900;&#51221;&#50577;&#44036;&#46020;&#47196;\&#44048;&#47532;&#50629;&#47924;\&#44288;&#44592;&#49457;&#49888;&#52397;\&#44592;&#49457;&#45572;&#44228;&#49688;&#47049;&#49328;&#52636;\&#53664;&#44277;(&#55129;&#44621;&#44592;).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52572;&#54693;&#49689;\C\My%20Documents\&#50504;&#49457;\&#44368;&#53685;&#49888;&#54840;&#46321;&#44368;&#52404;&#44277;&#49324;(&#51228;1&#49328;&#50629;&#45800;&#51648;.&#44396;&#48372;&#44060;&#54028;&#52636;&#49548;).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KJKIM\&#49345;&#51452;-&#49345;&#48512;&#44228;\&#52280;&#51312;\&#49345;-&#48372;&#52397;&#52380;&#44368;-stb.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F:\&#49444;&#44228;&#46020;&#49436;\&#52649;&#51452;&#44397;&#46020;\&#51020;&#49457;-&#51452;&#45909;&#44036;%20&#51473;&#50521;&#48516;&#47532;&#45824;\20.5Km-16.1Km\&#49444;&#44228;&#49436;\&#45236;&#50669;&#49436;.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44608;&#54805;&#54872;\&#44608;&#54805;&#54872;\&#44368;&#47049;&#44288;&#44228;\&#50696;&#49328;2003&#44368;&#47049;&#54788;&#54889;"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DOCUME~1/Owner/LOCALS~1/Temp/handy/&#50577;&#54217;&#44368;%20&#51221;&#48128;&#50504;&#51204;&#51652;&#4580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51060;&#44221;&#49688;\&#49444;&#44228;&#48320;&#44221;\&#54413;&#46041;-&#50857;&#46160;\&#44277;&#47924;\&#45824;&#50808;\&#45800;&#44032;&#49328;&#52636;&#49436;\&#44277;&#47924;\&#45824;&#50808;\&#49444;&#44228;&#48320;&#44221;\3&#52264;1&#54924;\&#45800;&#44032;&#49328;&#52636;&#49436;.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44256;&#48124;&#49437;\&#44256;&#48124;&#49437;\&#49444;&#44228;&#48320;&#44221;\&#52509;&#52404;3&#54924;\&#49688;&#47049;&#45800;&#44032;&#49328;&#52636;\&#49892;&#51221;&#48372;&#44256;\&#45432;&#51076;&#45800;&#44032;(00.9).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Documents%20and%20Settings/&#44396;&#51312;&#47932;&#44284;%20&#49888;&#44221;&#50500;/My%20Documents/&#49888;&#44221;&#50500;/&#50668;&#48708;&#44228;&#49328;/2005&#45380;%20&#50668;&#48708;/10&#50900;&#50668;&#48708;&#44208;&#51032;&#49436;.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Users/USER/Desktop/HET/&#50808;&#48512;&#51088;&#47308;/&#51204;&#52264;&#54616;&#51473;&#44160;&#53664;/D02%20&#49444;&#44228;&#49436;(&#51221;&#48128;&#50504;&#51204;&#51652;&#45800;).xlsm"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44608;&#51456;&#51068;\&#50504;&#51204;&#51652;&#45800;(12)%20&#50724;&#45720;&#46020;%20&#54868;&#51060;&#54021;%5e%5e\My%20Documents\&#45817;&#44620;.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52572;&#54693;&#49689;\C\My%20Documents\&#48149;&#48337;&#44397;\&#49352;%20&#54260;&#45908;\&#49324;&#46041;&#50900;&#46300;&#50500;&#54028;&#53944;&#51613;&#49444;&#50808;3&#44060;&#49548;.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B:\EXCEL\&#51312;&#44221;&#45236;.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44608;&#51456;&#51068;\&#50504;&#51204;&#51652;&#45800;(13)%20&#50724;&#45720;&#46020;%20&#54868;&#51060;&#54021;%5e%5e\&#51089;&#50629;&#49892;\2012\1.&#49444;&#44228;&#45236;&#50669;&#51088;&#47308;\&#52649;&#51452;&#49884;%20&#47785;&#54665;&#45824;&#44368;\&#44277;&#46041;\&#49888;&#47785;&#54665;&#45824;&#44368;%20&#51221;&#48128;&#50504;&#51204;&#51652;&#45800;.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48149;&#51008;&#54840;\c\My%20Documents\&#50756;&#46020;-&#44400;&#50808;&#44036;\&#48156;&#51452;&#49444;&#4422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D:\&#50629;&#47924;\&#51652;&#45800;&#44228;&#54925;&#54016;\&#51652;&#45800;&#45824;&#44032;&#44288;&#47144;\&#51652;&#45800;&#45824;&#44032;%20&#44288;&#47144;&#52384;\&#44368;&#47049;&#45824;&#44032;\&#45824;&#44032;&#49328;&#52636;&#49436;\&#45824;&#44032;&#49328;&#52636;&#49436;(&#54869;&#5106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D:\BOX\1&#47144;%20&#50516;&#44144;&#44396;&#51312;&#44228;&#49328;&#49436;\PIER\T-PIER.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44608;&#51456;&#51068;\&#50504;&#51204;&#51652;&#45800;(12)%20&#50724;&#45720;&#46020;%20&#54868;&#51060;&#54021;%5e%5e\&#49444;&#44228;&#51088;&#47308;\&#45817;&#44620;.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45824;&#51652;&#44148;&#49444;\&#49688;&#50896;&#49884;\My%20Documents\2001&#45380;&#44036;&#45800;&#44032;\2001&#45800;&#44032;&#44228;&#50557;(&#44148;&#49444;&#44277;&#49324;).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D:\&#49324;&#50629;2000excell\E&#44397;&#51648;&#46020;\&#47928;&#44305;&#52397;&#52380;\2000year\&#52397;&#52380;&#44396;&#44036;\&#51648;&#52492;&#45909;&#54217;\2000&#51648;&#52492;-&#45909;&#54217;&#48156;&#5145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47928;&#51228;&#44540;\SharedDocs\&#47928;&#51228;&#44540;&#44732;\2004&#45380;\&#50629;&#47924;\&#44396;&#51312;&#47932;&#44284;&#49324;&#50629;\&#49444;&#44228;&#49436;\&#49444;&#44228;&#46020;&#49324;&#44204;&#48376;(2004&#45380;&#50896;&#48376;).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SERVER\&#44396;&#51312;&#48512;\&#45824;&#51204;&#50725;&#52380;&#49688;&#51221;\&#50725;&#52380;&#52380;&#44368;&#45824;&#49688;&#51221;\&#44032;&#54868;&#44368;&#44368;&#45824;A1.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49888;&#46041;&#54596;\C\My%20Documents\2001&#45380;&#49688;&#47049;&#49328;&#52636;\&#49548;&#48169;&#46020;&#47196;\&#51060;&#47448;(&#50864;&#52404;&#44397;&#46244;)&#49548;&#48169;&#46020;&#47196;\&#54252;&#51109;&#44277;.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D:\Project\&#49436;&#49457;&#47196;(&#49688;&#47581;~&#44032;&#49884;)\&#49892;&#49884;&#49444;&#44228;\&#44396;&#51312;&#44228;&#49328;\Bridge\&#49569;&#52380;&#44368;\final\&#49569;&#52380;&#44368;-&#52572;&#5133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본선 토공 분배표"/>
      <sheetName val="laroux"/>
      <sheetName val="참조"/>
    </sheetNames>
    <sheetDataSet>
      <sheetData sheetId="0"/>
      <sheetData sheetId="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XXXXXX_x0000__xdfb0_d_x0000__x0000_អ_x0008__x0000_쀃ㆲ_xdc00__x0018_ɦ_x0000__x0000_灴_x0008__x0000_쀃쓉_xdcc9__xdec2_ɦ"/>
      <sheetName val="설계의견 (2)"/>
      <sheetName val="1. 간지"/>
      <sheetName val="INPUT"/>
      <sheetName val="2. 설계조건"/>
      <sheetName val="OUT-P"/>
      <sheetName val="OUT-P2"/>
      <sheetName val="3. 지진해석"/>
      <sheetName val="po변위"/>
      <sheetName val="지진1"/>
      <sheetName val="4. 단면력 비교"/>
      <sheetName val="5.철근량"/>
      <sheetName val="5. 우각부 보강"/>
      <sheetName val="6.교대 지지력 산정"/>
      <sheetName val="6.교각 지지력 산정 (2)"/>
      <sheetName val="7.3.철근량"/>
      <sheetName val="브라켓설계"/>
      <sheetName val="날개벽"/>
      <sheetName val="날개벽철근량"/>
      <sheetName val="6. 교대 지지력 산정(X)"/>
      <sheetName val="단부빔(X)"/>
      <sheetName val="기초도심부재력 (X)"/>
      <sheetName val="기초단면력 (X)"/>
      <sheetName val="기초철근량 (x)"/>
      <sheetName val="10. 사용성검토(x)"/>
      <sheetName val="90상시반력극한"/>
      <sheetName val="90상시반력사용"/>
      <sheetName val="90지진반력사용"/>
      <sheetName val="형상"/>
    </sheetNames>
    <sheetDataSet>
      <sheetData sheetId="0"/>
      <sheetData sheetId="1"/>
      <sheetData sheetId="2"/>
      <sheetData sheetId="3"/>
      <sheetData sheetId="4">
        <row r="10">
          <cell r="D10">
            <v>270</v>
          </cell>
        </row>
        <row r="11">
          <cell r="D11">
            <v>4000</v>
          </cell>
        </row>
        <row r="16">
          <cell r="D16">
            <v>15</v>
          </cell>
        </row>
        <row r="22">
          <cell r="D22">
            <v>0.9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계산"/>
      <sheetName val="CAPBEAM 단면계산"/>
      <sheetName val="교좌면설계"/>
      <sheetName val="Sheet5"/>
      <sheetName val="Sheet6"/>
      <sheetName val="Sheet7"/>
      <sheetName val="Sheet8"/>
      <sheetName val="Sheet9"/>
      <sheetName val="Sheet10"/>
      <sheetName val="Sheet11"/>
      <sheetName val="Sheet12"/>
      <sheetName val="Sheet13"/>
      <sheetName val="Sheet14"/>
      <sheetName val="Sheet15"/>
      <sheetName val="Sheet16"/>
      <sheetName val="3BL공동구 수량"/>
      <sheetName val="부대내역"/>
      <sheetName val="점수계산1-2"/>
      <sheetName val="2F 회의실견적(5_14 일대)"/>
      <sheetName val="단면 (2)"/>
      <sheetName val="ABUT수량-A1"/>
      <sheetName val="소양2-P5"/>
      <sheetName val="RPF"/>
      <sheetName val="6PILE  (돌출)"/>
      <sheetName val="교각1"/>
      <sheetName val="1.설계조건"/>
    </sheetNames>
    <sheetDataSet>
      <sheetData sheetId="0" refreshError="1">
        <row r="38">
          <cell r="M38">
            <v>0.222</v>
          </cell>
        </row>
        <row r="40">
          <cell r="M40">
            <v>5</v>
          </cell>
        </row>
        <row r="86">
          <cell r="K86">
            <v>162.30099999999999</v>
          </cell>
        </row>
        <row r="98">
          <cell r="K98">
            <v>42.49</v>
          </cell>
        </row>
        <row r="108">
          <cell r="G108">
            <v>32.67</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장이음검토 2"/>
      <sheetName val="철근량 "/>
      <sheetName val="철근량  (2)"/>
      <sheetName val="cross beam"/>
      <sheetName val="교각1"/>
    </sheetNames>
    <sheetDataSet>
      <sheetData sheetId="0" refreshError="1"/>
      <sheetData sheetId="1" refreshError="1"/>
      <sheetData sheetId="2" refreshError="1"/>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데이타"/>
      <sheetName val="설계조건"/>
      <sheetName val="접속슬래브"/>
      <sheetName val="Sheet1"/>
      <sheetName val="sap90"/>
      <sheetName val="SAPOUT"/>
      <sheetName val="배력철근"/>
      <sheetName val="1. 설계조건"/>
      <sheetName val="2. 하중계산"/>
      <sheetName val="3. 단면제원"/>
      <sheetName val="ABUT수량-A1"/>
      <sheetName val="STEEL BOX 단면설계(SEC.8)"/>
    </sheetNames>
    <sheetDataSet>
      <sheetData sheetId="0" refreshError="1">
        <row r="4">
          <cell r="C4">
            <v>2.5</v>
          </cell>
        </row>
        <row r="7">
          <cell r="C7">
            <v>2</v>
          </cell>
          <cell r="AG7">
            <v>400</v>
          </cell>
        </row>
        <row r="12">
          <cell r="Y12">
            <v>300</v>
          </cell>
          <cell r="AB12">
            <v>300</v>
          </cell>
        </row>
        <row r="15">
          <cell r="U15">
            <v>300</v>
          </cell>
          <cell r="X15">
            <v>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직도 "/>
      <sheetName val="직원인원"/>
      <sheetName val="임직"/>
      <sheetName val="예정공정표"/>
      <sheetName val="예정공정표 (2)"/>
    </sheetNames>
    <sheetDataSet>
      <sheetData sheetId="0"/>
      <sheetData sheetId="1"/>
      <sheetData sheetId="2" refreshError="1"/>
      <sheetData sheetId="3" refreshError="1"/>
      <sheetData sheetId="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하도급 현황"/>
      <sheetName val="INPUT(덕도방향-시점)"/>
    </sheetNames>
    <sheetDataSet>
      <sheetData sheetId="0"/>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달일반"/>
      <sheetName val="참고"/>
      <sheetName val="영산"/>
      <sheetName val="참조"/>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단면설계"/>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동화"/>
      <sheetName val="자료정리"/>
      <sheetName val="ON-LINE"/>
      <sheetName val="9801ENG노임"/>
      <sheetName val="건설회사연동('99년)"/>
      <sheetName val="건설회사연동('97년)-임시"/>
      <sheetName val="수원남부연동"/>
      <sheetName val="9901노임"/>
      <sheetName val="토지공사연동일위"/>
      <sheetName val="토지공사연동일위 (2)"/>
      <sheetName val="건설회사연동('98년)"/>
      <sheetName val="부하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수량집계"/>
      <sheetName val="XXX"/>
      <sheetName val="P-7"/>
      <sheetName val="P-8"/>
      <sheetName val="수량집계표"/>
    </sheetNames>
    <sheetDataSet>
      <sheetData sheetId="0"/>
      <sheetData sheetId="1"/>
      <sheetData sheetId="2"/>
      <sheetData sheetId="3"/>
      <sheetData sheetId="4"/>
      <sheetData sheetId="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J_M"/>
      <sheetName val="M"/>
      <sheetName val="DM"/>
      <sheetName val="견적M"/>
      <sheetName val="A"/>
      <sheetName val="B"/>
      <sheetName val="C"/>
      <sheetName val="XXX"/>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라멘"/>
      <sheetName val="판해석"/>
      <sheetName val="sap2000(1)"/>
      <sheetName val="SAP2000(2)"/>
      <sheetName val="SAP2000(3)"/>
      <sheetName val="단면검토"/>
      <sheetName val="주철근 조립도"/>
      <sheetName val="날개벽2"/>
      <sheetName val="기초설계"/>
      <sheetName val="접속슬래브+브라켓"/>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수량"/>
      <sheetName val="교대구조물수량"/>
      <sheetName val="라멘구조물"/>
      <sheetName val="토공(우물통,기타) "/>
      <sheetName val="총괄표"/>
      <sheetName val="INPUT"/>
      <sheetName val="지수"/>
      <sheetName val="청천내"/>
      <sheetName val="내역서"/>
      <sheetName val="총괄"/>
      <sheetName val="을지"/>
      <sheetName val="교대"/>
      <sheetName val="단가(1)"/>
      <sheetName val="인부노임"/>
      <sheetName val="일반공사"/>
      <sheetName val="DS기성최종"/>
      <sheetName val="DS설변내역서"/>
      <sheetName val="터파기및재료"/>
      <sheetName val="일위대가(가설)"/>
      <sheetName val="DATE"/>
      <sheetName val="직노"/>
      <sheetName val="노임단가"/>
      <sheetName val="단가조사서"/>
      <sheetName val="N賃率-職"/>
      <sheetName val="실행예산"/>
      <sheetName val="기둥설계(no)"/>
      <sheetName val="기초판설계(교축직각)"/>
      <sheetName val="FOOTING단면력"/>
      <sheetName val="설계조건"/>
      <sheetName val="Macro1"/>
      <sheetName val="교대(A1)"/>
      <sheetName val="기본(98)"/>
      <sheetName val="입찰안"/>
      <sheetName val="1456"/>
      <sheetName val="단가산출서"/>
      <sheetName val="일위대가"/>
      <sheetName val="2공구산출내역"/>
      <sheetName val="자재단가"/>
      <sheetName val="Baby일위대가"/>
      <sheetName val="일위대가표"/>
      <sheetName val="건축내역"/>
      <sheetName val="국공유지및사유지"/>
      <sheetName val="물가시세"/>
      <sheetName val="관람석제출"/>
      <sheetName val="공내역"/>
      <sheetName val="ABUT수량-A1"/>
      <sheetName val="원가계산(2)"/>
      <sheetName val="내역"/>
      <sheetName val="덕전리"/>
      <sheetName val="Sheet1"/>
      <sheetName val="단가 "/>
      <sheetName val="노임"/>
      <sheetName val="Sheet17"/>
      <sheetName val="수량산출"/>
      <sheetName val="Total"/>
      <sheetName val="맨홀수량산출(A-LINE)"/>
      <sheetName val="집계표"/>
      <sheetName val="내역서(삼호)"/>
      <sheetName val="약품설비"/>
      <sheetName val="적용단위길이"/>
      <sheetName val="우각부보강"/>
      <sheetName val="부하LOAD"/>
      <sheetName val="DATA입력"/>
      <sheetName val="노무비단가"/>
      <sheetName val="단가비교표"/>
      <sheetName val="일위목록"/>
      <sheetName val="A-4"/>
      <sheetName val="예산서"/>
      <sheetName val="실행철강하도"/>
      <sheetName val="bid"/>
      <sheetName val="현황보고"/>
      <sheetName val="#REF"/>
      <sheetName val="단가"/>
      <sheetName val="공사비집계"/>
      <sheetName val="을"/>
      <sheetName val="인건비"/>
      <sheetName val="원형맨홀수량"/>
      <sheetName val="설계서을"/>
      <sheetName val="98NS-N"/>
      <sheetName val="1호맨홀토공"/>
      <sheetName val="건축공사실행"/>
      <sheetName val="골조시행"/>
      <sheetName val="서식"/>
      <sheetName val="재료표"/>
      <sheetName val="교각1"/>
      <sheetName val="약품공급2"/>
      <sheetName val="960318-1"/>
      <sheetName val="부대공Ⅱ"/>
      <sheetName val="표층포설및다짐"/>
      <sheetName val="노무비"/>
      <sheetName val="APT"/>
      <sheetName val="울산자동제어"/>
      <sheetName val="토공(우물통,기타)_"/>
      <sheetName val="산근터빈"/>
      <sheetName val="3련 BOX"/>
      <sheetName val="98비정기소모"/>
      <sheetName val="토사(PE)"/>
      <sheetName val="G.R300경비"/>
      <sheetName val="수량산출서"/>
      <sheetName val="1.우편집중내역서"/>
      <sheetName val=" 견적서"/>
      <sheetName val="철거산출근거"/>
      <sheetName val="1.설계조건"/>
      <sheetName val="2000년1차"/>
      <sheetName val=" 냉각수펌프"/>
      <sheetName val="I.설계조건"/>
      <sheetName val="원가계산서"/>
      <sheetName val="공사별 가중치 산출근거(건축)"/>
      <sheetName val="공사별 가중치 산출근거(토목)"/>
      <sheetName val="가중치근거(조경)"/>
      <sheetName val="데리네이타현황"/>
      <sheetName val="단중표"/>
      <sheetName val="내역(영일)"/>
      <sheetName val="기시공토적"/>
      <sheetName val="작성"/>
      <sheetName val="옹벽"/>
      <sheetName val="전기혼잡제경비(45)"/>
      <sheetName val="5.공종별예산내역서"/>
      <sheetName val="견적대비 견적서"/>
      <sheetName val="안정성검토"/>
      <sheetName val="하중계산"/>
      <sheetName val="설계기준"/>
      <sheetName val="6PILE  (돌출)"/>
      <sheetName val="규준틀"/>
      <sheetName val="역T형옹벽(3.0)"/>
      <sheetName val="흙쌓기도수로설치현황"/>
      <sheetName val="부대내역"/>
      <sheetName val="FRT_O"/>
      <sheetName val="FAB_I"/>
      <sheetName val="카렌스센터계량기설치공사"/>
      <sheetName val="BOX-1510"/>
      <sheetName val="A LINE"/>
      <sheetName val="일반수량집계표"/>
      <sheetName val="산출-설비"/>
      <sheetName val="수입"/>
      <sheetName val="갑지(추정)"/>
      <sheetName val="Sheet1 (2)"/>
      <sheetName val="sub"/>
      <sheetName val="PSCbeam설계"/>
      <sheetName val="단가표"/>
      <sheetName val="입력DATA"/>
      <sheetName val="바닥판"/>
      <sheetName val="(포장)BOQ-실적공사"/>
      <sheetName val="설계내역서"/>
      <sheetName val="type-F"/>
      <sheetName val="마산방향철근집계"/>
      <sheetName val="진주방향"/>
      <sheetName val="마산방향"/>
      <sheetName val="요율"/>
      <sheetName val="Sheet2"/>
      <sheetName val="말뚝지지력산정"/>
      <sheetName val="토공산근"/>
      <sheetName val="상부집계표"/>
      <sheetName val="70%"/>
      <sheetName val="인부임"/>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내역(설계)"/>
      <sheetName val="경비"/>
      <sheetName val="물가대비표"/>
      <sheetName val="단가 항목표"/>
      <sheetName val="단가목록"/>
      <sheetName val="아파트건축"/>
      <sheetName val="구조     ."/>
      <sheetName val="산출내역서집계표"/>
      <sheetName val="가로등내역서"/>
      <sheetName val="단가표1"/>
      <sheetName val="보안등"/>
      <sheetName val="J형측구단위수량"/>
      <sheetName val="교각"/>
      <sheetName val="저"/>
      <sheetName val="날개벽(시점좌측)"/>
      <sheetName val="COPING"/>
      <sheetName val="콘_재료분리(1)"/>
      <sheetName val="빗물받이(910-510-410)"/>
      <sheetName val="1,2,3,4,5단위수량"/>
      <sheetName val="슬래브수량"/>
      <sheetName val="공통가설"/>
      <sheetName val="남양시작동자105노65기1.3화1.2"/>
      <sheetName val="데이타"/>
      <sheetName val="DATA"/>
      <sheetName val="대비내역"/>
      <sheetName val="최종총괄"/>
      <sheetName val="세부산출내역서"/>
      <sheetName val="수량이동"/>
      <sheetName val="기본DATA"/>
      <sheetName val="한강운반비"/>
      <sheetName val="COST"/>
      <sheetName val="횡단보도"/>
      <sheetName val="danga"/>
      <sheetName val="ilch"/>
      <sheetName val="총체"/>
      <sheetName val="설계개요"/>
      <sheetName val="2000.11월설계내역"/>
      <sheetName val="용산1(해보)"/>
      <sheetName val="차액보증"/>
      <sheetName val="MSG 수량"/>
      <sheetName val="신기1-LINE별연장"/>
      <sheetName val="1차네트공정"/>
      <sheetName val="토적표"/>
      <sheetName val="8.PILE  (돌출)"/>
      <sheetName val="터널대가"/>
      <sheetName val="인건비 "/>
      <sheetName val="유림골조"/>
      <sheetName val="9902"/>
      <sheetName val="EQUIPMENT -2"/>
      <sheetName val="전계가"/>
      <sheetName val="dtt0301"/>
      <sheetName val="기자재비"/>
      <sheetName val="일위대가-1"/>
      <sheetName val="TOTAL_BOQ"/>
      <sheetName val="1.설계기준"/>
      <sheetName val="평가데이터"/>
      <sheetName val="9GNG운반"/>
      <sheetName val="_견적서"/>
      <sheetName val="가도공"/>
      <sheetName val="Macro(전선)"/>
      <sheetName val="광속"/>
      <sheetName val="Macro(전등)"/>
      <sheetName val="말뚝물량"/>
      <sheetName val="경산"/>
      <sheetName val="배수공"/>
      <sheetName val="4차원가계산서"/>
      <sheetName val="조직"/>
      <sheetName val="산출내역서"/>
      <sheetName val="정부노임단가"/>
    </sheetNames>
    <sheetDataSet>
      <sheetData sheetId="0">
        <row r="2">
          <cell r="V2" t="str">
            <v>교  각</v>
          </cell>
        </row>
      </sheetData>
      <sheetData sheetId="1"/>
      <sheetData sheetId="2"/>
      <sheetData sheetId="3" refreshError="1">
        <row r="2">
          <cell r="V2" t="str">
            <v>교  각</v>
          </cell>
          <cell r="W2" t="str">
            <v>교  각</v>
          </cell>
          <cell r="AA2" t="str">
            <v>측 면 도</v>
          </cell>
          <cell r="AB2" t="str">
            <v>측 면 도</v>
          </cell>
        </row>
        <row r="3">
          <cell r="V3" t="str">
            <v>P1</v>
          </cell>
          <cell r="W3" t="str">
            <v>P1</v>
          </cell>
          <cell r="AB3">
            <v>9</v>
          </cell>
          <cell r="AC3">
            <v>9</v>
          </cell>
        </row>
        <row r="6">
          <cell r="V6" t="str">
            <v>계</v>
          </cell>
        </row>
        <row r="8">
          <cell r="M8" t="str">
            <v>터</v>
          </cell>
          <cell r="N8" t="str">
            <v>토 사</v>
          </cell>
          <cell r="O8" t="str">
            <v>육 상</v>
          </cell>
          <cell r="P8" t="str">
            <v>M³</v>
          </cell>
          <cell r="Q8">
            <v>1651.1480999999999</v>
          </cell>
          <cell r="R8">
            <v>424</v>
          </cell>
          <cell r="U8">
            <v>1418</v>
          </cell>
          <cell r="V8">
            <v>2075.1480999999999</v>
          </cell>
        </row>
        <row r="9">
          <cell r="M9" t="str">
            <v>파</v>
          </cell>
          <cell r="O9" t="str">
            <v>수 중</v>
          </cell>
          <cell r="P9" t="str">
            <v>M³</v>
          </cell>
          <cell r="AD9">
            <v>1.5</v>
          </cell>
          <cell r="AE9">
            <v>1.5</v>
          </cell>
        </row>
        <row r="10">
          <cell r="M10" t="str">
            <v>기</v>
          </cell>
          <cell r="N10" t="str">
            <v>리핑암</v>
          </cell>
          <cell r="O10" t="str">
            <v>수 중</v>
          </cell>
          <cell r="P10" t="str">
            <v>M³</v>
          </cell>
          <cell r="AC10" t="str">
            <v>1:</v>
          </cell>
          <cell r="AD10" t="str">
            <v>1:</v>
          </cell>
          <cell r="AE10">
            <v>1</v>
          </cell>
        </row>
        <row r="11">
          <cell r="M11" t="str">
            <v xml:space="preserve">    되   메   우   기</v>
          </cell>
          <cell r="P11" t="str">
            <v>M³</v>
          </cell>
          <cell r="Q11">
            <v>689.42343600000004</v>
          </cell>
          <cell r="U11">
            <v>743.39799999999991</v>
          </cell>
          <cell r="V11">
            <v>689.42343600000004</v>
          </cell>
          <cell r="X11">
            <v>2.5</v>
          </cell>
          <cell r="Y11">
            <v>2.5</v>
          </cell>
        </row>
        <row r="12">
          <cell r="M12" t="str">
            <v xml:space="preserve">    잔             토</v>
          </cell>
          <cell r="P12" t="str">
            <v>M³</v>
          </cell>
          <cell r="Q12">
            <v>565.79499999999996</v>
          </cell>
          <cell r="R12">
            <v>424.1</v>
          </cell>
          <cell r="S12">
            <v>452.37</v>
          </cell>
          <cell r="T12">
            <v>424.1</v>
          </cell>
          <cell r="U12">
            <v>1551.174</v>
          </cell>
          <cell r="V12">
            <v>1866.3649999999998</v>
          </cell>
          <cell r="AD12">
            <v>1</v>
          </cell>
          <cell r="AE12">
            <v>1</v>
          </cell>
        </row>
        <row r="13">
          <cell r="M13" t="str">
            <v xml:space="preserve">    뒷     채     움</v>
          </cell>
          <cell r="P13" t="str">
            <v>M³</v>
          </cell>
          <cell r="Q13">
            <v>396.25966399999999</v>
          </cell>
          <cell r="U13">
            <v>192.70490000000001</v>
          </cell>
          <cell r="V13">
            <v>396.25966399999999</v>
          </cell>
          <cell r="AD13" t="str">
            <v>1:0.5</v>
          </cell>
          <cell r="AE13" t="str">
            <v>1:0.5</v>
          </cell>
        </row>
        <row r="14">
          <cell r="M14" t="str">
            <v xml:space="preserve">    물     푸     기</v>
          </cell>
          <cell r="P14" t="str">
            <v>HR</v>
          </cell>
          <cell r="R14">
            <v>223.3</v>
          </cell>
          <cell r="S14">
            <v>237.12</v>
          </cell>
          <cell r="T14">
            <v>223.3</v>
          </cell>
          <cell r="U14">
            <v>683.72</v>
          </cell>
          <cell r="V14">
            <v>683.72</v>
          </cell>
          <cell r="X14">
            <v>1.5</v>
          </cell>
          <cell r="Y14">
            <v>1.5</v>
          </cell>
          <cell r="AD14">
            <v>1.5</v>
          </cell>
          <cell r="AE14">
            <v>1.5</v>
          </cell>
        </row>
        <row r="15">
          <cell r="M15" t="str">
            <v xml:space="preserve">    흙 쌓 기</v>
          </cell>
          <cell r="O15" t="str">
            <v>노 상</v>
          </cell>
          <cell r="P15" t="str">
            <v>M³</v>
          </cell>
          <cell r="U15">
            <v>3828.4</v>
          </cell>
          <cell r="V15">
            <v>3828.4</v>
          </cell>
          <cell r="Z15">
            <v>0.5</v>
          </cell>
          <cell r="AA15">
            <v>0.5</v>
          </cell>
          <cell r="AB15">
            <v>3</v>
          </cell>
          <cell r="AC15">
            <v>3</v>
          </cell>
          <cell r="AD15">
            <v>0.5</v>
          </cell>
        </row>
        <row r="16">
          <cell r="O16" t="str">
            <v>노 체</v>
          </cell>
          <cell r="P16" t="str">
            <v>M³</v>
          </cell>
          <cell r="AB16">
            <v>4</v>
          </cell>
          <cell r="AC16">
            <v>4</v>
          </cell>
        </row>
        <row r="17">
          <cell r="M17" t="str">
            <v xml:space="preserve">    가  마  니  쌓  기</v>
          </cell>
          <cell r="P17" t="str">
            <v>M²</v>
          </cell>
          <cell r="U17">
            <v>243</v>
          </cell>
          <cell r="V17">
            <v>243</v>
          </cell>
        </row>
        <row r="18">
          <cell r="N18" t="str">
            <v>lot,1</v>
          </cell>
          <cell r="O18" t="str">
            <v>모래자갈</v>
          </cell>
          <cell r="P18" t="str">
            <v>M³</v>
          </cell>
          <cell r="R18">
            <v>84.82</v>
          </cell>
          <cell r="S18">
            <v>84.82</v>
          </cell>
          <cell r="T18">
            <v>84.82</v>
          </cell>
          <cell r="U18">
            <v>254.45999999999998</v>
          </cell>
          <cell r="V18">
            <v>254.45999999999998</v>
          </cell>
        </row>
        <row r="19">
          <cell r="N19" t="str">
            <v>lot,2</v>
          </cell>
          <cell r="O19" t="str">
            <v>모래자갈</v>
          </cell>
          <cell r="P19" t="str">
            <v>M³</v>
          </cell>
          <cell r="R19">
            <v>28.27</v>
          </cell>
          <cell r="S19">
            <v>84.82</v>
          </cell>
          <cell r="T19">
            <v>84.82</v>
          </cell>
          <cell r="U19">
            <v>197.90999999999997</v>
          </cell>
          <cell r="V19">
            <v>197.90999999999997</v>
          </cell>
        </row>
        <row r="20">
          <cell r="M20" t="str">
            <v>굴착량 산출</v>
          </cell>
          <cell r="O20" t="str">
            <v>풍화토</v>
          </cell>
          <cell r="P20" t="str">
            <v>M³</v>
          </cell>
          <cell r="R20">
            <v>56.55</v>
          </cell>
          <cell r="U20">
            <v>56.55</v>
          </cell>
          <cell r="V20">
            <v>56.55</v>
          </cell>
          <cell r="AA20" t="str">
            <v>정 면 도</v>
          </cell>
          <cell r="AB20" t="str">
            <v>정 면 도</v>
          </cell>
        </row>
        <row r="21">
          <cell r="M21" t="str">
            <v>(수중)</v>
          </cell>
          <cell r="N21" t="str">
            <v>lot,3</v>
          </cell>
          <cell r="O21" t="str">
            <v>모래자갈</v>
          </cell>
          <cell r="P21" t="str">
            <v>M³</v>
          </cell>
          <cell r="R21">
            <v>84.82</v>
          </cell>
          <cell r="S21">
            <v>8.48</v>
          </cell>
          <cell r="U21">
            <v>93.3</v>
          </cell>
          <cell r="V21">
            <v>93.3</v>
          </cell>
        </row>
        <row r="22">
          <cell r="O22" t="str">
            <v>풍화토</v>
          </cell>
          <cell r="P22" t="str">
            <v>M³</v>
          </cell>
          <cell r="S22">
            <v>48.06</v>
          </cell>
          <cell r="T22">
            <v>84.82</v>
          </cell>
          <cell r="U22">
            <v>132.88</v>
          </cell>
          <cell r="V22">
            <v>132.88</v>
          </cell>
        </row>
        <row r="23">
          <cell r="N23" t="str">
            <v>lot,4</v>
          </cell>
          <cell r="O23" t="str">
            <v>풍화토</v>
          </cell>
          <cell r="P23" t="str">
            <v>M²</v>
          </cell>
          <cell r="R23">
            <v>84.82</v>
          </cell>
          <cell r="S23">
            <v>84.82</v>
          </cell>
          <cell r="T23">
            <v>84.82</v>
          </cell>
          <cell r="U23">
            <v>254.45999999999998</v>
          </cell>
          <cell r="V23">
            <v>254.45999999999998</v>
          </cell>
        </row>
        <row r="24">
          <cell r="O24" t="str">
            <v>풍화암</v>
          </cell>
          <cell r="P24" t="str">
            <v>M³</v>
          </cell>
          <cell r="AB24">
            <v>16.399999999999999</v>
          </cell>
          <cell r="AC24">
            <v>16.399999999999999</v>
          </cell>
        </row>
        <row r="25">
          <cell r="N25" t="str">
            <v>lot,5</v>
          </cell>
          <cell r="O25" t="str">
            <v>풍화토</v>
          </cell>
          <cell r="P25" t="str">
            <v>M²</v>
          </cell>
          <cell r="R25">
            <v>28.27</v>
          </cell>
          <cell r="S25">
            <v>84.82</v>
          </cell>
          <cell r="T25">
            <v>28.27</v>
          </cell>
          <cell r="U25">
            <v>141.35999999999999</v>
          </cell>
          <cell r="V25">
            <v>141.35999999999999</v>
          </cell>
        </row>
        <row r="26">
          <cell r="V26">
            <v>57.416216425216</v>
          </cell>
        </row>
        <row r="27">
          <cell r="V27">
            <v>11.31</v>
          </cell>
        </row>
        <row r="28">
          <cell r="V28">
            <v>101.78999999999999</v>
          </cell>
          <cell r="AD28">
            <v>1.5</v>
          </cell>
          <cell r="AE28">
            <v>1.5</v>
          </cell>
        </row>
        <row r="29">
          <cell r="V29">
            <v>205</v>
          </cell>
          <cell r="X29" t="str">
            <v>1:1</v>
          </cell>
          <cell r="Y29" t="str">
            <v>1:1</v>
          </cell>
        </row>
        <row r="30">
          <cell r="V30">
            <v>1.7324328504319999</v>
          </cell>
          <cell r="AD30">
            <v>1</v>
          </cell>
          <cell r="AE30">
            <v>1</v>
          </cell>
        </row>
        <row r="31">
          <cell r="V31">
            <v>270</v>
          </cell>
        </row>
        <row r="32">
          <cell r="AD32">
            <v>1.5</v>
          </cell>
          <cell r="AE32">
            <v>1.5</v>
          </cell>
        </row>
        <row r="33">
          <cell r="Y33">
            <v>0.5</v>
          </cell>
          <cell r="Z33">
            <v>0.5</v>
          </cell>
          <cell r="AB33">
            <v>10.4</v>
          </cell>
          <cell r="AC33">
            <v>10.4</v>
          </cell>
          <cell r="AD33">
            <v>0.5</v>
          </cell>
          <cell r="AE33">
            <v>0.5</v>
          </cell>
        </row>
        <row r="34">
          <cell r="V34">
            <v>16</v>
          </cell>
          <cell r="AB34">
            <v>11.4</v>
          </cell>
          <cell r="AC34">
            <v>11.4</v>
          </cell>
        </row>
        <row r="35">
          <cell r="V35" t="str">
            <v>1.터 파 기</v>
          </cell>
          <cell r="W35" t="str">
            <v>1.터 파 기</v>
          </cell>
        </row>
        <row r="36">
          <cell r="V36" t="str">
            <v>*토 사</v>
          </cell>
          <cell r="W36" t="str">
            <v>*토 사</v>
          </cell>
          <cell r="X36">
            <v>9</v>
          </cell>
          <cell r="Y36">
            <v>9</v>
          </cell>
          <cell r="Z36" t="str">
            <v>x</v>
          </cell>
          <cell r="AA36">
            <v>16.399999999999999</v>
          </cell>
          <cell r="AB36" t="str">
            <v>+</v>
          </cell>
          <cell r="AC36">
            <v>4</v>
          </cell>
          <cell r="AD36" t="str">
            <v>x</v>
          </cell>
          <cell r="AE36">
            <v>11.4</v>
          </cell>
          <cell r="AF36" t="str">
            <v>=</v>
          </cell>
        </row>
        <row r="37">
          <cell r="V37" t="str">
            <v>(수 중)</v>
          </cell>
          <cell r="W37" t="str">
            <v>(수 중)</v>
          </cell>
          <cell r="X37">
            <v>193.2</v>
          </cell>
          <cell r="Y37">
            <v>193.2</v>
          </cell>
          <cell r="Z37" t="str">
            <v>x</v>
          </cell>
          <cell r="AA37" t="str">
            <v>1/2</v>
          </cell>
          <cell r="AB37" t="str">
            <v>x</v>
          </cell>
          <cell r="AC37">
            <v>4</v>
          </cell>
          <cell r="AD37" t="str">
            <v>x</v>
          </cell>
          <cell r="AE37">
            <v>1</v>
          </cell>
          <cell r="AF37" t="str">
            <v>=</v>
          </cell>
          <cell r="AG37">
            <v>386.4</v>
          </cell>
        </row>
        <row r="39">
          <cell r="V39" t="str">
            <v>*리핑암</v>
          </cell>
          <cell r="W39" t="str">
            <v>*리핑암</v>
          </cell>
          <cell r="X39">
            <v>0</v>
          </cell>
          <cell r="Y39">
            <v>0</v>
          </cell>
          <cell r="Z39" t="str">
            <v>x</v>
          </cell>
          <cell r="AA39">
            <v>0</v>
          </cell>
          <cell r="AB39" t="str">
            <v>+</v>
          </cell>
          <cell r="AC39">
            <v>4</v>
          </cell>
          <cell r="AD39" t="str">
            <v>x</v>
          </cell>
          <cell r="AE39">
            <v>0</v>
          </cell>
          <cell r="AF39" t="str">
            <v>=</v>
          </cell>
        </row>
        <row r="40">
          <cell r="X40">
            <v>0</v>
          </cell>
          <cell r="Y40">
            <v>0</v>
          </cell>
          <cell r="Z40" t="str">
            <v>=</v>
          </cell>
          <cell r="AA40" t="str">
            <v>1/2</v>
          </cell>
          <cell r="AB40" t="str">
            <v>x</v>
          </cell>
          <cell r="AC40">
            <v>1</v>
          </cell>
          <cell r="AD40" t="str">
            <v>x</v>
          </cell>
          <cell r="AE40">
            <v>1</v>
          </cell>
          <cell r="AF40" t="str">
            <v>=</v>
          </cell>
          <cell r="AG40">
            <v>0</v>
          </cell>
        </row>
        <row r="42">
          <cell r="V42" t="str">
            <v>2.되메우기</v>
          </cell>
          <cell r="W42" t="str">
            <v>2.되메우기</v>
          </cell>
          <cell r="Z42">
            <v>386.4</v>
          </cell>
          <cell r="AA42">
            <v>386.4</v>
          </cell>
          <cell r="AB42" t="str">
            <v>-</v>
          </cell>
          <cell r="AC42">
            <v>84.436192500000004</v>
          </cell>
          <cell r="AD42" t="str">
            <v>=</v>
          </cell>
          <cell r="AE42">
            <v>301.96380749999997</v>
          </cell>
        </row>
        <row r="43">
          <cell r="AE43" t="str">
            <v>=</v>
          </cell>
          <cell r="AF43" t="str">
            <v>=</v>
          </cell>
          <cell r="AG43">
            <v>301.96380749999997</v>
          </cell>
        </row>
        <row r="44">
          <cell r="V44" t="str">
            <v>3.잔 토</v>
          </cell>
          <cell r="W44" t="str">
            <v>3.잔 토</v>
          </cell>
          <cell r="X44" t="str">
            <v>π</v>
          </cell>
          <cell r="Y44" t="str">
            <v>π</v>
          </cell>
          <cell r="Z44" t="str">
            <v>x</v>
          </cell>
          <cell r="AA44">
            <v>1</v>
          </cell>
          <cell r="AB44" t="str">
            <v>²/</v>
          </cell>
          <cell r="AC44">
            <v>4</v>
          </cell>
          <cell r="AD44" t="str">
            <v>=</v>
          </cell>
          <cell r="AE44">
            <v>0.78539749999999997</v>
          </cell>
        </row>
        <row r="45">
          <cell r="X45">
            <v>0.78539749999999997</v>
          </cell>
          <cell r="Y45">
            <v>0.78539749999999997</v>
          </cell>
          <cell r="Z45" t="str">
            <v>x</v>
          </cell>
          <cell r="AA45">
            <v>1.5</v>
          </cell>
          <cell r="AB45" t="str">
            <v>x</v>
          </cell>
          <cell r="AC45">
            <v>2</v>
          </cell>
          <cell r="AD45" t="str">
            <v>+</v>
          </cell>
          <cell r="AE45">
            <v>31.200000000000003</v>
          </cell>
          <cell r="AF45" t="str">
            <v>+</v>
          </cell>
        </row>
        <row r="46">
          <cell r="X46">
            <v>1.5</v>
          </cell>
          <cell r="Y46">
            <v>1.5</v>
          </cell>
          <cell r="Z46" t="str">
            <v>x</v>
          </cell>
          <cell r="AA46">
            <v>3.2</v>
          </cell>
          <cell r="AB46" t="str">
            <v>x</v>
          </cell>
          <cell r="AC46">
            <v>10.6</v>
          </cell>
          <cell r="AD46" t="str">
            <v>=</v>
          </cell>
          <cell r="AE46">
            <v>84.436192500000004</v>
          </cell>
          <cell r="AF46" t="str">
            <v>=</v>
          </cell>
          <cell r="AG46">
            <v>84.436192500000004</v>
          </cell>
        </row>
        <row r="52">
          <cell r="A52" t="str">
            <v>1.터 파 기</v>
          </cell>
          <cell r="C52">
            <v>16.5</v>
          </cell>
          <cell r="D52" t="str">
            <v>x</v>
          </cell>
          <cell r="E52">
            <v>32.94</v>
          </cell>
          <cell r="F52" t="str">
            <v>+</v>
          </cell>
          <cell r="G52">
            <v>6.3</v>
          </cell>
          <cell r="H52" t="str">
            <v>x</v>
          </cell>
          <cell r="I52">
            <v>22.74</v>
          </cell>
          <cell r="V52" t="str">
            <v>교 대</v>
          </cell>
          <cell r="W52" t="str">
            <v>교 대</v>
          </cell>
          <cell r="X52" t="str">
            <v>A2</v>
          </cell>
        </row>
        <row r="53">
          <cell r="A53" t="str">
            <v>(종점측)</v>
          </cell>
          <cell r="F53" t="str">
            <v>x</v>
          </cell>
          <cell r="G53" t="str">
            <v>1/2</v>
          </cell>
          <cell r="H53" t="str">
            <v>x</v>
          </cell>
          <cell r="I53">
            <v>5.0999999999999996</v>
          </cell>
          <cell r="J53" t="str">
            <v>=</v>
          </cell>
          <cell r="K53">
            <v>908.82809999999995</v>
          </cell>
          <cell r="V53" t="str">
            <v>(종점측)</v>
          </cell>
          <cell r="W53" t="str">
            <v>(종점측)</v>
          </cell>
          <cell r="AA53" t="str">
            <v>측 면 도</v>
          </cell>
          <cell r="AB53" t="str">
            <v>측 면 도</v>
          </cell>
        </row>
        <row r="54">
          <cell r="V54" t="str">
            <v>A2 높이</v>
          </cell>
          <cell r="W54" t="str">
            <v>A2 높이</v>
          </cell>
          <cell r="X54" t="str">
            <v>=</v>
          </cell>
          <cell r="Y54">
            <v>6</v>
          </cell>
          <cell r="Z54" t="str">
            <v>M</v>
          </cell>
        </row>
        <row r="55">
          <cell r="A55" t="str">
            <v>2.잔  토</v>
          </cell>
          <cell r="C55">
            <v>3.5</v>
          </cell>
          <cell r="D55" t="str">
            <v>x</v>
          </cell>
          <cell r="E55">
            <v>1.5</v>
          </cell>
          <cell r="F55" t="str">
            <v>+</v>
          </cell>
          <cell r="G55">
            <v>1.5</v>
          </cell>
          <cell r="H55" t="str">
            <v>x</v>
          </cell>
          <cell r="I55">
            <v>5.3</v>
          </cell>
        </row>
        <row r="56">
          <cell r="D56" t="str">
            <v>=</v>
          </cell>
          <cell r="E56">
            <v>13.2</v>
          </cell>
          <cell r="F56" t="str">
            <v>x</v>
          </cell>
          <cell r="G56">
            <v>21.74</v>
          </cell>
          <cell r="H56" t="str">
            <v>+</v>
          </cell>
          <cell r="I56">
            <v>0.1</v>
          </cell>
        </row>
        <row r="57">
          <cell r="D57" t="str">
            <v>x</v>
          </cell>
          <cell r="E57">
            <v>5.5</v>
          </cell>
          <cell r="F57" t="str">
            <v>x</v>
          </cell>
          <cell r="G57">
            <v>21.939999999999998</v>
          </cell>
          <cell r="J57" t="str">
            <v>=</v>
          </cell>
          <cell r="K57">
            <v>299.03499999999997</v>
          </cell>
        </row>
        <row r="58">
          <cell r="A58" t="str">
            <v>3.되메우기</v>
          </cell>
        </row>
        <row r="59">
          <cell r="H59" t="str">
            <v>*</v>
          </cell>
          <cell r="I59" t="str">
            <v>뒷채움 포함</v>
          </cell>
          <cell r="AD59">
            <v>1.5</v>
          </cell>
          <cell r="AE59">
            <v>1.5</v>
          </cell>
        </row>
        <row r="60">
          <cell r="E60">
            <v>908.82809999999995</v>
          </cell>
          <cell r="F60" t="str">
            <v>-(</v>
          </cell>
          <cell r="G60">
            <v>299.03499999999997</v>
          </cell>
          <cell r="H60" t="str">
            <v>+</v>
          </cell>
          <cell r="I60">
            <v>198.12966399999999</v>
          </cell>
          <cell r="J60" t="str">
            <v>)=</v>
          </cell>
          <cell r="K60">
            <v>411.66343599999999</v>
          </cell>
        </row>
        <row r="63">
          <cell r="A63" t="str">
            <v>4.뒷 채 움</v>
          </cell>
          <cell r="C63">
            <v>3.06</v>
          </cell>
          <cell r="D63" t="str">
            <v>+</v>
          </cell>
          <cell r="E63">
            <v>0.5</v>
          </cell>
          <cell r="F63" t="str">
            <v>=</v>
          </cell>
          <cell r="G63">
            <v>3.56</v>
          </cell>
          <cell r="H63" t="str">
            <v>x</v>
          </cell>
          <cell r="I63" t="str">
            <v>1/2</v>
          </cell>
          <cell r="J63" t="str">
            <v>x</v>
          </cell>
        </row>
        <row r="64">
          <cell r="E64">
            <v>5.12</v>
          </cell>
          <cell r="F64" t="str">
            <v>x</v>
          </cell>
          <cell r="G64">
            <v>21.74</v>
          </cell>
          <cell r="H64" t="str">
            <v>=</v>
          </cell>
          <cell r="I64">
            <v>198.12966399999999</v>
          </cell>
          <cell r="AD64" t="str">
            <v>1:</v>
          </cell>
          <cell r="AE64" t="str">
            <v>1:</v>
          </cell>
          <cell r="AF64">
            <v>1</v>
          </cell>
        </row>
        <row r="65">
          <cell r="J65" t="str">
            <v>=</v>
          </cell>
          <cell r="K65">
            <v>198.12966399999999</v>
          </cell>
          <cell r="V65">
            <v>6</v>
          </cell>
          <cell r="W65">
            <v>6</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산출근거1"/>
      <sheetName val="토공(우물통,기타) "/>
      <sheetName val="공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목"/>
      <sheetName val="BOX형 교대"/>
      <sheetName val="가정단면"/>
      <sheetName val="4.단면계산"/>
      <sheetName val="단면력요약"/>
      <sheetName val="철근량검토"/>
      <sheetName val="단면력"/>
      <sheetName val="FEM"/>
      <sheetName val="6.파일검토"/>
      <sheetName val="7.접속 SLAB,BRACKET 설계"/>
      <sheetName val="8.날개벽"/>
      <sheetName val="9.우각부검토"/>
      <sheetName val="ABUT수량-A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산출근거1"/>
      <sheetName val="중산교"/>
      <sheetName val="I一般比"/>
      <sheetName val="INPUT"/>
      <sheetName val="차선도색현황"/>
      <sheetName val="DATA"/>
      <sheetName val="#REF"/>
      <sheetName val="입출재고현황 (2)"/>
      <sheetName val="설직재-1"/>
      <sheetName val="목재동바리"/>
      <sheetName val="BOX형 교대"/>
      <sheetName val="입찰안"/>
      <sheetName val="4)유동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라멘계산(간지)"/>
      <sheetName val="설계요약"/>
      <sheetName val="1.설계조건"/>
      <sheetName val="2.단면가정"/>
      <sheetName val="3.모델링"/>
      <sheetName val="4.평상시하중산정"/>
      <sheetName val="5.하중재하"/>
      <sheetName val="6.지진시하중산정"/>
      <sheetName val="7.하중재하"/>
      <sheetName val="8.작용하중"/>
      <sheetName val="9.하중조합"/>
      <sheetName val="10.기초안정성검토"/>
      <sheetName val="11.본체설계"/>
      <sheetName val="11.본체(슬래브)"/>
      <sheetName val="11.본체-벽체 (1)"/>
      <sheetName val="11.본체-벽체 (5)"/>
      <sheetName val="11.본체-벽체 (4)"/>
      <sheetName val="11.본체-벽체 (7)"/>
      <sheetName val="11.본체-벽체 (6)"/>
      <sheetName val="11.본체-기둥 (1)"/>
      <sheetName val="11.본체-기둥 (2)"/>
      <sheetName val="11.본체-기둥 (3)"/>
      <sheetName val="11.본체-기둥 (4)"/>
      <sheetName val="11.본체(기초)"/>
      <sheetName val="12. 배력근검토"/>
      <sheetName val="13. 우각부보강"/>
      <sheetName val="14.사용성검토(처짐)"/>
      <sheetName val="14.사용성검토(균열)"/>
      <sheetName val="15.본체흙막이벽"/>
      <sheetName val="16.날개벽-혼합형"/>
      <sheetName val="16.균열검토"/>
      <sheetName val="16.날개벽흙막이벽"/>
      <sheetName val="17.벽체기둥접합부검토"/>
      <sheetName val="18.주철근조립도"/>
      <sheetName val="==여기까지=="/>
      <sheetName val="전산out(평상)"/>
      <sheetName val="단위-종방향-변위"/>
      <sheetName val="단위-횡방향-변위"/>
      <sheetName val="전산out(지진)"/>
      <sheetName val="전산out(반력-평상)"/>
      <sheetName val="전산out(반력-지진)"/>
      <sheetName val="전산out(저판-극한)"/>
      <sheetName val="전산out(저판-사용)"/>
      <sheetName val="8.작용하중 (2)"/>
      <sheetName val="9.하중조합 (2)"/>
      <sheetName val="2D"/>
      <sheetName val="11.본체-벽체 (2)"/>
      <sheetName val="11.본체-벽체 (3)"/>
      <sheetName val="11.본체-벽체 (8)"/>
      <sheetName val="11.본체-벽체 (9)"/>
      <sheetName val="벽체철근량검토(1)"/>
      <sheetName val="ABUT수량-A1"/>
    </sheetNames>
    <sheetDataSet>
      <sheetData sheetId="0" refreshError="1"/>
      <sheetData sheetId="1" refreshError="1"/>
      <sheetData sheetId="2">
        <row r="13">
          <cell r="P13">
            <v>2.5</v>
          </cell>
        </row>
        <row r="14">
          <cell r="P14">
            <v>0.75</v>
          </cell>
        </row>
        <row r="16">
          <cell r="P16">
            <v>0.35</v>
          </cell>
        </row>
        <row r="17">
          <cell r="P17">
            <v>1</v>
          </cell>
        </row>
        <row r="19">
          <cell r="Q19">
            <v>2</v>
          </cell>
        </row>
        <row r="34">
          <cell r="Q34">
            <v>0.85</v>
          </cell>
        </row>
        <row r="35">
          <cell r="Q35">
            <v>0.8</v>
          </cell>
        </row>
        <row r="48">
          <cell r="M48">
            <v>42</v>
          </cell>
        </row>
      </sheetData>
      <sheetData sheetId="3">
        <row r="32">
          <cell r="I32">
            <v>24.71</v>
          </cell>
          <cell r="U32">
            <v>5.6</v>
          </cell>
        </row>
      </sheetData>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1"/>
      <sheetName val="총괄집계1 (3)"/>
      <sheetName val="총괄집계"/>
      <sheetName val="수량집계(대전)"/>
      <sheetName val="일반수량집계(대전)"/>
      <sheetName val="봉곡교(대전)"/>
      <sheetName val="수량집계(진주)"/>
      <sheetName val="일반수량집계 (진주)"/>
      <sheetName val="봉곡교(진주)"/>
      <sheetName val="접속 슬래브"/>
      <sheetName val="옹벽집계"/>
      <sheetName val="토공집계"/>
      <sheetName val="토공"/>
      <sheetName val="총괄-S"/>
      <sheetName val="총괄-S (2)"/>
      <sheetName val="총괄-S(30)"/>
      <sheetName val="슬래브-S(30)"/>
      <sheetName val="옹벽-S"/>
      <sheetName val="슬래브-S (40)"/>
      <sheetName val="수량집계"/>
      <sheetName val="신흥교"/>
      <sheetName val="시점(우)-날개벽"/>
      <sheetName val="시점(좌)-날개벽"/>
      <sheetName val="종점(우)-날개벽"/>
      <sheetName val="종점(좌)-날개벽"/>
      <sheetName val="옹벽(3-1)"/>
      <sheetName val="옹벽(3-2)"/>
      <sheetName val="총괄"/>
      <sheetName val="총괄 (2)"/>
      <sheetName val="총괄(30)"/>
      <sheetName val="슬래브(30)"/>
      <sheetName val="옹벽"/>
      <sheetName val="슬래브 (40)"/>
      <sheetName val="XXXXXX"/>
      <sheetName val="산청"/>
      <sheetName val="수동"/>
      <sheetName val="30mpc본당수량"/>
      <sheetName val="1m당 (2)"/>
      <sheetName val="Sheet1"/>
      <sheetName val="토공총괄집계"/>
      <sheetName val="U-TYPE토공"/>
      <sheetName val="교대토공집계"/>
      <sheetName val="교대토공"/>
      <sheetName val="교각토공집계"/>
      <sheetName val="교각토공"/>
      <sheetName val="타공종이월"/>
      <sheetName val="강재수량-총"/>
      <sheetName val="철근량"/>
      <sheetName val="토공수량집"/>
      <sheetName val="어곡-타공종"/>
      <sheetName val="VXXXXX"/>
      <sheetName val="표지"/>
      <sheetName val="목차"/>
      <sheetName val="1.설계조건"/>
      <sheetName val="2.1단면가정"/>
      <sheetName val="Sap2000"/>
      <sheetName val="2.5하중재하도"/>
      <sheetName val="2.7 전산입력"/>
      <sheetName val="2.7.2 단면력집계"/>
      <sheetName val="2.8 부재력도(극한)"/>
      <sheetName val="2.9 단면검토"/>
      <sheetName val="2.9.2 벽설계"/>
      <sheetName val="2.10주철근 조립도"/>
      <sheetName val="2.11정착장검토"/>
      <sheetName val="2.12 부재력도(허용)"/>
      <sheetName val="2.13 우각부 보강검토"/>
      <sheetName val="2.14 거더계산"/>
      <sheetName val="2.14.3 거더철근량산정"/>
      <sheetName val="2.14.4 사각기둥설계"/>
      <sheetName val="2.15 사용성검토"/>
      <sheetName val="2.16 부력검토"/>
      <sheetName val="통전1교-A1토공"/>
      <sheetName val="통전1교-A2토공"/>
      <sheetName val="사천2교-A1토공"/>
      <sheetName val="사천2교-A2토공"/>
      <sheetName val="북한강교교대토공집계(1)"/>
      <sheetName val="북한강교시점측교대"/>
      <sheetName val="북한강교교대토공집계(2)"/>
      <sheetName val="북한강교종점측교대"/>
      <sheetName val="용늪교교대토공집계 "/>
      <sheetName val="용늪교시점측교대"/>
      <sheetName val="용늪교종점측교대"/>
      <sheetName val="부대공집계(옛날)"/>
      <sheetName val="부대공집계표"/>
      <sheetName val="오수공"/>
      <sheetName val="우수공"/>
      <sheetName val="구내배관"/>
      <sheetName val="BYPASS날개벽"/>
      <sheetName val="교대수량집계(당진방향)"/>
      <sheetName val="교대철근집계(당진방향)"/>
      <sheetName val="교대(당진방향)상세집계(A1)"/>
      <sheetName val="당진방향-교대(A1)"/>
      <sheetName val="날개벽(당진방향-시점)"/>
      <sheetName val="접속(당진방향,시점)"/>
      <sheetName val="옹벽(당진방향,A1)"/>
      <sheetName val="교대(당진방향)상세집계(A2)"/>
      <sheetName val="당진방향-교대(A2)"/>
      <sheetName val="날개벽(당진방향-종점)"/>
      <sheetName val="접속(당진방향,종점)"/>
      <sheetName val="옹벽(당진방향,A2)"/>
      <sheetName val="내역서적용수량"/>
      <sheetName val="부대공자재"/>
      <sheetName val="자재집계표"/>
      <sheetName val="타공정이월"/>
      <sheetName val="표지판설치집계"/>
      <sheetName val="표지판 기초수량"/>
      <sheetName val="표지판기초수량산출근거"/>
      <sheetName val="시선유도시설집계"/>
      <sheetName val="시선유도수량산출"/>
      <sheetName val="차선도색수량집계표"/>
      <sheetName val="차선도색수량근거"/>
      <sheetName val="이단가드레일집계"/>
      <sheetName val="교툥안전시설"/>
      <sheetName val="abut집계"/>
      <sheetName val="상-교대"/>
      <sheetName val="laroux"/>
      <sheetName val="내역서"/>
      <sheetName val="총집"/>
      <sheetName val="철근집계"/>
      <sheetName val="관집"/>
      <sheetName val="횡설"/>
      <sheetName val="U형플륨집계"/>
      <sheetName val="플륨관마감"/>
      <sheetName val="플륨관"/>
      <sheetName val="횡배수평균터파기H"/>
      <sheetName val="BOX집계"/>
      <sheetName val="BOX수량"/>
      <sheetName val="잡석"/>
      <sheetName val="옹벽토공"/>
      <sheetName val="옹벽수량"/>
      <sheetName val="연장조서"/>
      <sheetName val="전단"/>
      <sheetName val="전집"/>
      <sheetName val="Sheet2"/>
      <sheetName val="Sheet3"/>
      <sheetName val="교대집계"/>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총괄토공집계"/>
      <sheetName val="1 line"/>
      <sheetName val="용수개거 내역수량집계표"/>
      <sheetName val="용수개거연장조서"/>
      <sheetName val="용수개거재료집계표"/>
      <sheetName val="용수개거단위수량"/>
      <sheetName val="집계표"/>
      <sheetName val="화심2교(전주 시)"/>
      <sheetName val="화심2교(전주 종)"/>
      <sheetName val="화심2교(함양 시)"/>
      <sheetName val="화심2교(함양 종)"/>
      <sheetName val="민목2교(전주 시)"/>
      <sheetName val="민목2교(전주 종)"/>
      <sheetName val="민목2교(함양 시)"/>
      <sheetName val="민목2교(함양 종)"/>
      <sheetName val="간지"/>
      <sheetName val="설계내역서"/>
      <sheetName val="TYPE총괄집계표"/>
      <sheetName val="논리시점우측"/>
      <sheetName val="논리시점좌측"/>
      <sheetName val="논리종점우측"/>
      <sheetName val="논리종점좌측"/>
      <sheetName val="AB3400"/>
      <sheetName val="AB3401"/>
      <sheetName val="감독차량비"/>
      <sheetName val="AB3402"/>
      <sheetName val="AB3403"/>
      <sheetName val="터널차량비"/>
      <sheetName val="AB3500"/>
      <sheetName val="부지임대료"/>
      <sheetName val="내역적용(전체)"/>
      <sheetName val="터널공총자재693"/>
      <sheetName val="시멘트및골재수랑지계표694"/>
      <sheetName val="콘크리트695"/>
      <sheetName val="총집계표"/>
      <sheetName val="BM개착"/>
      <sheetName val="(3-1)798"/>
      <sheetName val="(3-2)799"/>
      <sheetName val="800"/>
      <sheetName val="801"/>
      <sheetName val="802"/>
      <sheetName val="803"/>
      <sheetName val="(4-1)822"/>
      <sheetName val="(4-2)823"/>
      <sheetName val="824"/>
      <sheetName val="825"/>
      <sheetName val="826"/>
      <sheetName val="827"/>
      <sheetName val="(6-1)872"/>
      <sheetName val="(6-2)873"/>
      <sheetName val="874"/>
      <sheetName val="875"/>
      <sheetName val="876"/>
      <sheetName val="877"/>
      <sheetName val="본선수량총괄집계표"/>
      <sheetName val="토공수량총괄집계표"/>
      <sheetName val="설계설명서"/>
      <sheetName val="물량증감내역"/>
      <sheetName val="자재"/>
      <sheetName val="공사용중기"/>
      <sheetName val="공정표(당)"/>
      <sheetName val="공정표(변)"/>
      <sheetName val="표지-1"/>
      <sheetName val="집계표(총괄)"/>
      <sheetName val="집계표(토목)"/>
      <sheetName val="제잡비산출근거"/>
      <sheetName val="1공구(내역서)"/>
      <sheetName val="관급(1공구 )"/>
      <sheetName val="2-1공구"/>
      <sheetName val="2-2공구"/>
      <sheetName val="관급(2공구)"/>
      <sheetName val="건축(재경비)"/>
      <sheetName val="건축갑"/>
      <sheetName val="건축"/>
      <sheetName val="기계(재경비)"/>
      <sheetName val="기계갑"/>
      <sheetName val="기계설비"/>
      <sheetName val="집계표(토목,비목별)"/>
      <sheetName val="표지(K1)"/>
      <sheetName val="집계표(K1,토목)"/>
      <sheetName val="1공구(K1)"/>
      <sheetName val="집계표(K1,2공구)"/>
      <sheetName val="집계표(K1,건축)"/>
      <sheetName val="집계표(K1,기계)"/>
      <sheetName val="표지(K2)"/>
      <sheetName val="집계표(K2,토목)"/>
      <sheetName val="1공구(K2)"/>
      <sheetName val="집계표(K2,2공구)"/>
      <sheetName val="집계표(K2,건축)"/>
      <sheetName val="집계표(K2,기계)"/>
      <sheetName val="표지 (2)"/>
      <sheetName val="예정공정표"/>
      <sheetName val="공사일보(4월1일)"/>
      <sheetName val="공사일보(4월2일)"/>
      <sheetName val="공사일보(4월3일)"/>
      <sheetName val="공사일보(4월4일)"/>
      <sheetName val="공사일보(4월5일)"/>
      <sheetName val="공사일보(4월6일)"/>
      <sheetName val="공사일보(4월7일)"/>
      <sheetName val="공사일보(4월8일)"/>
      <sheetName val="공사일보(4월9일)"/>
      <sheetName val="공사일보(4월10일)"/>
      <sheetName val="공사일보(4월11일)"/>
      <sheetName val="공사일보(4월12일)"/>
      <sheetName val="공사일보(4월13일)"/>
      <sheetName val="공사일보(4월14일)"/>
      <sheetName val="공사일보(4월15일)"/>
      <sheetName val="공사일보(4월16일)"/>
      <sheetName val="공사일보(4월17일)"/>
      <sheetName val="공사일보(4월18일)"/>
      <sheetName val="공사일보(4월19일)"/>
      <sheetName val="공사일보(4월20일)"/>
      <sheetName val="공사일보(4월21일)"/>
      <sheetName val="공사일보(4월22일)"/>
      <sheetName val="공사일보(4월23일)"/>
      <sheetName val="공사일보(4월24일)"/>
      <sheetName val="공사일보(4월25일)"/>
      <sheetName val="공사일보(4월26일)"/>
      <sheetName val="공사일보(4월27일)"/>
      <sheetName val="공사일보(4월28일)"/>
      <sheetName val="공사일보(4월29일)"/>
      <sheetName val="공사일보(4월30일)"/>
      <sheetName val="설계변경내용"/>
      <sheetName val="토목공사(수량증감대비표)"/>
      <sheetName val="1공구(수량증감대비표)"/>
      <sheetName val="단가조견표"/>
      <sheetName val="주요물량,자재"/>
      <sheetName val="공사기간,변경조건"/>
      <sheetName val="공정표(변경)"/>
      <sheetName val="표지-1 (2)"/>
      <sheetName val="표지-1 (3)"/>
      <sheetName val="내역갑"/>
      <sheetName val="산출내역"/>
      <sheetName val="내역"/>
      <sheetName val="관급자재대,보상비"/>
      <sheetName val="보상비"/>
      <sheetName val="공사비예산서(토목분)"/>
      <sheetName val="토공집계표"/>
      <sheetName val="구조물깨기수량집계"/>
      <sheetName val="교량깨기"/>
      <sheetName val="교대수량집계표"/>
      <sheetName val="교대수량"/>
      <sheetName val="가시설공(광장부)"/>
      <sheetName val="Anchor수량"/>
      <sheetName val="MSG"/>
      <sheetName val="MSG (2)"/>
      <sheetName val="SQJ"/>
      <sheetName val="가시설공(시점부)"/>
      <sheetName val="MSG(시점부)"/>
      <sheetName val="SQJ(시점부)"/>
      <sheetName val="기본DATA"/>
      <sheetName val="갑"/>
      <sheetName val="변경개요1"/>
      <sheetName val="갑 (1)"/>
      <sheetName val="원가계산서"/>
      <sheetName val="공종별집계표"/>
      <sheetName val="갑지 (2)"/>
      <sheetName val="공량서(옥외방범)"/>
      <sheetName val="단가조사서"/>
      <sheetName val="단가조사서 (업체)"/>
      <sheetName val="갑지 (3)"/>
      <sheetName val="자재총괄(증감)"/>
      <sheetName val="폐수처리장(변경)"/>
      <sheetName val="폐수처리장 (기존)"/>
      <sheetName val="갑지 (4)"/>
      <sheetName val="도면"/>
      <sheetName val="정렬"/>
      <sheetName val="남양내역"/>
      <sheetName val="실행내역"/>
      <sheetName val="#REF"/>
      <sheetName val="요율"/>
      <sheetName val="BOQ(전체)"/>
      <sheetName val="사  업  비  수  지  예  산  서"/>
      <sheetName val="집 계 표"/>
      <sheetName val="기계내역"/>
      <sheetName val="도급대실행대비표"/>
      <sheetName val="단면 (2)"/>
      <sheetName val="000000"/>
      <sheetName val="시점부"/>
      <sheetName val="시점부토적표"/>
      <sheetName val="종점부"/>
      <sheetName val="종점부토적표"/>
      <sheetName val="대전-교대(A1-A2)"/>
      <sheetName val="단면가정"/>
      <sheetName val="간선계산"/>
      <sheetName val="INPUT"/>
      <sheetName val="전체_1설계"/>
      <sheetName val="당진1,2호기전선관설치및접지4차공사내역서-을지"/>
      <sheetName val="绑ꣃ˞짛༏濼殃恸䁍◣"/>
      <sheetName val="apt수량"/>
      <sheetName val="가로등내역서"/>
      <sheetName val="조명시설"/>
      <sheetName val="전입"/>
      <sheetName val="type-F"/>
      <sheetName val="배수공"/>
      <sheetName val="현황산출서"/>
      <sheetName val="전체제잡비"/>
      <sheetName val="골재산출"/>
      <sheetName val="공주-교대(A1)"/>
      <sheetName val="수량집계표"/>
      <sheetName val="산출근거"/>
      <sheetName val="산수배수"/>
      <sheetName val="편입토지조서"/>
      <sheetName val="품셈"/>
      <sheetName val="성서방향-교대(A2)"/>
      <sheetName val="하수급견적대비"/>
      <sheetName val="BID"/>
      <sheetName val="3.바닥판설계"/>
      <sheetName val="입찰안"/>
      <sheetName val="앉음벽 (2)"/>
      <sheetName val="SLIDES"/>
      <sheetName val="도장수량(하1)"/>
      <sheetName val="주형"/>
      <sheetName val="6.교좌면보강"/>
      <sheetName val="투찰"/>
      <sheetName val="B2BERP"/>
      <sheetName val="CABLE SIZE-3"/>
      <sheetName val="맨홀수량산출"/>
      <sheetName val="1호인버트수량"/>
      <sheetName val="노임단가"/>
      <sheetName val="단가조사"/>
      <sheetName val="Sheet15"/>
      <sheetName val="1.취수장"/>
      <sheetName val="위치조서"/>
      <sheetName val="기자재비"/>
      <sheetName val="날개벽"/>
      <sheetName val="용늪교종점측교대_x0000__x0009_ӐЀ_x0004__x0000__xdfa0_̠ӴЀF_x0000__x0010_[교대토공.XLS]"/>
      <sheetName val="용늪교종점측교대_x0000__x0000__x0000__x0000__x0000__x0000__x0000__x0000__x0000__x0009__x0000_ӐЀ_x0000__x0004__x0000__x0000__x0000__x0000__x0000__x0000__xdfa0_̠"/>
      <sheetName val="B(함)일반수량"/>
      <sheetName val="적용토목"/>
      <sheetName val="전기일위목록"/>
      <sheetName val="플랜트 설치"/>
      <sheetName val="상수도토공집계표"/>
      <sheetName val="2.8 부재_xffff_도(_xffff_한)"/>
      <sheetName val="2._xffff_.2 벽설계"/>
      <sheetName val="교각계산"/>
      <sheetName val="ABUT수량-A1"/>
      <sheetName val="진주방향"/>
      <sheetName val="마산방향"/>
      <sheetName val="마산방향철근집계"/>
      <sheetName val="수량명세서"/>
      <sheetName val="소방"/>
      <sheetName val="포장복구집계"/>
      <sheetName val="6공구(당초)"/>
      <sheetName val="기초코드"/>
      <sheetName val="일위대가(계측기설치)"/>
      <sheetName val="A-4"/>
      <sheetName val="["/>
      <sheetName val="설계명세서"/>
      <sheetName val="토목"/>
      <sheetName val="전차선로 물량표"/>
      <sheetName val="공사수행방안"/>
      <sheetName val="시멘트"/>
      <sheetName val="산출근거1"/>
      <sheetName val="시설수량표"/>
      <sheetName val="공사비총괄"/>
      <sheetName val="data"/>
      <sheetName val="유동표"/>
      <sheetName val="포장공"/>
      <sheetName val="가정단면"/>
      <sheetName val="변화치수"/>
      <sheetName val="건축내역"/>
      <sheetName val="자재단가비교표"/>
      <sheetName val="부대내역"/>
      <sheetName val="8설7발"/>
      <sheetName val="TEL"/>
      <sheetName val="B부대공"/>
      <sheetName val="연결임시"/>
      <sheetName val="지급자재"/>
      <sheetName val="수로교총재료집계"/>
      <sheetName val="VXXXX"/>
      <sheetName val="명세표지"/>
      <sheetName val="명세서"/>
      <sheetName val="총집계"/>
      <sheetName val="진출콘크.푸집"/>
      <sheetName val="진출철집"/>
      <sheetName val="&lt;접속집계&gt;"/>
      <sheetName val="접속철"/>
      <sheetName val="AP슬래브"/>
      <sheetName val="전기맨홀자재집"/>
      <sheetName val="전기맨홀콘.거푸집총집 "/>
      <sheetName val="전기맨홀철근총집"/>
      <sheetName val="포장공사"/>
      <sheetName val="공사일보(4월11탬גּ"/>
      <sheetName val="교대(당진방향)삁세집계(A2)"/>
      <sheetName val="Q형플륨집계"/>
      <sheetName val="공사일보_x0008_4월25일)"/>
      <sheetName val="공사일듴(4월28일)"/>
      <sheetName val="冠목공사(수량증감대비표)"/>
      <sheetName val="주요물韉,자재"/>
      <sheetName val="장문교(대전)"/>
      <sheetName val="입적표"/>
      <sheetName val="반중력식옹벽"/>
      <sheetName val="서울교대토공집계(★)"/>
      <sheetName val="춘천교대토공집계(★)"/>
      <sheetName val="70%"/>
      <sheetName val="기초공"/>
      <sheetName val="기둥(원형)"/>
      <sheetName val="단위단가"/>
      <sheetName val="준검 내역서"/>
      <sheetName val="남양시작동자105노65기1.3화1.2"/>
      <sheetName val="BLOCK-1"/>
      <sheetName val="I一般比"/>
      <sheetName val="설직재-1"/>
      <sheetName val="N賃率-職"/>
      <sheetName val="제직재"/>
      <sheetName val="공사비내역"/>
      <sheetName val="물가시세"/>
      <sheetName val="일위대가"/>
      <sheetName val="암거 제원표"/>
      <sheetName val="용늪교종점측교대_x0000__x0009_ӐЀ_x0004__x0000__xdfa0_̠ӴЀF_x0010_[교대토공.XLS]S"/>
      <sheetName val="산출내역서집계표"/>
      <sheetName val="본체"/>
      <sheetName val="가도공"/>
      <sheetName val="기둥"/>
      <sheetName val="저판(버림100)"/>
      <sheetName val="자재단가"/>
      <sheetName val="2공구산출내역"/>
      <sheetName val="공작물조직표(용배수)"/>
      <sheetName val="SLAB"/>
      <sheetName val="집수정현황"/>
      <sheetName val="실행대비"/>
      <sheetName val="3CHBDC"/>
      <sheetName val="입출재고현황 (2)"/>
      <sheetName val="토량1-1"/>
      <sheetName val="용산1(해보)"/>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날개벽(시점좌측)"/>
      <sheetName val="터파기및재료"/>
      <sheetName val="(C)원내역"/>
      <sheetName val="1,2공구원가계산서"/>
      <sheetName val="1공구산출내역서"/>
      <sheetName val="용지매수"/>
      <sheetName val="총괄표"/>
      <sheetName val="우,오수"/>
      <sheetName val="J형측구단위수량"/>
      <sheetName val="자재일람"/>
      <sheetName val="VXXXXXXX"/>
      <sheetName val="초곡1교(일반)"/>
      <sheetName val="전신"/>
      <sheetName val="금액내역서"/>
      <sheetName val="부대비율"/>
      <sheetName val="예산명세서"/>
      <sheetName val="자료입력"/>
      <sheetName val="실행철강하도"/>
      <sheetName val="EQUIP-H"/>
      <sheetName val="원가계산서구조조정"/>
      <sheetName val="참조-(1)"/>
      <sheetName val="계산중"/>
      <sheetName val="횡배위치"/>
      <sheetName val="IMPEADENCE MAP 취수장"/>
      <sheetName val="밸브설치"/>
      <sheetName val="품셈TABLE"/>
      <sheetName val="공사비집계"/>
      <sheetName val="일위"/>
      <sheetName val="봉양~조차장간고하개명(신설)"/>
      <sheetName val="양수장구조물총"/>
      <sheetName val="양수장토공총"/>
      <sheetName val="직접인건비"/>
      <sheetName val="기계경비"/>
      <sheetName val="wall"/>
      <sheetName val="경산(을)"/>
      <sheetName val="전체"/>
      <sheetName val="토공산근"/>
      <sheetName val="양성교상행선"/>
      <sheetName val="양성교하행선"/>
      <sheetName val="양성교총괄"/>
      <sheetName val="증감대비"/>
      <sheetName val="상행-교대(A1-A2)"/>
      <sheetName val="200"/>
      <sheetName val="Sheet1 (2)"/>
      <sheetName val="공통가설"/>
      <sheetName val="용늪교종점측교대_x0000_ ӐЀ_x0004__x0000__xdfa0_̠ӴЀF_x0000__x0010_[교대토공.XLS]"/>
      <sheetName val="용늪교종점측교대_x0000__x0000__x0000__x0000__x0000__x0000__x0000__x0000__x0000_ _x0000_ӐЀ_x0000__x0004__x0000__x0000__x0000__x0000__x0000__x0000__xdfa0_̠"/>
      <sheetName val="용늪교종점측교대_x0000_ ӐЀ_x0004__x0000__xdfa0_̠ӴЀF_x0010_[교대토공.XLS]S"/>
      <sheetName val="교대(A1-A2)"/>
      <sheetName val="하중계산"/>
      <sheetName val="안정성검토"/>
      <sheetName val="설계기준"/>
      <sheetName val="지수"/>
      <sheetName val="DATE"/>
      <sheetName val="변수값"/>
      <sheetName val="중기상차"/>
      <sheetName val="AS복구"/>
      <sheetName val="중기터파기"/>
      <sheetName val="인원조직표"/>
      <sheetName val="A LINE"/>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원형1호맨홀토공수량"/>
      <sheetName val="가격조사서"/>
      <sheetName val="일반수량집계_(진주)"/>
      <sheetName val="접속_슬래브"/>
      <sheetName val="총괄-S_(2)"/>
      <sheetName val="슬래브-S_(40)"/>
      <sheetName val="총괄집계1_(3)"/>
      <sheetName val="총괄_(2)"/>
      <sheetName val="슬래브_(40)"/>
      <sheetName val="1m당_(2)"/>
      <sheetName val="용늪교교대토공집계_"/>
      <sheetName val="1_설계조건"/>
      <sheetName val="2_1단면가정"/>
      <sheetName val="2_5하중재하도"/>
      <sheetName val="2_7_전산입력"/>
      <sheetName val="2_7_2_단면력집계"/>
      <sheetName val="2_8_부재력도(극한)"/>
      <sheetName val="2_9_단면검토"/>
      <sheetName val="2_9_2_벽설계"/>
      <sheetName val="2_10주철근_조립도"/>
      <sheetName val="2_11정착장검토"/>
      <sheetName val="도장"/>
      <sheetName val="갑지1"/>
      <sheetName val="내역서1"/>
      <sheetName val="Macro1"/>
      <sheetName val="sub"/>
      <sheetName val="백호우계수"/>
      <sheetName val="토공(우물통,기타) "/>
      <sheetName val="5.정산서"/>
      <sheetName val="조도계산서 (도서)"/>
      <sheetName val="2.단면가정"/>
      <sheetName val="환율"/>
      <sheetName val="부서현황"/>
      <sheetName val="초기화면"/>
      <sheetName val="원본"/>
      <sheetName val="JUCKEYK"/>
      <sheetName val="인사자료총집계"/>
      <sheetName val="6호기"/>
      <sheetName val="도담구내 개소별 명세"/>
      <sheetName val="손익분석"/>
      <sheetName val="OPT7"/>
      <sheetName val="JJ"/>
      <sheetName val="입력"/>
      <sheetName val="데이타"/>
      <sheetName val="토사(PE)"/>
      <sheetName val="일위대가(가설)"/>
      <sheetName val="일반수량"/>
      <sheetName val="예가내역서"/>
      <sheetName val="데리네이타현황"/>
      <sheetName val="허용전류-IEC"/>
      <sheetName val="허용전류-IEC DATA"/>
      <sheetName val="2000노임기준"/>
      <sheetName val="전기설계변경"/>
      <sheetName val="연부97-1"/>
      <sheetName val="2000년 공정표"/>
      <sheetName val="기초1"/>
      <sheetName val="CODE"/>
      <sheetName val="총괄-1"/>
      <sheetName val="ENTRY"/>
      <sheetName val="1.설계기준"/>
      <sheetName val="공통단가"/>
      <sheetName val="C &amp; G RHS"/>
      <sheetName val="사다리"/>
      <sheetName val="(1)본선수량집계"/>
      <sheetName val="건축집계"/>
      <sheetName val="토목집계"/>
      <sheetName val="조경집계"/>
      <sheetName val="공내역"/>
      <sheetName val="근로자자료입력"/>
      <sheetName val="노무비단가"/>
      <sheetName val="NYS"/>
      <sheetName val="용늪교종점측교대_x0000__x0009_ӐЀ_x0004__x0000_�̠ӴЀF_x0000__x0010_[교대토공.XLS]"/>
      <sheetName val="용늪교종점측교대_x0000__x0000__x0000__x0000__x0000__x0000__x0000__x0000__x0000__x0009__x0000_ӐЀ_x0000__x0004__x0000__x0000__x0000__x0000__x0000__x0000_�̠"/>
      <sheetName val="용늪교종점측교대_x0000_ ӐЀ_x0004__x0000_�̠ӴЀF_x0000__x0010_[교대토공.XLS]"/>
      <sheetName val="용늪교종점측교대_x0000__x0000__x0000__x0000__x0000__x0000__x0000__x0000__x0000_ _x0000_ӐЀ_x0000__x0004__x0000__x0000__x0000__x0000__x0000__x0000_�̠"/>
      <sheetName val="RE9604"/>
      <sheetName val="도급"/>
      <sheetName val="예측단가간지"/>
      <sheetName val="말뚝지지력산정"/>
      <sheetName val="설계조건"/>
      <sheetName val="DATA 입력란"/>
      <sheetName val="IN"/>
      <sheetName val="공사내역"/>
      <sheetName val="실행(1)"/>
      <sheetName val="차액보증"/>
      <sheetName val="일위(토목)"/>
      <sheetName val="전기일위대가"/>
      <sheetName val="설계내역(2000)"/>
      <sheetName val="중기사용료"/>
      <sheetName val="적용노임"/>
      <sheetName val="원가입력"/>
      <sheetName val="전선 및 전선관"/>
      <sheetName val="노무비"/>
      <sheetName val="견적서"/>
      <sheetName val="문학간접"/>
      <sheetName val="인건비"/>
      <sheetName val="갑지(추정)"/>
      <sheetName val="대운산출"/>
      <sheetName val="월별자금계획"/>
      <sheetName val="대가(표)"/>
      <sheetName val="원가"/>
      <sheetName val="COPING설계"/>
      <sheetName val="_REF"/>
      <sheetName val="기성내역"/>
      <sheetName val="대비"/>
      <sheetName val="수량산출"/>
      <sheetName val="화산경계"/>
      <sheetName val="2_12_부재력도(허용)"/>
      <sheetName val="2_13_우각부_보강검토"/>
      <sheetName val="2_14_거더계산"/>
      <sheetName val="2_14_3_거더철근량산정"/>
      <sheetName val="2_14_4_사각기둥설계"/>
      <sheetName val="2_15_사용성검토"/>
      <sheetName val="2_16_부력검토"/>
      <sheetName val="표지판_기초수량"/>
      <sheetName val="화심2교(전주_시)"/>
      <sheetName val="화심2교(전주_종)"/>
      <sheetName val="화심2교(함양_시)"/>
      <sheetName val="화심2교(함양_종)"/>
      <sheetName val="민목2교(전주_시)"/>
      <sheetName val="민목2교(전주_종)"/>
      <sheetName val="민목2교(함양_시)"/>
      <sheetName val="민목2교(함양_종)"/>
      <sheetName val="1_line"/>
      <sheetName val="용수개거_내역수량집계표"/>
      <sheetName val="관급(1공구_)"/>
      <sheetName val="표지_(2)"/>
      <sheetName val="표지-1_(2)"/>
      <sheetName val="표지-1_(3)"/>
      <sheetName val="MSG_(2)"/>
      <sheetName val="갑_(1)"/>
      <sheetName val="갑지_(2)"/>
      <sheetName val="단가조사서_(업체)"/>
      <sheetName val="갑지_(3)"/>
      <sheetName val="폐수처리장_(기존)"/>
      <sheetName val="갑지_(4)"/>
      <sheetName val="전차선로_물량표"/>
      <sheetName val="단면_(2)"/>
      <sheetName val="CABLE_SIZE-3"/>
      <sheetName val="집_계_표"/>
      <sheetName val="3_바닥판설계"/>
      <sheetName val="사__업__비__수__지__예__산__서"/>
      <sheetName val="앉음벽_(2)"/>
      <sheetName val="1_취수장"/>
      <sheetName val="용늪교종점측교대 ӐЀ̠ӴЀF[교대토공_XLS]"/>
      <sheetName val="내역(원안-대안)"/>
      <sheetName val="Baby일위대가"/>
      <sheetName val="순공사비"/>
      <sheetName val="2000년하반기"/>
      <sheetName val="공사비증감"/>
      <sheetName val="피벗테이블데이터분석"/>
      <sheetName val="적용단위길이"/>
      <sheetName val="특수기호강도거푸집"/>
      <sheetName val="종배수관면벽신"/>
      <sheetName val="종배수관(신)"/>
      <sheetName val="다곡2교"/>
      <sheetName val="끝이없네"/>
      <sheetName val="내역(설계)"/>
      <sheetName val="전체내역서"/>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COPING"/>
      <sheetName val="ETC"/>
      <sheetName val="개발계획수립"/>
      <sheetName val="말뚝설계"/>
      <sheetName val="매입"/>
      <sheetName val="단가"/>
      <sheetName val="역T형"/>
      <sheetName val="일위대가81-1"/>
      <sheetName val="일위대가82-1"/>
      <sheetName val="일위대가92-1"/>
      <sheetName val="자판실행"/>
      <sheetName val="단가 및 재료비"/>
      <sheetName val="조명율표"/>
      <sheetName val="포장수량집계"/>
      <sheetName val="특별교실"/>
      <sheetName val="용수량(생활용수)"/>
      <sheetName val="대창(장성)"/>
      <sheetName val="대창(함평)-창열"/>
      <sheetName val="단위수량"/>
      <sheetName val="DATA 입력부"/>
      <sheetName val="토공 total"/>
      <sheetName val="수전기기DATA"/>
      <sheetName val="노임단가 (2)"/>
      <sheetName val="현장조사"/>
      <sheetName val="공예을"/>
      <sheetName val="설계예산서"/>
      <sheetName val="기별수량산출서"/>
      <sheetName val="충주"/>
      <sheetName val="SG"/>
      <sheetName val="중기일위대가"/>
      <sheetName val="용늪교종점측교대?_x0009_ӐЀ_x0004_?_xdfa0_̠ӴЀF?_x0010_[교대토공.XLS]"/>
      <sheetName val="현장관리비내역서"/>
      <sheetName val="용늪교종점측교대?????????_x0009_?ӐЀ?_x0004_??????_xdfa0_̠"/>
      <sheetName val="5CHBDC"/>
      <sheetName val="용늪교종점측교대? ӐЀ_x0004_?_xdfa0_̠ӴЀF?_x0010_[교대토공.XLS]"/>
      <sheetName val="용늪교종점측교대????????? ?ӐЀ?_x0004_??????_xdfa0_̠"/>
      <sheetName val="단가산출"/>
      <sheetName val="대구-교대(A1-A2)"/>
      <sheetName val="교량대비"/>
      <sheetName val="설계예산2"/>
      <sheetName val="화심2교(함양 종ȩ"/>
      <sheetName val=""/>
      <sheetName val="Sheet6"/>
      <sheetName val="재료집계표"/>
      <sheetName val="공사비총괄표"/>
      <sheetName val="3련 BOX"/>
      <sheetName val="1호맨홀토공"/>
      <sheetName val="2000_x0005__x0000__x0000__x0000_"/>
      <sheetName val="전기2005"/>
      <sheetName val="통신2005"/>
      <sheetName val="지구단위계획"/>
      <sheetName val="98수문일위"/>
      <sheetName val="단가비교표"/>
      <sheetName val="삼성전기"/>
      <sheetName val="할증"/>
      <sheetName val="EACT10"/>
      <sheetName val="CON포장수량"/>
      <sheetName val="ACUNIT"/>
      <sheetName val="CONUNIT"/>
      <sheetName val="2.단면가정 "/>
      <sheetName val="______________________________2"/>
      <sheetName val="수목표준대가"/>
      <sheetName val="날개벽수량표"/>
      <sheetName val="WORK"/>
      <sheetName val="공통(20-91)"/>
      <sheetName val="일위대_x0001__x0000_堀"/>
      <sheetName val="퍼스트"/>
      <sheetName val="도장수량ꙭ;_x0000__x0000_"/>
      <sheetName val="직원자료입력"/>
      <sheetName val="산출0"/>
      <sheetName val="경산"/>
      <sheetName val="전체공사"/>
      <sheetName val="매매"/>
      <sheetName val="THPDMoi  (2)"/>
      <sheetName val="TYPE A"/>
      <sheetName val="chitimc"/>
      <sheetName val="자재운반단가일람표"/>
      <sheetName val="접속도수량집계표"/>
      <sheetName val="관급자재"/>
      <sheetName val="중기손료"/>
      <sheetName val="기초단가"/>
      <sheetName val="3.공통공사대비"/>
      <sheetName val="자재테이블1"/>
      <sheetName val="교통대책내역"/>
      <sheetName val="내역서-CCTV"/>
      <sheetName val="이형관중량"/>
      <sheetName val="일위대가(목록)"/>
      <sheetName val="산근(목록)"/>
      <sheetName val="재료비"/>
      <sheetName val="경비"/>
      <sheetName val="통합"/>
      <sheetName val="집계"/>
      <sheetName val=" 노임단가"/>
      <sheetName val="직노"/>
      <sheetName val="기본일위"/>
      <sheetName val="북방3터널"/>
      <sheetName val="제수"/>
      <sheetName val="공기"/>
      <sheetName val="총내역서"/>
      <sheetName val="동해title"/>
      <sheetName val="도장수량臘(舜("/>
      <sheetName val="현장관리비"/>
      <sheetName val="일위대²_x0000_Ԁ_x0000_뀀"/>
      <sheetName val="______________________________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refreshError="1"/>
      <sheetData sheetId="46"/>
      <sheetData sheetId="47"/>
      <sheetData sheetId="48"/>
      <sheetData sheetId="49"/>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refreshError="1"/>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refreshError="1"/>
      <sheetData sheetId="277" refreshError="1"/>
      <sheetData sheetId="278"/>
      <sheetData sheetId="279"/>
      <sheetData sheetId="280"/>
      <sheetData sheetId="281"/>
      <sheetData sheetId="282"/>
      <sheetData sheetId="283"/>
      <sheetData sheetId="284"/>
      <sheetData sheetId="285"/>
      <sheetData sheetId="286"/>
      <sheetData sheetId="287"/>
      <sheetData sheetId="288" refreshError="1"/>
      <sheetData sheetId="289"/>
      <sheetData sheetId="290"/>
      <sheetData sheetId="291"/>
      <sheetData sheetId="292"/>
      <sheetData sheetId="293"/>
      <sheetData sheetId="294"/>
      <sheetData sheetId="295"/>
      <sheetData sheetId="296"/>
      <sheetData sheetId="297"/>
      <sheetData sheetId="298"/>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sheetData sheetId="331"/>
      <sheetData sheetId="332"/>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sheetData sheetId="421" refreshError="1"/>
      <sheetData sheetId="422"/>
      <sheetData sheetId="423"/>
      <sheetData sheetId="424"/>
      <sheetData sheetId="425"/>
      <sheetData sheetId="426"/>
      <sheetData sheetId="427"/>
      <sheetData sheetId="428"/>
      <sheetData sheetId="429"/>
      <sheetData sheetId="430"/>
      <sheetData sheetId="431"/>
      <sheetData sheetId="432"/>
      <sheetData sheetId="433"/>
      <sheetData sheetId="434" refreshError="1"/>
      <sheetData sheetId="435" refreshError="1"/>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sheetData sheetId="669"/>
      <sheetData sheetId="670" refreshError="1"/>
      <sheetData sheetId="671" refreshError="1"/>
      <sheetData sheetId="672" refreshError="1"/>
      <sheetData sheetId="673"/>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sheetData sheetId="727"/>
      <sheetData sheetId="728"/>
      <sheetData sheetId="729"/>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sheetData sheetId="838" refreshError="1"/>
      <sheetData sheetId="839"/>
      <sheetData sheetId="840" refreshError="1"/>
      <sheetData sheetId="841" refreshError="1"/>
      <sheetData sheetId="842" refreshError="1"/>
      <sheetData sheetId="843" refreshError="1"/>
      <sheetData sheetId="844"/>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설계조건"/>
      <sheetName val="need"/>
      <sheetName val="정모멘트부"/>
      <sheetName val="부모멘트부"/>
      <sheetName val="복부판보강재"/>
      <sheetName val="지점부"/>
      <sheetName val="정리"/>
    </sheetNames>
    <sheetDataSet>
      <sheetData sheetId="0">
        <row r="79">
          <cell r="H79">
            <v>8</v>
          </cell>
        </row>
      </sheetData>
      <sheetData sheetId="1"/>
      <sheetData sheetId="2" refreshError="1"/>
      <sheetData sheetId="3" refreshError="1"/>
      <sheetData sheetId="4" refreshError="1"/>
      <sheetData sheetId="5" refreshError="1"/>
      <sheetData sheetId="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ITEM"/>
      <sheetName val="- INFORMATION -"/>
      <sheetName val="Module1"/>
      <sheetName val="Module2"/>
      <sheetName val="Module3"/>
      <sheetName val="Module4"/>
      <sheetName val="Module5"/>
      <sheetName val="Module6"/>
      <sheetName val="Module8"/>
      <sheetName val="Module9"/>
      <sheetName val="Module7"/>
      <sheetName val="1.설계조건"/>
    </sheetNames>
    <sheetDataSet>
      <sheetData sheetId="0"/>
      <sheetData sheetId="1">
        <row r="22">
          <cell r="F22">
            <v>148</v>
          </cell>
          <cell r="G22">
            <v>0</v>
          </cell>
          <cell r="H22">
            <v>0</v>
          </cell>
          <cell r="J22">
            <v>148</v>
          </cell>
          <cell r="K22">
            <v>0</v>
          </cell>
          <cell r="L22">
            <v>0</v>
          </cell>
        </row>
        <row r="23">
          <cell r="F23">
            <v>177</v>
          </cell>
          <cell r="G23">
            <v>0</v>
          </cell>
          <cell r="H23">
            <v>0</v>
          </cell>
          <cell r="J23">
            <v>177</v>
          </cell>
          <cell r="K23">
            <v>0</v>
          </cell>
          <cell r="L23">
            <v>0</v>
          </cell>
        </row>
        <row r="24">
          <cell r="F24">
            <v>251</v>
          </cell>
          <cell r="G24">
            <v>0</v>
          </cell>
          <cell r="H24">
            <v>0</v>
          </cell>
          <cell r="J24">
            <v>251</v>
          </cell>
          <cell r="K24">
            <v>0</v>
          </cell>
          <cell r="L24">
            <v>0</v>
          </cell>
        </row>
        <row r="25">
          <cell r="F25">
            <v>342</v>
          </cell>
          <cell r="G25">
            <v>0</v>
          </cell>
          <cell r="H25">
            <v>0</v>
          </cell>
          <cell r="J25">
            <v>342</v>
          </cell>
          <cell r="K25">
            <v>0</v>
          </cell>
          <cell r="L25">
            <v>0</v>
          </cell>
        </row>
        <row r="26">
          <cell r="F26">
            <v>522</v>
          </cell>
          <cell r="G26">
            <v>0</v>
          </cell>
          <cell r="H26">
            <v>0</v>
          </cell>
          <cell r="J26">
            <v>522</v>
          </cell>
          <cell r="K26">
            <v>0</v>
          </cell>
          <cell r="L26">
            <v>0</v>
          </cell>
        </row>
        <row r="27">
          <cell r="F27">
            <v>881</v>
          </cell>
          <cell r="G27">
            <v>0</v>
          </cell>
          <cell r="H27">
            <v>0</v>
          </cell>
          <cell r="J27">
            <v>881</v>
          </cell>
          <cell r="K27">
            <v>0</v>
          </cell>
          <cell r="L27">
            <v>0</v>
          </cell>
        </row>
        <row r="28">
          <cell r="F28">
            <v>1313</v>
          </cell>
          <cell r="G28">
            <v>0</v>
          </cell>
          <cell r="H28">
            <v>0</v>
          </cell>
          <cell r="J28">
            <v>1313</v>
          </cell>
          <cell r="K28">
            <v>0</v>
          </cell>
          <cell r="L28">
            <v>0</v>
          </cell>
        </row>
        <row r="29">
          <cell r="F29">
            <v>1843</v>
          </cell>
          <cell r="G29">
            <v>0</v>
          </cell>
          <cell r="H29">
            <v>0</v>
          </cell>
          <cell r="J29">
            <v>1843</v>
          </cell>
          <cell r="K29">
            <v>0</v>
          </cell>
          <cell r="L29">
            <v>0</v>
          </cell>
        </row>
        <row r="30">
          <cell r="F30">
            <v>2657</v>
          </cell>
          <cell r="G30">
            <v>0</v>
          </cell>
          <cell r="H30">
            <v>0</v>
          </cell>
          <cell r="J30">
            <v>2657</v>
          </cell>
          <cell r="K30">
            <v>0</v>
          </cell>
          <cell r="L30">
            <v>0</v>
          </cell>
        </row>
        <row r="31">
          <cell r="F31">
            <v>2913</v>
          </cell>
          <cell r="G31">
            <v>0</v>
          </cell>
          <cell r="H31">
            <v>0</v>
          </cell>
          <cell r="J31">
            <v>2913</v>
          </cell>
          <cell r="K31">
            <v>0</v>
          </cell>
          <cell r="L31">
            <v>0</v>
          </cell>
        </row>
        <row r="32">
          <cell r="F32">
            <v>3717</v>
          </cell>
          <cell r="G32">
            <v>0</v>
          </cell>
          <cell r="H32">
            <v>0</v>
          </cell>
          <cell r="J32">
            <v>3717</v>
          </cell>
          <cell r="K32">
            <v>0</v>
          </cell>
          <cell r="L32">
            <v>0</v>
          </cell>
        </row>
        <row r="33">
          <cell r="F33">
            <v>4340</v>
          </cell>
          <cell r="G33">
            <v>0</v>
          </cell>
          <cell r="H33">
            <v>0</v>
          </cell>
          <cell r="J33">
            <v>4340</v>
          </cell>
          <cell r="K33">
            <v>0</v>
          </cell>
          <cell r="L33">
            <v>0</v>
          </cell>
        </row>
        <row r="34">
          <cell r="F34">
            <v>6947</v>
          </cell>
          <cell r="G34">
            <v>0</v>
          </cell>
          <cell r="H34">
            <v>0</v>
          </cell>
          <cell r="J34">
            <v>6947</v>
          </cell>
          <cell r="K34">
            <v>0</v>
          </cell>
          <cell r="L34">
            <v>0</v>
          </cell>
        </row>
        <row r="35">
          <cell r="F35">
            <v>8626</v>
          </cell>
          <cell r="G35">
            <v>0</v>
          </cell>
          <cell r="H35">
            <v>0</v>
          </cell>
          <cell r="J35">
            <v>8626</v>
          </cell>
          <cell r="K35">
            <v>0</v>
          </cell>
          <cell r="L35">
            <v>0</v>
          </cell>
        </row>
        <row r="36">
          <cell r="F36">
            <v>13937</v>
          </cell>
          <cell r="G36">
            <v>0</v>
          </cell>
          <cell r="H36">
            <v>0</v>
          </cell>
          <cell r="J36">
            <v>13937</v>
          </cell>
          <cell r="K36">
            <v>0</v>
          </cell>
          <cell r="L36">
            <v>0</v>
          </cell>
        </row>
        <row r="37">
          <cell r="F37">
            <v>593</v>
          </cell>
          <cell r="G37">
            <v>0</v>
          </cell>
          <cell r="H37">
            <v>0</v>
          </cell>
          <cell r="J37">
            <v>593</v>
          </cell>
          <cell r="K37">
            <v>0</v>
          </cell>
          <cell r="L37">
            <v>0</v>
          </cell>
        </row>
        <row r="38">
          <cell r="F38">
            <v>1427</v>
          </cell>
          <cell r="G38">
            <v>0</v>
          </cell>
          <cell r="H38">
            <v>0</v>
          </cell>
          <cell r="J38">
            <v>1427</v>
          </cell>
          <cell r="K38">
            <v>0</v>
          </cell>
          <cell r="L38">
            <v>0</v>
          </cell>
        </row>
        <row r="39">
          <cell r="F39">
            <v>2402</v>
          </cell>
          <cell r="G39">
            <v>0</v>
          </cell>
          <cell r="H39">
            <v>0</v>
          </cell>
          <cell r="J39">
            <v>2402</v>
          </cell>
          <cell r="K39">
            <v>0</v>
          </cell>
          <cell r="L39">
            <v>0</v>
          </cell>
        </row>
        <row r="40">
          <cell r="F40">
            <v>2479</v>
          </cell>
          <cell r="G40">
            <v>0</v>
          </cell>
          <cell r="H40">
            <v>0</v>
          </cell>
          <cell r="J40">
            <v>2479</v>
          </cell>
          <cell r="K40">
            <v>0</v>
          </cell>
          <cell r="L40">
            <v>0</v>
          </cell>
        </row>
        <row r="41">
          <cell r="F41">
            <v>3927</v>
          </cell>
          <cell r="G41">
            <v>0</v>
          </cell>
          <cell r="H41">
            <v>0</v>
          </cell>
          <cell r="J41">
            <v>3927</v>
          </cell>
          <cell r="K41">
            <v>0</v>
          </cell>
          <cell r="L41">
            <v>0</v>
          </cell>
        </row>
        <row r="42">
          <cell r="F42">
            <v>47</v>
          </cell>
          <cell r="G42">
            <v>0</v>
          </cell>
          <cell r="H42">
            <v>0</v>
          </cell>
          <cell r="J42">
            <v>47</v>
          </cell>
          <cell r="K42">
            <v>0</v>
          </cell>
          <cell r="L42">
            <v>0</v>
          </cell>
        </row>
        <row r="43">
          <cell r="F43">
            <v>71</v>
          </cell>
          <cell r="G43">
            <v>0</v>
          </cell>
          <cell r="H43">
            <v>0</v>
          </cell>
          <cell r="J43">
            <v>71</v>
          </cell>
          <cell r="K43">
            <v>0</v>
          </cell>
          <cell r="L43">
            <v>0</v>
          </cell>
        </row>
        <row r="44">
          <cell r="F44">
            <v>106</v>
          </cell>
          <cell r="G44">
            <v>0</v>
          </cell>
          <cell r="H44">
            <v>0</v>
          </cell>
          <cell r="J44">
            <v>106</v>
          </cell>
          <cell r="K44">
            <v>0</v>
          </cell>
          <cell r="L44">
            <v>0</v>
          </cell>
        </row>
        <row r="45">
          <cell r="F45">
            <v>133</v>
          </cell>
          <cell r="G45">
            <v>0</v>
          </cell>
          <cell r="H45">
            <v>0</v>
          </cell>
          <cell r="J45">
            <v>133</v>
          </cell>
          <cell r="K45">
            <v>0</v>
          </cell>
          <cell r="L45">
            <v>0</v>
          </cell>
        </row>
        <row r="46">
          <cell r="F46">
            <v>212</v>
          </cell>
          <cell r="G46">
            <v>0</v>
          </cell>
          <cell r="H46">
            <v>0</v>
          </cell>
          <cell r="J46">
            <v>212</v>
          </cell>
          <cell r="K46">
            <v>0</v>
          </cell>
          <cell r="L46">
            <v>0</v>
          </cell>
        </row>
        <row r="47">
          <cell r="F47">
            <v>306</v>
          </cell>
          <cell r="G47">
            <v>0</v>
          </cell>
          <cell r="H47">
            <v>0</v>
          </cell>
          <cell r="J47">
            <v>306</v>
          </cell>
          <cell r="K47">
            <v>0</v>
          </cell>
          <cell r="L47">
            <v>0</v>
          </cell>
        </row>
        <row r="48">
          <cell r="F48">
            <v>562</v>
          </cell>
          <cell r="G48">
            <v>0</v>
          </cell>
          <cell r="H48">
            <v>0</v>
          </cell>
          <cell r="J48">
            <v>562</v>
          </cell>
          <cell r="K48">
            <v>0</v>
          </cell>
          <cell r="L48">
            <v>0</v>
          </cell>
        </row>
        <row r="49">
          <cell r="F49">
            <v>857</v>
          </cell>
          <cell r="G49">
            <v>0</v>
          </cell>
          <cell r="H49">
            <v>0</v>
          </cell>
          <cell r="J49">
            <v>857</v>
          </cell>
          <cell r="K49">
            <v>0</v>
          </cell>
          <cell r="L49">
            <v>0</v>
          </cell>
        </row>
        <row r="50">
          <cell r="F50">
            <v>1365</v>
          </cell>
          <cell r="G50">
            <v>0</v>
          </cell>
          <cell r="H50">
            <v>0</v>
          </cell>
          <cell r="J50">
            <v>1365</v>
          </cell>
          <cell r="K50">
            <v>0</v>
          </cell>
          <cell r="L50">
            <v>0</v>
          </cell>
        </row>
        <row r="51">
          <cell r="F51">
            <v>53</v>
          </cell>
          <cell r="G51">
            <v>0</v>
          </cell>
          <cell r="H51">
            <v>0</v>
          </cell>
          <cell r="J51">
            <v>53</v>
          </cell>
          <cell r="K51">
            <v>0</v>
          </cell>
          <cell r="L51">
            <v>0</v>
          </cell>
        </row>
        <row r="52">
          <cell r="F52">
            <v>45</v>
          </cell>
          <cell r="G52">
            <v>0</v>
          </cell>
          <cell r="H52">
            <v>0</v>
          </cell>
          <cell r="J52">
            <v>45</v>
          </cell>
          <cell r="K52">
            <v>0</v>
          </cell>
          <cell r="L52">
            <v>0</v>
          </cell>
        </row>
        <row r="53">
          <cell r="F53">
            <v>80</v>
          </cell>
          <cell r="G53">
            <v>0</v>
          </cell>
          <cell r="H53">
            <v>0</v>
          </cell>
          <cell r="J53">
            <v>80</v>
          </cell>
          <cell r="K53">
            <v>0</v>
          </cell>
          <cell r="L53">
            <v>0</v>
          </cell>
        </row>
        <row r="54">
          <cell r="F54">
            <v>111</v>
          </cell>
          <cell r="G54">
            <v>0</v>
          </cell>
          <cell r="H54">
            <v>0</v>
          </cell>
          <cell r="J54">
            <v>111</v>
          </cell>
          <cell r="K54">
            <v>0</v>
          </cell>
          <cell r="L54">
            <v>0</v>
          </cell>
        </row>
        <row r="55">
          <cell r="F55">
            <v>141</v>
          </cell>
          <cell r="G55">
            <v>0</v>
          </cell>
          <cell r="H55">
            <v>0</v>
          </cell>
          <cell r="J55">
            <v>141</v>
          </cell>
          <cell r="K55">
            <v>0</v>
          </cell>
          <cell r="L55">
            <v>0</v>
          </cell>
        </row>
        <row r="56">
          <cell r="F56">
            <v>750</v>
          </cell>
          <cell r="G56">
            <v>0</v>
          </cell>
          <cell r="H56">
            <v>0</v>
          </cell>
          <cell r="J56">
            <v>750</v>
          </cell>
          <cell r="K56">
            <v>0</v>
          </cell>
          <cell r="L56">
            <v>0</v>
          </cell>
        </row>
        <row r="57">
          <cell r="F57">
            <v>917</v>
          </cell>
          <cell r="G57">
            <v>0</v>
          </cell>
          <cell r="H57">
            <v>0</v>
          </cell>
          <cell r="J57">
            <v>917</v>
          </cell>
          <cell r="K57">
            <v>0</v>
          </cell>
          <cell r="L57">
            <v>0</v>
          </cell>
        </row>
        <row r="58">
          <cell r="F58">
            <v>1221</v>
          </cell>
          <cell r="G58">
            <v>0</v>
          </cell>
          <cell r="H58">
            <v>0</v>
          </cell>
          <cell r="J58">
            <v>1221</v>
          </cell>
          <cell r="K58">
            <v>0</v>
          </cell>
          <cell r="L58">
            <v>0</v>
          </cell>
        </row>
        <row r="59">
          <cell r="F59">
            <v>10202</v>
          </cell>
          <cell r="G59">
            <v>0</v>
          </cell>
          <cell r="H59">
            <v>0</v>
          </cell>
          <cell r="J59">
            <v>10202</v>
          </cell>
          <cell r="K59">
            <v>0</v>
          </cell>
          <cell r="L59">
            <v>0</v>
          </cell>
        </row>
        <row r="60">
          <cell r="F60">
            <v>1484</v>
          </cell>
          <cell r="G60">
            <v>0</v>
          </cell>
          <cell r="H60">
            <v>0</v>
          </cell>
          <cell r="J60">
            <v>1484</v>
          </cell>
          <cell r="K60">
            <v>0</v>
          </cell>
          <cell r="L60">
            <v>0</v>
          </cell>
        </row>
        <row r="61">
          <cell r="F61">
            <v>1630</v>
          </cell>
          <cell r="G61">
            <v>0</v>
          </cell>
          <cell r="H61">
            <v>0</v>
          </cell>
          <cell r="J61">
            <v>1630</v>
          </cell>
          <cell r="K61">
            <v>0</v>
          </cell>
          <cell r="L61">
            <v>0</v>
          </cell>
        </row>
        <row r="62">
          <cell r="F62">
            <v>1807</v>
          </cell>
          <cell r="G62">
            <v>0</v>
          </cell>
          <cell r="H62">
            <v>0</v>
          </cell>
          <cell r="J62">
            <v>1807</v>
          </cell>
          <cell r="K62">
            <v>0</v>
          </cell>
          <cell r="L62">
            <v>0</v>
          </cell>
        </row>
        <row r="63">
          <cell r="F63">
            <v>1986</v>
          </cell>
          <cell r="G63">
            <v>0</v>
          </cell>
          <cell r="H63">
            <v>0</v>
          </cell>
          <cell r="J63">
            <v>1986</v>
          </cell>
          <cell r="K63">
            <v>0</v>
          </cell>
          <cell r="L63">
            <v>0</v>
          </cell>
        </row>
        <row r="64">
          <cell r="F64">
            <v>2430</v>
          </cell>
          <cell r="G64">
            <v>0</v>
          </cell>
          <cell r="H64">
            <v>0</v>
          </cell>
          <cell r="J64">
            <v>2430</v>
          </cell>
          <cell r="K64">
            <v>0</v>
          </cell>
          <cell r="L64">
            <v>0</v>
          </cell>
        </row>
        <row r="65">
          <cell r="F65">
            <v>2952</v>
          </cell>
          <cell r="G65">
            <v>0</v>
          </cell>
          <cell r="H65">
            <v>0</v>
          </cell>
          <cell r="J65">
            <v>2952</v>
          </cell>
          <cell r="K65">
            <v>0</v>
          </cell>
          <cell r="L65">
            <v>0</v>
          </cell>
        </row>
        <row r="66">
          <cell r="F66">
            <v>1589</v>
          </cell>
          <cell r="G66">
            <v>0</v>
          </cell>
          <cell r="H66">
            <v>0</v>
          </cell>
          <cell r="J66">
            <v>1589</v>
          </cell>
          <cell r="K66">
            <v>0</v>
          </cell>
          <cell r="L66">
            <v>0</v>
          </cell>
        </row>
        <row r="67">
          <cell r="F67">
            <v>1968</v>
          </cell>
          <cell r="G67">
            <v>0</v>
          </cell>
          <cell r="H67">
            <v>0</v>
          </cell>
          <cell r="J67">
            <v>1968</v>
          </cell>
          <cell r="K67">
            <v>0</v>
          </cell>
          <cell r="L67">
            <v>0</v>
          </cell>
        </row>
        <row r="68">
          <cell r="F68">
            <v>3951</v>
          </cell>
          <cell r="G68">
            <v>0</v>
          </cell>
          <cell r="H68">
            <v>0</v>
          </cell>
          <cell r="J68">
            <v>3951</v>
          </cell>
          <cell r="K68">
            <v>0</v>
          </cell>
          <cell r="L68">
            <v>0</v>
          </cell>
        </row>
        <row r="69">
          <cell r="F69">
            <v>223</v>
          </cell>
          <cell r="G69">
            <v>0</v>
          </cell>
          <cell r="H69">
            <v>0</v>
          </cell>
          <cell r="J69">
            <v>223</v>
          </cell>
          <cell r="K69">
            <v>0</v>
          </cell>
          <cell r="L69">
            <v>0</v>
          </cell>
        </row>
        <row r="70">
          <cell r="F70">
            <v>323</v>
          </cell>
          <cell r="G70">
            <v>0</v>
          </cell>
          <cell r="H70">
            <v>0</v>
          </cell>
          <cell r="J70">
            <v>323</v>
          </cell>
          <cell r="K70">
            <v>0</v>
          </cell>
          <cell r="L70">
            <v>0</v>
          </cell>
        </row>
        <row r="71">
          <cell r="F71">
            <v>418</v>
          </cell>
          <cell r="G71">
            <v>0</v>
          </cell>
          <cell r="H71">
            <v>0</v>
          </cell>
          <cell r="J71">
            <v>418</v>
          </cell>
          <cell r="K71">
            <v>0</v>
          </cell>
          <cell r="L71">
            <v>0</v>
          </cell>
        </row>
        <row r="72">
          <cell r="F72">
            <v>719</v>
          </cell>
          <cell r="G72">
            <v>0</v>
          </cell>
          <cell r="H72">
            <v>0</v>
          </cell>
          <cell r="J72">
            <v>719</v>
          </cell>
          <cell r="K72">
            <v>0</v>
          </cell>
          <cell r="L72">
            <v>0</v>
          </cell>
        </row>
        <row r="73">
          <cell r="F73">
            <v>970</v>
          </cell>
          <cell r="G73">
            <v>0</v>
          </cell>
          <cell r="H73">
            <v>0</v>
          </cell>
          <cell r="J73">
            <v>970</v>
          </cell>
          <cell r="K73">
            <v>0</v>
          </cell>
          <cell r="L73">
            <v>0</v>
          </cell>
        </row>
        <row r="74">
          <cell r="F74">
            <v>1343</v>
          </cell>
          <cell r="G74">
            <v>0</v>
          </cell>
          <cell r="H74">
            <v>0</v>
          </cell>
          <cell r="J74">
            <v>1343</v>
          </cell>
          <cell r="K74">
            <v>0</v>
          </cell>
          <cell r="L74">
            <v>0</v>
          </cell>
        </row>
        <row r="75">
          <cell r="F75">
            <v>2084</v>
          </cell>
          <cell r="G75">
            <v>0</v>
          </cell>
          <cell r="H75">
            <v>0</v>
          </cell>
          <cell r="J75">
            <v>2084</v>
          </cell>
          <cell r="K75">
            <v>0</v>
          </cell>
          <cell r="L75">
            <v>0</v>
          </cell>
        </row>
        <row r="76">
          <cell r="F76">
            <v>3142</v>
          </cell>
          <cell r="G76">
            <v>0</v>
          </cell>
          <cell r="H76">
            <v>0</v>
          </cell>
          <cell r="J76">
            <v>3142</v>
          </cell>
          <cell r="K76">
            <v>0</v>
          </cell>
          <cell r="L76">
            <v>0</v>
          </cell>
        </row>
        <row r="77">
          <cell r="F77">
            <v>3527</v>
          </cell>
          <cell r="G77">
            <v>0</v>
          </cell>
          <cell r="H77">
            <v>0</v>
          </cell>
          <cell r="J77">
            <v>3527</v>
          </cell>
          <cell r="K77">
            <v>0</v>
          </cell>
          <cell r="L77">
            <v>0</v>
          </cell>
        </row>
        <row r="78">
          <cell r="F78">
            <v>4602</v>
          </cell>
          <cell r="G78">
            <v>0</v>
          </cell>
          <cell r="H78">
            <v>0</v>
          </cell>
          <cell r="J78">
            <v>4602</v>
          </cell>
          <cell r="K78">
            <v>0</v>
          </cell>
          <cell r="L78">
            <v>0</v>
          </cell>
        </row>
        <row r="79">
          <cell r="F79">
            <v>5142</v>
          </cell>
          <cell r="G79">
            <v>0</v>
          </cell>
          <cell r="H79">
            <v>0</v>
          </cell>
          <cell r="J79">
            <v>5142</v>
          </cell>
          <cell r="K79">
            <v>0</v>
          </cell>
          <cell r="L79">
            <v>0</v>
          </cell>
        </row>
        <row r="80">
          <cell r="F80">
            <v>8084</v>
          </cell>
          <cell r="G80">
            <v>0</v>
          </cell>
          <cell r="H80">
            <v>0</v>
          </cell>
          <cell r="J80">
            <v>8084</v>
          </cell>
          <cell r="K80">
            <v>0</v>
          </cell>
          <cell r="L80">
            <v>0</v>
          </cell>
        </row>
        <row r="81">
          <cell r="F81">
            <v>9381</v>
          </cell>
          <cell r="G81">
            <v>0</v>
          </cell>
          <cell r="H81">
            <v>0</v>
          </cell>
          <cell r="J81">
            <v>9381</v>
          </cell>
          <cell r="K81">
            <v>0</v>
          </cell>
          <cell r="L81">
            <v>0</v>
          </cell>
        </row>
        <row r="82">
          <cell r="F82">
            <v>11259</v>
          </cell>
          <cell r="G82">
            <v>0</v>
          </cell>
          <cell r="H82">
            <v>0</v>
          </cell>
          <cell r="J82">
            <v>11259</v>
          </cell>
          <cell r="K82">
            <v>0</v>
          </cell>
          <cell r="L82">
            <v>0</v>
          </cell>
        </row>
        <row r="83">
          <cell r="F83">
            <v>0</v>
          </cell>
          <cell r="G83">
            <v>0</v>
          </cell>
          <cell r="H83">
            <v>0</v>
          </cell>
          <cell r="J83">
            <v>0</v>
          </cell>
          <cell r="K83">
            <v>0</v>
          </cell>
          <cell r="L83">
            <v>0</v>
          </cell>
        </row>
        <row r="84">
          <cell r="F84">
            <v>0</v>
          </cell>
          <cell r="G84">
            <v>0</v>
          </cell>
          <cell r="H84">
            <v>0</v>
          </cell>
          <cell r="J84">
            <v>0</v>
          </cell>
          <cell r="K84">
            <v>0</v>
          </cell>
          <cell r="L84">
            <v>0</v>
          </cell>
        </row>
        <row r="85">
          <cell r="F85">
            <v>402</v>
          </cell>
          <cell r="G85">
            <v>0</v>
          </cell>
          <cell r="H85">
            <v>0</v>
          </cell>
          <cell r="J85">
            <v>402</v>
          </cell>
          <cell r="K85">
            <v>0</v>
          </cell>
          <cell r="L85">
            <v>0</v>
          </cell>
        </row>
        <row r="86">
          <cell r="F86">
            <v>495</v>
          </cell>
          <cell r="G86">
            <v>0</v>
          </cell>
          <cell r="H86">
            <v>0</v>
          </cell>
          <cell r="J86">
            <v>495</v>
          </cell>
          <cell r="K86">
            <v>0</v>
          </cell>
          <cell r="L86">
            <v>0</v>
          </cell>
        </row>
        <row r="87">
          <cell r="F87">
            <v>660</v>
          </cell>
          <cell r="G87">
            <v>0</v>
          </cell>
          <cell r="H87">
            <v>0</v>
          </cell>
          <cell r="J87">
            <v>660</v>
          </cell>
          <cell r="K87">
            <v>0</v>
          </cell>
          <cell r="L87">
            <v>0</v>
          </cell>
        </row>
        <row r="88">
          <cell r="F88">
            <v>833</v>
          </cell>
          <cell r="G88">
            <v>0</v>
          </cell>
          <cell r="H88">
            <v>0</v>
          </cell>
          <cell r="J88">
            <v>833</v>
          </cell>
          <cell r="K88">
            <v>0</v>
          </cell>
          <cell r="L88">
            <v>0</v>
          </cell>
        </row>
        <row r="89">
          <cell r="F89">
            <v>1541</v>
          </cell>
          <cell r="G89">
            <v>0</v>
          </cell>
          <cell r="H89">
            <v>0</v>
          </cell>
          <cell r="J89">
            <v>1541</v>
          </cell>
          <cell r="K89">
            <v>0</v>
          </cell>
          <cell r="L89">
            <v>0</v>
          </cell>
        </row>
        <row r="90">
          <cell r="F90">
            <v>2040</v>
          </cell>
          <cell r="G90">
            <v>0</v>
          </cell>
          <cell r="H90">
            <v>0</v>
          </cell>
          <cell r="J90">
            <v>2040</v>
          </cell>
          <cell r="K90">
            <v>0</v>
          </cell>
          <cell r="L90">
            <v>0</v>
          </cell>
        </row>
        <row r="91">
          <cell r="F91">
            <v>2958</v>
          </cell>
          <cell r="G91">
            <v>0</v>
          </cell>
          <cell r="H91">
            <v>0</v>
          </cell>
          <cell r="J91">
            <v>2958</v>
          </cell>
          <cell r="K91">
            <v>0</v>
          </cell>
          <cell r="L91">
            <v>0</v>
          </cell>
        </row>
        <row r="92">
          <cell r="F92">
            <v>5773</v>
          </cell>
          <cell r="G92">
            <v>0</v>
          </cell>
          <cell r="H92">
            <v>0</v>
          </cell>
          <cell r="J92">
            <v>5773</v>
          </cell>
          <cell r="K92">
            <v>0</v>
          </cell>
          <cell r="L92">
            <v>0</v>
          </cell>
        </row>
        <row r="93">
          <cell r="F93">
            <v>624</v>
          </cell>
          <cell r="G93">
            <v>0</v>
          </cell>
          <cell r="H93">
            <v>0</v>
          </cell>
          <cell r="J93">
            <v>624</v>
          </cell>
          <cell r="K93">
            <v>0</v>
          </cell>
          <cell r="L93">
            <v>0</v>
          </cell>
        </row>
        <row r="94">
          <cell r="F94">
            <v>899</v>
          </cell>
          <cell r="G94">
            <v>0</v>
          </cell>
          <cell r="H94">
            <v>0</v>
          </cell>
          <cell r="J94">
            <v>899</v>
          </cell>
          <cell r="K94">
            <v>0</v>
          </cell>
          <cell r="L94">
            <v>0</v>
          </cell>
        </row>
        <row r="95">
          <cell r="F95">
            <v>1141</v>
          </cell>
          <cell r="G95">
            <v>0</v>
          </cell>
          <cell r="H95">
            <v>0</v>
          </cell>
          <cell r="J95">
            <v>1141</v>
          </cell>
          <cell r="K95">
            <v>0</v>
          </cell>
          <cell r="L95">
            <v>0</v>
          </cell>
        </row>
        <row r="96">
          <cell r="F96">
            <v>2053</v>
          </cell>
          <cell r="G96">
            <v>0</v>
          </cell>
          <cell r="H96">
            <v>0</v>
          </cell>
          <cell r="J96">
            <v>2053</v>
          </cell>
          <cell r="K96">
            <v>0</v>
          </cell>
          <cell r="L96">
            <v>0</v>
          </cell>
        </row>
        <row r="97">
          <cell r="F97">
            <v>2766</v>
          </cell>
          <cell r="G97">
            <v>0</v>
          </cell>
          <cell r="H97">
            <v>0</v>
          </cell>
          <cell r="J97">
            <v>2766</v>
          </cell>
          <cell r="K97">
            <v>0</v>
          </cell>
          <cell r="L97">
            <v>0</v>
          </cell>
        </row>
        <row r="98">
          <cell r="F98">
            <v>4459</v>
          </cell>
          <cell r="G98">
            <v>0</v>
          </cell>
          <cell r="H98">
            <v>0</v>
          </cell>
          <cell r="J98">
            <v>4459</v>
          </cell>
          <cell r="K98">
            <v>0</v>
          </cell>
          <cell r="L98">
            <v>0</v>
          </cell>
        </row>
        <row r="99">
          <cell r="F99">
            <v>7489</v>
          </cell>
          <cell r="G99">
            <v>0</v>
          </cell>
          <cell r="H99">
            <v>0</v>
          </cell>
          <cell r="J99">
            <v>7489</v>
          </cell>
          <cell r="K99">
            <v>0</v>
          </cell>
          <cell r="L99">
            <v>0</v>
          </cell>
        </row>
        <row r="100">
          <cell r="F100">
            <v>786</v>
          </cell>
          <cell r="G100">
            <v>0</v>
          </cell>
          <cell r="H100">
            <v>0</v>
          </cell>
          <cell r="J100">
            <v>786</v>
          </cell>
          <cell r="K100">
            <v>0</v>
          </cell>
          <cell r="L100">
            <v>0</v>
          </cell>
        </row>
        <row r="101">
          <cell r="F101">
            <v>1109</v>
          </cell>
          <cell r="G101">
            <v>0</v>
          </cell>
          <cell r="H101">
            <v>0</v>
          </cell>
          <cell r="J101">
            <v>1109</v>
          </cell>
          <cell r="K101">
            <v>0</v>
          </cell>
          <cell r="L101">
            <v>0</v>
          </cell>
        </row>
        <row r="102">
          <cell r="F102">
            <v>1394</v>
          </cell>
          <cell r="G102">
            <v>0</v>
          </cell>
          <cell r="H102">
            <v>0</v>
          </cell>
          <cell r="J102">
            <v>1394</v>
          </cell>
          <cell r="K102">
            <v>0</v>
          </cell>
          <cell r="L102">
            <v>0</v>
          </cell>
        </row>
        <row r="103">
          <cell r="F103">
            <v>2510</v>
          </cell>
          <cell r="G103">
            <v>0</v>
          </cell>
          <cell r="H103">
            <v>0</v>
          </cell>
          <cell r="J103">
            <v>2510</v>
          </cell>
          <cell r="K103">
            <v>0</v>
          </cell>
          <cell r="L103">
            <v>0</v>
          </cell>
        </row>
        <row r="104">
          <cell r="F104">
            <v>3380</v>
          </cell>
          <cell r="G104">
            <v>0</v>
          </cell>
          <cell r="H104">
            <v>0</v>
          </cell>
          <cell r="J104">
            <v>3380</v>
          </cell>
          <cell r="K104">
            <v>0</v>
          </cell>
          <cell r="L104">
            <v>0</v>
          </cell>
        </row>
        <row r="105">
          <cell r="F105">
            <v>5704</v>
          </cell>
          <cell r="G105">
            <v>0</v>
          </cell>
          <cell r="H105">
            <v>0</v>
          </cell>
          <cell r="J105">
            <v>5704</v>
          </cell>
          <cell r="K105">
            <v>0</v>
          </cell>
          <cell r="L105">
            <v>0</v>
          </cell>
        </row>
        <row r="106">
          <cell r="F106">
            <v>10376</v>
          </cell>
          <cell r="G106">
            <v>0</v>
          </cell>
          <cell r="H106">
            <v>0</v>
          </cell>
          <cell r="J106">
            <v>10376</v>
          </cell>
          <cell r="K106">
            <v>0</v>
          </cell>
          <cell r="L106">
            <v>0</v>
          </cell>
        </row>
        <row r="107">
          <cell r="F107">
            <v>4558</v>
          </cell>
          <cell r="G107">
            <v>0</v>
          </cell>
          <cell r="H107">
            <v>0</v>
          </cell>
          <cell r="J107">
            <v>4558</v>
          </cell>
          <cell r="K107">
            <v>0</v>
          </cell>
          <cell r="L107">
            <v>0</v>
          </cell>
        </row>
        <row r="108">
          <cell r="F108">
            <v>5981</v>
          </cell>
          <cell r="G108">
            <v>0</v>
          </cell>
          <cell r="H108">
            <v>0</v>
          </cell>
          <cell r="J108">
            <v>5981</v>
          </cell>
          <cell r="K108">
            <v>0</v>
          </cell>
          <cell r="L108">
            <v>0</v>
          </cell>
        </row>
        <row r="109">
          <cell r="F109">
            <v>9703</v>
          </cell>
          <cell r="G109">
            <v>0</v>
          </cell>
          <cell r="H109">
            <v>0</v>
          </cell>
          <cell r="J109">
            <v>9703</v>
          </cell>
          <cell r="K109">
            <v>0</v>
          </cell>
          <cell r="L109">
            <v>0</v>
          </cell>
        </row>
        <row r="110">
          <cell r="F110">
            <v>13159</v>
          </cell>
          <cell r="G110">
            <v>0</v>
          </cell>
          <cell r="H110">
            <v>0</v>
          </cell>
          <cell r="J110">
            <v>13159</v>
          </cell>
          <cell r="K110">
            <v>0</v>
          </cell>
          <cell r="L110">
            <v>0</v>
          </cell>
        </row>
        <row r="111">
          <cell r="F111">
            <v>19097</v>
          </cell>
          <cell r="G111">
            <v>0</v>
          </cell>
          <cell r="H111">
            <v>0</v>
          </cell>
          <cell r="J111">
            <v>19097</v>
          </cell>
          <cell r="K111">
            <v>0</v>
          </cell>
          <cell r="L111">
            <v>0</v>
          </cell>
        </row>
        <row r="112">
          <cell r="F112">
            <v>6417</v>
          </cell>
          <cell r="G112">
            <v>0</v>
          </cell>
          <cell r="H112">
            <v>0</v>
          </cell>
          <cell r="J112">
            <v>6417</v>
          </cell>
          <cell r="K112">
            <v>0</v>
          </cell>
          <cell r="L112">
            <v>0</v>
          </cell>
        </row>
        <row r="113">
          <cell r="F113">
            <v>6930</v>
          </cell>
          <cell r="G113">
            <v>0</v>
          </cell>
          <cell r="H113">
            <v>0</v>
          </cell>
          <cell r="J113">
            <v>6930</v>
          </cell>
          <cell r="K113">
            <v>0</v>
          </cell>
          <cell r="L113">
            <v>0</v>
          </cell>
        </row>
        <row r="114">
          <cell r="F114">
            <v>8154</v>
          </cell>
          <cell r="G114">
            <v>0</v>
          </cell>
          <cell r="H114">
            <v>0</v>
          </cell>
          <cell r="J114">
            <v>8154</v>
          </cell>
          <cell r="K114">
            <v>0</v>
          </cell>
          <cell r="L114">
            <v>0</v>
          </cell>
        </row>
        <row r="115">
          <cell r="F115">
            <v>7252</v>
          </cell>
          <cell r="G115">
            <v>0</v>
          </cell>
          <cell r="H115">
            <v>0</v>
          </cell>
          <cell r="J115">
            <v>7252</v>
          </cell>
          <cell r="K115">
            <v>0</v>
          </cell>
          <cell r="L115">
            <v>0</v>
          </cell>
        </row>
        <row r="116">
          <cell r="F116">
            <v>7398</v>
          </cell>
          <cell r="G116">
            <v>0</v>
          </cell>
          <cell r="H116">
            <v>0</v>
          </cell>
          <cell r="J116">
            <v>7398</v>
          </cell>
          <cell r="K116">
            <v>0</v>
          </cell>
          <cell r="L116">
            <v>0</v>
          </cell>
        </row>
        <row r="117">
          <cell r="F117">
            <v>9424</v>
          </cell>
          <cell r="G117">
            <v>0</v>
          </cell>
          <cell r="H117">
            <v>0</v>
          </cell>
          <cell r="J117">
            <v>9424</v>
          </cell>
          <cell r="K117">
            <v>0</v>
          </cell>
          <cell r="L117">
            <v>0</v>
          </cell>
        </row>
        <row r="118">
          <cell r="F118">
            <v>22518</v>
          </cell>
          <cell r="G118">
            <v>0</v>
          </cell>
          <cell r="H118">
            <v>0</v>
          </cell>
          <cell r="J118">
            <v>22518</v>
          </cell>
          <cell r="K118">
            <v>0</v>
          </cell>
          <cell r="L118">
            <v>0</v>
          </cell>
        </row>
        <row r="119">
          <cell r="F119">
            <v>512</v>
          </cell>
          <cell r="G119">
            <v>0</v>
          </cell>
          <cell r="H119">
            <v>0</v>
          </cell>
          <cell r="J119">
            <v>512</v>
          </cell>
          <cell r="K119">
            <v>0</v>
          </cell>
          <cell r="L119">
            <v>0</v>
          </cell>
        </row>
        <row r="120">
          <cell r="F120">
            <v>306</v>
          </cell>
          <cell r="G120">
            <v>0</v>
          </cell>
          <cell r="H120">
            <v>0</v>
          </cell>
          <cell r="J120">
            <v>306</v>
          </cell>
          <cell r="K120">
            <v>0</v>
          </cell>
          <cell r="L120">
            <v>0</v>
          </cell>
        </row>
        <row r="121">
          <cell r="F121">
            <v>807</v>
          </cell>
          <cell r="G121">
            <v>0</v>
          </cell>
          <cell r="H121">
            <v>0</v>
          </cell>
          <cell r="J121">
            <v>807</v>
          </cell>
          <cell r="K121">
            <v>0</v>
          </cell>
          <cell r="L121">
            <v>0</v>
          </cell>
        </row>
        <row r="122">
          <cell r="F122">
            <v>533</v>
          </cell>
          <cell r="G122">
            <v>0</v>
          </cell>
          <cell r="H122">
            <v>0</v>
          </cell>
          <cell r="J122">
            <v>533</v>
          </cell>
          <cell r="K122">
            <v>0</v>
          </cell>
          <cell r="L122">
            <v>0</v>
          </cell>
        </row>
        <row r="123">
          <cell r="F123">
            <v>329</v>
          </cell>
          <cell r="G123">
            <v>0</v>
          </cell>
          <cell r="H123">
            <v>0</v>
          </cell>
          <cell r="J123">
            <v>329</v>
          </cell>
          <cell r="K123">
            <v>0</v>
          </cell>
          <cell r="L123">
            <v>0</v>
          </cell>
        </row>
        <row r="124">
          <cell r="F124">
            <v>383</v>
          </cell>
          <cell r="G124">
            <v>0</v>
          </cell>
          <cell r="H124">
            <v>0</v>
          </cell>
          <cell r="J124">
            <v>383</v>
          </cell>
          <cell r="K124">
            <v>0</v>
          </cell>
          <cell r="L124">
            <v>0</v>
          </cell>
        </row>
        <row r="125">
          <cell r="F125">
            <v>464</v>
          </cell>
          <cell r="G125">
            <v>0</v>
          </cell>
          <cell r="H125">
            <v>0</v>
          </cell>
          <cell r="J125">
            <v>464</v>
          </cell>
          <cell r="K125">
            <v>0</v>
          </cell>
          <cell r="L125">
            <v>0</v>
          </cell>
        </row>
        <row r="126">
          <cell r="F126">
            <v>0</v>
          </cell>
          <cell r="G126">
            <v>0</v>
          </cell>
          <cell r="H126">
            <v>0</v>
          </cell>
          <cell r="J126">
            <v>0</v>
          </cell>
          <cell r="K126">
            <v>0</v>
          </cell>
          <cell r="L126">
            <v>0</v>
          </cell>
        </row>
        <row r="127">
          <cell r="F127">
            <v>0</v>
          </cell>
          <cell r="G127">
            <v>0</v>
          </cell>
          <cell r="H127">
            <v>0</v>
          </cell>
          <cell r="J127">
            <v>0</v>
          </cell>
          <cell r="K127">
            <v>0</v>
          </cell>
          <cell r="L127">
            <v>0</v>
          </cell>
        </row>
        <row r="128">
          <cell r="F128">
            <v>0</v>
          </cell>
          <cell r="G128">
            <v>0</v>
          </cell>
          <cell r="H128">
            <v>0</v>
          </cell>
          <cell r="J128">
            <v>0</v>
          </cell>
          <cell r="K128">
            <v>0</v>
          </cell>
          <cell r="L128">
            <v>0</v>
          </cell>
        </row>
        <row r="129">
          <cell r="F129">
            <v>0</v>
          </cell>
          <cell r="G129">
            <v>0</v>
          </cell>
          <cell r="H129">
            <v>0</v>
          </cell>
          <cell r="J129">
            <v>0</v>
          </cell>
          <cell r="K129">
            <v>0</v>
          </cell>
          <cell r="L129">
            <v>0</v>
          </cell>
        </row>
        <row r="130">
          <cell r="F130">
            <v>0</v>
          </cell>
          <cell r="G130">
            <v>0</v>
          </cell>
          <cell r="H130">
            <v>0</v>
          </cell>
          <cell r="J130">
            <v>0</v>
          </cell>
          <cell r="K130">
            <v>0</v>
          </cell>
          <cell r="L130">
            <v>0</v>
          </cell>
        </row>
        <row r="131">
          <cell r="F131">
            <v>0</v>
          </cell>
          <cell r="G131">
            <v>0</v>
          </cell>
          <cell r="H131">
            <v>0</v>
          </cell>
          <cell r="J131">
            <v>0</v>
          </cell>
          <cell r="K131">
            <v>0</v>
          </cell>
          <cell r="L131">
            <v>0</v>
          </cell>
        </row>
        <row r="132">
          <cell r="F132">
            <v>0</v>
          </cell>
          <cell r="G132">
            <v>0</v>
          </cell>
          <cell r="H132">
            <v>0</v>
          </cell>
          <cell r="J132">
            <v>0</v>
          </cell>
          <cell r="K132">
            <v>0</v>
          </cell>
          <cell r="L132">
            <v>0</v>
          </cell>
        </row>
        <row r="133">
          <cell r="F133">
            <v>0</v>
          </cell>
          <cell r="G133">
            <v>0</v>
          </cell>
          <cell r="H133">
            <v>0</v>
          </cell>
          <cell r="J133">
            <v>0</v>
          </cell>
          <cell r="K133">
            <v>0</v>
          </cell>
          <cell r="L133">
            <v>0</v>
          </cell>
        </row>
        <row r="134">
          <cell r="F134">
            <v>0</v>
          </cell>
          <cell r="G134">
            <v>0</v>
          </cell>
          <cell r="H134">
            <v>0</v>
          </cell>
          <cell r="J134">
            <v>0</v>
          </cell>
          <cell r="K134">
            <v>0</v>
          </cell>
          <cell r="L134">
            <v>0</v>
          </cell>
        </row>
        <row r="135">
          <cell r="F135">
            <v>0</v>
          </cell>
          <cell r="G135">
            <v>0</v>
          </cell>
          <cell r="H135">
            <v>0</v>
          </cell>
          <cell r="J135">
            <v>0</v>
          </cell>
          <cell r="K135">
            <v>0</v>
          </cell>
          <cell r="L135">
            <v>0</v>
          </cell>
        </row>
        <row r="136">
          <cell r="F136">
            <v>0</v>
          </cell>
          <cell r="G136">
            <v>0</v>
          </cell>
          <cell r="H136">
            <v>0</v>
          </cell>
          <cell r="J136">
            <v>0</v>
          </cell>
          <cell r="K136">
            <v>0</v>
          </cell>
          <cell r="L136">
            <v>0</v>
          </cell>
        </row>
        <row r="137">
          <cell r="F137">
            <v>0</v>
          </cell>
          <cell r="G137">
            <v>0</v>
          </cell>
          <cell r="H137">
            <v>0</v>
          </cell>
          <cell r="J137">
            <v>0</v>
          </cell>
          <cell r="K137">
            <v>0</v>
          </cell>
          <cell r="L137">
            <v>0</v>
          </cell>
        </row>
        <row r="138">
          <cell r="F138">
            <v>364</v>
          </cell>
          <cell r="G138">
            <v>0</v>
          </cell>
          <cell r="H138">
            <v>0</v>
          </cell>
          <cell r="J138">
            <v>364</v>
          </cell>
          <cell r="K138">
            <v>0</v>
          </cell>
          <cell r="L138">
            <v>0</v>
          </cell>
        </row>
        <row r="139">
          <cell r="F139">
            <v>482</v>
          </cell>
          <cell r="G139">
            <v>0</v>
          </cell>
          <cell r="H139">
            <v>0</v>
          </cell>
          <cell r="J139">
            <v>482</v>
          </cell>
          <cell r="K139">
            <v>0</v>
          </cell>
          <cell r="L139">
            <v>0</v>
          </cell>
        </row>
        <row r="140">
          <cell r="F140">
            <v>543</v>
          </cell>
          <cell r="G140">
            <v>0</v>
          </cell>
          <cell r="H140">
            <v>0</v>
          </cell>
          <cell r="J140">
            <v>543</v>
          </cell>
          <cell r="K140">
            <v>0</v>
          </cell>
          <cell r="L140">
            <v>0</v>
          </cell>
        </row>
        <row r="141">
          <cell r="F141">
            <v>619</v>
          </cell>
          <cell r="G141">
            <v>0</v>
          </cell>
          <cell r="H141">
            <v>0</v>
          </cell>
          <cell r="J141">
            <v>619</v>
          </cell>
          <cell r="K141">
            <v>0</v>
          </cell>
          <cell r="L141">
            <v>0</v>
          </cell>
        </row>
        <row r="142">
          <cell r="F142">
            <v>715</v>
          </cell>
          <cell r="G142">
            <v>0</v>
          </cell>
          <cell r="H142">
            <v>0</v>
          </cell>
          <cell r="J142">
            <v>715</v>
          </cell>
          <cell r="K142">
            <v>0</v>
          </cell>
          <cell r="L142">
            <v>0</v>
          </cell>
        </row>
        <row r="143">
          <cell r="F143">
            <v>828</v>
          </cell>
          <cell r="G143">
            <v>0</v>
          </cell>
          <cell r="H143">
            <v>0</v>
          </cell>
          <cell r="J143">
            <v>828</v>
          </cell>
          <cell r="K143">
            <v>0</v>
          </cell>
          <cell r="L143">
            <v>0</v>
          </cell>
        </row>
        <row r="144">
          <cell r="F144">
            <v>953</v>
          </cell>
          <cell r="G144">
            <v>0</v>
          </cell>
          <cell r="H144">
            <v>0</v>
          </cell>
          <cell r="J144">
            <v>953</v>
          </cell>
          <cell r="K144">
            <v>0</v>
          </cell>
          <cell r="L144">
            <v>0</v>
          </cell>
        </row>
        <row r="145">
          <cell r="F145">
            <v>1038</v>
          </cell>
          <cell r="G145">
            <v>0</v>
          </cell>
          <cell r="H145">
            <v>0</v>
          </cell>
          <cell r="J145">
            <v>1038</v>
          </cell>
          <cell r="K145">
            <v>0</v>
          </cell>
          <cell r="L145">
            <v>0</v>
          </cell>
        </row>
        <row r="146">
          <cell r="F146">
            <v>1191</v>
          </cell>
          <cell r="G146">
            <v>0</v>
          </cell>
          <cell r="H146">
            <v>0</v>
          </cell>
          <cell r="J146">
            <v>1191</v>
          </cell>
          <cell r="K146">
            <v>0</v>
          </cell>
          <cell r="L146">
            <v>0</v>
          </cell>
        </row>
        <row r="147">
          <cell r="F147">
            <v>1321</v>
          </cell>
          <cell r="G147">
            <v>0</v>
          </cell>
          <cell r="H147">
            <v>0</v>
          </cell>
          <cell r="J147">
            <v>1321</v>
          </cell>
          <cell r="K147">
            <v>0</v>
          </cell>
          <cell r="L147">
            <v>0</v>
          </cell>
        </row>
        <row r="148">
          <cell r="F148">
            <v>1711</v>
          </cell>
          <cell r="G148">
            <v>0</v>
          </cell>
          <cell r="H148">
            <v>0</v>
          </cell>
          <cell r="J148">
            <v>1711</v>
          </cell>
          <cell r="K148">
            <v>0</v>
          </cell>
          <cell r="L148">
            <v>0</v>
          </cell>
        </row>
        <row r="149">
          <cell r="F149">
            <v>2049</v>
          </cell>
          <cell r="G149">
            <v>0</v>
          </cell>
          <cell r="H149">
            <v>0</v>
          </cell>
          <cell r="J149">
            <v>2049</v>
          </cell>
          <cell r="K149">
            <v>0</v>
          </cell>
          <cell r="L149">
            <v>0</v>
          </cell>
        </row>
        <row r="150">
          <cell r="F150">
            <v>2590</v>
          </cell>
          <cell r="G150">
            <v>0</v>
          </cell>
          <cell r="H150">
            <v>0</v>
          </cell>
          <cell r="J150">
            <v>2590</v>
          </cell>
          <cell r="K150">
            <v>0</v>
          </cell>
          <cell r="L150">
            <v>0</v>
          </cell>
        </row>
        <row r="151">
          <cell r="F151">
            <v>2889</v>
          </cell>
          <cell r="G151">
            <v>0</v>
          </cell>
          <cell r="H151">
            <v>0</v>
          </cell>
          <cell r="J151">
            <v>2889</v>
          </cell>
          <cell r="K151">
            <v>0</v>
          </cell>
          <cell r="L151">
            <v>0</v>
          </cell>
        </row>
        <row r="152">
          <cell r="F152">
            <v>2986</v>
          </cell>
          <cell r="G152">
            <v>0</v>
          </cell>
          <cell r="H152">
            <v>0</v>
          </cell>
          <cell r="J152">
            <v>2986</v>
          </cell>
          <cell r="K152">
            <v>0</v>
          </cell>
          <cell r="L152">
            <v>0</v>
          </cell>
        </row>
        <row r="153">
          <cell r="F153">
            <v>712</v>
          </cell>
          <cell r="G153">
            <v>0</v>
          </cell>
          <cell r="H153">
            <v>0</v>
          </cell>
          <cell r="J153">
            <v>712</v>
          </cell>
          <cell r="K153">
            <v>0</v>
          </cell>
          <cell r="L153">
            <v>0</v>
          </cell>
        </row>
        <row r="154">
          <cell r="F154">
            <v>543</v>
          </cell>
          <cell r="G154">
            <v>0</v>
          </cell>
          <cell r="H154">
            <v>0</v>
          </cell>
          <cell r="J154">
            <v>543</v>
          </cell>
          <cell r="K154">
            <v>0</v>
          </cell>
          <cell r="L154">
            <v>0</v>
          </cell>
        </row>
        <row r="155">
          <cell r="F155">
            <v>2672</v>
          </cell>
          <cell r="G155">
            <v>0</v>
          </cell>
          <cell r="H155">
            <v>0</v>
          </cell>
          <cell r="J155">
            <v>2672</v>
          </cell>
          <cell r="K155">
            <v>0</v>
          </cell>
          <cell r="L155">
            <v>0</v>
          </cell>
        </row>
        <row r="156">
          <cell r="F156">
            <v>526</v>
          </cell>
          <cell r="G156">
            <v>0</v>
          </cell>
          <cell r="H156">
            <v>0</v>
          </cell>
          <cell r="J156">
            <v>526</v>
          </cell>
          <cell r="K156">
            <v>0</v>
          </cell>
          <cell r="L156">
            <v>0</v>
          </cell>
        </row>
        <row r="157">
          <cell r="F157">
            <v>732</v>
          </cell>
          <cell r="G157">
            <v>0</v>
          </cell>
          <cell r="H157">
            <v>0</v>
          </cell>
          <cell r="J157">
            <v>732</v>
          </cell>
          <cell r="K157">
            <v>0</v>
          </cell>
          <cell r="L157">
            <v>0</v>
          </cell>
        </row>
        <row r="158">
          <cell r="F158">
            <v>826</v>
          </cell>
          <cell r="G158">
            <v>0</v>
          </cell>
          <cell r="H158">
            <v>0</v>
          </cell>
          <cell r="J158">
            <v>826</v>
          </cell>
          <cell r="K158">
            <v>0</v>
          </cell>
          <cell r="L158">
            <v>0</v>
          </cell>
        </row>
        <row r="159">
          <cell r="F159">
            <v>1167</v>
          </cell>
          <cell r="G159">
            <v>0</v>
          </cell>
          <cell r="H159">
            <v>0</v>
          </cell>
          <cell r="J159">
            <v>1167</v>
          </cell>
          <cell r="K159">
            <v>0</v>
          </cell>
          <cell r="L159">
            <v>0</v>
          </cell>
        </row>
        <row r="160">
          <cell r="F160">
            <v>1413</v>
          </cell>
          <cell r="G160">
            <v>0</v>
          </cell>
          <cell r="H160">
            <v>0</v>
          </cell>
          <cell r="J160">
            <v>1413</v>
          </cell>
          <cell r="K160">
            <v>0</v>
          </cell>
          <cell r="L160">
            <v>0</v>
          </cell>
        </row>
        <row r="161">
          <cell r="F161">
            <v>1687</v>
          </cell>
          <cell r="G161">
            <v>0</v>
          </cell>
          <cell r="H161">
            <v>0</v>
          </cell>
          <cell r="J161">
            <v>1687</v>
          </cell>
          <cell r="K161">
            <v>0</v>
          </cell>
          <cell r="L161">
            <v>0</v>
          </cell>
        </row>
        <row r="162">
          <cell r="F162">
            <v>2022</v>
          </cell>
          <cell r="G162">
            <v>0</v>
          </cell>
          <cell r="H162">
            <v>0</v>
          </cell>
          <cell r="J162">
            <v>2022</v>
          </cell>
          <cell r="K162">
            <v>0</v>
          </cell>
          <cell r="L162">
            <v>0</v>
          </cell>
        </row>
        <row r="163">
          <cell r="F163">
            <v>2303</v>
          </cell>
          <cell r="G163">
            <v>0</v>
          </cell>
          <cell r="H163">
            <v>0</v>
          </cell>
          <cell r="J163">
            <v>2303</v>
          </cell>
          <cell r="K163">
            <v>0</v>
          </cell>
          <cell r="L163">
            <v>0</v>
          </cell>
        </row>
        <row r="164">
          <cell r="F164">
            <v>2307</v>
          </cell>
          <cell r="G164">
            <v>0</v>
          </cell>
          <cell r="H164">
            <v>0</v>
          </cell>
          <cell r="J164">
            <v>2307</v>
          </cell>
          <cell r="K164">
            <v>0</v>
          </cell>
          <cell r="L164">
            <v>0</v>
          </cell>
        </row>
        <row r="165">
          <cell r="F165">
            <v>3591</v>
          </cell>
          <cell r="G165">
            <v>0</v>
          </cell>
          <cell r="H165">
            <v>0</v>
          </cell>
          <cell r="J165">
            <v>3591</v>
          </cell>
          <cell r="K165">
            <v>0</v>
          </cell>
          <cell r="L165">
            <v>0</v>
          </cell>
        </row>
        <row r="166">
          <cell r="F166">
            <v>1042</v>
          </cell>
          <cell r="G166">
            <v>0</v>
          </cell>
          <cell r="H166">
            <v>0</v>
          </cell>
          <cell r="J166">
            <v>1042</v>
          </cell>
          <cell r="K166">
            <v>0</v>
          </cell>
          <cell r="L166">
            <v>0</v>
          </cell>
        </row>
        <row r="167">
          <cell r="F167">
            <v>1418</v>
          </cell>
          <cell r="G167">
            <v>0</v>
          </cell>
          <cell r="H167">
            <v>0</v>
          </cell>
          <cell r="J167">
            <v>1418</v>
          </cell>
          <cell r="K167">
            <v>0</v>
          </cell>
          <cell r="L167">
            <v>0</v>
          </cell>
        </row>
        <row r="168">
          <cell r="F168">
            <v>2930</v>
          </cell>
          <cell r="G168">
            <v>0</v>
          </cell>
          <cell r="H168">
            <v>0</v>
          </cell>
          <cell r="J168">
            <v>2930</v>
          </cell>
          <cell r="K168">
            <v>0</v>
          </cell>
          <cell r="L168">
            <v>0</v>
          </cell>
        </row>
        <row r="169">
          <cell r="F169">
            <v>670</v>
          </cell>
          <cell r="G169">
            <v>0</v>
          </cell>
          <cell r="H169">
            <v>0</v>
          </cell>
          <cell r="J169">
            <v>670</v>
          </cell>
          <cell r="K169">
            <v>0</v>
          </cell>
          <cell r="L169">
            <v>0</v>
          </cell>
        </row>
        <row r="170">
          <cell r="F170">
            <v>859</v>
          </cell>
          <cell r="G170">
            <v>0</v>
          </cell>
          <cell r="H170">
            <v>0</v>
          </cell>
          <cell r="J170">
            <v>859</v>
          </cell>
          <cell r="K170">
            <v>0</v>
          </cell>
          <cell r="L170">
            <v>0</v>
          </cell>
        </row>
        <row r="171">
          <cell r="F171">
            <v>931</v>
          </cell>
          <cell r="G171">
            <v>0</v>
          </cell>
          <cell r="H171">
            <v>0</v>
          </cell>
          <cell r="J171">
            <v>931</v>
          </cell>
          <cell r="K171">
            <v>0</v>
          </cell>
          <cell r="L171">
            <v>0</v>
          </cell>
        </row>
        <row r="172">
          <cell r="F172">
            <v>1141</v>
          </cell>
          <cell r="G172">
            <v>0</v>
          </cell>
          <cell r="H172">
            <v>0</v>
          </cell>
          <cell r="J172">
            <v>1141</v>
          </cell>
          <cell r="K172">
            <v>0</v>
          </cell>
          <cell r="L172">
            <v>0</v>
          </cell>
        </row>
        <row r="173">
          <cell r="F173">
            <v>695</v>
          </cell>
          <cell r="G173">
            <v>0</v>
          </cell>
          <cell r="H173">
            <v>0</v>
          </cell>
          <cell r="J173">
            <v>695</v>
          </cell>
          <cell r="K173">
            <v>0</v>
          </cell>
          <cell r="L173">
            <v>0</v>
          </cell>
        </row>
        <row r="174">
          <cell r="F174">
            <v>1542</v>
          </cell>
          <cell r="G174">
            <v>0</v>
          </cell>
          <cell r="H174">
            <v>0</v>
          </cell>
          <cell r="J174">
            <v>1542</v>
          </cell>
          <cell r="K174">
            <v>0</v>
          </cell>
          <cell r="L174">
            <v>0</v>
          </cell>
        </row>
        <row r="175">
          <cell r="F175">
            <v>1688</v>
          </cell>
          <cell r="G175">
            <v>0</v>
          </cell>
          <cell r="H175">
            <v>0</v>
          </cell>
          <cell r="J175">
            <v>1688</v>
          </cell>
          <cell r="K175">
            <v>0</v>
          </cell>
          <cell r="L175">
            <v>0</v>
          </cell>
        </row>
        <row r="176">
          <cell r="F176">
            <v>2800</v>
          </cell>
          <cell r="G176">
            <v>0</v>
          </cell>
          <cell r="H176">
            <v>0</v>
          </cell>
          <cell r="J176">
            <v>2800</v>
          </cell>
          <cell r="K176">
            <v>0</v>
          </cell>
          <cell r="L176">
            <v>0</v>
          </cell>
        </row>
        <row r="177">
          <cell r="F177">
            <v>753</v>
          </cell>
          <cell r="G177">
            <v>0</v>
          </cell>
          <cell r="H177">
            <v>0</v>
          </cell>
          <cell r="J177">
            <v>753</v>
          </cell>
          <cell r="K177">
            <v>0</v>
          </cell>
          <cell r="L177">
            <v>0</v>
          </cell>
        </row>
        <row r="178">
          <cell r="F178">
            <v>2858</v>
          </cell>
          <cell r="G178">
            <v>0</v>
          </cell>
          <cell r="H178">
            <v>0</v>
          </cell>
          <cell r="J178">
            <v>2858</v>
          </cell>
          <cell r="K178">
            <v>0</v>
          </cell>
          <cell r="L178">
            <v>0</v>
          </cell>
        </row>
        <row r="179">
          <cell r="F179">
            <v>596</v>
          </cell>
          <cell r="G179">
            <v>0</v>
          </cell>
          <cell r="H179">
            <v>0</v>
          </cell>
          <cell r="J179">
            <v>596</v>
          </cell>
          <cell r="K179">
            <v>0</v>
          </cell>
          <cell r="L179">
            <v>0</v>
          </cell>
        </row>
        <row r="180">
          <cell r="F180">
            <v>800</v>
          </cell>
          <cell r="G180">
            <v>0</v>
          </cell>
          <cell r="H180">
            <v>0</v>
          </cell>
          <cell r="J180">
            <v>800</v>
          </cell>
          <cell r="K180">
            <v>0</v>
          </cell>
          <cell r="L180">
            <v>0</v>
          </cell>
        </row>
        <row r="181">
          <cell r="F181">
            <v>938</v>
          </cell>
          <cell r="G181">
            <v>0</v>
          </cell>
          <cell r="H181">
            <v>0</v>
          </cell>
          <cell r="J181">
            <v>938</v>
          </cell>
          <cell r="K181">
            <v>0</v>
          </cell>
          <cell r="L181">
            <v>0</v>
          </cell>
        </row>
        <row r="182">
          <cell r="F182">
            <v>1053</v>
          </cell>
          <cell r="G182">
            <v>0</v>
          </cell>
          <cell r="H182">
            <v>0</v>
          </cell>
          <cell r="J182">
            <v>1053</v>
          </cell>
          <cell r="K182">
            <v>0</v>
          </cell>
          <cell r="L182">
            <v>0</v>
          </cell>
        </row>
        <row r="183">
          <cell r="F183">
            <v>1511</v>
          </cell>
          <cell r="G183">
            <v>0</v>
          </cell>
          <cell r="H183">
            <v>0</v>
          </cell>
          <cell r="J183">
            <v>1511</v>
          </cell>
          <cell r="K183">
            <v>0</v>
          </cell>
          <cell r="L183">
            <v>0</v>
          </cell>
        </row>
        <row r="184">
          <cell r="F184">
            <v>1846</v>
          </cell>
          <cell r="G184">
            <v>0</v>
          </cell>
          <cell r="H184">
            <v>0</v>
          </cell>
          <cell r="J184">
            <v>1846</v>
          </cell>
          <cell r="K184">
            <v>0</v>
          </cell>
          <cell r="L184">
            <v>0</v>
          </cell>
        </row>
        <row r="185">
          <cell r="F185">
            <v>3714</v>
          </cell>
          <cell r="G185">
            <v>0</v>
          </cell>
          <cell r="H185">
            <v>0</v>
          </cell>
          <cell r="J185">
            <v>3714</v>
          </cell>
          <cell r="K185">
            <v>0</v>
          </cell>
          <cell r="L185">
            <v>0</v>
          </cell>
        </row>
        <row r="186">
          <cell r="F186">
            <v>350</v>
          </cell>
          <cell r="G186">
            <v>0</v>
          </cell>
          <cell r="H186">
            <v>0</v>
          </cell>
          <cell r="J186">
            <v>350</v>
          </cell>
          <cell r="K186">
            <v>0</v>
          </cell>
          <cell r="L186">
            <v>0</v>
          </cell>
        </row>
        <row r="187">
          <cell r="F187">
            <v>615</v>
          </cell>
          <cell r="G187">
            <v>0</v>
          </cell>
          <cell r="H187">
            <v>0</v>
          </cell>
          <cell r="J187">
            <v>615</v>
          </cell>
          <cell r="K187">
            <v>0</v>
          </cell>
          <cell r="L187">
            <v>0</v>
          </cell>
        </row>
        <row r="188">
          <cell r="F188">
            <v>1369</v>
          </cell>
          <cell r="G188">
            <v>0</v>
          </cell>
          <cell r="H188">
            <v>0</v>
          </cell>
          <cell r="J188">
            <v>1369</v>
          </cell>
          <cell r="K188">
            <v>0</v>
          </cell>
          <cell r="L188">
            <v>0</v>
          </cell>
        </row>
        <row r="189">
          <cell r="F189">
            <v>240</v>
          </cell>
          <cell r="G189">
            <v>0</v>
          </cell>
          <cell r="H189">
            <v>0</v>
          </cell>
          <cell r="J189">
            <v>240</v>
          </cell>
          <cell r="K189">
            <v>0</v>
          </cell>
          <cell r="L189">
            <v>0</v>
          </cell>
        </row>
        <row r="190">
          <cell r="F190">
            <v>932</v>
          </cell>
          <cell r="G190">
            <v>0</v>
          </cell>
          <cell r="H190">
            <v>0</v>
          </cell>
          <cell r="J190">
            <v>932</v>
          </cell>
          <cell r="K190">
            <v>0</v>
          </cell>
          <cell r="L190">
            <v>0</v>
          </cell>
        </row>
        <row r="191">
          <cell r="F191">
            <v>1192</v>
          </cell>
          <cell r="G191">
            <v>0</v>
          </cell>
          <cell r="H191">
            <v>0</v>
          </cell>
          <cell r="J191">
            <v>1192</v>
          </cell>
          <cell r="K191">
            <v>0</v>
          </cell>
          <cell r="L191">
            <v>0</v>
          </cell>
        </row>
        <row r="192">
          <cell r="F192">
            <v>1566</v>
          </cell>
          <cell r="G192">
            <v>0</v>
          </cell>
          <cell r="H192">
            <v>0</v>
          </cell>
          <cell r="J192">
            <v>1566</v>
          </cell>
          <cell r="K192">
            <v>0</v>
          </cell>
          <cell r="L192">
            <v>0</v>
          </cell>
        </row>
        <row r="193">
          <cell r="F193">
            <v>1921</v>
          </cell>
          <cell r="G193">
            <v>0</v>
          </cell>
          <cell r="H193">
            <v>0</v>
          </cell>
          <cell r="J193">
            <v>1921</v>
          </cell>
          <cell r="K193">
            <v>0</v>
          </cell>
          <cell r="L193">
            <v>0</v>
          </cell>
        </row>
        <row r="194">
          <cell r="F194">
            <v>2224</v>
          </cell>
          <cell r="G194">
            <v>0</v>
          </cell>
          <cell r="H194">
            <v>0</v>
          </cell>
          <cell r="J194">
            <v>2224</v>
          </cell>
          <cell r="K194">
            <v>0</v>
          </cell>
          <cell r="L194">
            <v>0</v>
          </cell>
        </row>
        <row r="195">
          <cell r="F195">
            <v>3104</v>
          </cell>
          <cell r="G195">
            <v>0</v>
          </cell>
          <cell r="H195">
            <v>0</v>
          </cell>
          <cell r="J195">
            <v>3104</v>
          </cell>
          <cell r="K195">
            <v>0</v>
          </cell>
          <cell r="L195">
            <v>0</v>
          </cell>
        </row>
        <row r="196">
          <cell r="F196">
            <v>3950</v>
          </cell>
          <cell r="G196">
            <v>0</v>
          </cell>
          <cell r="H196">
            <v>0</v>
          </cell>
          <cell r="J196">
            <v>3950</v>
          </cell>
          <cell r="K196">
            <v>0</v>
          </cell>
          <cell r="L196">
            <v>0</v>
          </cell>
        </row>
        <row r="197">
          <cell r="F197">
            <v>3529</v>
          </cell>
          <cell r="G197">
            <v>0</v>
          </cell>
          <cell r="H197">
            <v>0</v>
          </cell>
          <cell r="J197">
            <v>3529</v>
          </cell>
          <cell r="K197">
            <v>0</v>
          </cell>
          <cell r="L197">
            <v>0</v>
          </cell>
        </row>
        <row r="198">
          <cell r="F198">
            <v>7081</v>
          </cell>
          <cell r="G198">
            <v>0</v>
          </cell>
          <cell r="H198">
            <v>0</v>
          </cell>
          <cell r="J198">
            <v>7081</v>
          </cell>
          <cell r="K198">
            <v>0</v>
          </cell>
          <cell r="L198">
            <v>0</v>
          </cell>
        </row>
        <row r="199">
          <cell r="F199">
            <v>1390</v>
          </cell>
          <cell r="G199">
            <v>0</v>
          </cell>
          <cell r="H199">
            <v>0</v>
          </cell>
          <cell r="J199">
            <v>1390</v>
          </cell>
          <cell r="K199">
            <v>0</v>
          </cell>
          <cell r="L199">
            <v>0</v>
          </cell>
        </row>
        <row r="200">
          <cell r="F200">
            <v>1820</v>
          </cell>
          <cell r="G200">
            <v>0</v>
          </cell>
          <cell r="H200">
            <v>0</v>
          </cell>
          <cell r="J200">
            <v>1820</v>
          </cell>
          <cell r="K200">
            <v>0</v>
          </cell>
          <cell r="L200">
            <v>0</v>
          </cell>
        </row>
        <row r="201">
          <cell r="F201">
            <v>2170</v>
          </cell>
          <cell r="G201">
            <v>0</v>
          </cell>
          <cell r="H201">
            <v>0</v>
          </cell>
          <cell r="J201">
            <v>2170</v>
          </cell>
          <cell r="K201">
            <v>0</v>
          </cell>
          <cell r="L201">
            <v>0</v>
          </cell>
        </row>
        <row r="202">
          <cell r="F202">
            <v>3270</v>
          </cell>
          <cell r="G202">
            <v>0</v>
          </cell>
          <cell r="H202">
            <v>0</v>
          </cell>
          <cell r="J202">
            <v>3270</v>
          </cell>
          <cell r="K202">
            <v>0</v>
          </cell>
          <cell r="L202">
            <v>0</v>
          </cell>
        </row>
        <row r="203">
          <cell r="F203">
            <v>5210</v>
          </cell>
          <cell r="G203">
            <v>0</v>
          </cell>
          <cell r="H203">
            <v>0</v>
          </cell>
          <cell r="J203">
            <v>5210</v>
          </cell>
          <cell r="K203">
            <v>0</v>
          </cell>
          <cell r="L203">
            <v>0</v>
          </cell>
        </row>
        <row r="204">
          <cell r="F204">
            <v>6200</v>
          </cell>
          <cell r="G204">
            <v>0</v>
          </cell>
          <cell r="H204">
            <v>0</v>
          </cell>
          <cell r="J204">
            <v>6200</v>
          </cell>
          <cell r="K204">
            <v>0</v>
          </cell>
          <cell r="L204">
            <v>0</v>
          </cell>
        </row>
        <row r="205">
          <cell r="F205">
            <v>13800</v>
          </cell>
          <cell r="G205">
            <v>0</v>
          </cell>
          <cell r="H205">
            <v>0</v>
          </cell>
          <cell r="J205">
            <v>13800</v>
          </cell>
          <cell r="K205">
            <v>0</v>
          </cell>
          <cell r="L205">
            <v>0</v>
          </cell>
        </row>
        <row r="206">
          <cell r="F206">
            <v>17770</v>
          </cell>
          <cell r="G206">
            <v>0</v>
          </cell>
          <cell r="H206">
            <v>0</v>
          </cell>
          <cell r="J206">
            <v>17770</v>
          </cell>
          <cell r="K206">
            <v>0</v>
          </cell>
          <cell r="L206">
            <v>0</v>
          </cell>
        </row>
        <row r="207">
          <cell r="F207">
            <v>3900</v>
          </cell>
          <cell r="G207">
            <v>0</v>
          </cell>
          <cell r="H207">
            <v>0</v>
          </cell>
          <cell r="J207">
            <v>3900</v>
          </cell>
          <cell r="K207">
            <v>0</v>
          </cell>
          <cell r="L207">
            <v>0</v>
          </cell>
        </row>
        <row r="208">
          <cell r="F208">
            <v>145</v>
          </cell>
          <cell r="G208">
            <v>0</v>
          </cell>
          <cell r="H208">
            <v>0</v>
          </cell>
          <cell r="J208">
            <v>145</v>
          </cell>
          <cell r="K208">
            <v>0</v>
          </cell>
          <cell r="L208">
            <v>0</v>
          </cell>
        </row>
        <row r="209">
          <cell r="F209">
            <v>0</v>
          </cell>
          <cell r="G209">
            <v>0</v>
          </cell>
          <cell r="H209">
            <v>0</v>
          </cell>
          <cell r="J209">
            <v>0</v>
          </cell>
          <cell r="K209">
            <v>0</v>
          </cell>
          <cell r="L209">
            <v>0</v>
          </cell>
        </row>
        <row r="210">
          <cell r="F210">
            <v>295</v>
          </cell>
          <cell r="G210">
            <v>0</v>
          </cell>
          <cell r="H210">
            <v>0</v>
          </cell>
          <cell r="J210">
            <v>295</v>
          </cell>
          <cell r="K210">
            <v>0</v>
          </cell>
          <cell r="L210">
            <v>0</v>
          </cell>
        </row>
        <row r="211">
          <cell r="F211">
            <v>354</v>
          </cell>
          <cell r="G211">
            <v>0</v>
          </cell>
          <cell r="H211">
            <v>0</v>
          </cell>
          <cell r="J211">
            <v>354</v>
          </cell>
          <cell r="K211">
            <v>0</v>
          </cell>
          <cell r="L211">
            <v>0</v>
          </cell>
        </row>
        <row r="212">
          <cell r="F212">
            <v>686</v>
          </cell>
          <cell r="G212">
            <v>0</v>
          </cell>
          <cell r="H212">
            <v>0</v>
          </cell>
          <cell r="J212">
            <v>686</v>
          </cell>
          <cell r="K212">
            <v>0</v>
          </cell>
          <cell r="L212">
            <v>0</v>
          </cell>
        </row>
        <row r="213">
          <cell r="F213">
            <v>993</v>
          </cell>
          <cell r="G213">
            <v>0</v>
          </cell>
          <cell r="H213">
            <v>0</v>
          </cell>
          <cell r="J213">
            <v>993</v>
          </cell>
          <cell r="K213">
            <v>0</v>
          </cell>
          <cell r="L213">
            <v>0</v>
          </cell>
        </row>
        <row r="214">
          <cell r="F214">
            <v>1146</v>
          </cell>
          <cell r="G214">
            <v>0</v>
          </cell>
          <cell r="H214">
            <v>0</v>
          </cell>
          <cell r="J214">
            <v>1146</v>
          </cell>
          <cell r="K214">
            <v>0</v>
          </cell>
          <cell r="L214">
            <v>0</v>
          </cell>
        </row>
        <row r="215">
          <cell r="F215">
            <v>1626</v>
          </cell>
          <cell r="G215">
            <v>0</v>
          </cell>
          <cell r="H215">
            <v>0</v>
          </cell>
          <cell r="J215">
            <v>1626</v>
          </cell>
          <cell r="K215">
            <v>0</v>
          </cell>
          <cell r="L215">
            <v>0</v>
          </cell>
        </row>
        <row r="216">
          <cell r="F216">
            <v>2187</v>
          </cell>
          <cell r="G216">
            <v>0</v>
          </cell>
          <cell r="H216">
            <v>0</v>
          </cell>
          <cell r="J216">
            <v>2187</v>
          </cell>
          <cell r="K216">
            <v>0</v>
          </cell>
          <cell r="L216">
            <v>0</v>
          </cell>
        </row>
        <row r="217">
          <cell r="F217">
            <v>3331</v>
          </cell>
          <cell r="G217">
            <v>0</v>
          </cell>
          <cell r="H217">
            <v>0</v>
          </cell>
          <cell r="J217">
            <v>3331</v>
          </cell>
          <cell r="K217">
            <v>0</v>
          </cell>
          <cell r="L217">
            <v>0</v>
          </cell>
        </row>
        <row r="218">
          <cell r="F218">
            <v>3942</v>
          </cell>
          <cell r="G218">
            <v>0</v>
          </cell>
          <cell r="H218">
            <v>0</v>
          </cell>
          <cell r="J218">
            <v>3942</v>
          </cell>
          <cell r="K218">
            <v>0</v>
          </cell>
          <cell r="L218">
            <v>0</v>
          </cell>
        </row>
        <row r="219">
          <cell r="F219">
            <v>195</v>
          </cell>
          <cell r="G219">
            <v>0</v>
          </cell>
          <cell r="H219">
            <v>0</v>
          </cell>
          <cell r="J219">
            <v>195</v>
          </cell>
          <cell r="K219">
            <v>0</v>
          </cell>
          <cell r="L219">
            <v>0</v>
          </cell>
        </row>
        <row r="220">
          <cell r="F220">
            <v>193</v>
          </cell>
          <cell r="G220">
            <v>0</v>
          </cell>
          <cell r="H220">
            <v>0</v>
          </cell>
          <cell r="J220">
            <v>193</v>
          </cell>
          <cell r="K220">
            <v>0</v>
          </cell>
          <cell r="L220">
            <v>0</v>
          </cell>
        </row>
        <row r="221">
          <cell r="F221">
            <v>470</v>
          </cell>
          <cell r="G221">
            <v>0</v>
          </cell>
          <cell r="H221">
            <v>0</v>
          </cell>
          <cell r="J221">
            <v>470</v>
          </cell>
          <cell r="K221">
            <v>0</v>
          </cell>
          <cell r="L221">
            <v>0</v>
          </cell>
        </row>
        <row r="222">
          <cell r="F222">
            <v>429</v>
          </cell>
          <cell r="G222">
            <v>0</v>
          </cell>
          <cell r="H222">
            <v>0</v>
          </cell>
          <cell r="J222">
            <v>429</v>
          </cell>
          <cell r="K222">
            <v>0</v>
          </cell>
          <cell r="L222">
            <v>0</v>
          </cell>
        </row>
        <row r="223">
          <cell r="F223">
            <v>565</v>
          </cell>
          <cell r="G223">
            <v>0</v>
          </cell>
          <cell r="H223">
            <v>0</v>
          </cell>
          <cell r="J223">
            <v>565</v>
          </cell>
          <cell r="K223">
            <v>0</v>
          </cell>
          <cell r="L223">
            <v>0</v>
          </cell>
        </row>
        <row r="224">
          <cell r="F224">
            <v>800</v>
          </cell>
          <cell r="G224">
            <v>0</v>
          </cell>
          <cell r="H224">
            <v>0</v>
          </cell>
          <cell r="J224">
            <v>800</v>
          </cell>
          <cell r="K224">
            <v>0</v>
          </cell>
          <cell r="L224">
            <v>0</v>
          </cell>
        </row>
        <row r="225">
          <cell r="F225">
            <v>1027</v>
          </cell>
          <cell r="G225">
            <v>0</v>
          </cell>
          <cell r="H225">
            <v>0</v>
          </cell>
          <cell r="J225">
            <v>1027</v>
          </cell>
          <cell r="K225">
            <v>0</v>
          </cell>
          <cell r="L225">
            <v>0</v>
          </cell>
        </row>
        <row r="226">
          <cell r="F226">
            <v>1570</v>
          </cell>
          <cell r="G226">
            <v>0</v>
          </cell>
          <cell r="H226">
            <v>0</v>
          </cell>
          <cell r="J226">
            <v>1570</v>
          </cell>
          <cell r="K226">
            <v>0</v>
          </cell>
          <cell r="L226">
            <v>0</v>
          </cell>
        </row>
        <row r="227">
          <cell r="F227">
            <v>2010</v>
          </cell>
          <cell r="G227">
            <v>0</v>
          </cell>
          <cell r="H227">
            <v>0</v>
          </cell>
          <cell r="J227">
            <v>2010</v>
          </cell>
          <cell r="K227">
            <v>0</v>
          </cell>
          <cell r="L227">
            <v>0</v>
          </cell>
        </row>
        <row r="228">
          <cell r="F228">
            <v>360</v>
          </cell>
          <cell r="G228">
            <v>0</v>
          </cell>
          <cell r="H228">
            <v>0</v>
          </cell>
          <cell r="J228">
            <v>360</v>
          </cell>
          <cell r="K228">
            <v>0</v>
          </cell>
          <cell r="L228">
            <v>0</v>
          </cell>
        </row>
        <row r="229">
          <cell r="F229">
            <v>540</v>
          </cell>
          <cell r="G229">
            <v>0</v>
          </cell>
          <cell r="H229">
            <v>0</v>
          </cell>
          <cell r="J229">
            <v>540</v>
          </cell>
          <cell r="K229">
            <v>0</v>
          </cell>
          <cell r="L229">
            <v>0</v>
          </cell>
        </row>
        <row r="230">
          <cell r="F230">
            <v>670</v>
          </cell>
          <cell r="G230">
            <v>0</v>
          </cell>
          <cell r="H230">
            <v>0</v>
          </cell>
          <cell r="J230">
            <v>670</v>
          </cell>
          <cell r="K230">
            <v>0</v>
          </cell>
          <cell r="L230">
            <v>0</v>
          </cell>
        </row>
        <row r="231">
          <cell r="F231">
            <v>970</v>
          </cell>
          <cell r="G231">
            <v>0</v>
          </cell>
          <cell r="H231">
            <v>0</v>
          </cell>
          <cell r="J231">
            <v>970</v>
          </cell>
          <cell r="K231">
            <v>0</v>
          </cell>
          <cell r="L231">
            <v>0</v>
          </cell>
        </row>
        <row r="232">
          <cell r="F232">
            <v>1250</v>
          </cell>
          <cell r="G232">
            <v>0</v>
          </cell>
          <cell r="H232">
            <v>0</v>
          </cell>
          <cell r="J232">
            <v>1250</v>
          </cell>
          <cell r="K232">
            <v>0</v>
          </cell>
          <cell r="L232">
            <v>0</v>
          </cell>
        </row>
        <row r="233">
          <cell r="F233">
            <v>1890</v>
          </cell>
          <cell r="G233">
            <v>0</v>
          </cell>
          <cell r="H233">
            <v>0</v>
          </cell>
          <cell r="J233">
            <v>1890</v>
          </cell>
          <cell r="K233">
            <v>0</v>
          </cell>
          <cell r="L233">
            <v>0</v>
          </cell>
        </row>
        <row r="234">
          <cell r="F234">
            <v>2700</v>
          </cell>
          <cell r="G234">
            <v>0</v>
          </cell>
          <cell r="H234">
            <v>0</v>
          </cell>
          <cell r="J234">
            <v>2700</v>
          </cell>
          <cell r="K234">
            <v>0</v>
          </cell>
          <cell r="L234">
            <v>0</v>
          </cell>
        </row>
        <row r="235">
          <cell r="F235">
            <v>3280</v>
          </cell>
          <cell r="G235">
            <v>0</v>
          </cell>
          <cell r="H235">
            <v>0</v>
          </cell>
          <cell r="J235">
            <v>3280</v>
          </cell>
          <cell r="K235">
            <v>0</v>
          </cell>
          <cell r="L235">
            <v>0</v>
          </cell>
        </row>
        <row r="236">
          <cell r="F236">
            <v>5350</v>
          </cell>
          <cell r="G236">
            <v>0</v>
          </cell>
          <cell r="H236">
            <v>0</v>
          </cell>
          <cell r="J236">
            <v>5350</v>
          </cell>
          <cell r="K236">
            <v>0</v>
          </cell>
          <cell r="L236">
            <v>0</v>
          </cell>
        </row>
        <row r="237">
          <cell r="F237">
            <v>6660</v>
          </cell>
          <cell r="G237">
            <v>0</v>
          </cell>
          <cell r="H237">
            <v>0</v>
          </cell>
          <cell r="J237">
            <v>6660</v>
          </cell>
          <cell r="K237">
            <v>0</v>
          </cell>
          <cell r="L237">
            <v>0</v>
          </cell>
        </row>
        <row r="238">
          <cell r="F238">
            <v>0</v>
          </cell>
          <cell r="G238">
            <v>0</v>
          </cell>
          <cell r="H238">
            <v>0</v>
          </cell>
          <cell r="J238">
            <v>0</v>
          </cell>
          <cell r="K238">
            <v>0</v>
          </cell>
          <cell r="L238">
            <v>0</v>
          </cell>
        </row>
        <row r="239">
          <cell r="F239">
            <v>0</v>
          </cell>
          <cell r="G239">
            <v>0</v>
          </cell>
          <cell r="H239">
            <v>0</v>
          </cell>
          <cell r="J239">
            <v>0</v>
          </cell>
          <cell r="K239">
            <v>0</v>
          </cell>
          <cell r="L239">
            <v>0</v>
          </cell>
        </row>
        <row r="240">
          <cell r="F240">
            <v>0</v>
          </cell>
          <cell r="G240">
            <v>0</v>
          </cell>
          <cell r="H240">
            <v>0</v>
          </cell>
          <cell r="J240">
            <v>0</v>
          </cell>
          <cell r="K240">
            <v>0</v>
          </cell>
          <cell r="L240">
            <v>0</v>
          </cell>
        </row>
        <row r="241">
          <cell r="F241">
            <v>0</v>
          </cell>
          <cell r="G241">
            <v>0</v>
          </cell>
          <cell r="H241">
            <v>0</v>
          </cell>
          <cell r="J241">
            <v>0</v>
          </cell>
          <cell r="K241">
            <v>0</v>
          </cell>
          <cell r="L241">
            <v>0</v>
          </cell>
        </row>
        <row r="242">
          <cell r="F242">
            <v>0</v>
          </cell>
          <cell r="G242">
            <v>0</v>
          </cell>
          <cell r="H242">
            <v>0</v>
          </cell>
          <cell r="J242">
            <v>0</v>
          </cell>
          <cell r="K242">
            <v>0</v>
          </cell>
          <cell r="L242">
            <v>0</v>
          </cell>
        </row>
        <row r="243">
          <cell r="F243">
            <v>0</v>
          </cell>
          <cell r="G243">
            <v>0</v>
          </cell>
          <cell r="H243">
            <v>0</v>
          </cell>
          <cell r="J243">
            <v>0</v>
          </cell>
          <cell r="K243">
            <v>0</v>
          </cell>
          <cell r="L243">
            <v>0</v>
          </cell>
        </row>
        <row r="244">
          <cell r="F244">
            <v>0</v>
          </cell>
          <cell r="G244">
            <v>0</v>
          </cell>
          <cell r="H244">
            <v>0</v>
          </cell>
          <cell r="J244">
            <v>0</v>
          </cell>
          <cell r="K244">
            <v>0</v>
          </cell>
          <cell r="L244">
            <v>0</v>
          </cell>
        </row>
        <row r="245">
          <cell r="F245">
            <v>71</v>
          </cell>
          <cell r="G245">
            <v>0</v>
          </cell>
          <cell r="H245">
            <v>0</v>
          </cell>
          <cell r="J245">
            <v>71</v>
          </cell>
          <cell r="K245">
            <v>0</v>
          </cell>
          <cell r="L245">
            <v>0</v>
          </cell>
        </row>
        <row r="246">
          <cell r="F246">
            <v>107</v>
          </cell>
          <cell r="G246">
            <v>0</v>
          </cell>
          <cell r="H246">
            <v>0</v>
          </cell>
          <cell r="J246">
            <v>107</v>
          </cell>
          <cell r="K246">
            <v>0</v>
          </cell>
          <cell r="L246">
            <v>0</v>
          </cell>
        </row>
        <row r="247">
          <cell r="F247">
            <v>137</v>
          </cell>
          <cell r="G247">
            <v>0</v>
          </cell>
          <cell r="H247">
            <v>0</v>
          </cell>
          <cell r="J247">
            <v>137</v>
          </cell>
          <cell r="K247">
            <v>0</v>
          </cell>
          <cell r="L247">
            <v>0</v>
          </cell>
        </row>
        <row r="248">
          <cell r="F248">
            <v>200</v>
          </cell>
          <cell r="G248">
            <v>0</v>
          </cell>
          <cell r="H248">
            <v>0</v>
          </cell>
          <cell r="J248">
            <v>200</v>
          </cell>
          <cell r="K248">
            <v>0</v>
          </cell>
          <cell r="L248">
            <v>0</v>
          </cell>
        </row>
        <row r="249">
          <cell r="F249">
            <v>350</v>
          </cell>
          <cell r="G249">
            <v>0</v>
          </cell>
          <cell r="H249">
            <v>0</v>
          </cell>
          <cell r="J249">
            <v>350</v>
          </cell>
          <cell r="K249">
            <v>0</v>
          </cell>
          <cell r="L249">
            <v>0</v>
          </cell>
        </row>
        <row r="250">
          <cell r="F250">
            <v>240</v>
          </cell>
          <cell r="G250">
            <v>0</v>
          </cell>
          <cell r="H250">
            <v>0</v>
          </cell>
          <cell r="J250">
            <v>240</v>
          </cell>
          <cell r="K250">
            <v>0</v>
          </cell>
          <cell r="L250">
            <v>0</v>
          </cell>
        </row>
        <row r="251">
          <cell r="F251">
            <v>540</v>
          </cell>
          <cell r="G251">
            <v>0</v>
          </cell>
          <cell r="H251">
            <v>0</v>
          </cell>
          <cell r="J251">
            <v>540</v>
          </cell>
          <cell r="K251">
            <v>0</v>
          </cell>
          <cell r="L251">
            <v>0</v>
          </cell>
        </row>
        <row r="252">
          <cell r="F252">
            <v>390</v>
          </cell>
          <cell r="G252">
            <v>0</v>
          </cell>
          <cell r="H252">
            <v>0</v>
          </cell>
          <cell r="J252">
            <v>390</v>
          </cell>
          <cell r="K252">
            <v>0</v>
          </cell>
          <cell r="L252">
            <v>0</v>
          </cell>
        </row>
        <row r="253">
          <cell r="F253">
            <v>740</v>
          </cell>
          <cell r="G253">
            <v>0</v>
          </cell>
          <cell r="H253">
            <v>0</v>
          </cell>
          <cell r="J253">
            <v>740</v>
          </cell>
          <cell r="K253">
            <v>0</v>
          </cell>
          <cell r="L253">
            <v>0</v>
          </cell>
        </row>
        <row r="254">
          <cell r="F254">
            <v>1250</v>
          </cell>
          <cell r="G254">
            <v>0</v>
          </cell>
          <cell r="H254">
            <v>0</v>
          </cell>
          <cell r="J254">
            <v>1250</v>
          </cell>
          <cell r="K254">
            <v>0</v>
          </cell>
          <cell r="L254">
            <v>0</v>
          </cell>
        </row>
        <row r="255">
          <cell r="F255">
            <v>1235</v>
          </cell>
          <cell r="G255">
            <v>0</v>
          </cell>
          <cell r="H255">
            <v>0</v>
          </cell>
          <cell r="J255">
            <v>1235</v>
          </cell>
          <cell r="K255">
            <v>0</v>
          </cell>
          <cell r="L255">
            <v>0</v>
          </cell>
        </row>
        <row r="256">
          <cell r="F256">
            <v>2150</v>
          </cell>
          <cell r="G256">
            <v>0</v>
          </cell>
          <cell r="H256">
            <v>0</v>
          </cell>
          <cell r="J256">
            <v>2150</v>
          </cell>
          <cell r="K256">
            <v>0</v>
          </cell>
          <cell r="L256">
            <v>0</v>
          </cell>
        </row>
        <row r="257">
          <cell r="F257">
            <v>0</v>
          </cell>
          <cell r="G257">
            <v>0</v>
          </cell>
          <cell r="H257">
            <v>0</v>
          </cell>
          <cell r="J257">
            <v>0</v>
          </cell>
          <cell r="K257">
            <v>0</v>
          </cell>
          <cell r="L257">
            <v>0</v>
          </cell>
        </row>
        <row r="258">
          <cell r="F258">
            <v>67600</v>
          </cell>
          <cell r="G258">
            <v>0</v>
          </cell>
          <cell r="H258">
            <v>0</v>
          </cell>
          <cell r="J258">
            <v>67600</v>
          </cell>
          <cell r="K258">
            <v>0</v>
          </cell>
          <cell r="L258">
            <v>0</v>
          </cell>
        </row>
        <row r="259">
          <cell r="F259">
            <v>1590</v>
          </cell>
          <cell r="G259">
            <v>0</v>
          </cell>
          <cell r="H259">
            <v>0</v>
          </cell>
          <cell r="J259">
            <v>1590</v>
          </cell>
          <cell r="K259">
            <v>0</v>
          </cell>
          <cell r="L259">
            <v>0</v>
          </cell>
        </row>
        <row r="260">
          <cell r="F260">
            <v>2250</v>
          </cell>
          <cell r="G260">
            <v>0</v>
          </cell>
          <cell r="H260">
            <v>0</v>
          </cell>
          <cell r="J260">
            <v>2250</v>
          </cell>
          <cell r="K260">
            <v>0</v>
          </cell>
          <cell r="L260">
            <v>0</v>
          </cell>
        </row>
        <row r="261">
          <cell r="F261">
            <v>2760</v>
          </cell>
          <cell r="G261">
            <v>0</v>
          </cell>
          <cell r="H261">
            <v>0</v>
          </cell>
          <cell r="J261">
            <v>2760</v>
          </cell>
          <cell r="K261">
            <v>0</v>
          </cell>
          <cell r="L261">
            <v>0</v>
          </cell>
        </row>
        <row r="262">
          <cell r="F262">
            <v>3930</v>
          </cell>
          <cell r="G262">
            <v>0</v>
          </cell>
          <cell r="H262">
            <v>0</v>
          </cell>
          <cell r="J262">
            <v>3930</v>
          </cell>
          <cell r="K262">
            <v>0</v>
          </cell>
          <cell r="L262">
            <v>0</v>
          </cell>
        </row>
        <row r="263">
          <cell r="F263">
            <v>6750</v>
          </cell>
          <cell r="G263">
            <v>0</v>
          </cell>
          <cell r="H263">
            <v>0</v>
          </cell>
          <cell r="J263">
            <v>6750</v>
          </cell>
          <cell r="K263">
            <v>0</v>
          </cell>
          <cell r="L263">
            <v>0</v>
          </cell>
        </row>
        <row r="264">
          <cell r="F264">
            <v>10400</v>
          </cell>
          <cell r="G264">
            <v>0</v>
          </cell>
          <cell r="H264">
            <v>0</v>
          </cell>
          <cell r="J264">
            <v>10400</v>
          </cell>
          <cell r="K264">
            <v>0</v>
          </cell>
          <cell r="L264">
            <v>0</v>
          </cell>
        </row>
        <row r="265">
          <cell r="F265">
            <v>19125</v>
          </cell>
          <cell r="G265">
            <v>0</v>
          </cell>
          <cell r="H265">
            <v>0</v>
          </cell>
          <cell r="J265">
            <v>19125</v>
          </cell>
          <cell r="K265">
            <v>0</v>
          </cell>
          <cell r="L265">
            <v>0</v>
          </cell>
        </row>
        <row r="266">
          <cell r="F266">
            <v>979</v>
          </cell>
          <cell r="G266">
            <v>0</v>
          </cell>
          <cell r="H266">
            <v>0</v>
          </cell>
          <cell r="J266">
            <v>979</v>
          </cell>
          <cell r="K266">
            <v>0</v>
          </cell>
          <cell r="L266">
            <v>0</v>
          </cell>
        </row>
        <row r="267">
          <cell r="F267">
            <v>0</v>
          </cell>
          <cell r="G267">
            <v>0</v>
          </cell>
          <cell r="H267">
            <v>0</v>
          </cell>
          <cell r="J267">
            <v>0</v>
          </cell>
          <cell r="K267">
            <v>0</v>
          </cell>
          <cell r="L267">
            <v>0</v>
          </cell>
        </row>
        <row r="268">
          <cell r="F268">
            <v>0</v>
          </cell>
          <cell r="G268">
            <v>0</v>
          </cell>
          <cell r="H268">
            <v>0</v>
          </cell>
          <cell r="J268">
            <v>0</v>
          </cell>
          <cell r="K268">
            <v>0</v>
          </cell>
          <cell r="L268">
            <v>0</v>
          </cell>
        </row>
        <row r="269">
          <cell r="F269">
            <v>0</v>
          </cell>
          <cell r="G269">
            <v>0</v>
          </cell>
          <cell r="H269">
            <v>0</v>
          </cell>
          <cell r="J269">
            <v>0</v>
          </cell>
          <cell r="K269">
            <v>0</v>
          </cell>
          <cell r="L269">
            <v>0</v>
          </cell>
        </row>
        <row r="270">
          <cell r="F270">
            <v>3780</v>
          </cell>
          <cell r="G270">
            <v>0</v>
          </cell>
          <cell r="H270">
            <v>0</v>
          </cell>
          <cell r="J270">
            <v>3780</v>
          </cell>
          <cell r="K270">
            <v>0</v>
          </cell>
          <cell r="L270">
            <v>0</v>
          </cell>
        </row>
        <row r="271">
          <cell r="F271">
            <v>5630</v>
          </cell>
          <cell r="G271">
            <v>0</v>
          </cell>
          <cell r="H271">
            <v>0</v>
          </cell>
          <cell r="J271">
            <v>5630</v>
          </cell>
          <cell r="K271">
            <v>0</v>
          </cell>
          <cell r="L271">
            <v>0</v>
          </cell>
        </row>
        <row r="272">
          <cell r="F272">
            <v>7560</v>
          </cell>
          <cell r="G272">
            <v>0</v>
          </cell>
          <cell r="H272">
            <v>0</v>
          </cell>
          <cell r="J272">
            <v>7560</v>
          </cell>
          <cell r="K272">
            <v>0</v>
          </cell>
          <cell r="L272">
            <v>0</v>
          </cell>
        </row>
        <row r="273">
          <cell r="F273">
            <v>1000</v>
          </cell>
          <cell r="G273">
            <v>0</v>
          </cell>
          <cell r="H273">
            <v>0</v>
          </cell>
          <cell r="J273">
            <v>1000</v>
          </cell>
          <cell r="K273">
            <v>0</v>
          </cell>
          <cell r="L273">
            <v>0</v>
          </cell>
        </row>
        <row r="274">
          <cell r="F274">
            <v>1890</v>
          </cell>
          <cell r="G274">
            <v>0</v>
          </cell>
          <cell r="H274">
            <v>0</v>
          </cell>
          <cell r="J274">
            <v>1890</v>
          </cell>
          <cell r="K274">
            <v>0</v>
          </cell>
          <cell r="L274">
            <v>0</v>
          </cell>
        </row>
        <row r="275">
          <cell r="F275">
            <v>1910</v>
          </cell>
          <cell r="G275">
            <v>0</v>
          </cell>
          <cell r="H275">
            <v>0</v>
          </cell>
          <cell r="J275">
            <v>1910</v>
          </cell>
          <cell r="K275">
            <v>0</v>
          </cell>
          <cell r="L275">
            <v>0</v>
          </cell>
        </row>
        <row r="276">
          <cell r="F276">
            <v>3620</v>
          </cell>
          <cell r="G276">
            <v>0</v>
          </cell>
          <cell r="H276">
            <v>0</v>
          </cell>
          <cell r="J276">
            <v>3620</v>
          </cell>
          <cell r="K276">
            <v>0</v>
          </cell>
          <cell r="L276">
            <v>0</v>
          </cell>
        </row>
        <row r="277">
          <cell r="F277">
            <v>3670</v>
          </cell>
          <cell r="G277">
            <v>0</v>
          </cell>
          <cell r="H277">
            <v>0</v>
          </cell>
          <cell r="J277">
            <v>3670</v>
          </cell>
          <cell r="K277">
            <v>0</v>
          </cell>
          <cell r="L277">
            <v>0</v>
          </cell>
        </row>
        <row r="278">
          <cell r="F278">
            <v>7370</v>
          </cell>
          <cell r="G278">
            <v>0</v>
          </cell>
          <cell r="H278">
            <v>0</v>
          </cell>
          <cell r="J278">
            <v>7370</v>
          </cell>
          <cell r="K278">
            <v>0</v>
          </cell>
          <cell r="L278">
            <v>0</v>
          </cell>
        </row>
        <row r="279">
          <cell r="F279">
            <v>11200</v>
          </cell>
          <cell r="G279">
            <v>0</v>
          </cell>
          <cell r="H279">
            <v>0</v>
          </cell>
          <cell r="J279">
            <v>11200</v>
          </cell>
          <cell r="K279">
            <v>0</v>
          </cell>
          <cell r="L279">
            <v>0</v>
          </cell>
        </row>
        <row r="280">
          <cell r="F280">
            <v>12900</v>
          </cell>
          <cell r="G280">
            <v>0</v>
          </cell>
          <cell r="H280">
            <v>0</v>
          </cell>
          <cell r="J280">
            <v>12900</v>
          </cell>
          <cell r="K280">
            <v>0</v>
          </cell>
          <cell r="L280">
            <v>0</v>
          </cell>
        </row>
        <row r="281">
          <cell r="F281">
            <v>28800</v>
          </cell>
          <cell r="G281">
            <v>0</v>
          </cell>
          <cell r="H281">
            <v>0</v>
          </cell>
          <cell r="J281">
            <v>28800</v>
          </cell>
          <cell r="K281">
            <v>0</v>
          </cell>
          <cell r="L281">
            <v>0</v>
          </cell>
        </row>
        <row r="282">
          <cell r="F282">
            <v>212</v>
          </cell>
          <cell r="G282">
            <v>0</v>
          </cell>
          <cell r="H282">
            <v>0</v>
          </cell>
          <cell r="J282">
            <v>212</v>
          </cell>
          <cell r="K282">
            <v>0</v>
          </cell>
          <cell r="L282">
            <v>0</v>
          </cell>
        </row>
        <row r="283">
          <cell r="F283">
            <v>255</v>
          </cell>
          <cell r="G283">
            <v>0</v>
          </cell>
          <cell r="H283">
            <v>0</v>
          </cell>
          <cell r="J283">
            <v>255</v>
          </cell>
          <cell r="K283">
            <v>0</v>
          </cell>
          <cell r="L283">
            <v>0</v>
          </cell>
        </row>
        <row r="284">
          <cell r="F284">
            <v>308</v>
          </cell>
          <cell r="G284">
            <v>0</v>
          </cell>
          <cell r="H284">
            <v>0</v>
          </cell>
          <cell r="J284">
            <v>308</v>
          </cell>
          <cell r="K284">
            <v>0</v>
          </cell>
          <cell r="L284">
            <v>0</v>
          </cell>
        </row>
        <row r="285">
          <cell r="F285">
            <v>361</v>
          </cell>
          <cell r="G285">
            <v>0</v>
          </cell>
          <cell r="H285">
            <v>0</v>
          </cell>
          <cell r="J285">
            <v>361</v>
          </cell>
          <cell r="K285">
            <v>0</v>
          </cell>
          <cell r="L285">
            <v>0</v>
          </cell>
        </row>
        <row r="286">
          <cell r="F286">
            <v>403</v>
          </cell>
          <cell r="G286">
            <v>0</v>
          </cell>
          <cell r="H286">
            <v>0</v>
          </cell>
          <cell r="J286">
            <v>403</v>
          </cell>
          <cell r="K286">
            <v>0</v>
          </cell>
          <cell r="L286">
            <v>0</v>
          </cell>
        </row>
        <row r="287">
          <cell r="F287">
            <v>467</v>
          </cell>
          <cell r="G287">
            <v>0</v>
          </cell>
          <cell r="H287">
            <v>0</v>
          </cell>
          <cell r="J287">
            <v>467</v>
          </cell>
          <cell r="K287">
            <v>0</v>
          </cell>
          <cell r="L287">
            <v>0</v>
          </cell>
        </row>
        <row r="288">
          <cell r="F288">
            <v>722</v>
          </cell>
          <cell r="G288">
            <v>0</v>
          </cell>
          <cell r="H288">
            <v>0</v>
          </cell>
          <cell r="J288">
            <v>722</v>
          </cell>
          <cell r="K288">
            <v>0</v>
          </cell>
          <cell r="L288">
            <v>0</v>
          </cell>
        </row>
        <row r="289">
          <cell r="F289">
            <v>919</v>
          </cell>
          <cell r="G289">
            <v>0</v>
          </cell>
          <cell r="H289">
            <v>0</v>
          </cell>
          <cell r="J289">
            <v>919</v>
          </cell>
          <cell r="K289">
            <v>0</v>
          </cell>
          <cell r="L289">
            <v>0</v>
          </cell>
        </row>
        <row r="290">
          <cell r="F290">
            <v>1168</v>
          </cell>
          <cell r="G290">
            <v>0</v>
          </cell>
          <cell r="H290">
            <v>0</v>
          </cell>
          <cell r="J290">
            <v>1168</v>
          </cell>
          <cell r="K290">
            <v>0</v>
          </cell>
          <cell r="L290">
            <v>0</v>
          </cell>
        </row>
        <row r="291">
          <cell r="F291">
            <v>0</v>
          </cell>
          <cell r="G291">
            <v>0</v>
          </cell>
          <cell r="H291">
            <v>0</v>
          </cell>
          <cell r="J291">
            <v>0</v>
          </cell>
          <cell r="K291">
            <v>0</v>
          </cell>
          <cell r="L291">
            <v>0</v>
          </cell>
        </row>
        <row r="292">
          <cell r="F292">
            <v>0</v>
          </cell>
          <cell r="G292">
            <v>0</v>
          </cell>
          <cell r="H292">
            <v>0</v>
          </cell>
          <cell r="J292">
            <v>0</v>
          </cell>
          <cell r="K292">
            <v>0</v>
          </cell>
          <cell r="L292">
            <v>0</v>
          </cell>
        </row>
        <row r="293">
          <cell r="F293">
            <v>308</v>
          </cell>
          <cell r="G293">
            <v>0</v>
          </cell>
          <cell r="H293">
            <v>0</v>
          </cell>
          <cell r="J293">
            <v>308</v>
          </cell>
          <cell r="K293">
            <v>0</v>
          </cell>
          <cell r="L293">
            <v>0</v>
          </cell>
        </row>
        <row r="294">
          <cell r="F294">
            <v>480</v>
          </cell>
          <cell r="G294">
            <v>0</v>
          </cell>
          <cell r="H294">
            <v>0</v>
          </cell>
          <cell r="J294">
            <v>480</v>
          </cell>
          <cell r="K294">
            <v>0</v>
          </cell>
          <cell r="L294">
            <v>0</v>
          </cell>
        </row>
        <row r="295">
          <cell r="F295">
            <v>832</v>
          </cell>
          <cell r="G295">
            <v>0</v>
          </cell>
          <cell r="H295">
            <v>0</v>
          </cell>
          <cell r="J295">
            <v>832</v>
          </cell>
          <cell r="K295">
            <v>0</v>
          </cell>
          <cell r="L295">
            <v>0</v>
          </cell>
        </row>
        <row r="296">
          <cell r="F296">
            <v>440</v>
          </cell>
          <cell r="G296">
            <v>0</v>
          </cell>
          <cell r="H296">
            <v>0</v>
          </cell>
          <cell r="J296">
            <v>440</v>
          </cell>
          <cell r="K296">
            <v>0</v>
          </cell>
          <cell r="L296">
            <v>0</v>
          </cell>
        </row>
        <row r="297">
          <cell r="F297">
            <v>560</v>
          </cell>
          <cell r="G297">
            <v>0</v>
          </cell>
          <cell r="H297">
            <v>0</v>
          </cell>
          <cell r="J297">
            <v>560</v>
          </cell>
          <cell r="K297">
            <v>0</v>
          </cell>
          <cell r="L297">
            <v>0</v>
          </cell>
        </row>
        <row r="298">
          <cell r="F298">
            <v>1280</v>
          </cell>
          <cell r="G298">
            <v>0</v>
          </cell>
          <cell r="H298">
            <v>0</v>
          </cell>
          <cell r="J298">
            <v>1280</v>
          </cell>
          <cell r="K298">
            <v>0</v>
          </cell>
          <cell r="L298">
            <v>0</v>
          </cell>
        </row>
        <row r="299">
          <cell r="F299">
            <v>115</v>
          </cell>
          <cell r="G299">
            <v>0</v>
          </cell>
          <cell r="H299">
            <v>0</v>
          </cell>
          <cell r="J299">
            <v>115</v>
          </cell>
          <cell r="K299">
            <v>0</v>
          </cell>
          <cell r="L299">
            <v>0</v>
          </cell>
        </row>
        <row r="300">
          <cell r="F300">
            <v>115</v>
          </cell>
          <cell r="G300">
            <v>0</v>
          </cell>
          <cell r="H300">
            <v>0</v>
          </cell>
          <cell r="J300">
            <v>115</v>
          </cell>
          <cell r="K300">
            <v>0</v>
          </cell>
          <cell r="L300">
            <v>0</v>
          </cell>
        </row>
        <row r="301">
          <cell r="F301">
            <v>1200</v>
          </cell>
          <cell r="G301">
            <v>0</v>
          </cell>
          <cell r="H301">
            <v>0</v>
          </cell>
          <cell r="J301">
            <v>1200</v>
          </cell>
          <cell r="K301">
            <v>0</v>
          </cell>
          <cell r="L301">
            <v>0</v>
          </cell>
        </row>
        <row r="302">
          <cell r="F302">
            <v>1440</v>
          </cell>
          <cell r="G302">
            <v>0</v>
          </cell>
          <cell r="H302">
            <v>0</v>
          </cell>
          <cell r="J302">
            <v>1440</v>
          </cell>
          <cell r="K302">
            <v>0</v>
          </cell>
          <cell r="L302">
            <v>0</v>
          </cell>
        </row>
        <row r="303">
          <cell r="F303">
            <v>1650</v>
          </cell>
          <cell r="G303">
            <v>0</v>
          </cell>
          <cell r="H303">
            <v>0</v>
          </cell>
          <cell r="J303">
            <v>1650</v>
          </cell>
          <cell r="K303">
            <v>0</v>
          </cell>
          <cell r="L303">
            <v>0</v>
          </cell>
        </row>
        <row r="304">
          <cell r="F304">
            <v>2330</v>
          </cell>
          <cell r="G304">
            <v>0</v>
          </cell>
          <cell r="H304">
            <v>0</v>
          </cell>
          <cell r="J304">
            <v>2330</v>
          </cell>
          <cell r="K304">
            <v>0</v>
          </cell>
          <cell r="L304">
            <v>0</v>
          </cell>
        </row>
        <row r="305">
          <cell r="F305">
            <v>2590</v>
          </cell>
          <cell r="G305">
            <v>0</v>
          </cell>
          <cell r="H305">
            <v>0</v>
          </cell>
          <cell r="J305">
            <v>2590</v>
          </cell>
          <cell r="K305">
            <v>0</v>
          </cell>
          <cell r="L305">
            <v>0</v>
          </cell>
        </row>
        <row r="306">
          <cell r="F306">
            <v>3230</v>
          </cell>
          <cell r="G306">
            <v>0</v>
          </cell>
          <cell r="H306">
            <v>0</v>
          </cell>
          <cell r="J306">
            <v>3230</v>
          </cell>
          <cell r="K306">
            <v>0</v>
          </cell>
          <cell r="L306">
            <v>0</v>
          </cell>
        </row>
        <row r="307">
          <cell r="F307">
            <v>4210</v>
          </cell>
          <cell r="G307">
            <v>0</v>
          </cell>
          <cell r="H307">
            <v>0</v>
          </cell>
          <cell r="J307">
            <v>4210</v>
          </cell>
          <cell r="K307">
            <v>0</v>
          </cell>
          <cell r="L307">
            <v>0</v>
          </cell>
        </row>
        <row r="308">
          <cell r="F308">
            <v>5850</v>
          </cell>
          <cell r="G308">
            <v>0</v>
          </cell>
          <cell r="H308">
            <v>0</v>
          </cell>
          <cell r="J308">
            <v>5850</v>
          </cell>
          <cell r="K308">
            <v>0</v>
          </cell>
          <cell r="L308">
            <v>0</v>
          </cell>
        </row>
        <row r="309">
          <cell r="F309">
            <v>7950</v>
          </cell>
          <cell r="G309">
            <v>0</v>
          </cell>
          <cell r="H309">
            <v>0</v>
          </cell>
          <cell r="J309">
            <v>7950</v>
          </cell>
          <cell r="K309">
            <v>0</v>
          </cell>
          <cell r="L309">
            <v>0</v>
          </cell>
        </row>
        <row r="310">
          <cell r="F310">
            <v>9180</v>
          </cell>
          <cell r="G310">
            <v>0</v>
          </cell>
          <cell r="H310">
            <v>0</v>
          </cell>
          <cell r="J310">
            <v>9180</v>
          </cell>
          <cell r="K310">
            <v>0</v>
          </cell>
          <cell r="L310">
            <v>0</v>
          </cell>
        </row>
        <row r="311">
          <cell r="F311">
            <v>12230</v>
          </cell>
          <cell r="G311">
            <v>0</v>
          </cell>
          <cell r="H311">
            <v>0</v>
          </cell>
          <cell r="J311">
            <v>12230</v>
          </cell>
          <cell r="K311">
            <v>0</v>
          </cell>
          <cell r="L311">
            <v>0</v>
          </cell>
        </row>
        <row r="312">
          <cell r="F312">
            <v>22000</v>
          </cell>
          <cell r="G312">
            <v>0</v>
          </cell>
          <cell r="H312">
            <v>0</v>
          </cell>
          <cell r="J312">
            <v>22000</v>
          </cell>
          <cell r="K312">
            <v>0</v>
          </cell>
          <cell r="L312">
            <v>0</v>
          </cell>
        </row>
        <row r="313">
          <cell r="F313">
            <v>22000</v>
          </cell>
          <cell r="G313">
            <v>0</v>
          </cell>
          <cell r="H313">
            <v>0</v>
          </cell>
          <cell r="J313">
            <v>22000</v>
          </cell>
          <cell r="K313">
            <v>0</v>
          </cell>
          <cell r="L313">
            <v>0</v>
          </cell>
        </row>
        <row r="314">
          <cell r="F314">
            <v>1240</v>
          </cell>
          <cell r="G314">
            <v>0</v>
          </cell>
          <cell r="H314">
            <v>0</v>
          </cell>
          <cell r="J314">
            <v>1240</v>
          </cell>
          <cell r="K314">
            <v>0</v>
          </cell>
          <cell r="L314">
            <v>0</v>
          </cell>
        </row>
        <row r="315">
          <cell r="F315">
            <v>0</v>
          </cell>
          <cell r="G315">
            <v>0</v>
          </cell>
          <cell r="H315">
            <v>0</v>
          </cell>
          <cell r="J315">
            <v>0</v>
          </cell>
          <cell r="K315">
            <v>0</v>
          </cell>
          <cell r="L315">
            <v>0</v>
          </cell>
        </row>
        <row r="316">
          <cell r="F316">
            <v>0</v>
          </cell>
          <cell r="G316">
            <v>0</v>
          </cell>
          <cell r="H316">
            <v>0</v>
          </cell>
          <cell r="J316">
            <v>0</v>
          </cell>
          <cell r="K316">
            <v>0</v>
          </cell>
          <cell r="L316">
            <v>0</v>
          </cell>
        </row>
        <row r="317">
          <cell r="F317">
            <v>0</v>
          </cell>
          <cell r="G317">
            <v>0</v>
          </cell>
          <cell r="H317">
            <v>0</v>
          </cell>
          <cell r="J317">
            <v>0</v>
          </cell>
          <cell r="K317">
            <v>0</v>
          </cell>
          <cell r="L317">
            <v>0</v>
          </cell>
        </row>
        <row r="318">
          <cell r="F318">
            <v>11900</v>
          </cell>
          <cell r="G318">
            <v>0</v>
          </cell>
          <cell r="H318">
            <v>0</v>
          </cell>
          <cell r="J318">
            <v>11900</v>
          </cell>
          <cell r="K318">
            <v>0</v>
          </cell>
          <cell r="L318">
            <v>0</v>
          </cell>
        </row>
        <row r="319">
          <cell r="F319">
            <v>9000</v>
          </cell>
          <cell r="G319">
            <v>0</v>
          </cell>
          <cell r="H319">
            <v>0</v>
          </cell>
          <cell r="J319">
            <v>9000</v>
          </cell>
          <cell r="K319">
            <v>0</v>
          </cell>
          <cell r="L319">
            <v>0</v>
          </cell>
        </row>
        <row r="320">
          <cell r="F320">
            <v>9600</v>
          </cell>
          <cell r="G320">
            <v>0</v>
          </cell>
          <cell r="H320">
            <v>0</v>
          </cell>
          <cell r="J320">
            <v>9600</v>
          </cell>
          <cell r="K320">
            <v>0</v>
          </cell>
          <cell r="L320">
            <v>0</v>
          </cell>
        </row>
        <row r="321">
          <cell r="F321">
            <v>10300</v>
          </cell>
          <cell r="G321">
            <v>0</v>
          </cell>
          <cell r="H321">
            <v>0</v>
          </cell>
          <cell r="J321">
            <v>10300</v>
          </cell>
          <cell r="K321">
            <v>0</v>
          </cell>
          <cell r="L321">
            <v>0</v>
          </cell>
        </row>
        <row r="322">
          <cell r="F322">
            <v>9700</v>
          </cell>
          <cell r="G322">
            <v>0</v>
          </cell>
          <cell r="H322">
            <v>0</v>
          </cell>
          <cell r="J322">
            <v>9700</v>
          </cell>
          <cell r="K322">
            <v>0</v>
          </cell>
          <cell r="L322">
            <v>0</v>
          </cell>
        </row>
        <row r="323">
          <cell r="F323">
            <v>29450</v>
          </cell>
          <cell r="G323">
            <v>0</v>
          </cell>
          <cell r="H323">
            <v>0</v>
          </cell>
          <cell r="J323">
            <v>29450</v>
          </cell>
          <cell r="K323">
            <v>0</v>
          </cell>
          <cell r="L323">
            <v>0</v>
          </cell>
        </row>
        <row r="324">
          <cell r="F324">
            <v>0</v>
          </cell>
          <cell r="G324">
            <v>0</v>
          </cell>
          <cell r="H324">
            <v>0</v>
          </cell>
          <cell r="J324">
            <v>0</v>
          </cell>
          <cell r="K324">
            <v>0</v>
          </cell>
          <cell r="L324">
            <v>0</v>
          </cell>
        </row>
        <row r="325">
          <cell r="F325">
            <v>0</v>
          </cell>
          <cell r="G325">
            <v>0</v>
          </cell>
          <cell r="H325">
            <v>0</v>
          </cell>
          <cell r="J325">
            <v>0</v>
          </cell>
          <cell r="K325">
            <v>0</v>
          </cell>
          <cell r="L325">
            <v>0</v>
          </cell>
        </row>
        <row r="326">
          <cell r="F326">
            <v>5850</v>
          </cell>
          <cell r="G326">
            <v>0</v>
          </cell>
          <cell r="H326">
            <v>0</v>
          </cell>
          <cell r="J326">
            <v>5850</v>
          </cell>
          <cell r="K326">
            <v>0</v>
          </cell>
          <cell r="L326">
            <v>0</v>
          </cell>
        </row>
        <row r="327">
          <cell r="F327">
            <v>10500</v>
          </cell>
          <cell r="G327">
            <v>0</v>
          </cell>
          <cell r="H327">
            <v>0</v>
          </cell>
          <cell r="J327">
            <v>10500</v>
          </cell>
          <cell r="K327">
            <v>0</v>
          </cell>
          <cell r="L327">
            <v>0</v>
          </cell>
        </row>
        <row r="328">
          <cell r="F328">
            <v>9000</v>
          </cell>
          <cell r="G328">
            <v>0</v>
          </cell>
          <cell r="H328">
            <v>0</v>
          </cell>
          <cell r="J328">
            <v>9000</v>
          </cell>
          <cell r="K328">
            <v>0</v>
          </cell>
          <cell r="L328">
            <v>0</v>
          </cell>
        </row>
        <row r="329">
          <cell r="F329">
            <v>12540</v>
          </cell>
          <cell r="G329">
            <v>0</v>
          </cell>
          <cell r="H329">
            <v>0</v>
          </cell>
          <cell r="J329">
            <v>12540</v>
          </cell>
          <cell r="K329">
            <v>0</v>
          </cell>
          <cell r="L329">
            <v>0</v>
          </cell>
        </row>
        <row r="330">
          <cell r="F330">
            <v>25400</v>
          </cell>
          <cell r="G330">
            <v>0</v>
          </cell>
          <cell r="H330">
            <v>0</v>
          </cell>
          <cell r="J330">
            <v>25400</v>
          </cell>
          <cell r="K330">
            <v>0</v>
          </cell>
          <cell r="L330">
            <v>0</v>
          </cell>
        </row>
        <row r="331">
          <cell r="F331">
            <v>0</v>
          </cell>
          <cell r="G331">
            <v>0</v>
          </cell>
          <cell r="H331">
            <v>0</v>
          </cell>
          <cell r="J331">
            <v>0</v>
          </cell>
          <cell r="K331">
            <v>0</v>
          </cell>
          <cell r="L331">
            <v>0</v>
          </cell>
        </row>
        <row r="332">
          <cell r="F332">
            <v>10400</v>
          </cell>
          <cell r="G332">
            <v>0</v>
          </cell>
          <cell r="H332">
            <v>0</v>
          </cell>
          <cell r="J332">
            <v>10400</v>
          </cell>
          <cell r="K332">
            <v>0</v>
          </cell>
          <cell r="L332">
            <v>0</v>
          </cell>
        </row>
        <row r="333">
          <cell r="F333">
            <v>10470</v>
          </cell>
          <cell r="G333">
            <v>0</v>
          </cell>
          <cell r="H333">
            <v>0</v>
          </cell>
          <cell r="J333">
            <v>10470</v>
          </cell>
          <cell r="K333">
            <v>0</v>
          </cell>
          <cell r="L333">
            <v>0</v>
          </cell>
        </row>
        <row r="334">
          <cell r="F334">
            <v>14700</v>
          </cell>
          <cell r="G334">
            <v>0</v>
          </cell>
          <cell r="H334">
            <v>0</v>
          </cell>
          <cell r="J334">
            <v>14700</v>
          </cell>
          <cell r="K334">
            <v>0</v>
          </cell>
          <cell r="L334">
            <v>0</v>
          </cell>
        </row>
        <row r="335">
          <cell r="F335">
            <v>12100</v>
          </cell>
          <cell r="G335">
            <v>0</v>
          </cell>
          <cell r="H335">
            <v>0</v>
          </cell>
          <cell r="J335">
            <v>12100</v>
          </cell>
          <cell r="K335">
            <v>0</v>
          </cell>
          <cell r="L335">
            <v>0</v>
          </cell>
        </row>
        <row r="336">
          <cell r="F336">
            <v>14400</v>
          </cell>
          <cell r="G336">
            <v>0</v>
          </cell>
          <cell r="H336">
            <v>0</v>
          </cell>
          <cell r="J336">
            <v>14400</v>
          </cell>
          <cell r="K336">
            <v>0</v>
          </cell>
          <cell r="L336">
            <v>0</v>
          </cell>
        </row>
        <row r="337">
          <cell r="F337">
            <v>20800</v>
          </cell>
          <cell r="G337">
            <v>0</v>
          </cell>
          <cell r="H337">
            <v>0</v>
          </cell>
          <cell r="J337">
            <v>20800</v>
          </cell>
          <cell r="K337">
            <v>0</v>
          </cell>
          <cell r="L337">
            <v>0</v>
          </cell>
        </row>
        <row r="338">
          <cell r="F338">
            <v>14450</v>
          </cell>
          <cell r="G338">
            <v>0</v>
          </cell>
          <cell r="H338">
            <v>0</v>
          </cell>
          <cell r="J338">
            <v>14450</v>
          </cell>
          <cell r="K338">
            <v>0</v>
          </cell>
          <cell r="L338">
            <v>0</v>
          </cell>
        </row>
        <row r="339">
          <cell r="F339">
            <v>16780</v>
          </cell>
          <cell r="G339">
            <v>0</v>
          </cell>
          <cell r="H339">
            <v>0</v>
          </cell>
          <cell r="J339">
            <v>16780</v>
          </cell>
          <cell r="K339">
            <v>0</v>
          </cell>
          <cell r="L339">
            <v>0</v>
          </cell>
        </row>
        <row r="340">
          <cell r="F340">
            <v>34750</v>
          </cell>
          <cell r="G340">
            <v>0</v>
          </cell>
          <cell r="H340">
            <v>0</v>
          </cell>
          <cell r="J340">
            <v>34750</v>
          </cell>
          <cell r="K340">
            <v>0</v>
          </cell>
          <cell r="L340">
            <v>0</v>
          </cell>
        </row>
        <row r="341">
          <cell r="F341">
            <v>0</v>
          </cell>
          <cell r="G341">
            <v>0</v>
          </cell>
          <cell r="H341">
            <v>0</v>
          </cell>
          <cell r="J341">
            <v>0</v>
          </cell>
          <cell r="K341">
            <v>0</v>
          </cell>
          <cell r="L341">
            <v>0</v>
          </cell>
        </row>
        <row r="342">
          <cell r="F342">
            <v>0</v>
          </cell>
          <cell r="G342">
            <v>0</v>
          </cell>
          <cell r="H342">
            <v>0</v>
          </cell>
          <cell r="J342">
            <v>0</v>
          </cell>
          <cell r="K342">
            <v>0</v>
          </cell>
          <cell r="L342">
            <v>0</v>
          </cell>
        </row>
        <row r="343">
          <cell r="F343">
            <v>16200</v>
          </cell>
          <cell r="G343">
            <v>0</v>
          </cell>
          <cell r="H343">
            <v>0</v>
          </cell>
          <cell r="J343">
            <v>16200</v>
          </cell>
          <cell r="K343">
            <v>0</v>
          </cell>
          <cell r="L343">
            <v>0</v>
          </cell>
        </row>
        <row r="344">
          <cell r="F344">
            <v>17170</v>
          </cell>
          <cell r="G344">
            <v>0</v>
          </cell>
          <cell r="H344">
            <v>0</v>
          </cell>
          <cell r="J344">
            <v>17170</v>
          </cell>
          <cell r="K344">
            <v>0</v>
          </cell>
          <cell r="L344">
            <v>0</v>
          </cell>
        </row>
        <row r="345">
          <cell r="F345">
            <v>30800</v>
          </cell>
          <cell r="G345">
            <v>0</v>
          </cell>
          <cell r="H345">
            <v>0</v>
          </cell>
          <cell r="J345">
            <v>30800</v>
          </cell>
          <cell r="K345">
            <v>0</v>
          </cell>
          <cell r="L345">
            <v>0</v>
          </cell>
        </row>
        <row r="346">
          <cell r="F346">
            <v>42540</v>
          </cell>
          <cell r="G346">
            <v>0</v>
          </cell>
          <cell r="H346">
            <v>0</v>
          </cell>
          <cell r="J346">
            <v>42540</v>
          </cell>
          <cell r="K346">
            <v>0</v>
          </cell>
          <cell r="L346">
            <v>0</v>
          </cell>
        </row>
        <row r="347">
          <cell r="F347">
            <v>23290</v>
          </cell>
          <cell r="G347">
            <v>0</v>
          </cell>
          <cell r="H347">
            <v>0</v>
          </cell>
          <cell r="J347">
            <v>23290</v>
          </cell>
          <cell r="K347">
            <v>0</v>
          </cell>
          <cell r="L347">
            <v>0</v>
          </cell>
        </row>
        <row r="348">
          <cell r="F348">
            <v>0</v>
          </cell>
          <cell r="G348">
            <v>0</v>
          </cell>
          <cell r="H348">
            <v>0</v>
          </cell>
          <cell r="J348">
            <v>0</v>
          </cell>
          <cell r="K348">
            <v>0</v>
          </cell>
          <cell r="L348">
            <v>0</v>
          </cell>
        </row>
        <row r="349">
          <cell r="F349">
            <v>60000</v>
          </cell>
          <cell r="G349">
            <v>0</v>
          </cell>
          <cell r="H349">
            <v>0</v>
          </cell>
          <cell r="J349">
            <v>60000</v>
          </cell>
          <cell r="K349">
            <v>0</v>
          </cell>
          <cell r="L349">
            <v>0</v>
          </cell>
        </row>
        <row r="350">
          <cell r="F350">
            <v>27750</v>
          </cell>
          <cell r="G350">
            <v>0</v>
          </cell>
          <cell r="H350">
            <v>0</v>
          </cell>
          <cell r="J350">
            <v>27750</v>
          </cell>
          <cell r="K350">
            <v>0</v>
          </cell>
          <cell r="L350">
            <v>0</v>
          </cell>
        </row>
        <row r="351">
          <cell r="F351">
            <v>0</v>
          </cell>
          <cell r="G351">
            <v>0</v>
          </cell>
          <cell r="H351">
            <v>0</v>
          </cell>
          <cell r="J351">
            <v>0</v>
          </cell>
          <cell r="K351">
            <v>0</v>
          </cell>
          <cell r="L351">
            <v>0</v>
          </cell>
        </row>
        <row r="352">
          <cell r="F352">
            <v>0</v>
          </cell>
          <cell r="G352">
            <v>0</v>
          </cell>
          <cell r="H352">
            <v>0</v>
          </cell>
          <cell r="J352">
            <v>0</v>
          </cell>
          <cell r="K352">
            <v>0</v>
          </cell>
          <cell r="L352">
            <v>0</v>
          </cell>
        </row>
        <row r="353">
          <cell r="F353">
            <v>11500</v>
          </cell>
          <cell r="G353">
            <v>0</v>
          </cell>
          <cell r="H353">
            <v>0</v>
          </cell>
          <cell r="J353">
            <v>11500</v>
          </cell>
          <cell r="K353">
            <v>0</v>
          </cell>
          <cell r="L353">
            <v>0</v>
          </cell>
        </row>
        <row r="354">
          <cell r="F354">
            <v>1600</v>
          </cell>
          <cell r="G354">
            <v>0</v>
          </cell>
          <cell r="H354">
            <v>0</v>
          </cell>
          <cell r="J354">
            <v>1600</v>
          </cell>
          <cell r="K354">
            <v>0</v>
          </cell>
          <cell r="L354">
            <v>0</v>
          </cell>
        </row>
        <row r="355">
          <cell r="F355">
            <v>12900</v>
          </cell>
          <cell r="G355">
            <v>0</v>
          </cell>
          <cell r="H355">
            <v>0</v>
          </cell>
          <cell r="J355">
            <v>12900</v>
          </cell>
          <cell r="K355">
            <v>0</v>
          </cell>
          <cell r="L355">
            <v>0</v>
          </cell>
        </row>
        <row r="356">
          <cell r="F356">
            <v>18500</v>
          </cell>
          <cell r="G356">
            <v>0</v>
          </cell>
          <cell r="H356">
            <v>0</v>
          </cell>
          <cell r="J356">
            <v>18500</v>
          </cell>
          <cell r="K356">
            <v>0</v>
          </cell>
          <cell r="L356">
            <v>0</v>
          </cell>
        </row>
        <row r="357">
          <cell r="F357">
            <v>9110</v>
          </cell>
          <cell r="G357">
            <v>0</v>
          </cell>
          <cell r="H357">
            <v>0</v>
          </cell>
          <cell r="J357">
            <v>9110</v>
          </cell>
          <cell r="K357">
            <v>0</v>
          </cell>
          <cell r="L357">
            <v>0</v>
          </cell>
        </row>
        <row r="358">
          <cell r="F358">
            <v>34250</v>
          </cell>
          <cell r="G358">
            <v>0</v>
          </cell>
          <cell r="H358">
            <v>0</v>
          </cell>
          <cell r="J358">
            <v>34250</v>
          </cell>
          <cell r="K358">
            <v>0</v>
          </cell>
          <cell r="L358">
            <v>0</v>
          </cell>
        </row>
        <row r="359">
          <cell r="F359">
            <v>2700</v>
          </cell>
          <cell r="G359">
            <v>0</v>
          </cell>
          <cell r="H359">
            <v>0</v>
          </cell>
          <cell r="J359">
            <v>2700</v>
          </cell>
          <cell r="K359">
            <v>0</v>
          </cell>
          <cell r="L359">
            <v>0</v>
          </cell>
        </row>
        <row r="360">
          <cell r="F360">
            <v>3900</v>
          </cell>
          <cell r="G360">
            <v>0</v>
          </cell>
          <cell r="H360">
            <v>0</v>
          </cell>
          <cell r="J360">
            <v>3900</v>
          </cell>
          <cell r="K360">
            <v>0</v>
          </cell>
          <cell r="L360">
            <v>0</v>
          </cell>
        </row>
        <row r="361">
          <cell r="F361">
            <v>3900</v>
          </cell>
          <cell r="G361">
            <v>0</v>
          </cell>
          <cell r="H361">
            <v>0</v>
          </cell>
          <cell r="J361">
            <v>3900</v>
          </cell>
          <cell r="K361">
            <v>0</v>
          </cell>
          <cell r="L361">
            <v>0</v>
          </cell>
        </row>
        <row r="362">
          <cell r="F362">
            <v>4500</v>
          </cell>
          <cell r="G362">
            <v>0</v>
          </cell>
          <cell r="H362">
            <v>0</v>
          </cell>
          <cell r="J362">
            <v>4500</v>
          </cell>
          <cell r="K362">
            <v>0</v>
          </cell>
          <cell r="L362">
            <v>0</v>
          </cell>
        </row>
        <row r="363">
          <cell r="F363">
            <v>5100</v>
          </cell>
          <cell r="G363">
            <v>0</v>
          </cell>
          <cell r="H363">
            <v>0</v>
          </cell>
          <cell r="J363">
            <v>5100</v>
          </cell>
          <cell r="K363">
            <v>0</v>
          </cell>
          <cell r="L363">
            <v>0</v>
          </cell>
        </row>
        <row r="364">
          <cell r="F364">
            <v>0</v>
          </cell>
          <cell r="G364">
            <v>0</v>
          </cell>
          <cell r="H364">
            <v>0</v>
          </cell>
          <cell r="J364">
            <v>0</v>
          </cell>
          <cell r="K364">
            <v>0</v>
          </cell>
          <cell r="L364">
            <v>0</v>
          </cell>
        </row>
        <row r="365">
          <cell r="F365">
            <v>0</v>
          </cell>
          <cell r="G365">
            <v>0</v>
          </cell>
          <cell r="H365">
            <v>0</v>
          </cell>
          <cell r="J365">
            <v>0</v>
          </cell>
          <cell r="K365">
            <v>0</v>
          </cell>
          <cell r="L365">
            <v>0</v>
          </cell>
        </row>
        <row r="366">
          <cell r="F366">
            <v>4000</v>
          </cell>
          <cell r="G366">
            <v>0</v>
          </cell>
          <cell r="H366">
            <v>0</v>
          </cell>
          <cell r="J366">
            <v>4000</v>
          </cell>
          <cell r="K366">
            <v>0</v>
          </cell>
          <cell r="L366">
            <v>0</v>
          </cell>
        </row>
        <row r="367">
          <cell r="F367">
            <v>5150</v>
          </cell>
          <cell r="G367">
            <v>0</v>
          </cell>
          <cell r="H367">
            <v>0</v>
          </cell>
          <cell r="J367">
            <v>5150</v>
          </cell>
          <cell r="K367">
            <v>0</v>
          </cell>
          <cell r="L367">
            <v>0</v>
          </cell>
        </row>
        <row r="368">
          <cell r="F368">
            <v>0</v>
          </cell>
          <cell r="G368">
            <v>0</v>
          </cell>
          <cell r="H368">
            <v>0</v>
          </cell>
          <cell r="J368">
            <v>0</v>
          </cell>
          <cell r="K368">
            <v>0</v>
          </cell>
          <cell r="L368">
            <v>0</v>
          </cell>
        </row>
        <row r="369">
          <cell r="F369">
            <v>2350</v>
          </cell>
          <cell r="G369">
            <v>0</v>
          </cell>
          <cell r="H369">
            <v>0</v>
          </cell>
          <cell r="J369">
            <v>2350</v>
          </cell>
          <cell r="K369">
            <v>0</v>
          </cell>
          <cell r="L369">
            <v>0</v>
          </cell>
        </row>
        <row r="370">
          <cell r="F370">
            <v>5500</v>
          </cell>
          <cell r="G370">
            <v>0</v>
          </cell>
          <cell r="H370">
            <v>0</v>
          </cell>
          <cell r="J370">
            <v>5500</v>
          </cell>
          <cell r="K370">
            <v>0</v>
          </cell>
          <cell r="L370">
            <v>0</v>
          </cell>
        </row>
        <row r="371">
          <cell r="F371">
            <v>0</v>
          </cell>
          <cell r="G371">
            <v>0</v>
          </cell>
          <cell r="H371">
            <v>0</v>
          </cell>
          <cell r="J371">
            <v>0</v>
          </cell>
          <cell r="K371">
            <v>0</v>
          </cell>
          <cell r="L371">
            <v>0</v>
          </cell>
        </row>
        <row r="372">
          <cell r="F372">
            <v>110</v>
          </cell>
          <cell r="G372">
            <v>0</v>
          </cell>
          <cell r="H372">
            <v>0</v>
          </cell>
          <cell r="J372">
            <v>110</v>
          </cell>
          <cell r="K372">
            <v>0</v>
          </cell>
          <cell r="L372">
            <v>0</v>
          </cell>
        </row>
        <row r="373">
          <cell r="F373">
            <v>1000</v>
          </cell>
          <cell r="G373">
            <v>0</v>
          </cell>
          <cell r="H373">
            <v>0</v>
          </cell>
          <cell r="J373">
            <v>1000</v>
          </cell>
          <cell r="K373">
            <v>0</v>
          </cell>
          <cell r="L373">
            <v>0</v>
          </cell>
        </row>
        <row r="374">
          <cell r="F374">
            <v>1100</v>
          </cell>
          <cell r="G374">
            <v>0</v>
          </cell>
          <cell r="H374">
            <v>0</v>
          </cell>
          <cell r="J374">
            <v>1100</v>
          </cell>
          <cell r="K374">
            <v>0</v>
          </cell>
          <cell r="L374">
            <v>0</v>
          </cell>
        </row>
        <row r="375">
          <cell r="F375">
            <v>0</v>
          </cell>
          <cell r="G375">
            <v>0</v>
          </cell>
          <cell r="H375">
            <v>0</v>
          </cell>
          <cell r="J375">
            <v>0</v>
          </cell>
          <cell r="K375">
            <v>0</v>
          </cell>
          <cell r="L375">
            <v>0</v>
          </cell>
        </row>
        <row r="376">
          <cell r="F376">
            <v>150</v>
          </cell>
          <cell r="G376">
            <v>0</v>
          </cell>
          <cell r="H376">
            <v>0</v>
          </cell>
          <cell r="J376">
            <v>150</v>
          </cell>
          <cell r="K376">
            <v>0</v>
          </cell>
          <cell r="L376">
            <v>0</v>
          </cell>
        </row>
        <row r="377">
          <cell r="F377">
            <v>300</v>
          </cell>
          <cell r="G377">
            <v>0</v>
          </cell>
          <cell r="H377">
            <v>0</v>
          </cell>
          <cell r="J377">
            <v>300</v>
          </cell>
          <cell r="K377">
            <v>0</v>
          </cell>
          <cell r="L377">
            <v>0</v>
          </cell>
        </row>
        <row r="378">
          <cell r="F378">
            <v>480</v>
          </cell>
          <cell r="G378">
            <v>0</v>
          </cell>
          <cell r="H378">
            <v>0</v>
          </cell>
          <cell r="J378">
            <v>480</v>
          </cell>
          <cell r="K378">
            <v>0</v>
          </cell>
          <cell r="L378">
            <v>0</v>
          </cell>
        </row>
        <row r="379">
          <cell r="F379">
            <v>500</v>
          </cell>
          <cell r="G379">
            <v>0</v>
          </cell>
          <cell r="H379">
            <v>0</v>
          </cell>
          <cell r="J379">
            <v>500</v>
          </cell>
          <cell r="K379">
            <v>0</v>
          </cell>
          <cell r="L379">
            <v>0</v>
          </cell>
        </row>
        <row r="380">
          <cell r="F380">
            <v>1950</v>
          </cell>
          <cell r="G380">
            <v>0</v>
          </cell>
          <cell r="H380">
            <v>0</v>
          </cell>
          <cell r="J380">
            <v>1950</v>
          </cell>
          <cell r="K380">
            <v>0</v>
          </cell>
          <cell r="L380">
            <v>0</v>
          </cell>
        </row>
        <row r="381">
          <cell r="F381">
            <v>350</v>
          </cell>
          <cell r="G381">
            <v>0</v>
          </cell>
          <cell r="H381">
            <v>0</v>
          </cell>
          <cell r="J381">
            <v>350</v>
          </cell>
          <cell r="K381">
            <v>0</v>
          </cell>
          <cell r="L381">
            <v>0</v>
          </cell>
        </row>
        <row r="382">
          <cell r="F382">
            <v>12650</v>
          </cell>
          <cell r="G382">
            <v>0</v>
          </cell>
          <cell r="H382">
            <v>0</v>
          </cell>
          <cell r="J382">
            <v>12650</v>
          </cell>
          <cell r="K382">
            <v>0</v>
          </cell>
          <cell r="L382">
            <v>0</v>
          </cell>
        </row>
        <row r="383">
          <cell r="F383">
            <v>750</v>
          </cell>
          <cell r="G383">
            <v>0</v>
          </cell>
          <cell r="H383">
            <v>0</v>
          </cell>
          <cell r="J383">
            <v>750</v>
          </cell>
          <cell r="K383">
            <v>0</v>
          </cell>
          <cell r="L383">
            <v>0</v>
          </cell>
        </row>
        <row r="384">
          <cell r="F384">
            <v>140</v>
          </cell>
          <cell r="G384">
            <v>0</v>
          </cell>
          <cell r="H384">
            <v>0</v>
          </cell>
          <cell r="J384">
            <v>140</v>
          </cell>
          <cell r="K384">
            <v>0</v>
          </cell>
          <cell r="L384">
            <v>0</v>
          </cell>
        </row>
        <row r="385">
          <cell r="F385">
            <v>13000</v>
          </cell>
          <cell r="G385">
            <v>0</v>
          </cell>
          <cell r="H385">
            <v>0</v>
          </cell>
          <cell r="J385">
            <v>13000</v>
          </cell>
          <cell r="K385">
            <v>0</v>
          </cell>
          <cell r="L385">
            <v>0</v>
          </cell>
        </row>
        <row r="386">
          <cell r="F386">
            <v>12610</v>
          </cell>
          <cell r="G386">
            <v>0</v>
          </cell>
          <cell r="H386">
            <v>0</v>
          </cell>
          <cell r="J386">
            <v>12610</v>
          </cell>
          <cell r="K386">
            <v>0</v>
          </cell>
          <cell r="L386">
            <v>0</v>
          </cell>
        </row>
        <row r="387">
          <cell r="F387">
            <v>12050</v>
          </cell>
          <cell r="G387">
            <v>0</v>
          </cell>
          <cell r="H387">
            <v>0</v>
          </cell>
          <cell r="J387">
            <v>12050</v>
          </cell>
          <cell r="K387">
            <v>0</v>
          </cell>
          <cell r="L387">
            <v>0</v>
          </cell>
        </row>
        <row r="388">
          <cell r="F388">
            <v>8000</v>
          </cell>
          <cell r="G388">
            <v>0</v>
          </cell>
          <cell r="H388">
            <v>0</v>
          </cell>
          <cell r="J388">
            <v>8000</v>
          </cell>
          <cell r="K388">
            <v>0</v>
          </cell>
          <cell r="L388">
            <v>0</v>
          </cell>
        </row>
        <row r="389">
          <cell r="F389">
            <v>10690</v>
          </cell>
          <cell r="G389">
            <v>0</v>
          </cell>
          <cell r="H389">
            <v>0</v>
          </cell>
          <cell r="J389">
            <v>10690</v>
          </cell>
          <cell r="K389">
            <v>0</v>
          </cell>
          <cell r="L389">
            <v>0</v>
          </cell>
        </row>
        <row r="390">
          <cell r="F390">
            <v>0</v>
          </cell>
          <cell r="G390">
            <v>0</v>
          </cell>
          <cell r="H390">
            <v>0</v>
          </cell>
          <cell r="J390">
            <v>0</v>
          </cell>
          <cell r="K390">
            <v>0</v>
          </cell>
          <cell r="L390">
            <v>0</v>
          </cell>
        </row>
        <row r="391">
          <cell r="F391">
            <v>66500</v>
          </cell>
          <cell r="G391">
            <v>0</v>
          </cell>
          <cell r="H391">
            <v>0</v>
          </cell>
          <cell r="J391">
            <v>66500</v>
          </cell>
          <cell r="K391">
            <v>0</v>
          </cell>
          <cell r="L391">
            <v>0</v>
          </cell>
        </row>
        <row r="392">
          <cell r="F392">
            <v>2750</v>
          </cell>
          <cell r="G392">
            <v>0</v>
          </cell>
          <cell r="H392">
            <v>0</v>
          </cell>
          <cell r="J392">
            <v>2750</v>
          </cell>
          <cell r="K392">
            <v>0</v>
          </cell>
          <cell r="L392">
            <v>0</v>
          </cell>
        </row>
        <row r="393">
          <cell r="F393">
            <v>4500</v>
          </cell>
          <cell r="G393">
            <v>0</v>
          </cell>
          <cell r="H393">
            <v>0</v>
          </cell>
          <cell r="J393">
            <v>4500</v>
          </cell>
          <cell r="K393">
            <v>0</v>
          </cell>
          <cell r="L393">
            <v>0</v>
          </cell>
        </row>
        <row r="394">
          <cell r="F394">
            <v>6500</v>
          </cell>
          <cell r="G394">
            <v>0</v>
          </cell>
          <cell r="H394">
            <v>0</v>
          </cell>
          <cell r="J394">
            <v>6500</v>
          </cell>
          <cell r="K394">
            <v>0</v>
          </cell>
          <cell r="L394">
            <v>0</v>
          </cell>
        </row>
        <row r="395">
          <cell r="F395">
            <v>550</v>
          </cell>
          <cell r="G395">
            <v>0</v>
          </cell>
          <cell r="H395">
            <v>0</v>
          </cell>
          <cell r="J395">
            <v>550</v>
          </cell>
          <cell r="K395">
            <v>0</v>
          </cell>
          <cell r="L395">
            <v>0</v>
          </cell>
        </row>
        <row r="396">
          <cell r="F396">
            <v>700</v>
          </cell>
          <cell r="G396">
            <v>0</v>
          </cell>
          <cell r="H396">
            <v>0</v>
          </cell>
          <cell r="J396">
            <v>700</v>
          </cell>
          <cell r="K396">
            <v>0</v>
          </cell>
          <cell r="L396">
            <v>0</v>
          </cell>
        </row>
        <row r="397">
          <cell r="F397">
            <v>280000</v>
          </cell>
          <cell r="G397">
            <v>0</v>
          </cell>
          <cell r="H397">
            <v>0</v>
          </cell>
          <cell r="J397">
            <v>280000</v>
          </cell>
          <cell r="K397">
            <v>0</v>
          </cell>
          <cell r="L397">
            <v>0</v>
          </cell>
        </row>
        <row r="398">
          <cell r="F398">
            <v>65000</v>
          </cell>
          <cell r="G398">
            <v>0</v>
          </cell>
          <cell r="H398">
            <v>0</v>
          </cell>
          <cell r="J398">
            <v>65000</v>
          </cell>
          <cell r="K398">
            <v>0</v>
          </cell>
          <cell r="L398">
            <v>0</v>
          </cell>
        </row>
        <row r="399">
          <cell r="F399">
            <v>72000</v>
          </cell>
          <cell r="G399">
            <v>0</v>
          </cell>
          <cell r="H399">
            <v>0</v>
          </cell>
          <cell r="J399">
            <v>72000</v>
          </cell>
          <cell r="K399">
            <v>0</v>
          </cell>
          <cell r="L399">
            <v>0</v>
          </cell>
        </row>
        <row r="400">
          <cell r="F400">
            <v>90000</v>
          </cell>
          <cell r="G400">
            <v>0</v>
          </cell>
          <cell r="H400">
            <v>0</v>
          </cell>
          <cell r="J400">
            <v>90000</v>
          </cell>
          <cell r="K400">
            <v>0</v>
          </cell>
          <cell r="L400">
            <v>0</v>
          </cell>
        </row>
        <row r="401">
          <cell r="F401">
            <v>120000</v>
          </cell>
          <cell r="G401">
            <v>0</v>
          </cell>
          <cell r="H401">
            <v>0</v>
          </cell>
          <cell r="J401">
            <v>120000</v>
          </cell>
          <cell r="K401">
            <v>0</v>
          </cell>
          <cell r="L401">
            <v>0</v>
          </cell>
        </row>
        <row r="402">
          <cell r="F402">
            <v>42000</v>
          </cell>
          <cell r="G402">
            <v>0</v>
          </cell>
          <cell r="H402">
            <v>0</v>
          </cell>
          <cell r="J402">
            <v>42000</v>
          </cell>
          <cell r="K402">
            <v>0</v>
          </cell>
          <cell r="L402">
            <v>0</v>
          </cell>
        </row>
        <row r="403">
          <cell r="F403">
            <v>90000</v>
          </cell>
          <cell r="G403">
            <v>0</v>
          </cell>
          <cell r="H403">
            <v>0</v>
          </cell>
          <cell r="J403">
            <v>90000</v>
          </cell>
          <cell r="K403">
            <v>0</v>
          </cell>
          <cell r="L403">
            <v>0</v>
          </cell>
        </row>
        <row r="404">
          <cell r="F404">
            <v>1260</v>
          </cell>
          <cell r="G404">
            <v>0</v>
          </cell>
          <cell r="H404">
            <v>0</v>
          </cell>
          <cell r="J404">
            <v>1260</v>
          </cell>
          <cell r="K404">
            <v>0</v>
          </cell>
          <cell r="L404">
            <v>0</v>
          </cell>
        </row>
        <row r="405">
          <cell r="F405">
            <v>1980</v>
          </cell>
          <cell r="G405">
            <v>0</v>
          </cell>
          <cell r="H405">
            <v>0</v>
          </cell>
          <cell r="J405">
            <v>1980</v>
          </cell>
          <cell r="K405">
            <v>0</v>
          </cell>
          <cell r="L405">
            <v>0</v>
          </cell>
        </row>
        <row r="406">
          <cell r="F406">
            <v>2700</v>
          </cell>
          <cell r="G406">
            <v>0</v>
          </cell>
          <cell r="H406">
            <v>0</v>
          </cell>
          <cell r="J406">
            <v>2700</v>
          </cell>
          <cell r="K406">
            <v>0</v>
          </cell>
          <cell r="L406">
            <v>0</v>
          </cell>
        </row>
        <row r="407">
          <cell r="F407">
            <v>0</v>
          </cell>
          <cell r="G407">
            <v>0</v>
          </cell>
          <cell r="H407">
            <v>0</v>
          </cell>
          <cell r="J407">
            <v>0</v>
          </cell>
          <cell r="K407">
            <v>0</v>
          </cell>
          <cell r="L407">
            <v>0</v>
          </cell>
        </row>
        <row r="408">
          <cell r="F408">
            <v>0</v>
          </cell>
          <cell r="G408">
            <v>0</v>
          </cell>
          <cell r="H408">
            <v>0</v>
          </cell>
          <cell r="J408">
            <v>0</v>
          </cell>
          <cell r="K408">
            <v>0</v>
          </cell>
          <cell r="L408">
            <v>0</v>
          </cell>
        </row>
        <row r="409">
          <cell r="F409">
            <v>0</v>
          </cell>
          <cell r="G409">
            <v>0</v>
          </cell>
          <cell r="H409">
            <v>0</v>
          </cell>
          <cell r="J409">
            <v>0</v>
          </cell>
          <cell r="K409">
            <v>0</v>
          </cell>
          <cell r="L409">
            <v>0</v>
          </cell>
        </row>
        <row r="410">
          <cell r="F410">
            <v>1440</v>
          </cell>
          <cell r="G410">
            <v>0</v>
          </cell>
          <cell r="H410">
            <v>0</v>
          </cell>
          <cell r="J410">
            <v>1440</v>
          </cell>
          <cell r="K410">
            <v>0</v>
          </cell>
          <cell r="L410">
            <v>0</v>
          </cell>
        </row>
        <row r="411">
          <cell r="F411">
            <v>4000</v>
          </cell>
          <cell r="G411">
            <v>0</v>
          </cell>
          <cell r="H411">
            <v>0</v>
          </cell>
          <cell r="J411">
            <v>4000</v>
          </cell>
          <cell r="K411">
            <v>0</v>
          </cell>
          <cell r="L411">
            <v>0</v>
          </cell>
        </row>
        <row r="412">
          <cell r="F412">
            <v>4410</v>
          </cell>
          <cell r="G412">
            <v>0</v>
          </cell>
          <cell r="H412">
            <v>0</v>
          </cell>
          <cell r="J412">
            <v>4410</v>
          </cell>
          <cell r="K412">
            <v>0</v>
          </cell>
          <cell r="L412">
            <v>0</v>
          </cell>
        </row>
        <row r="413">
          <cell r="F413">
            <v>0</v>
          </cell>
          <cell r="G413">
            <v>0</v>
          </cell>
          <cell r="H413">
            <v>0</v>
          </cell>
          <cell r="J413">
            <v>0</v>
          </cell>
          <cell r="K413">
            <v>0</v>
          </cell>
          <cell r="L413">
            <v>0</v>
          </cell>
        </row>
        <row r="414">
          <cell r="F414">
            <v>440</v>
          </cell>
          <cell r="G414">
            <v>0</v>
          </cell>
          <cell r="H414">
            <v>0</v>
          </cell>
          <cell r="J414">
            <v>440</v>
          </cell>
          <cell r="K414">
            <v>0</v>
          </cell>
          <cell r="L414">
            <v>0</v>
          </cell>
        </row>
        <row r="415">
          <cell r="F415">
            <v>560</v>
          </cell>
          <cell r="G415">
            <v>0</v>
          </cell>
          <cell r="H415">
            <v>0</v>
          </cell>
          <cell r="J415">
            <v>560</v>
          </cell>
          <cell r="K415">
            <v>0</v>
          </cell>
          <cell r="L415">
            <v>0</v>
          </cell>
        </row>
        <row r="416">
          <cell r="F416">
            <v>1280</v>
          </cell>
          <cell r="G416">
            <v>0</v>
          </cell>
          <cell r="H416">
            <v>0</v>
          </cell>
          <cell r="J416">
            <v>1280</v>
          </cell>
          <cell r="K416">
            <v>0</v>
          </cell>
          <cell r="L416">
            <v>0</v>
          </cell>
        </row>
        <row r="417">
          <cell r="F417">
            <v>1000</v>
          </cell>
          <cell r="G417">
            <v>0</v>
          </cell>
          <cell r="H417">
            <v>0</v>
          </cell>
          <cell r="J417">
            <v>1000</v>
          </cell>
          <cell r="K417">
            <v>0</v>
          </cell>
          <cell r="L417">
            <v>0</v>
          </cell>
        </row>
        <row r="418">
          <cell r="F418">
            <v>1258</v>
          </cell>
          <cell r="G418">
            <v>0</v>
          </cell>
          <cell r="H418">
            <v>0</v>
          </cell>
          <cell r="J418">
            <v>1258</v>
          </cell>
          <cell r="K418">
            <v>0</v>
          </cell>
          <cell r="L418">
            <v>0</v>
          </cell>
        </row>
        <row r="419">
          <cell r="F419">
            <v>834</v>
          </cell>
          <cell r="G419">
            <v>0</v>
          </cell>
          <cell r="H419">
            <v>0</v>
          </cell>
          <cell r="J419">
            <v>834</v>
          </cell>
          <cell r="K419">
            <v>0</v>
          </cell>
          <cell r="L419">
            <v>0</v>
          </cell>
        </row>
        <row r="420">
          <cell r="F420">
            <v>1166</v>
          </cell>
          <cell r="G420">
            <v>0</v>
          </cell>
          <cell r="H420">
            <v>0</v>
          </cell>
          <cell r="J420">
            <v>1166</v>
          </cell>
          <cell r="K420">
            <v>0</v>
          </cell>
          <cell r="L420">
            <v>0</v>
          </cell>
        </row>
        <row r="421">
          <cell r="F421">
            <v>2920</v>
          </cell>
          <cell r="G421">
            <v>0</v>
          </cell>
          <cell r="H421">
            <v>0</v>
          </cell>
          <cell r="J421">
            <v>2920</v>
          </cell>
          <cell r="K421">
            <v>0</v>
          </cell>
          <cell r="L421">
            <v>0</v>
          </cell>
        </row>
        <row r="422">
          <cell r="F422">
            <v>2510</v>
          </cell>
          <cell r="G422">
            <v>0</v>
          </cell>
          <cell r="H422">
            <v>0</v>
          </cell>
          <cell r="J422">
            <v>2510</v>
          </cell>
          <cell r="K422">
            <v>0</v>
          </cell>
          <cell r="L422">
            <v>0</v>
          </cell>
        </row>
        <row r="423">
          <cell r="F423">
            <v>0</v>
          </cell>
          <cell r="G423">
            <v>0</v>
          </cell>
          <cell r="H423">
            <v>0</v>
          </cell>
          <cell r="J423">
            <v>0</v>
          </cell>
          <cell r="K423">
            <v>0</v>
          </cell>
          <cell r="L423">
            <v>0</v>
          </cell>
        </row>
        <row r="424">
          <cell r="F424">
            <v>820</v>
          </cell>
          <cell r="G424">
            <v>0</v>
          </cell>
          <cell r="H424">
            <v>0</v>
          </cell>
          <cell r="J424">
            <v>820</v>
          </cell>
          <cell r="K424">
            <v>0</v>
          </cell>
          <cell r="L424">
            <v>0</v>
          </cell>
        </row>
        <row r="425">
          <cell r="F425">
            <v>820</v>
          </cell>
          <cell r="G425">
            <v>0</v>
          </cell>
          <cell r="H425">
            <v>0</v>
          </cell>
          <cell r="J425">
            <v>820</v>
          </cell>
          <cell r="K425">
            <v>0</v>
          </cell>
          <cell r="L425">
            <v>0</v>
          </cell>
        </row>
        <row r="426">
          <cell r="F426">
            <v>0</v>
          </cell>
          <cell r="G426">
            <v>0</v>
          </cell>
          <cell r="H426">
            <v>0</v>
          </cell>
          <cell r="J426">
            <v>0</v>
          </cell>
          <cell r="K426">
            <v>0</v>
          </cell>
          <cell r="L426">
            <v>0</v>
          </cell>
        </row>
        <row r="427">
          <cell r="F427">
            <v>240000</v>
          </cell>
          <cell r="G427">
            <v>0</v>
          </cell>
          <cell r="H427">
            <v>0</v>
          </cell>
          <cell r="J427">
            <v>240000</v>
          </cell>
          <cell r="K427">
            <v>0</v>
          </cell>
          <cell r="L427">
            <v>0</v>
          </cell>
        </row>
        <row r="428">
          <cell r="F428">
            <v>48000</v>
          </cell>
          <cell r="G428">
            <v>0</v>
          </cell>
          <cell r="H428">
            <v>0</v>
          </cell>
          <cell r="J428">
            <v>48000</v>
          </cell>
          <cell r="K428">
            <v>0</v>
          </cell>
          <cell r="L428">
            <v>0</v>
          </cell>
        </row>
        <row r="429">
          <cell r="F429">
            <v>43000</v>
          </cell>
          <cell r="G429">
            <v>0</v>
          </cell>
          <cell r="H429">
            <v>0</v>
          </cell>
          <cell r="J429">
            <v>43000</v>
          </cell>
          <cell r="K429">
            <v>0</v>
          </cell>
          <cell r="L429">
            <v>0</v>
          </cell>
        </row>
        <row r="430">
          <cell r="F430">
            <v>31000</v>
          </cell>
          <cell r="G430">
            <v>0</v>
          </cell>
          <cell r="H430">
            <v>0</v>
          </cell>
          <cell r="J430">
            <v>31000</v>
          </cell>
          <cell r="K430">
            <v>0</v>
          </cell>
          <cell r="L430">
            <v>0</v>
          </cell>
        </row>
        <row r="431">
          <cell r="F431">
            <v>45000</v>
          </cell>
          <cell r="G431">
            <v>0</v>
          </cell>
          <cell r="H431">
            <v>0</v>
          </cell>
          <cell r="J431">
            <v>45000</v>
          </cell>
          <cell r="K431">
            <v>0</v>
          </cell>
          <cell r="L431">
            <v>0</v>
          </cell>
        </row>
        <row r="432">
          <cell r="F432">
            <v>35000</v>
          </cell>
          <cell r="G432">
            <v>0</v>
          </cell>
          <cell r="H432">
            <v>0</v>
          </cell>
          <cell r="J432">
            <v>35000</v>
          </cell>
          <cell r="K432">
            <v>0</v>
          </cell>
          <cell r="L432">
            <v>0</v>
          </cell>
        </row>
        <row r="433">
          <cell r="F433">
            <v>68000</v>
          </cell>
          <cell r="G433">
            <v>0</v>
          </cell>
          <cell r="H433">
            <v>0</v>
          </cell>
          <cell r="J433">
            <v>68000</v>
          </cell>
          <cell r="K433">
            <v>0</v>
          </cell>
          <cell r="L433">
            <v>0</v>
          </cell>
        </row>
        <row r="434">
          <cell r="F434">
            <v>56000</v>
          </cell>
          <cell r="G434">
            <v>0</v>
          </cell>
          <cell r="H434">
            <v>0</v>
          </cell>
          <cell r="J434">
            <v>56000</v>
          </cell>
          <cell r="K434">
            <v>0</v>
          </cell>
          <cell r="L434">
            <v>0</v>
          </cell>
        </row>
        <row r="435">
          <cell r="F435">
            <v>26000</v>
          </cell>
          <cell r="G435">
            <v>0</v>
          </cell>
          <cell r="H435">
            <v>0</v>
          </cell>
          <cell r="J435">
            <v>26000</v>
          </cell>
          <cell r="K435">
            <v>0</v>
          </cell>
          <cell r="L435">
            <v>0</v>
          </cell>
        </row>
        <row r="436">
          <cell r="F436">
            <v>7800</v>
          </cell>
          <cell r="G436">
            <v>0</v>
          </cell>
          <cell r="H436">
            <v>0</v>
          </cell>
          <cell r="J436">
            <v>7800</v>
          </cell>
          <cell r="K436">
            <v>0</v>
          </cell>
          <cell r="L436">
            <v>0</v>
          </cell>
        </row>
        <row r="437">
          <cell r="F437">
            <v>7800</v>
          </cell>
          <cell r="G437">
            <v>0</v>
          </cell>
          <cell r="H437">
            <v>0</v>
          </cell>
          <cell r="I437">
            <v>0</v>
          </cell>
          <cell r="J437">
            <v>7800</v>
          </cell>
          <cell r="K437">
            <v>0</v>
          </cell>
          <cell r="L437">
            <v>0</v>
          </cell>
          <cell r="M437">
            <v>0</v>
          </cell>
        </row>
        <row r="438">
          <cell r="F438">
            <v>22000</v>
          </cell>
          <cell r="G438">
            <v>0</v>
          </cell>
          <cell r="H438">
            <v>0</v>
          </cell>
          <cell r="I438">
            <v>0</v>
          </cell>
          <cell r="J438">
            <v>22000</v>
          </cell>
          <cell r="K438">
            <v>0</v>
          </cell>
          <cell r="L438">
            <v>0</v>
          </cell>
          <cell r="M438">
            <v>0</v>
          </cell>
        </row>
        <row r="439">
          <cell r="F439">
            <v>4061197</v>
          </cell>
          <cell r="G439">
            <v>0</v>
          </cell>
          <cell r="H439">
            <v>0</v>
          </cell>
          <cell r="I439">
            <v>0</v>
          </cell>
          <cell r="J439">
            <v>4061197</v>
          </cell>
          <cell r="K439">
            <v>0</v>
          </cell>
          <cell r="L439">
            <v>0</v>
          </cell>
          <cell r="M439">
            <v>0</v>
          </cell>
        </row>
        <row r="440">
          <cell r="F440">
            <v>5071559</v>
          </cell>
          <cell r="G440">
            <v>0</v>
          </cell>
          <cell r="H440">
            <v>0</v>
          </cell>
          <cell r="I440">
            <v>0</v>
          </cell>
          <cell r="J440">
            <v>5071559</v>
          </cell>
          <cell r="K440">
            <v>0</v>
          </cell>
          <cell r="L440">
            <v>0</v>
          </cell>
          <cell r="M440">
            <v>0</v>
          </cell>
        </row>
        <row r="441">
          <cell r="F441">
            <v>607189</v>
          </cell>
          <cell r="G441">
            <v>0</v>
          </cell>
          <cell r="H441">
            <v>0</v>
          </cell>
          <cell r="I441">
            <v>0</v>
          </cell>
          <cell r="J441">
            <v>607189</v>
          </cell>
          <cell r="K441">
            <v>0</v>
          </cell>
          <cell r="L441">
            <v>0</v>
          </cell>
          <cell r="M441">
            <v>0</v>
          </cell>
        </row>
        <row r="442">
          <cell r="F442">
            <v>466308</v>
          </cell>
          <cell r="G442">
            <v>0</v>
          </cell>
          <cell r="H442">
            <v>0</v>
          </cell>
          <cell r="I442">
            <v>0</v>
          </cell>
          <cell r="J442">
            <v>466308</v>
          </cell>
          <cell r="K442">
            <v>0</v>
          </cell>
          <cell r="L442">
            <v>0</v>
          </cell>
          <cell r="M442">
            <v>0</v>
          </cell>
        </row>
        <row r="443">
          <cell r="F443">
            <v>2125520</v>
          </cell>
          <cell r="G443">
            <v>0</v>
          </cell>
          <cell r="H443">
            <v>0</v>
          </cell>
          <cell r="I443">
            <v>0</v>
          </cell>
          <cell r="J443">
            <v>2125520</v>
          </cell>
          <cell r="K443">
            <v>0</v>
          </cell>
          <cell r="L443">
            <v>0</v>
          </cell>
          <cell r="M443">
            <v>0</v>
          </cell>
        </row>
        <row r="444">
          <cell r="F444">
            <v>979547</v>
          </cell>
          <cell r="G444">
            <v>0</v>
          </cell>
          <cell r="H444">
            <v>0</v>
          </cell>
          <cell r="I444">
            <v>0</v>
          </cell>
          <cell r="J444">
            <v>979547</v>
          </cell>
          <cell r="K444">
            <v>0</v>
          </cell>
          <cell r="L444">
            <v>0</v>
          </cell>
          <cell r="M444">
            <v>0</v>
          </cell>
        </row>
        <row r="445">
          <cell r="F445">
            <v>201665</v>
          </cell>
          <cell r="G445">
            <v>0</v>
          </cell>
          <cell r="H445">
            <v>0</v>
          </cell>
          <cell r="I445">
            <v>0</v>
          </cell>
          <cell r="J445">
            <v>201665</v>
          </cell>
          <cell r="K445">
            <v>0</v>
          </cell>
          <cell r="L445">
            <v>0</v>
          </cell>
          <cell r="M445">
            <v>0</v>
          </cell>
        </row>
        <row r="446">
          <cell r="F446">
            <v>4700</v>
          </cell>
          <cell r="G446">
            <v>0</v>
          </cell>
          <cell r="H446">
            <v>0</v>
          </cell>
          <cell r="I446">
            <v>0</v>
          </cell>
          <cell r="J446">
            <v>4700</v>
          </cell>
          <cell r="K446">
            <v>0</v>
          </cell>
          <cell r="L446">
            <v>0</v>
          </cell>
          <cell r="M446">
            <v>0</v>
          </cell>
        </row>
        <row r="447">
          <cell r="F447">
            <v>1850</v>
          </cell>
          <cell r="G447">
            <v>0</v>
          </cell>
          <cell r="H447">
            <v>0</v>
          </cell>
          <cell r="I447">
            <v>0</v>
          </cell>
          <cell r="J447">
            <v>1850</v>
          </cell>
          <cell r="K447">
            <v>0</v>
          </cell>
          <cell r="L447">
            <v>0</v>
          </cell>
          <cell r="M447">
            <v>0</v>
          </cell>
        </row>
        <row r="448">
          <cell r="F448">
            <v>22000</v>
          </cell>
          <cell r="G448">
            <v>0</v>
          </cell>
          <cell r="H448">
            <v>0</v>
          </cell>
          <cell r="I448">
            <v>0</v>
          </cell>
          <cell r="J448">
            <v>22000</v>
          </cell>
          <cell r="K448">
            <v>0</v>
          </cell>
          <cell r="L448">
            <v>0</v>
          </cell>
          <cell r="M448">
            <v>0</v>
          </cell>
        </row>
        <row r="449">
          <cell r="F449">
            <v>23000</v>
          </cell>
          <cell r="G449">
            <v>0</v>
          </cell>
          <cell r="H449">
            <v>0</v>
          </cell>
          <cell r="I449">
            <v>0</v>
          </cell>
          <cell r="J449">
            <v>23000</v>
          </cell>
          <cell r="K449">
            <v>0</v>
          </cell>
          <cell r="L449">
            <v>0</v>
          </cell>
          <cell r="M449">
            <v>0</v>
          </cell>
        </row>
        <row r="450">
          <cell r="F450">
            <v>12000</v>
          </cell>
          <cell r="G450">
            <v>0</v>
          </cell>
          <cell r="H450">
            <v>0</v>
          </cell>
          <cell r="I450">
            <v>0</v>
          </cell>
          <cell r="J450">
            <v>12000</v>
          </cell>
          <cell r="K450">
            <v>0</v>
          </cell>
          <cell r="L450">
            <v>0</v>
          </cell>
          <cell r="M450">
            <v>0</v>
          </cell>
        </row>
        <row r="451">
          <cell r="F451">
            <v>40000</v>
          </cell>
          <cell r="G451">
            <v>0</v>
          </cell>
          <cell r="H451">
            <v>0</v>
          </cell>
          <cell r="I451">
            <v>0</v>
          </cell>
          <cell r="J451">
            <v>40000</v>
          </cell>
          <cell r="K451">
            <v>0</v>
          </cell>
          <cell r="L451">
            <v>0</v>
          </cell>
          <cell r="M451">
            <v>0</v>
          </cell>
        </row>
        <row r="452">
          <cell r="F452">
            <v>60000</v>
          </cell>
          <cell r="G452">
            <v>0</v>
          </cell>
          <cell r="H452">
            <v>0</v>
          </cell>
          <cell r="I452">
            <v>0</v>
          </cell>
          <cell r="J452">
            <v>60000</v>
          </cell>
          <cell r="K452">
            <v>0</v>
          </cell>
          <cell r="L452">
            <v>0</v>
          </cell>
          <cell r="M452">
            <v>0</v>
          </cell>
        </row>
        <row r="453">
          <cell r="F453">
            <v>32000</v>
          </cell>
          <cell r="G453">
            <v>0</v>
          </cell>
          <cell r="H453">
            <v>0</v>
          </cell>
          <cell r="I453">
            <v>0</v>
          </cell>
          <cell r="J453">
            <v>32000</v>
          </cell>
          <cell r="K453">
            <v>0</v>
          </cell>
          <cell r="L453">
            <v>0</v>
          </cell>
          <cell r="M453">
            <v>0</v>
          </cell>
        </row>
        <row r="454">
          <cell r="F454">
            <v>52000</v>
          </cell>
          <cell r="G454">
            <v>0</v>
          </cell>
          <cell r="H454">
            <v>0</v>
          </cell>
          <cell r="I454">
            <v>0</v>
          </cell>
          <cell r="J454">
            <v>52000</v>
          </cell>
          <cell r="K454">
            <v>0</v>
          </cell>
          <cell r="L454">
            <v>0</v>
          </cell>
          <cell r="M454">
            <v>0</v>
          </cell>
        </row>
        <row r="455">
          <cell r="F455">
            <v>63000</v>
          </cell>
          <cell r="G455">
            <v>0</v>
          </cell>
          <cell r="H455">
            <v>0</v>
          </cell>
          <cell r="I455">
            <v>0</v>
          </cell>
          <cell r="J455">
            <v>63000</v>
          </cell>
          <cell r="K455">
            <v>0</v>
          </cell>
          <cell r="L455">
            <v>0</v>
          </cell>
          <cell r="M455">
            <v>0</v>
          </cell>
        </row>
        <row r="456">
          <cell r="F456">
            <v>879</v>
          </cell>
          <cell r="G456">
            <v>0</v>
          </cell>
          <cell r="H456">
            <v>0</v>
          </cell>
          <cell r="I456">
            <v>0</v>
          </cell>
          <cell r="J456">
            <v>879</v>
          </cell>
          <cell r="K456">
            <v>0</v>
          </cell>
          <cell r="L456">
            <v>0</v>
          </cell>
          <cell r="M456">
            <v>0</v>
          </cell>
        </row>
        <row r="457">
          <cell r="F457">
            <v>23000</v>
          </cell>
          <cell r="G457">
            <v>0</v>
          </cell>
          <cell r="H457">
            <v>0</v>
          </cell>
          <cell r="I457">
            <v>0</v>
          </cell>
          <cell r="J457">
            <v>23000</v>
          </cell>
          <cell r="K457">
            <v>0</v>
          </cell>
          <cell r="L457">
            <v>0</v>
          </cell>
          <cell r="M457">
            <v>0</v>
          </cell>
        </row>
        <row r="458">
          <cell r="F458">
            <v>27000</v>
          </cell>
          <cell r="G458">
            <v>0</v>
          </cell>
          <cell r="H458">
            <v>0</v>
          </cell>
          <cell r="I458">
            <v>0</v>
          </cell>
          <cell r="J458">
            <v>27000</v>
          </cell>
          <cell r="K458">
            <v>0</v>
          </cell>
          <cell r="L458">
            <v>0</v>
          </cell>
          <cell r="M458">
            <v>0</v>
          </cell>
        </row>
        <row r="459">
          <cell r="F459">
            <v>34000</v>
          </cell>
          <cell r="G459">
            <v>0</v>
          </cell>
          <cell r="H459">
            <v>0</v>
          </cell>
          <cell r="I459">
            <v>0</v>
          </cell>
          <cell r="J459">
            <v>34000</v>
          </cell>
          <cell r="K459">
            <v>0</v>
          </cell>
          <cell r="L459">
            <v>0</v>
          </cell>
          <cell r="M459">
            <v>0</v>
          </cell>
        </row>
        <row r="460">
          <cell r="F460">
            <v>44000</v>
          </cell>
          <cell r="G460">
            <v>0</v>
          </cell>
          <cell r="H460">
            <v>0</v>
          </cell>
          <cell r="I460">
            <v>0</v>
          </cell>
          <cell r="J460">
            <v>44000</v>
          </cell>
          <cell r="K460">
            <v>0</v>
          </cell>
          <cell r="L460">
            <v>0</v>
          </cell>
          <cell r="M460">
            <v>0</v>
          </cell>
        </row>
        <row r="461">
          <cell r="F461">
            <v>57400</v>
          </cell>
          <cell r="G461">
            <v>0</v>
          </cell>
          <cell r="H461">
            <v>0</v>
          </cell>
          <cell r="I461">
            <v>0</v>
          </cell>
          <cell r="J461">
            <v>57400</v>
          </cell>
          <cell r="K461">
            <v>0</v>
          </cell>
          <cell r="L461">
            <v>0</v>
          </cell>
          <cell r="M461">
            <v>0</v>
          </cell>
        </row>
        <row r="462">
          <cell r="F462">
            <v>51000</v>
          </cell>
          <cell r="G462">
            <v>0</v>
          </cell>
          <cell r="H462">
            <v>0</v>
          </cell>
          <cell r="I462">
            <v>0</v>
          </cell>
          <cell r="J462">
            <v>51000</v>
          </cell>
          <cell r="K462">
            <v>0</v>
          </cell>
          <cell r="L462">
            <v>0</v>
          </cell>
          <cell r="M462">
            <v>0</v>
          </cell>
        </row>
        <row r="463">
          <cell r="F463">
            <v>85000</v>
          </cell>
          <cell r="G463">
            <v>0</v>
          </cell>
          <cell r="H463">
            <v>0</v>
          </cell>
          <cell r="I463">
            <v>0</v>
          </cell>
          <cell r="J463">
            <v>85000</v>
          </cell>
          <cell r="K463">
            <v>0</v>
          </cell>
          <cell r="L463">
            <v>0</v>
          </cell>
          <cell r="M463">
            <v>0</v>
          </cell>
        </row>
        <row r="464">
          <cell r="F464">
            <v>135000</v>
          </cell>
          <cell r="G464">
            <v>0</v>
          </cell>
          <cell r="H464">
            <v>0</v>
          </cell>
          <cell r="I464">
            <v>0</v>
          </cell>
          <cell r="J464">
            <v>135000</v>
          </cell>
          <cell r="K464">
            <v>0</v>
          </cell>
          <cell r="L464">
            <v>0</v>
          </cell>
          <cell r="M464">
            <v>0</v>
          </cell>
        </row>
        <row r="465">
          <cell r="F465">
            <v>184000</v>
          </cell>
          <cell r="G465">
            <v>0</v>
          </cell>
          <cell r="H465">
            <v>0</v>
          </cell>
          <cell r="I465">
            <v>0</v>
          </cell>
          <cell r="J465">
            <v>184000</v>
          </cell>
          <cell r="K465">
            <v>0</v>
          </cell>
          <cell r="L465">
            <v>0</v>
          </cell>
          <cell r="M465">
            <v>0</v>
          </cell>
        </row>
        <row r="466">
          <cell r="F466">
            <v>23000</v>
          </cell>
          <cell r="G466">
            <v>0</v>
          </cell>
          <cell r="H466">
            <v>0</v>
          </cell>
          <cell r="I466">
            <v>0</v>
          </cell>
          <cell r="J466">
            <v>23000</v>
          </cell>
          <cell r="K466">
            <v>0</v>
          </cell>
          <cell r="L466">
            <v>0</v>
          </cell>
          <cell r="M466">
            <v>0</v>
          </cell>
        </row>
        <row r="467">
          <cell r="F467">
            <v>27000</v>
          </cell>
          <cell r="G467">
            <v>0</v>
          </cell>
          <cell r="H467">
            <v>0</v>
          </cell>
          <cell r="I467">
            <v>0</v>
          </cell>
          <cell r="J467">
            <v>27000</v>
          </cell>
          <cell r="K467">
            <v>0</v>
          </cell>
          <cell r="L467">
            <v>0</v>
          </cell>
          <cell r="M467">
            <v>0</v>
          </cell>
        </row>
        <row r="468">
          <cell r="F468">
            <v>0</v>
          </cell>
          <cell r="G468">
            <v>0</v>
          </cell>
          <cell r="H468">
            <v>0</v>
          </cell>
          <cell r="I468">
            <v>0</v>
          </cell>
          <cell r="J468">
            <v>0</v>
          </cell>
          <cell r="K468">
            <v>0</v>
          </cell>
          <cell r="L468">
            <v>0</v>
          </cell>
          <cell r="M468">
            <v>0</v>
          </cell>
        </row>
        <row r="469">
          <cell r="F469">
            <v>725000</v>
          </cell>
          <cell r="G469">
            <v>0</v>
          </cell>
          <cell r="H469">
            <v>0</v>
          </cell>
          <cell r="I469">
            <v>0</v>
          </cell>
          <cell r="J469">
            <v>725000</v>
          </cell>
          <cell r="K469">
            <v>0</v>
          </cell>
          <cell r="L469">
            <v>0</v>
          </cell>
          <cell r="M469">
            <v>0</v>
          </cell>
        </row>
        <row r="470">
          <cell r="F470">
            <v>29000000</v>
          </cell>
          <cell r="G470">
            <v>0</v>
          </cell>
          <cell r="H470">
            <v>0</v>
          </cell>
          <cell r="I470">
            <v>0</v>
          </cell>
          <cell r="J470">
            <v>29000000</v>
          </cell>
          <cell r="K470">
            <v>0</v>
          </cell>
          <cell r="L470">
            <v>0</v>
          </cell>
          <cell r="M470">
            <v>0</v>
          </cell>
        </row>
        <row r="471">
          <cell r="F471">
            <v>23000</v>
          </cell>
          <cell r="G471">
            <v>0</v>
          </cell>
          <cell r="H471">
            <v>0</v>
          </cell>
          <cell r="I471">
            <v>0</v>
          </cell>
          <cell r="J471">
            <v>23000</v>
          </cell>
          <cell r="K471">
            <v>0</v>
          </cell>
          <cell r="L471">
            <v>0</v>
          </cell>
          <cell r="M471">
            <v>0</v>
          </cell>
        </row>
        <row r="472">
          <cell r="F472">
            <v>140000</v>
          </cell>
          <cell r="G472">
            <v>0</v>
          </cell>
          <cell r="H472">
            <v>0</v>
          </cell>
          <cell r="I472">
            <v>0</v>
          </cell>
          <cell r="J472">
            <v>140000</v>
          </cell>
          <cell r="K472">
            <v>0</v>
          </cell>
          <cell r="L472">
            <v>0</v>
          </cell>
          <cell r="M472">
            <v>0</v>
          </cell>
        </row>
        <row r="473">
          <cell r="F473">
            <v>160000</v>
          </cell>
          <cell r="G473">
            <v>0</v>
          </cell>
          <cell r="H473">
            <v>0</v>
          </cell>
          <cell r="I473">
            <v>0</v>
          </cell>
          <cell r="J473">
            <v>160000</v>
          </cell>
          <cell r="K473">
            <v>0</v>
          </cell>
          <cell r="L473">
            <v>0</v>
          </cell>
          <cell r="M473">
            <v>0</v>
          </cell>
        </row>
        <row r="474">
          <cell r="F474">
            <v>150000</v>
          </cell>
          <cell r="G474">
            <v>0</v>
          </cell>
          <cell r="H474">
            <v>0</v>
          </cell>
          <cell r="I474">
            <v>0</v>
          </cell>
          <cell r="J474">
            <v>150000</v>
          </cell>
          <cell r="K474">
            <v>0</v>
          </cell>
          <cell r="L474">
            <v>0</v>
          </cell>
          <cell r="M474">
            <v>0</v>
          </cell>
        </row>
        <row r="475">
          <cell r="F475">
            <v>20000</v>
          </cell>
          <cell r="G475">
            <v>0</v>
          </cell>
          <cell r="H475">
            <v>0</v>
          </cell>
          <cell r="I475">
            <v>0</v>
          </cell>
          <cell r="J475">
            <v>20000</v>
          </cell>
          <cell r="K475">
            <v>0</v>
          </cell>
          <cell r="L475">
            <v>0</v>
          </cell>
          <cell r="M475">
            <v>0</v>
          </cell>
        </row>
        <row r="476">
          <cell r="F476">
            <v>693250</v>
          </cell>
          <cell r="G476">
            <v>0</v>
          </cell>
          <cell r="H476">
            <v>422306</v>
          </cell>
          <cell r="I476">
            <v>0</v>
          </cell>
          <cell r="J476">
            <v>258231</v>
          </cell>
          <cell r="K476">
            <v>0</v>
          </cell>
          <cell r="L476">
            <v>12713</v>
          </cell>
          <cell r="M476">
            <v>0</v>
          </cell>
        </row>
        <row r="477">
          <cell r="F477">
            <v>8000</v>
          </cell>
          <cell r="G477">
            <v>8000</v>
          </cell>
          <cell r="H477">
            <v>0</v>
          </cell>
          <cell r="I477">
            <v>0</v>
          </cell>
          <cell r="J477">
            <v>8000</v>
          </cell>
          <cell r="K477">
            <v>8000</v>
          </cell>
          <cell r="L477">
            <v>0</v>
          </cell>
          <cell r="M477">
            <v>0</v>
          </cell>
        </row>
        <row r="478">
          <cell r="F478">
            <v>7000</v>
          </cell>
          <cell r="G478">
            <v>0</v>
          </cell>
          <cell r="H478">
            <v>0</v>
          </cell>
          <cell r="I478">
            <v>0</v>
          </cell>
          <cell r="J478">
            <v>7000</v>
          </cell>
          <cell r="K478">
            <v>0</v>
          </cell>
          <cell r="L478">
            <v>0</v>
          </cell>
          <cell r="M478">
            <v>0</v>
          </cell>
        </row>
        <row r="479">
          <cell r="F479">
            <v>60000</v>
          </cell>
          <cell r="G479">
            <v>60000</v>
          </cell>
          <cell r="H479">
            <v>0</v>
          </cell>
          <cell r="I479">
            <v>0</v>
          </cell>
          <cell r="J479">
            <v>60000</v>
          </cell>
          <cell r="K479">
            <v>60000</v>
          </cell>
          <cell r="L479">
            <v>0</v>
          </cell>
          <cell r="M479">
            <v>0</v>
          </cell>
        </row>
        <row r="480">
          <cell r="F480">
            <v>6000</v>
          </cell>
          <cell r="G480">
            <v>6000</v>
          </cell>
          <cell r="H480">
            <v>0</v>
          </cell>
          <cell r="I480">
            <v>0</v>
          </cell>
          <cell r="J480">
            <v>6000</v>
          </cell>
          <cell r="K480">
            <v>6000</v>
          </cell>
          <cell r="L480">
            <v>0</v>
          </cell>
          <cell r="M480">
            <v>0</v>
          </cell>
        </row>
        <row r="481">
          <cell r="F481">
            <v>6000</v>
          </cell>
          <cell r="G481">
            <v>6000</v>
          </cell>
          <cell r="H481">
            <v>0</v>
          </cell>
          <cell r="I481">
            <v>0</v>
          </cell>
          <cell r="J481">
            <v>6000</v>
          </cell>
          <cell r="K481">
            <v>6000</v>
          </cell>
          <cell r="L481">
            <v>0</v>
          </cell>
          <cell r="M481">
            <v>0</v>
          </cell>
        </row>
        <row r="482">
          <cell r="F482">
            <v>3300</v>
          </cell>
          <cell r="G482">
            <v>0</v>
          </cell>
          <cell r="H482">
            <v>0</v>
          </cell>
          <cell r="I482">
            <v>0</v>
          </cell>
          <cell r="J482">
            <v>3300</v>
          </cell>
          <cell r="K482">
            <v>0</v>
          </cell>
          <cell r="L482">
            <v>0</v>
          </cell>
          <cell r="M482">
            <v>0</v>
          </cell>
        </row>
        <row r="483">
          <cell r="F483">
            <v>2100</v>
          </cell>
          <cell r="G483">
            <v>0</v>
          </cell>
          <cell r="H483">
            <v>0</v>
          </cell>
          <cell r="I483">
            <v>0</v>
          </cell>
          <cell r="J483">
            <v>2100</v>
          </cell>
          <cell r="K483">
            <v>0</v>
          </cell>
          <cell r="L483">
            <v>0</v>
          </cell>
          <cell r="M483">
            <v>0</v>
          </cell>
        </row>
        <row r="484">
          <cell r="F484">
            <v>200000</v>
          </cell>
          <cell r="G484">
            <v>200000</v>
          </cell>
          <cell r="H484">
            <v>0</v>
          </cell>
          <cell r="I484">
            <v>0</v>
          </cell>
          <cell r="J484">
            <v>200000</v>
          </cell>
          <cell r="K484">
            <v>200000</v>
          </cell>
          <cell r="L484">
            <v>0</v>
          </cell>
          <cell r="M484">
            <v>0</v>
          </cell>
        </row>
        <row r="485">
          <cell r="F485">
            <v>0</v>
          </cell>
          <cell r="G485">
            <v>0</v>
          </cell>
          <cell r="H485">
            <v>0</v>
          </cell>
          <cell r="I485">
            <v>0</v>
          </cell>
          <cell r="J485">
            <v>0</v>
          </cell>
          <cell r="K485">
            <v>0</v>
          </cell>
          <cell r="L485">
            <v>0</v>
          </cell>
          <cell r="M485">
            <v>0</v>
          </cell>
        </row>
        <row r="486">
          <cell r="F486">
            <v>0</v>
          </cell>
          <cell r="G486">
            <v>0</v>
          </cell>
          <cell r="H486">
            <v>0</v>
          </cell>
          <cell r="I486">
            <v>0</v>
          </cell>
          <cell r="J486">
            <v>0</v>
          </cell>
          <cell r="K486">
            <v>0</v>
          </cell>
          <cell r="L486">
            <v>0</v>
          </cell>
          <cell r="M486">
            <v>0</v>
          </cell>
        </row>
        <row r="487">
          <cell r="F487">
            <v>33000</v>
          </cell>
          <cell r="G487">
            <v>0</v>
          </cell>
          <cell r="H487">
            <v>0</v>
          </cell>
          <cell r="I487">
            <v>0</v>
          </cell>
          <cell r="J487">
            <v>33000</v>
          </cell>
          <cell r="K487">
            <v>0</v>
          </cell>
          <cell r="L487">
            <v>0</v>
          </cell>
          <cell r="M487">
            <v>0</v>
          </cell>
        </row>
        <row r="488">
          <cell r="F488">
            <v>30000</v>
          </cell>
          <cell r="G488">
            <v>0</v>
          </cell>
          <cell r="H488">
            <v>0</v>
          </cell>
          <cell r="I488">
            <v>0</v>
          </cell>
          <cell r="J488">
            <v>30000</v>
          </cell>
          <cell r="K488">
            <v>0</v>
          </cell>
          <cell r="L488">
            <v>0</v>
          </cell>
          <cell r="M488">
            <v>0</v>
          </cell>
        </row>
        <row r="489">
          <cell r="F489">
            <v>45000</v>
          </cell>
          <cell r="G489">
            <v>0</v>
          </cell>
          <cell r="H489">
            <v>0</v>
          </cell>
          <cell r="I489">
            <v>0</v>
          </cell>
          <cell r="J489">
            <v>45000</v>
          </cell>
          <cell r="K489">
            <v>0</v>
          </cell>
          <cell r="L489">
            <v>0</v>
          </cell>
          <cell r="M489">
            <v>0</v>
          </cell>
        </row>
        <row r="490">
          <cell r="F490">
            <v>5000</v>
          </cell>
          <cell r="G490">
            <v>0</v>
          </cell>
          <cell r="H490">
            <v>0</v>
          </cell>
          <cell r="I490">
            <v>0</v>
          </cell>
          <cell r="J490">
            <v>5000</v>
          </cell>
          <cell r="K490">
            <v>0</v>
          </cell>
          <cell r="L490">
            <v>0</v>
          </cell>
          <cell r="M490">
            <v>0</v>
          </cell>
        </row>
        <row r="491">
          <cell r="F491">
            <v>5000</v>
          </cell>
          <cell r="G491">
            <v>0</v>
          </cell>
          <cell r="H491">
            <v>0</v>
          </cell>
          <cell r="I491">
            <v>0</v>
          </cell>
          <cell r="J491">
            <v>5000</v>
          </cell>
          <cell r="K491">
            <v>0</v>
          </cell>
          <cell r="L491">
            <v>0</v>
          </cell>
          <cell r="M491">
            <v>0</v>
          </cell>
        </row>
        <row r="492">
          <cell r="F492">
            <v>28000</v>
          </cell>
          <cell r="G492">
            <v>0</v>
          </cell>
          <cell r="H492">
            <v>0</v>
          </cell>
          <cell r="I492">
            <v>0</v>
          </cell>
          <cell r="J492">
            <v>28000</v>
          </cell>
          <cell r="K492">
            <v>0</v>
          </cell>
          <cell r="L492">
            <v>0</v>
          </cell>
          <cell r="M492">
            <v>0</v>
          </cell>
        </row>
        <row r="493">
          <cell r="F493">
            <v>200000</v>
          </cell>
          <cell r="G493">
            <v>0</v>
          </cell>
          <cell r="H493">
            <v>0</v>
          </cell>
          <cell r="I493">
            <v>0</v>
          </cell>
          <cell r="J493">
            <v>200000</v>
          </cell>
          <cell r="K493">
            <v>0</v>
          </cell>
          <cell r="L493">
            <v>0</v>
          </cell>
          <cell r="M493">
            <v>0</v>
          </cell>
        </row>
        <row r="494">
          <cell r="F494">
            <v>350000</v>
          </cell>
          <cell r="G494">
            <v>0</v>
          </cell>
          <cell r="H494">
            <v>0</v>
          </cell>
          <cell r="I494">
            <v>0</v>
          </cell>
          <cell r="J494">
            <v>350000</v>
          </cell>
          <cell r="K494">
            <v>0</v>
          </cell>
          <cell r="L494">
            <v>0</v>
          </cell>
          <cell r="M494">
            <v>0</v>
          </cell>
        </row>
        <row r="495">
          <cell r="F495">
            <v>11000</v>
          </cell>
          <cell r="G495">
            <v>0</v>
          </cell>
          <cell r="H495">
            <v>0</v>
          </cell>
          <cell r="I495">
            <v>0</v>
          </cell>
          <cell r="J495">
            <v>11000</v>
          </cell>
          <cell r="K495">
            <v>0</v>
          </cell>
          <cell r="L495">
            <v>0</v>
          </cell>
          <cell r="M495">
            <v>0</v>
          </cell>
        </row>
        <row r="496">
          <cell r="F496">
            <v>67500</v>
          </cell>
          <cell r="G496">
            <v>0</v>
          </cell>
          <cell r="H496">
            <v>0</v>
          </cell>
          <cell r="I496">
            <v>0</v>
          </cell>
          <cell r="J496">
            <v>67500</v>
          </cell>
          <cell r="K496">
            <v>0</v>
          </cell>
          <cell r="L496">
            <v>0</v>
          </cell>
          <cell r="M496">
            <v>0</v>
          </cell>
        </row>
        <row r="497">
          <cell r="F497">
            <v>28000</v>
          </cell>
          <cell r="G497">
            <v>0</v>
          </cell>
          <cell r="H497">
            <v>0</v>
          </cell>
          <cell r="I497">
            <v>0</v>
          </cell>
          <cell r="J497">
            <v>28000</v>
          </cell>
          <cell r="K497">
            <v>0</v>
          </cell>
          <cell r="L497">
            <v>0</v>
          </cell>
          <cell r="M497">
            <v>0</v>
          </cell>
        </row>
        <row r="498">
          <cell r="F498">
            <v>28000</v>
          </cell>
          <cell r="G498">
            <v>0</v>
          </cell>
          <cell r="H498">
            <v>0</v>
          </cell>
          <cell r="I498">
            <v>0</v>
          </cell>
          <cell r="J498">
            <v>28000</v>
          </cell>
          <cell r="K498">
            <v>0</v>
          </cell>
          <cell r="L498">
            <v>0</v>
          </cell>
          <cell r="M498">
            <v>0</v>
          </cell>
        </row>
        <row r="499">
          <cell r="F499">
            <v>0</v>
          </cell>
          <cell r="G499">
            <v>0</v>
          </cell>
          <cell r="H499">
            <v>0</v>
          </cell>
          <cell r="I499">
            <v>0</v>
          </cell>
          <cell r="J499">
            <v>0</v>
          </cell>
          <cell r="K499">
            <v>0</v>
          </cell>
          <cell r="L499">
            <v>0</v>
          </cell>
          <cell r="M499">
            <v>0</v>
          </cell>
        </row>
        <row r="500">
          <cell r="F500">
            <v>35000</v>
          </cell>
          <cell r="G500">
            <v>0</v>
          </cell>
          <cell r="H500">
            <v>0</v>
          </cell>
          <cell r="I500">
            <v>0</v>
          </cell>
          <cell r="J500">
            <v>35000</v>
          </cell>
          <cell r="K500">
            <v>0</v>
          </cell>
          <cell r="L500">
            <v>0</v>
          </cell>
          <cell r="M500">
            <v>0</v>
          </cell>
        </row>
        <row r="501">
          <cell r="F501">
            <v>350000</v>
          </cell>
          <cell r="G501">
            <v>0</v>
          </cell>
          <cell r="H501">
            <v>0</v>
          </cell>
          <cell r="I501">
            <v>0</v>
          </cell>
          <cell r="J501">
            <v>350000</v>
          </cell>
          <cell r="K501">
            <v>0</v>
          </cell>
          <cell r="L501">
            <v>0</v>
          </cell>
          <cell r="M501">
            <v>0</v>
          </cell>
        </row>
        <row r="502">
          <cell r="F502">
            <v>5355000</v>
          </cell>
          <cell r="G502">
            <v>0</v>
          </cell>
          <cell r="H502">
            <v>0</v>
          </cell>
          <cell r="I502">
            <v>0</v>
          </cell>
          <cell r="J502">
            <v>5355000</v>
          </cell>
          <cell r="K502">
            <v>0</v>
          </cell>
          <cell r="L502">
            <v>0</v>
          </cell>
          <cell r="M502">
            <v>0</v>
          </cell>
        </row>
        <row r="503">
          <cell r="F503">
            <v>7452000</v>
          </cell>
          <cell r="G503">
            <v>0</v>
          </cell>
          <cell r="H503">
            <v>0</v>
          </cell>
          <cell r="I503">
            <v>0</v>
          </cell>
          <cell r="J503">
            <v>7452000</v>
          </cell>
          <cell r="K503">
            <v>0</v>
          </cell>
          <cell r="L503">
            <v>0</v>
          </cell>
          <cell r="M503">
            <v>0</v>
          </cell>
        </row>
        <row r="504">
          <cell r="F504">
            <v>0</v>
          </cell>
          <cell r="G504">
            <v>0</v>
          </cell>
          <cell r="H504">
            <v>0</v>
          </cell>
          <cell r="I504">
            <v>0</v>
          </cell>
          <cell r="J504">
            <v>0</v>
          </cell>
          <cell r="K504">
            <v>0</v>
          </cell>
          <cell r="L504">
            <v>0</v>
          </cell>
          <cell r="M504">
            <v>0</v>
          </cell>
        </row>
        <row r="505">
          <cell r="F505">
            <v>0</v>
          </cell>
          <cell r="G505">
            <v>0</v>
          </cell>
          <cell r="H505">
            <v>0</v>
          </cell>
          <cell r="I505">
            <v>0</v>
          </cell>
          <cell r="J505">
            <v>0</v>
          </cell>
          <cell r="K505">
            <v>0</v>
          </cell>
          <cell r="L505">
            <v>0</v>
          </cell>
          <cell r="M505">
            <v>0</v>
          </cell>
        </row>
        <row r="506">
          <cell r="F506">
            <v>0</v>
          </cell>
          <cell r="G506">
            <v>0</v>
          </cell>
          <cell r="H506">
            <v>0</v>
          </cell>
          <cell r="I506">
            <v>0</v>
          </cell>
          <cell r="J506">
            <v>0</v>
          </cell>
          <cell r="K506">
            <v>0</v>
          </cell>
          <cell r="L506">
            <v>0</v>
          </cell>
          <cell r="M506">
            <v>0</v>
          </cell>
        </row>
        <row r="507">
          <cell r="F507">
            <v>0</v>
          </cell>
          <cell r="G507">
            <v>0</v>
          </cell>
          <cell r="H507">
            <v>0</v>
          </cell>
          <cell r="I507">
            <v>0</v>
          </cell>
          <cell r="J507">
            <v>0</v>
          </cell>
          <cell r="K507">
            <v>0</v>
          </cell>
          <cell r="L507">
            <v>0</v>
          </cell>
          <cell r="M507">
            <v>0</v>
          </cell>
        </row>
        <row r="508">
          <cell r="F508">
            <v>0</v>
          </cell>
          <cell r="G508">
            <v>0</v>
          </cell>
          <cell r="H508">
            <v>0</v>
          </cell>
          <cell r="I508">
            <v>0</v>
          </cell>
          <cell r="J508">
            <v>0</v>
          </cell>
          <cell r="K508">
            <v>0</v>
          </cell>
          <cell r="L508">
            <v>0</v>
          </cell>
          <cell r="M508">
            <v>0</v>
          </cell>
        </row>
        <row r="509">
          <cell r="F509">
            <v>0</v>
          </cell>
          <cell r="G509">
            <v>0</v>
          </cell>
          <cell r="H509">
            <v>0</v>
          </cell>
          <cell r="I509">
            <v>0</v>
          </cell>
          <cell r="J509">
            <v>0</v>
          </cell>
          <cell r="K509">
            <v>0</v>
          </cell>
          <cell r="L509">
            <v>0</v>
          </cell>
          <cell r="M509">
            <v>0</v>
          </cell>
        </row>
        <row r="510">
          <cell r="F510">
            <v>0</v>
          </cell>
          <cell r="G510">
            <v>0</v>
          </cell>
          <cell r="H510">
            <v>0</v>
          </cell>
          <cell r="I510">
            <v>0</v>
          </cell>
          <cell r="J510">
            <v>0</v>
          </cell>
          <cell r="K510">
            <v>0</v>
          </cell>
          <cell r="L510">
            <v>0</v>
          </cell>
          <cell r="M510">
            <v>0</v>
          </cell>
        </row>
        <row r="511">
          <cell r="F511">
            <v>0</v>
          </cell>
          <cell r="G511">
            <v>0</v>
          </cell>
          <cell r="H511">
            <v>0</v>
          </cell>
          <cell r="I511">
            <v>0</v>
          </cell>
          <cell r="J511">
            <v>0</v>
          </cell>
          <cell r="K511">
            <v>0</v>
          </cell>
          <cell r="L511">
            <v>0</v>
          </cell>
          <cell r="M511">
            <v>0</v>
          </cell>
        </row>
        <row r="512">
          <cell r="F512">
            <v>0</v>
          </cell>
          <cell r="G512">
            <v>0</v>
          </cell>
          <cell r="H512">
            <v>0</v>
          </cell>
          <cell r="I512">
            <v>0</v>
          </cell>
          <cell r="J512">
            <v>0</v>
          </cell>
          <cell r="K512">
            <v>0</v>
          </cell>
          <cell r="L512">
            <v>0</v>
          </cell>
          <cell r="M512">
            <v>0</v>
          </cell>
        </row>
        <row r="513">
          <cell r="F513">
            <v>0</v>
          </cell>
          <cell r="G513">
            <v>0</v>
          </cell>
          <cell r="H513">
            <v>0</v>
          </cell>
          <cell r="I513">
            <v>0</v>
          </cell>
          <cell r="J513">
            <v>0</v>
          </cell>
          <cell r="K513">
            <v>0</v>
          </cell>
          <cell r="L513">
            <v>0</v>
          </cell>
          <cell r="M513">
            <v>0</v>
          </cell>
        </row>
        <row r="514">
          <cell r="F514">
            <v>0</v>
          </cell>
          <cell r="G514">
            <v>0</v>
          </cell>
          <cell r="H514">
            <v>0</v>
          </cell>
          <cell r="I514">
            <v>0</v>
          </cell>
          <cell r="J514">
            <v>0</v>
          </cell>
          <cell r="K514">
            <v>0</v>
          </cell>
          <cell r="L514">
            <v>0</v>
          </cell>
          <cell r="M514">
            <v>0</v>
          </cell>
        </row>
        <row r="515">
          <cell r="F515">
            <v>5211</v>
          </cell>
          <cell r="G515">
            <v>0</v>
          </cell>
          <cell r="H515">
            <v>5211</v>
          </cell>
          <cell r="I515">
            <v>0</v>
          </cell>
          <cell r="J515">
            <v>0</v>
          </cell>
          <cell r="K515">
            <v>0</v>
          </cell>
          <cell r="L515">
            <v>0</v>
          </cell>
          <cell r="M515">
            <v>0</v>
          </cell>
        </row>
        <row r="516">
          <cell r="F516">
            <v>0</v>
          </cell>
          <cell r="G516">
            <v>0</v>
          </cell>
          <cell r="H516">
            <v>0</v>
          </cell>
          <cell r="I516">
            <v>0</v>
          </cell>
          <cell r="J516">
            <v>0</v>
          </cell>
          <cell r="K516">
            <v>0</v>
          </cell>
          <cell r="L516">
            <v>0</v>
          </cell>
          <cell r="M516">
            <v>0</v>
          </cell>
        </row>
        <row r="517">
          <cell r="F517">
            <v>0</v>
          </cell>
          <cell r="G517">
            <v>0</v>
          </cell>
          <cell r="H517">
            <v>0</v>
          </cell>
          <cell r="I517">
            <v>0</v>
          </cell>
          <cell r="J517">
            <v>0</v>
          </cell>
          <cell r="K517">
            <v>0</v>
          </cell>
          <cell r="L517">
            <v>0</v>
          </cell>
          <cell r="M517">
            <v>0</v>
          </cell>
        </row>
        <row r="518">
          <cell r="F518">
            <v>45096</v>
          </cell>
          <cell r="G518">
            <v>0</v>
          </cell>
          <cell r="H518">
            <v>45096</v>
          </cell>
          <cell r="I518">
            <v>0</v>
          </cell>
          <cell r="J518">
            <v>0</v>
          </cell>
          <cell r="K518">
            <v>0</v>
          </cell>
          <cell r="L518">
            <v>0</v>
          </cell>
          <cell r="M518">
            <v>0</v>
          </cell>
        </row>
        <row r="519">
          <cell r="F519">
            <v>29933</v>
          </cell>
          <cell r="G519">
            <v>0</v>
          </cell>
          <cell r="H519">
            <v>29933</v>
          </cell>
          <cell r="I519">
            <v>0</v>
          </cell>
          <cell r="J519">
            <v>0</v>
          </cell>
          <cell r="K519">
            <v>0</v>
          </cell>
          <cell r="L519">
            <v>0</v>
          </cell>
          <cell r="M519">
            <v>0</v>
          </cell>
        </row>
        <row r="520">
          <cell r="F520">
            <v>43490</v>
          </cell>
          <cell r="G520">
            <v>0</v>
          </cell>
          <cell r="H520">
            <v>43490</v>
          </cell>
          <cell r="I520">
            <v>0</v>
          </cell>
          <cell r="J520">
            <v>0</v>
          </cell>
          <cell r="K520">
            <v>0</v>
          </cell>
          <cell r="L520">
            <v>0</v>
          </cell>
          <cell r="M520">
            <v>0</v>
          </cell>
        </row>
        <row r="521">
          <cell r="F521">
            <v>0</v>
          </cell>
          <cell r="G521">
            <v>0</v>
          </cell>
          <cell r="H521">
            <v>0</v>
          </cell>
          <cell r="I521">
            <v>0</v>
          </cell>
          <cell r="J521">
            <v>0</v>
          </cell>
          <cell r="K521">
            <v>0</v>
          </cell>
          <cell r="L521">
            <v>0</v>
          </cell>
          <cell r="M521">
            <v>0</v>
          </cell>
        </row>
        <row r="522">
          <cell r="F522">
            <v>0</v>
          </cell>
          <cell r="G522">
            <v>0</v>
          </cell>
          <cell r="H522">
            <v>0</v>
          </cell>
          <cell r="I522">
            <v>0</v>
          </cell>
          <cell r="J522">
            <v>0</v>
          </cell>
          <cell r="K522">
            <v>0</v>
          </cell>
          <cell r="L522">
            <v>0</v>
          </cell>
          <cell r="M522">
            <v>0</v>
          </cell>
        </row>
        <row r="523">
          <cell r="F523">
            <v>0</v>
          </cell>
          <cell r="G523">
            <v>0</v>
          </cell>
          <cell r="H523">
            <v>0</v>
          </cell>
          <cell r="I523">
            <v>0</v>
          </cell>
          <cell r="J523">
            <v>0</v>
          </cell>
          <cell r="K523">
            <v>0</v>
          </cell>
          <cell r="L523">
            <v>0</v>
          </cell>
          <cell r="M523">
            <v>0</v>
          </cell>
        </row>
        <row r="524">
          <cell r="F524">
            <v>0</v>
          </cell>
          <cell r="G524">
            <v>0</v>
          </cell>
          <cell r="H524">
            <v>0</v>
          </cell>
          <cell r="I524">
            <v>0</v>
          </cell>
          <cell r="J524">
            <v>0</v>
          </cell>
          <cell r="K524">
            <v>0</v>
          </cell>
          <cell r="L524">
            <v>0</v>
          </cell>
          <cell r="M524">
            <v>0</v>
          </cell>
        </row>
        <row r="525">
          <cell r="F525">
            <v>0</v>
          </cell>
          <cell r="G525">
            <v>0</v>
          </cell>
          <cell r="H525">
            <v>0</v>
          </cell>
          <cell r="I525">
            <v>0</v>
          </cell>
          <cell r="J525">
            <v>0</v>
          </cell>
          <cell r="K525">
            <v>0</v>
          </cell>
          <cell r="L525">
            <v>0</v>
          </cell>
          <cell r="M525">
            <v>0</v>
          </cell>
        </row>
        <row r="526">
          <cell r="F526">
            <v>0</v>
          </cell>
          <cell r="G526">
            <v>0</v>
          </cell>
          <cell r="H526">
            <v>0</v>
          </cell>
          <cell r="I526">
            <v>0</v>
          </cell>
          <cell r="J526">
            <v>0</v>
          </cell>
          <cell r="K526">
            <v>0</v>
          </cell>
          <cell r="L526">
            <v>0</v>
          </cell>
          <cell r="M526">
            <v>0</v>
          </cell>
        </row>
        <row r="527">
          <cell r="F527">
            <v>0</v>
          </cell>
          <cell r="G527">
            <v>0</v>
          </cell>
          <cell r="H527">
            <v>0</v>
          </cell>
          <cell r="I527">
            <v>0</v>
          </cell>
          <cell r="J527">
            <v>0</v>
          </cell>
          <cell r="K527">
            <v>0</v>
          </cell>
          <cell r="L527">
            <v>0</v>
          </cell>
          <cell r="M527">
            <v>0</v>
          </cell>
        </row>
        <row r="528">
          <cell r="F528">
            <v>0</v>
          </cell>
          <cell r="G528">
            <v>0</v>
          </cell>
          <cell r="H528">
            <v>0</v>
          </cell>
          <cell r="I528">
            <v>0</v>
          </cell>
          <cell r="J528">
            <v>0</v>
          </cell>
          <cell r="K528">
            <v>0</v>
          </cell>
          <cell r="L528">
            <v>0</v>
          </cell>
          <cell r="M528">
            <v>0</v>
          </cell>
        </row>
        <row r="529">
          <cell r="F529">
            <v>3926</v>
          </cell>
          <cell r="G529">
            <v>0</v>
          </cell>
          <cell r="H529">
            <v>0</v>
          </cell>
          <cell r="I529">
            <v>0</v>
          </cell>
          <cell r="J529">
            <v>0</v>
          </cell>
          <cell r="K529">
            <v>0</v>
          </cell>
          <cell r="L529">
            <v>3926</v>
          </cell>
          <cell r="M529">
            <v>0</v>
          </cell>
        </row>
        <row r="530">
          <cell r="F530">
            <v>569</v>
          </cell>
          <cell r="G530">
            <v>0</v>
          </cell>
          <cell r="H530">
            <v>0</v>
          </cell>
          <cell r="I530">
            <v>0</v>
          </cell>
          <cell r="J530">
            <v>569</v>
          </cell>
          <cell r="K530">
            <v>0</v>
          </cell>
          <cell r="L530">
            <v>0</v>
          </cell>
          <cell r="M530">
            <v>0</v>
          </cell>
        </row>
        <row r="531">
          <cell r="F531">
            <v>1820</v>
          </cell>
          <cell r="G531">
            <v>0</v>
          </cell>
          <cell r="H531">
            <v>0</v>
          </cell>
          <cell r="I531">
            <v>0</v>
          </cell>
          <cell r="J531">
            <v>1820</v>
          </cell>
          <cell r="K531">
            <v>0</v>
          </cell>
          <cell r="L531">
            <v>0</v>
          </cell>
          <cell r="M531">
            <v>0</v>
          </cell>
        </row>
        <row r="532">
          <cell r="F532">
            <v>0</v>
          </cell>
          <cell r="G532">
            <v>0</v>
          </cell>
          <cell r="H532">
            <v>0</v>
          </cell>
          <cell r="I532">
            <v>0</v>
          </cell>
          <cell r="J532">
            <v>0</v>
          </cell>
          <cell r="K532">
            <v>0</v>
          </cell>
          <cell r="L532">
            <v>0</v>
          </cell>
          <cell r="M532">
            <v>0</v>
          </cell>
        </row>
        <row r="533">
          <cell r="F533">
            <v>0</v>
          </cell>
          <cell r="G533">
            <v>0</v>
          </cell>
          <cell r="H533">
            <v>0</v>
          </cell>
          <cell r="I533">
            <v>0</v>
          </cell>
          <cell r="J533">
            <v>0</v>
          </cell>
          <cell r="K533">
            <v>0</v>
          </cell>
          <cell r="L533">
            <v>0</v>
          </cell>
          <cell r="M533">
            <v>0</v>
          </cell>
        </row>
        <row r="534">
          <cell r="F534">
            <v>0</v>
          </cell>
          <cell r="G534">
            <v>0</v>
          </cell>
          <cell r="H534">
            <v>0</v>
          </cell>
          <cell r="I534">
            <v>0</v>
          </cell>
          <cell r="J534">
            <v>0</v>
          </cell>
          <cell r="K534">
            <v>0</v>
          </cell>
          <cell r="L534">
            <v>0</v>
          </cell>
          <cell r="M534">
            <v>0</v>
          </cell>
        </row>
        <row r="535">
          <cell r="F535">
            <v>0</v>
          </cell>
          <cell r="G535">
            <v>0</v>
          </cell>
          <cell r="H535">
            <v>0</v>
          </cell>
          <cell r="I535">
            <v>0</v>
          </cell>
          <cell r="J535">
            <v>0</v>
          </cell>
          <cell r="K535">
            <v>0</v>
          </cell>
          <cell r="L535">
            <v>0</v>
          </cell>
          <cell r="M535">
            <v>0</v>
          </cell>
        </row>
        <row r="536">
          <cell r="F536">
            <v>0</v>
          </cell>
          <cell r="G536">
            <v>0</v>
          </cell>
          <cell r="H536">
            <v>0</v>
          </cell>
          <cell r="I536">
            <v>0</v>
          </cell>
          <cell r="J536">
            <v>0</v>
          </cell>
          <cell r="K536">
            <v>0</v>
          </cell>
          <cell r="L536">
            <v>0</v>
          </cell>
          <cell r="M536">
            <v>0</v>
          </cell>
        </row>
        <row r="537">
          <cell r="F537">
            <v>0</v>
          </cell>
          <cell r="G537">
            <v>0</v>
          </cell>
          <cell r="H537">
            <v>0</v>
          </cell>
          <cell r="I537">
            <v>0</v>
          </cell>
          <cell r="J537">
            <v>0</v>
          </cell>
          <cell r="K537">
            <v>0</v>
          </cell>
          <cell r="L537">
            <v>0</v>
          </cell>
          <cell r="M537">
            <v>0</v>
          </cell>
        </row>
        <row r="538">
          <cell r="F538">
            <v>0</v>
          </cell>
          <cell r="G538">
            <v>0</v>
          </cell>
          <cell r="H538">
            <v>0</v>
          </cell>
          <cell r="I538">
            <v>0</v>
          </cell>
          <cell r="J538">
            <v>0</v>
          </cell>
          <cell r="K538">
            <v>0</v>
          </cell>
          <cell r="L538">
            <v>0</v>
          </cell>
          <cell r="M538">
            <v>0</v>
          </cell>
        </row>
        <row r="539">
          <cell r="F539">
            <v>0</v>
          </cell>
          <cell r="G539">
            <v>0</v>
          </cell>
          <cell r="H539">
            <v>0</v>
          </cell>
          <cell r="I539">
            <v>0</v>
          </cell>
          <cell r="J539">
            <v>0</v>
          </cell>
          <cell r="K539">
            <v>0</v>
          </cell>
          <cell r="L539">
            <v>0</v>
          </cell>
          <cell r="M539">
            <v>0</v>
          </cell>
        </row>
        <row r="540">
          <cell r="F540">
            <v>243000</v>
          </cell>
          <cell r="G540">
            <v>0</v>
          </cell>
          <cell r="H540">
            <v>0</v>
          </cell>
          <cell r="I540">
            <v>0</v>
          </cell>
          <cell r="J540">
            <v>243000</v>
          </cell>
          <cell r="K540">
            <v>0</v>
          </cell>
          <cell r="L540">
            <v>0</v>
          </cell>
          <cell r="M540">
            <v>0</v>
          </cell>
        </row>
        <row r="541">
          <cell r="F541">
            <v>0</v>
          </cell>
          <cell r="G541">
            <v>0</v>
          </cell>
          <cell r="H541">
            <v>0</v>
          </cell>
          <cell r="I541">
            <v>0</v>
          </cell>
          <cell r="J541">
            <v>0</v>
          </cell>
          <cell r="K541">
            <v>0</v>
          </cell>
          <cell r="L541">
            <v>0</v>
          </cell>
          <cell r="M541">
            <v>0</v>
          </cell>
        </row>
        <row r="542">
          <cell r="F542">
            <v>690000</v>
          </cell>
          <cell r="G542">
            <v>0</v>
          </cell>
          <cell r="H542">
            <v>0</v>
          </cell>
          <cell r="I542">
            <v>0</v>
          </cell>
          <cell r="J542">
            <v>690000</v>
          </cell>
          <cell r="K542">
            <v>0</v>
          </cell>
          <cell r="L542">
            <v>0</v>
          </cell>
          <cell r="M542">
            <v>0</v>
          </cell>
        </row>
        <row r="543">
          <cell r="F543">
            <v>900000</v>
          </cell>
          <cell r="G543">
            <v>0</v>
          </cell>
          <cell r="H543">
            <v>0</v>
          </cell>
          <cell r="I543">
            <v>0</v>
          </cell>
          <cell r="J543">
            <v>900000</v>
          </cell>
          <cell r="K543">
            <v>0</v>
          </cell>
          <cell r="L543">
            <v>0</v>
          </cell>
          <cell r="M543">
            <v>0</v>
          </cell>
        </row>
        <row r="544">
          <cell r="F544">
            <v>1653000</v>
          </cell>
          <cell r="G544">
            <v>0</v>
          </cell>
          <cell r="H544">
            <v>0</v>
          </cell>
          <cell r="I544">
            <v>0</v>
          </cell>
          <cell r="J544">
            <v>1653000</v>
          </cell>
          <cell r="K544">
            <v>0</v>
          </cell>
          <cell r="L544">
            <v>0</v>
          </cell>
          <cell r="M544">
            <v>0</v>
          </cell>
        </row>
        <row r="545">
          <cell r="F545">
            <v>570000</v>
          </cell>
          <cell r="G545">
            <v>0</v>
          </cell>
          <cell r="H545">
            <v>0</v>
          </cell>
          <cell r="I545">
            <v>0</v>
          </cell>
          <cell r="J545">
            <v>570000</v>
          </cell>
          <cell r="K545">
            <v>0</v>
          </cell>
          <cell r="L545">
            <v>0</v>
          </cell>
          <cell r="M545">
            <v>0</v>
          </cell>
        </row>
        <row r="546">
          <cell r="F546">
            <v>45000</v>
          </cell>
          <cell r="G546">
            <v>0</v>
          </cell>
          <cell r="H546">
            <v>0</v>
          </cell>
          <cell r="I546">
            <v>0</v>
          </cell>
          <cell r="J546">
            <v>45000</v>
          </cell>
          <cell r="K546">
            <v>0</v>
          </cell>
          <cell r="L546">
            <v>0</v>
          </cell>
          <cell r="M546">
            <v>0</v>
          </cell>
        </row>
        <row r="547">
          <cell r="F547">
            <v>2759790</v>
          </cell>
          <cell r="G547">
            <v>0</v>
          </cell>
          <cell r="H547">
            <v>0</v>
          </cell>
          <cell r="I547">
            <v>0</v>
          </cell>
          <cell r="J547">
            <v>2759790</v>
          </cell>
          <cell r="K547">
            <v>0</v>
          </cell>
          <cell r="L547">
            <v>0</v>
          </cell>
          <cell r="M547">
            <v>0</v>
          </cell>
        </row>
        <row r="548">
          <cell r="F548">
            <v>0</v>
          </cell>
          <cell r="G548">
            <v>0</v>
          </cell>
          <cell r="H548">
            <v>0</v>
          </cell>
          <cell r="I548">
            <v>0</v>
          </cell>
          <cell r="J548">
            <v>0</v>
          </cell>
          <cell r="K548">
            <v>0</v>
          </cell>
          <cell r="L548">
            <v>0</v>
          </cell>
          <cell r="M548">
            <v>0</v>
          </cell>
        </row>
        <row r="549">
          <cell r="F549">
            <v>0</v>
          </cell>
          <cell r="G549">
            <v>0</v>
          </cell>
          <cell r="H549">
            <v>0</v>
          </cell>
          <cell r="I549">
            <v>0</v>
          </cell>
          <cell r="J549">
            <v>0</v>
          </cell>
          <cell r="K549">
            <v>0</v>
          </cell>
          <cell r="L549">
            <v>0</v>
          </cell>
          <cell r="M549">
            <v>0</v>
          </cell>
        </row>
        <row r="550">
          <cell r="F550">
            <v>16500</v>
          </cell>
          <cell r="G550">
            <v>0</v>
          </cell>
          <cell r="H550">
            <v>0</v>
          </cell>
          <cell r="I550">
            <v>0</v>
          </cell>
          <cell r="J550">
            <v>16500</v>
          </cell>
          <cell r="K550">
            <v>0</v>
          </cell>
          <cell r="L550">
            <v>0</v>
          </cell>
          <cell r="M550">
            <v>0</v>
          </cell>
        </row>
        <row r="551">
          <cell r="F551">
            <v>17000</v>
          </cell>
          <cell r="G551">
            <v>0</v>
          </cell>
          <cell r="H551">
            <v>0</v>
          </cell>
          <cell r="I551">
            <v>0</v>
          </cell>
          <cell r="J551">
            <v>17000</v>
          </cell>
          <cell r="K551">
            <v>0</v>
          </cell>
          <cell r="L551">
            <v>0</v>
          </cell>
          <cell r="M551">
            <v>0</v>
          </cell>
        </row>
        <row r="552">
          <cell r="F552">
            <v>0</v>
          </cell>
          <cell r="G552">
            <v>0</v>
          </cell>
          <cell r="H552">
            <v>0</v>
          </cell>
          <cell r="I552">
            <v>0</v>
          </cell>
          <cell r="J552">
            <v>0</v>
          </cell>
          <cell r="K552">
            <v>0</v>
          </cell>
          <cell r="L552">
            <v>0</v>
          </cell>
          <cell r="M552">
            <v>0</v>
          </cell>
        </row>
        <row r="553">
          <cell r="F553">
            <v>19500</v>
          </cell>
          <cell r="G553">
            <v>0</v>
          </cell>
          <cell r="H553">
            <v>0</v>
          </cell>
          <cell r="I553">
            <v>0</v>
          </cell>
          <cell r="J553">
            <v>19500</v>
          </cell>
          <cell r="K553">
            <v>0</v>
          </cell>
          <cell r="L553">
            <v>0</v>
          </cell>
          <cell r="M553">
            <v>0</v>
          </cell>
        </row>
        <row r="554">
          <cell r="F554">
            <v>21400</v>
          </cell>
          <cell r="G554">
            <v>0</v>
          </cell>
          <cell r="H554">
            <v>0</v>
          </cell>
          <cell r="I554">
            <v>0</v>
          </cell>
          <cell r="J554">
            <v>21400</v>
          </cell>
          <cell r="K554">
            <v>0</v>
          </cell>
          <cell r="L554">
            <v>0</v>
          </cell>
          <cell r="M554">
            <v>0</v>
          </cell>
        </row>
        <row r="555">
          <cell r="F555">
            <v>0</v>
          </cell>
          <cell r="G555">
            <v>0</v>
          </cell>
          <cell r="H555">
            <v>0</v>
          </cell>
          <cell r="I555">
            <v>0</v>
          </cell>
          <cell r="J555">
            <v>0</v>
          </cell>
          <cell r="K555">
            <v>0</v>
          </cell>
          <cell r="L555">
            <v>0</v>
          </cell>
          <cell r="M555">
            <v>0</v>
          </cell>
        </row>
        <row r="556">
          <cell r="F556">
            <v>0</v>
          </cell>
          <cell r="G556">
            <v>0</v>
          </cell>
          <cell r="H556">
            <v>0</v>
          </cell>
          <cell r="I556">
            <v>0</v>
          </cell>
          <cell r="J556">
            <v>0</v>
          </cell>
          <cell r="K556">
            <v>0</v>
          </cell>
          <cell r="L556">
            <v>0</v>
          </cell>
          <cell r="M556">
            <v>0</v>
          </cell>
        </row>
        <row r="557">
          <cell r="F557">
            <v>17500</v>
          </cell>
          <cell r="G557">
            <v>0</v>
          </cell>
          <cell r="H557">
            <v>0</v>
          </cell>
          <cell r="I557">
            <v>0</v>
          </cell>
          <cell r="J557">
            <v>17500</v>
          </cell>
          <cell r="K557">
            <v>0</v>
          </cell>
          <cell r="L557">
            <v>0</v>
          </cell>
          <cell r="M557">
            <v>0</v>
          </cell>
        </row>
        <row r="558">
          <cell r="F558">
            <v>0</v>
          </cell>
          <cell r="G558">
            <v>0</v>
          </cell>
          <cell r="H558">
            <v>0</v>
          </cell>
          <cell r="I558">
            <v>0</v>
          </cell>
          <cell r="J558">
            <v>0</v>
          </cell>
          <cell r="K558">
            <v>0</v>
          </cell>
          <cell r="L558">
            <v>0</v>
          </cell>
          <cell r="M558">
            <v>0</v>
          </cell>
        </row>
        <row r="559">
          <cell r="F559">
            <v>0</v>
          </cell>
          <cell r="G559">
            <v>0</v>
          </cell>
          <cell r="H559">
            <v>0</v>
          </cell>
          <cell r="I559">
            <v>0</v>
          </cell>
          <cell r="J559">
            <v>0</v>
          </cell>
          <cell r="K559">
            <v>0</v>
          </cell>
          <cell r="L559">
            <v>0</v>
          </cell>
          <cell r="M559">
            <v>0</v>
          </cell>
        </row>
        <row r="560">
          <cell r="F560">
            <v>19500</v>
          </cell>
          <cell r="G560">
            <v>0</v>
          </cell>
          <cell r="H560">
            <v>0</v>
          </cell>
          <cell r="I560">
            <v>0</v>
          </cell>
          <cell r="J560">
            <v>19500</v>
          </cell>
          <cell r="K560">
            <v>0</v>
          </cell>
          <cell r="L560">
            <v>0</v>
          </cell>
          <cell r="M560">
            <v>0</v>
          </cell>
        </row>
        <row r="561">
          <cell r="F561">
            <v>0</v>
          </cell>
          <cell r="G561">
            <v>0</v>
          </cell>
          <cell r="H561">
            <v>0</v>
          </cell>
          <cell r="I561">
            <v>0</v>
          </cell>
          <cell r="J561">
            <v>0</v>
          </cell>
          <cell r="K561">
            <v>0</v>
          </cell>
          <cell r="L561">
            <v>0</v>
          </cell>
          <cell r="M561">
            <v>0</v>
          </cell>
        </row>
        <row r="562">
          <cell r="F562">
            <v>0</v>
          </cell>
          <cell r="G562">
            <v>0</v>
          </cell>
          <cell r="H562">
            <v>0</v>
          </cell>
          <cell r="I562">
            <v>0</v>
          </cell>
          <cell r="J562">
            <v>0</v>
          </cell>
          <cell r="K562">
            <v>0</v>
          </cell>
          <cell r="L562">
            <v>0</v>
          </cell>
          <cell r="M562">
            <v>0</v>
          </cell>
        </row>
        <row r="563">
          <cell r="F563">
            <v>0</v>
          </cell>
          <cell r="G563">
            <v>0</v>
          </cell>
          <cell r="H563">
            <v>0</v>
          </cell>
          <cell r="I563">
            <v>0</v>
          </cell>
          <cell r="J563">
            <v>0</v>
          </cell>
          <cell r="K563">
            <v>0</v>
          </cell>
          <cell r="L563">
            <v>0</v>
          </cell>
          <cell r="M563">
            <v>0</v>
          </cell>
        </row>
        <row r="564">
          <cell r="F564">
            <v>0</v>
          </cell>
          <cell r="G564">
            <v>0</v>
          </cell>
          <cell r="H564">
            <v>0</v>
          </cell>
          <cell r="I564">
            <v>0</v>
          </cell>
          <cell r="J564">
            <v>0</v>
          </cell>
          <cell r="K564">
            <v>0</v>
          </cell>
          <cell r="L564">
            <v>0</v>
          </cell>
          <cell r="M564">
            <v>0</v>
          </cell>
        </row>
        <row r="565">
          <cell r="F565">
            <v>0</v>
          </cell>
          <cell r="G565">
            <v>0</v>
          </cell>
          <cell r="H565">
            <v>0</v>
          </cell>
          <cell r="I565">
            <v>0</v>
          </cell>
          <cell r="J565">
            <v>0</v>
          </cell>
          <cell r="K565">
            <v>0</v>
          </cell>
          <cell r="L565">
            <v>0</v>
          </cell>
          <cell r="M565">
            <v>0</v>
          </cell>
        </row>
        <row r="566">
          <cell r="F566">
            <v>0</v>
          </cell>
          <cell r="G566">
            <v>0</v>
          </cell>
          <cell r="H566">
            <v>0</v>
          </cell>
          <cell r="I566">
            <v>0</v>
          </cell>
          <cell r="J566">
            <v>0</v>
          </cell>
          <cell r="K566">
            <v>0</v>
          </cell>
          <cell r="L566">
            <v>0</v>
          </cell>
          <cell r="M566">
            <v>0</v>
          </cell>
        </row>
        <row r="567">
          <cell r="F567">
            <v>0</v>
          </cell>
          <cell r="G567">
            <v>0</v>
          </cell>
          <cell r="H567">
            <v>0</v>
          </cell>
          <cell r="I567">
            <v>0</v>
          </cell>
          <cell r="J567">
            <v>0</v>
          </cell>
          <cell r="K567">
            <v>0</v>
          </cell>
          <cell r="L567">
            <v>0</v>
          </cell>
          <cell r="M567">
            <v>0</v>
          </cell>
        </row>
        <row r="568">
          <cell r="F568">
            <v>0</v>
          </cell>
          <cell r="G568">
            <v>0</v>
          </cell>
          <cell r="H568">
            <v>0</v>
          </cell>
          <cell r="I568">
            <v>0</v>
          </cell>
          <cell r="J568">
            <v>0</v>
          </cell>
          <cell r="K568">
            <v>0</v>
          </cell>
          <cell r="L568">
            <v>0</v>
          </cell>
          <cell r="M568">
            <v>0</v>
          </cell>
        </row>
        <row r="569">
          <cell r="F569">
            <v>0</v>
          </cell>
          <cell r="G569">
            <v>0</v>
          </cell>
          <cell r="H569">
            <v>0</v>
          </cell>
          <cell r="I569">
            <v>0</v>
          </cell>
          <cell r="J569">
            <v>0</v>
          </cell>
          <cell r="K569">
            <v>0</v>
          </cell>
          <cell r="L569">
            <v>0</v>
          </cell>
          <cell r="M569">
            <v>0</v>
          </cell>
        </row>
        <row r="570">
          <cell r="F570">
            <v>0</v>
          </cell>
          <cell r="G570">
            <v>0</v>
          </cell>
          <cell r="H570">
            <v>0</v>
          </cell>
          <cell r="I570">
            <v>0</v>
          </cell>
          <cell r="J570">
            <v>0</v>
          </cell>
          <cell r="K570">
            <v>0</v>
          </cell>
          <cell r="L570">
            <v>0</v>
          </cell>
          <cell r="M570">
            <v>0</v>
          </cell>
        </row>
        <row r="571">
          <cell r="F571">
            <v>56540</v>
          </cell>
          <cell r="G571">
            <v>0</v>
          </cell>
          <cell r="H571">
            <v>0</v>
          </cell>
          <cell r="I571">
            <v>0</v>
          </cell>
          <cell r="J571">
            <v>56540</v>
          </cell>
          <cell r="K571">
            <v>0</v>
          </cell>
          <cell r="L571">
            <v>0</v>
          </cell>
          <cell r="M571">
            <v>0</v>
          </cell>
        </row>
        <row r="572">
          <cell r="F572">
            <v>94780</v>
          </cell>
          <cell r="G572">
            <v>0</v>
          </cell>
          <cell r="H572">
            <v>0</v>
          </cell>
          <cell r="I572">
            <v>0</v>
          </cell>
          <cell r="J572">
            <v>94780</v>
          </cell>
          <cell r="K572">
            <v>0</v>
          </cell>
          <cell r="L572">
            <v>0</v>
          </cell>
          <cell r="M572">
            <v>0</v>
          </cell>
        </row>
        <row r="573">
          <cell r="F573">
            <v>179410</v>
          </cell>
          <cell r="G573">
            <v>0</v>
          </cell>
          <cell r="H573">
            <v>0</v>
          </cell>
          <cell r="I573">
            <v>0</v>
          </cell>
          <cell r="J573">
            <v>179410</v>
          </cell>
          <cell r="K573">
            <v>0</v>
          </cell>
          <cell r="L573">
            <v>0</v>
          </cell>
          <cell r="M573">
            <v>0</v>
          </cell>
        </row>
        <row r="574">
          <cell r="F574">
            <v>285070</v>
          </cell>
          <cell r="G574">
            <v>0</v>
          </cell>
          <cell r="H574">
            <v>0</v>
          </cell>
          <cell r="I574">
            <v>0</v>
          </cell>
          <cell r="J574">
            <v>285070</v>
          </cell>
          <cell r="K574">
            <v>0</v>
          </cell>
          <cell r="L574">
            <v>0</v>
          </cell>
          <cell r="M574">
            <v>0</v>
          </cell>
        </row>
        <row r="575">
          <cell r="F575">
            <v>5500000</v>
          </cell>
          <cell r="G575">
            <v>0</v>
          </cell>
          <cell r="H575">
            <v>0</v>
          </cell>
          <cell r="I575">
            <v>0</v>
          </cell>
          <cell r="J575">
            <v>5500000</v>
          </cell>
          <cell r="K575">
            <v>0</v>
          </cell>
          <cell r="L575">
            <v>0</v>
          </cell>
          <cell r="M575">
            <v>0</v>
          </cell>
        </row>
        <row r="576">
          <cell r="F576">
            <v>0</v>
          </cell>
          <cell r="G576">
            <v>0</v>
          </cell>
          <cell r="H576">
            <v>0</v>
          </cell>
          <cell r="I576">
            <v>0</v>
          </cell>
          <cell r="J576">
            <v>0</v>
          </cell>
          <cell r="K576">
            <v>0</v>
          </cell>
          <cell r="L576">
            <v>0</v>
          </cell>
          <cell r="M576">
            <v>0</v>
          </cell>
        </row>
        <row r="577">
          <cell r="F577">
            <v>0</v>
          </cell>
          <cell r="G577">
            <v>0</v>
          </cell>
          <cell r="H577">
            <v>0</v>
          </cell>
          <cell r="I577">
            <v>0</v>
          </cell>
          <cell r="J577">
            <v>0</v>
          </cell>
          <cell r="K577">
            <v>0</v>
          </cell>
          <cell r="L577">
            <v>0</v>
          </cell>
          <cell r="M577">
            <v>0</v>
          </cell>
        </row>
        <row r="578">
          <cell r="F578">
            <v>0</v>
          </cell>
          <cell r="G578">
            <v>0</v>
          </cell>
          <cell r="H578">
            <v>0</v>
          </cell>
          <cell r="I578">
            <v>0</v>
          </cell>
          <cell r="J578">
            <v>0</v>
          </cell>
          <cell r="K578">
            <v>0</v>
          </cell>
          <cell r="L578">
            <v>0</v>
          </cell>
          <cell r="M578">
            <v>0</v>
          </cell>
        </row>
        <row r="579">
          <cell r="F579">
            <v>0</v>
          </cell>
          <cell r="G579">
            <v>0</v>
          </cell>
          <cell r="H579">
            <v>0</v>
          </cell>
          <cell r="I579">
            <v>0</v>
          </cell>
          <cell r="J579">
            <v>0</v>
          </cell>
          <cell r="K579">
            <v>0</v>
          </cell>
          <cell r="L579">
            <v>0</v>
          </cell>
          <cell r="M579">
            <v>0</v>
          </cell>
        </row>
        <row r="580">
          <cell r="F580">
            <v>0</v>
          </cell>
          <cell r="G580">
            <v>0</v>
          </cell>
          <cell r="H580">
            <v>0</v>
          </cell>
          <cell r="I580">
            <v>0</v>
          </cell>
          <cell r="J580">
            <v>0</v>
          </cell>
          <cell r="K580">
            <v>0</v>
          </cell>
          <cell r="L580">
            <v>0</v>
          </cell>
          <cell r="M580">
            <v>0</v>
          </cell>
        </row>
        <row r="581">
          <cell r="F581">
            <v>0</v>
          </cell>
          <cell r="G581">
            <v>0</v>
          </cell>
          <cell r="H581">
            <v>0</v>
          </cell>
          <cell r="I581">
            <v>0</v>
          </cell>
          <cell r="J581">
            <v>0</v>
          </cell>
          <cell r="K581">
            <v>0</v>
          </cell>
          <cell r="L581">
            <v>0</v>
          </cell>
          <cell r="M581">
            <v>0</v>
          </cell>
        </row>
        <row r="582">
          <cell r="F582">
            <v>3600</v>
          </cell>
          <cell r="G582">
            <v>0</v>
          </cell>
          <cell r="H582">
            <v>0</v>
          </cell>
          <cell r="I582">
            <v>0</v>
          </cell>
          <cell r="J582">
            <v>3600</v>
          </cell>
          <cell r="K582">
            <v>0</v>
          </cell>
          <cell r="L582">
            <v>0</v>
          </cell>
          <cell r="M582">
            <v>0</v>
          </cell>
        </row>
        <row r="583">
          <cell r="F583">
            <v>4612</v>
          </cell>
          <cell r="G583">
            <v>0</v>
          </cell>
          <cell r="H583">
            <v>0</v>
          </cell>
          <cell r="I583">
            <v>0</v>
          </cell>
          <cell r="J583">
            <v>4612</v>
          </cell>
          <cell r="K583">
            <v>0</v>
          </cell>
          <cell r="L583">
            <v>0</v>
          </cell>
          <cell r="M583">
            <v>0</v>
          </cell>
        </row>
        <row r="584">
          <cell r="F584">
            <v>1740</v>
          </cell>
          <cell r="G584">
            <v>0</v>
          </cell>
          <cell r="H584">
            <v>0</v>
          </cell>
          <cell r="I584">
            <v>0</v>
          </cell>
          <cell r="J584">
            <v>1740</v>
          </cell>
          <cell r="K584">
            <v>0</v>
          </cell>
          <cell r="L584">
            <v>0</v>
          </cell>
          <cell r="M584">
            <v>0</v>
          </cell>
        </row>
        <row r="585">
          <cell r="F585">
            <v>897</v>
          </cell>
          <cell r="G585">
            <v>0</v>
          </cell>
          <cell r="H585">
            <v>0</v>
          </cell>
          <cell r="I585">
            <v>0</v>
          </cell>
          <cell r="J585">
            <v>897</v>
          </cell>
          <cell r="K585">
            <v>0</v>
          </cell>
          <cell r="L585">
            <v>0</v>
          </cell>
          <cell r="M585">
            <v>0</v>
          </cell>
        </row>
        <row r="586">
          <cell r="F586">
            <v>300</v>
          </cell>
          <cell r="G586">
            <v>0</v>
          </cell>
          <cell r="H586">
            <v>0</v>
          </cell>
          <cell r="I586">
            <v>0</v>
          </cell>
          <cell r="J586">
            <v>300</v>
          </cell>
          <cell r="K586">
            <v>0</v>
          </cell>
          <cell r="L586">
            <v>0</v>
          </cell>
          <cell r="M586">
            <v>0</v>
          </cell>
        </row>
        <row r="587">
          <cell r="F587">
            <v>0</v>
          </cell>
          <cell r="G587">
            <v>0</v>
          </cell>
          <cell r="H587">
            <v>0</v>
          </cell>
          <cell r="I587">
            <v>0</v>
          </cell>
          <cell r="J587">
            <v>0</v>
          </cell>
          <cell r="K587">
            <v>0</v>
          </cell>
          <cell r="L587">
            <v>0</v>
          </cell>
          <cell r="M587">
            <v>0</v>
          </cell>
        </row>
        <row r="588">
          <cell r="F588">
            <v>0</v>
          </cell>
          <cell r="G588">
            <v>0</v>
          </cell>
          <cell r="H588">
            <v>0</v>
          </cell>
          <cell r="I588">
            <v>0</v>
          </cell>
          <cell r="J588">
            <v>0</v>
          </cell>
          <cell r="K588">
            <v>0</v>
          </cell>
          <cell r="L588">
            <v>0</v>
          </cell>
          <cell r="M588">
            <v>0</v>
          </cell>
        </row>
        <row r="589">
          <cell r="F589">
            <v>0</v>
          </cell>
          <cell r="G589">
            <v>0</v>
          </cell>
          <cell r="H589">
            <v>0</v>
          </cell>
          <cell r="I589">
            <v>0</v>
          </cell>
          <cell r="J589">
            <v>0</v>
          </cell>
          <cell r="K589">
            <v>0</v>
          </cell>
          <cell r="L589">
            <v>0</v>
          </cell>
          <cell r="M589">
            <v>0</v>
          </cell>
        </row>
        <row r="590">
          <cell r="F590">
            <v>0</v>
          </cell>
          <cell r="G590">
            <v>0</v>
          </cell>
          <cell r="H590">
            <v>0</v>
          </cell>
          <cell r="I590">
            <v>0</v>
          </cell>
          <cell r="J590">
            <v>0</v>
          </cell>
          <cell r="K590">
            <v>0</v>
          </cell>
          <cell r="L590">
            <v>0</v>
          </cell>
          <cell r="M590">
            <v>0</v>
          </cell>
        </row>
        <row r="591">
          <cell r="F591">
            <v>15500</v>
          </cell>
          <cell r="G591">
            <v>0</v>
          </cell>
          <cell r="H591">
            <v>0</v>
          </cell>
          <cell r="I591">
            <v>0</v>
          </cell>
          <cell r="J591">
            <v>15500</v>
          </cell>
          <cell r="K591">
            <v>0</v>
          </cell>
          <cell r="L591">
            <v>0</v>
          </cell>
          <cell r="M591">
            <v>0</v>
          </cell>
        </row>
        <row r="592">
          <cell r="F592">
            <v>17370</v>
          </cell>
          <cell r="G592">
            <v>0</v>
          </cell>
          <cell r="H592">
            <v>0</v>
          </cell>
          <cell r="I592">
            <v>0</v>
          </cell>
          <cell r="J592">
            <v>17370</v>
          </cell>
          <cell r="K592">
            <v>0</v>
          </cell>
          <cell r="L592">
            <v>0</v>
          </cell>
          <cell r="M592">
            <v>0</v>
          </cell>
        </row>
        <row r="593">
          <cell r="F593">
            <v>7620</v>
          </cell>
          <cell r="G593">
            <v>0</v>
          </cell>
          <cell r="H593">
            <v>0</v>
          </cell>
          <cell r="I593">
            <v>0</v>
          </cell>
          <cell r="J593">
            <v>7620</v>
          </cell>
          <cell r="K593">
            <v>0</v>
          </cell>
          <cell r="L593">
            <v>0</v>
          </cell>
          <cell r="M593">
            <v>0</v>
          </cell>
        </row>
        <row r="594">
          <cell r="F594">
            <v>24100</v>
          </cell>
          <cell r="G594">
            <v>0</v>
          </cell>
          <cell r="H594">
            <v>0</v>
          </cell>
          <cell r="I594">
            <v>0</v>
          </cell>
          <cell r="J594">
            <v>24100</v>
          </cell>
          <cell r="K594">
            <v>0</v>
          </cell>
          <cell r="L594">
            <v>0</v>
          </cell>
          <cell r="M594">
            <v>0</v>
          </cell>
        </row>
        <row r="595">
          <cell r="F595">
            <v>4524</v>
          </cell>
          <cell r="G595">
            <v>0</v>
          </cell>
          <cell r="H595">
            <v>0</v>
          </cell>
          <cell r="I595">
            <v>0</v>
          </cell>
          <cell r="J595">
            <v>4524</v>
          </cell>
          <cell r="K595">
            <v>0</v>
          </cell>
          <cell r="L595">
            <v>0</v>
          </cell>
          <cell r="M595">
            <v>0</v>
          </cell>
        </row>
        <row r="596">
          <cell r="F596">
            <v>600</v>
          </cell>
          <cell r="G596">
            <v>0</v>
          </cell>
          <cell r="H596">
            <v>0</v>
          </cell>
          <cell r="I596">
            <v>0</v>
          </cell>
          <cell r="J596">
            <v>600</v>
          </cell>
          <cell r="K596">
            <v>0</v>
          </cell>
          <cell r="L596">
            <v>0</v>
          </cell>
          <cell r="M596">
            <v>0</v>
          </cell>
        </row>
        <row r="597">
          <cell r="F597">
            <v>1400</v>
          </cell>
          <cell r="G597">
            <v>0</v>
          </cell>
          <cell r="H597">
            <v>0</v>
          </cell>
          <cell r="I597">
            <v>0</v>
          </cell>
          <cell r="J597">
            <v>1400</v>
          </cell>
          <cell r="K597">
            <v>0</v>
          </cell>
          <cell r="L597">
            <v>0</v>
          </cell>
          <cell r="M597">
            <v>0</v>
          </cell>
        </row>
        <row r="598">
          <cell r="F598">
            <v>25780</v>
          </cell>
          <cell r="G598">
            <v>0</v>
          </cell>
          <cell r="H598">
            <v>0</v>
          </cell>
          <cell r="I598">
            <v>0</v>
          </cell>
          <cell r="J598">
            <v>25780</v>
          </cell>
          <cell r="K598">
            <v>0</v>
          </cell>
          <cell r="L598">
            <v>0</v>
          </cell>
          <cell r="M598">
            <v>0</v>
          </cell>
        </row>
        <row r="599">
          <cell r="F599">
            <v>13700</v>
          </cell>
          <cell r="G599">
            <v>0</v>
          </cell>
          <cell r="H599">
            <v>0</v>
          </cell>
          <cell r="I599">
            <v>0</v>
          </cell>
          <cell r="J599">
            <v>13700</v>
          </cell>
          <cell r="K599">
            <v>0</v>
          </cell>
          <cell r="L599">
            <v>0</v>
          </cell>
          <cell r="M599">
            <v>0</v>
          </cell>
        </row>
        <row r="600">
          <cell r="F600">
            <v>423</v>
          </cell>
          <cell r="G600">
            <v>0</v>
          </cell>
          <cell r="H600">
            <v>0</v>
          </cell>
          <cell r="I600">
            <v>0</v>
          </cell>
          <cell r="J600">
            <v>423</v>
          </cell>
          <cell r="K600">
            <v>0</v>
          </cell>
          <cell r="L600">
            <v>0</v>
          </cell>
          <cell r="M600">
            <v>0</v>
          </cell>
        </row>
        <row r="601">
          <cell r="F601">
            <v>574</v>
          </cell>
          <cell r="G601">
            <v>0</v>
          </cell>
          <cell r="H601">
            <v>0</v>
          </cell>
          <cell r="I601">
            <v>0</v>
          </cell>
          <cell r="J601">
            <v>574</v>
          </cell>
          <cell r="K601">
            <v>0</v>
          </cell>
          <cell r="L601">
            <v>0</v>
          </cell>
          <cell r="M601">
            <v>0</v>
          </cell>
        </row>
        <row r="602">
          <cell r="F602">
            <v>440</v>
          </cell>
          <cell r="G602">
            <v>0</v>
          </cell>
          <cell r="H602">
            <v>0</v>
          </cell>
          <cell r="I602">
            <v>0</v>
          </cell>
          <cell r="J602">
            <v>440</v>
          </cell>
          <cell r="K602">
            <v>0</v>
          </cell>
          <cell r="L602">
            <v>0</v>
          </cell>
          <cell r="M602">
            <v>0</v>
          </cell>
        </row>
        <row r="603">
          <cell r="F603">
            <v>1010</v>
          </cell>
          <cell r="G603">
            <v>0</v>
          </cell>
          <cell r="H603">
            <v>0</v>
          </cell>
          <cell r="I603">
            <v>0</v>
          </cell>
          <cell r="J603">
            <v>1010</v>
          </cell>
          <cell r="K603">
            <v>0</v>
          </cell>
          <cell r="L603">
            <v>0</v>
          </cell>
          <cell r="M603">
            <v>0</v>
          </cell>
        </row>
        <row r="604">
          <cell r="F604">
            <v>2020</v>
          </cell>
          <cell r="G604">
            <v>0</v>
          </cell>
          <cell r="H604">
            <v>0</v>
          </cell>
          <cell r="I604">
            <v>0</v>
          </cell>
          <cell r="J604">
            <v>2020</v>
          </cell>
          <cell r="K604">
            <v>0</v>
          </cell>
          <cell r="L604">
            <v>0</v>
          </cell>
          <cell r="M604">
            <v>0</v>
          </cell>
        </row>
        <row r="605">
          <cell r="F605">
            <v>2700</v>
          </cell>
          <cell r="G605">
            <v>0</v>
          </cell>
          <cell r="H605">
            <v>0</v>
          </cell>
          <cell r="I605">
            <v>0</v>
          </cell>
          <cell r="J605">
            <v>2700</v>
          </cell>
          <cell r="K605">
            <v>0</v>
          </cell>
          <cell r="L605">
            <v>0</v>
          </cell>
          <cell r="M605">
            <v>0</v>
          </cell>
        </row>
        <row r="606">
          <cell r="F606">
            <v>4000</v>
          </cell>
          <cell r="G606">
            <v>0</v>
          </cell>
          <cell r="H606">
            <v>0</v>
          </cell>
          <cell r="I606">
            <v>0</v>
          </cell>
          <cell r="J606">
            <v>4000</v>
          </cell>
          <cell r="K606">
            <v>0</v>
          </cell>
          <cell r="L606">
            <v>0</v>
          </cell>
          <cell r="M606">
            <v>0</v>
          </cell>
        </row>
        <row r="607">
          <cell r="F607">
            <v>1600</v>
          </cell>
          <cell r="G607">
            <v>0</v>
          </cell>
          <cell r="H607">
            <v>0</v>
          </cell>
          <cell r="I607">
            <v>0</v>
          </cell>
          <cell r="J607">
            <v>1600</v>
          </cell>
          <cell r="K607">
            <v>0</v>
          </cell>
          <cell r="L607">
            <v>0</v>
          </cell>
          <cell r="M607">
            <v>0</v>
          </cell>
        </row>
        <row r="608">
          <cell r="F608">
            <v>3200</v>
          </cell>
          <cell r="G608">
            <v>0</v>
          </cell>
          <cell r="H608">
            <v>0</v>
          </cell>
          <cell r="I608">
            <v>0</v>
          </cell>
          <cell r="J608">
            <v>3200</v>
          </cell>
          <cell r="K608">
            <v>0</v>
          </cell>
          <cell r="L608">
            <v>0</v>
          </cell>
          <cell r="M608">
            <v>0</v>
          </cell>
        </row>
        <row r="609">
          <cell r="F609">
            <v>7390</v>
          </cell>
          <cell r="G609">
            <v>0</v>
          </cell>
          <cell r="H609">
            <v>0</v>
          </cell>
          <cell r="I609">
            <v>0</v>
          </cell>
          <cell r="J609">
            <v>7390</v>
          </cell>
          <cell r="K609">
            <v>0</v>
          </cell>
          <cell r="L609">
            <v>0</v>
          </cell>
          <cell r="M609">
            <v>0</v>
          </cell>
        </row>
        <row r="610">
          <cell r="F610">
            <v>7550</v>
          </cell>
          <cell r="G610">
            <v>0</v>
          </cell>
          <cell r="H610">
            <v>0</v>
          </cell>
          <cell r="I610">
            <v>0</v>
          </cell>
          <cell r="J610">
            <v>7550</v>
          </cell>
          <cell r="K610">
            <v>0</v>
          </cell>
          <cell r="L610">
            <v>0</v>
          </cell>
          <cell r="M610">
            <v>0</v>
          </cell>
        </row>
        <row r="611">
          <cell r="F611">
            <v>2000</v>
          </cell>
          <cell r="G611">
            <v>0</v>
          </cell>
          <cell r="H611">
            <v>0</v>
          </cell>
          <cell r="I611">
            <v>0</v>
          </cell>
          <cell r="J611">
            <v>2000</v>
          </cell>
          <cell r="K611">
            <v>0</v>
          </cell>
          <cell r="L611">
            <v>0</v>
          </cell>
          <cell r="M611">
            <v>0</v>
          </cell>
        </row>
        <row r="612">
          <cell r="F612">
            <v>2000</v>
          </cell>
          <cell r="G612">
            <v>0</v>
          </cell>
          <cell r="H612">
            <v>0</v>
          </cell>
          <cell r="I612">
            <v>0</v>
          </cell>
          <cell r="J612">
            <v>2000</v>
          </cell>
          <cell r="K612">
            <v>0</v>
          </cell>
          <cell r="L612">
            <v>0</v>
          </cell>
          <cell r="M612">
            <v>0</v>
          </cell>
        </row>
        <row r="613">
          <cell r="F613">
            <v>0</v>
          </cell>
          <cell r="G613">
            <v>0</v>
          </cell>
          <cell r="H613">
            <v>0</v>
          </cell>
          <cell r="I613">
            <v>0</v>
          </cell>
          <cell r="J613">
            <v>0</v>
          </cell>
          <cell r="K613">
            <v>0</v>
          </cell>
          <cell r="L613">
            <v>0</v>
          </cell>
          <cell r="M613">
            <v>0</v>
          </cell>
        </row>
        <row r="614">
          <cell r="F614">
            <v>0</v>
          </cell>
          <cell r="G614">
            <v>0</v>
          </cell>
          <cell r="H614">
            <v>0</v>
          </cell>
          <cell r="I614">
            <v>0</v>
          </cell>
          <cell r="J614">
            <v>0</v>
          </cell>
          <cell r="K614">
            <v>0</v>
          </cell>
          <cell r="L614">
            <v>0</v>
          </cell>
          <cell r="M614">
            <v>0</v>
          </cell>
        </row>
        <row r="615">
          <cell r="F615">
            <v>7390</v>
          </cell>
          <cell r="G615">
            <v>0</v>
          </cell>
          <cell r="H615">
            <v>0</v>
          </cell>
          <cell r="I615">
            <v>0</v>
          </cell>
          <cell r="J615">
            <v>7390</v>
          </cell>
          <cell r="K615">
            <v>0</v>
          </cell>
          <cell r="L615">
            <v>0</v>
          </cell>
          <cell r="M615">
            <v>0</v>
          </cell>
        </row>
        <row r="616">
          <cell r="F616">
            <v>7550</v>
          </cell>
          <cell r="G616">
            <v>0</v>
          </cell>
          <cell r="H616">
            <v>0</v>
          </cell>
          <cell r="I616">
            <v>0</v>
          </cell>
          <cell r="J616">
            <v>7550</v>
          </cell>
          <cell r="K616">
            <v>0</v>
          </cell>
          <cell r="L616">
            <v>0</v>
          </cell>
          <cell r="M616">
            <v>0</v>
          </cell>
        </row>
        <row r="617">
          <cell r="F617">
            <v>0</v>
          </cell>
          <cell r="G617">
            <v>0</v>
          </cell>
          <cell r="H617">
            <v>0</v>
          </cell>
          <cell r="I617">
            <v>0</v>
          </cell>
          <cell r="J617">
            <v>0</v>
          </cell>
          <cell r="K617">
            <v>0</v>
          </cell>
          <cell r="L617">
            <v>0</v>
          </cell>
          <cell r="M617">
            <v>0</v>
          </cell>
        </row>
        <row r="618">
          <cell r="F618">
            <v>9100</v>
          </cell>
          <cell r="G618">
            <v>0</v>
          </cell>
          <cell r="H618">
            <v>0</v>
          </cell>
          <cell r="I618">
            <v>0</v>
          </cell>
          <cell r="J618">
            <v>9100</v>
          </cell>
          <cell r="K618">
            <v>0</v>
          </cell>
          <cell r="L618">
            <v>0</v>
          </cell>
          <cell r="M618">
            <v>0</v>
          </cell>
        </row>
        <row r="619">
          <cell r="F619">
            <v>9280</v>
          </cell>
          <cell r="G619">
            <v>0</v>
          </cell>
          <cell r="H619">
            <v>0</v>
          </cell>
          <cell r="I619">
            <v>0</v>
          </cell>
          <cell r="J619">
            <v>9280</v>
          </cell>
          <cell r="K619">
            <v>0</v>
          </cell>
          <cell r="L619">
            <v>0</v>
          </cell>
          <cell r="M619">
            <v>0</v>
          </cell>
        </row>
        <row r="620">
          <cell r="F620">
            <v>5000</v>
          </cell>
          <cell r="G620">
            <v>0</v>
          </cell>
          <cell r="H620">
            <v>0</v>
          </cell>
          <cell r="I620">
            <v>0</v>
          </cell>
          <cell r="J620">
            <v>5000</v>
          </cell>
          <cell r="K620">
            <v>0</v>
          </cell>
          <cell r="L620">
            <v>0</v>
          </cell>
          <cell r="M620">
            <v>0</v>
          </cell>
        </row>
        <row r="621">
          <cell r="F621">
            <v>23100</v>
          </cell>
          <cell r="G621">
            <v>0</v>
          </cell>
          <cell r="H621">
            <v>0</v>
          </cell>
          <cell r="I621">
            <v>0</v>
          </cell>
          <cell r="J621">
            <v>23100</v>
          </cell>
          <cell r="K621">
            <v>0</v>
          </cell>
          <cell r="L621">
            <v>0</v>
          </cell>
          <cell r="M621">
            <v>0</v>
          </cell>
        </row>
        <row r="622">
          <cell r="F622">
            <v>0</v>
          </cell>
          <cell r="G622">
            <v>0</v>
          </cell>
          <cell r="H622">
            <v>0</v>
          </cell>
          <cell r="I622">
            <v>0</v>
          </cell>
          <cell r="J622">
            <v>0</v>
          </cell>
          <cell r="K622">
            <v>0</v>
          </cell>
          <cell r="L622">
            <v>0</v>
          </cell>
          <cell r="M622">
            <v>0</v>
          </cell>
        </row>
        <row r="623">
          <cell r="F623">
            <v>1200</v>
          </cell>
          <cell r="G623">
            <v>0</v>
          </cell>
          <cell r="H623">
            <v>0</v>
          </cell>
          <cell r="I623">
            <v>0</v>
          </cell>
          <cell r="J623">
            <v>1200</v>
          </cell>
          <cell r="K623">
            <v>0</v>
          </cell>
          <cell r="L623">
            <v>0</v>
          </cell>
          <cell r="M623">
            <v>0</v>
          </cell>
        </row>
        <row r="624">
          <cell r="F624">
            <v>5300</v>
          </cell>
          <cell r="G624">
            <v>0</v>
          </cell>
          <cell r="H624">
            <v>0</v>
          </cell>
          <cell r="I624">
            <v>0</v>
          </cell>
          <cell r="J624">
            <v>5300</v>
          </cell>
          <cell r="K624">
            <v>0</v>
          </cell>
          <cell r="L624">
            <v>0</v>
          </cell>
          <cell r="M624">
            <v>0</v>
          </cell>
        </row>
        <row r="625">
          <cell r="F625">
            <v>20100</v>
          </cell>
          <cell r="G625">
            <v>0</v>
          </cell>
          <cell r="H625">
            <v>0</v>
          </cell>
          <cell r="I625">
            <v>0</v>
          </cell>
          <cell r="J625">
            <v>20100</v>
          </cell>
          <cell r="K625">
            <v>0</v>
          </cell>
          <cell r="L625">
            <v>0</v>
          </cell>
          <cell r="M625">
            <v>0</v>
          </cell>
        </row>
        <row r="626">
          <cell r="F626">
            <v>21300</v>
          </cell>
          <cell r="G626">
            <v>0</v>
          </cell>
          <cell r="H626">
            <v>0</v>
          </cell>
          <cell r="I626">
            <v>0</v>
          </cell>
          <cell r="J626">
            <v>21300</v>
          </cell>
          <cell r="K626">
            <v>0</v>
          </cell>
          <cell r="L626">
            <v>0</v>
          </cell>
          <cell r="M626">
            <v>0</v>
          </cell>
        </row>
        <row r="627">
          <cell r="F627">
            <v>24200</v>
          </cell>
          <cell r="G627">
            <v>0</v>
          </cell>
          <cell r="H627">
            <v>0</v>
          </cell>
          <cell r="I627">
            <v>0</v>
          </cell>
          <cell r="J627">
            <v>24200</v>
          </cell>
          <cell r="K627">
            <v>0</v>
          </cell>
          <cell r="L627">
            <v>0</v>
          </cell>
          <cell r="M627">
            <v>0</v>
          </cell>
        </row>
        <row r="628">
          <cell r="F628">
            <v>27500</v>
          </cell>
          <cell r="G628">
            <v>0</v>
          </cell>
          <cell r="H628">
            <v>0</v>
          </cell>
          <cell r="I628">
            <v>0</v>
          </cell>
          <cell r="J628">
            <v>27500</v>
          </cell>
          <cell r="K628">
            <v>0</v>
          </cell>
          <cell r="L628">
            <v>0</v>
          </cell>
          <cell r="M628">
            <v>0</v>
          </cell>
        </row>
        <row r="629">
          <cell r="F629">
            <v>33100</v>
          </cell>
          <cell r="G629">
            <v>0</v>
          </cell>
          <cell r="H629">
            <v>0</v>
          </cell>
          <cell r="I629">
            <v>0</v>
          </cell>
          <cell r="J629">
            <v>33100</v>
          </cell>
          <cell r="K629">
            <v>0</v>
          </cell>
          <cell r="L629">
            <v>0</v>
          </cell>
          <cell r="M629">
            <v>0</v>
          </cell>
        </row>
        <row r="630">
          <cell r="F630">
            <v>67300</v>
          </cell>
          <cell r="G630">
            <v>0</v>
          </cell>
          <cell r="H630">
            <v>0</v>
          </cell>
          <cell r="I630">
            <v>0</v>
          </cell>
          <cell r="J630">
            <v>67300</v>
          </cell>
          <cell r="K630">
            <v>0</v>
          </cell>
          <cell r="L630">
            <v>0</v>
          </cell>
          <cell r="M630">
            <v>0</v>
          </cell>
        </row>
        <row r="631">
          <cell r="F631">
            <v>86400</v>
          </cell>
          <cell r="G631">
            <v>0</v>
          </cell>
          <cell r="H631">
            <v>0</v>
          </cell>
          <cell r="I631">
            <v>0</v>
          </cell>
          <cell r="J631">
            <v>86400</v>
          </cell>
          <cell r="K631">
            <v>0</v>
          </cell>
          <cell r="L631">
            <v>0</v>
          </cell>
          <cell r="M631">
            <v>0</v>
          </cell>
        </row>
        <row r="632">
          <cell r="F632">
            <v>114800</v>
          </cell>
          <cell r="G632">
            <v>0</v>
          </cell>
          <cell r="H632">
            <v>0</v>
          </cell>
          <cell r="I632">
            <v>0</v>
          </cell>
          <cell r="J632">
            <v>114800</v>
          </cell>
          <cell r="K632">
            <v>0</v>
          </cell>
          <cell r="L632">
            <v>0</v>
          </cell>
          <cell r="M632">
            <v>0</v>
          </cell>
        </row>
        <row r="633">
          <cell r="F633">
            <v>149700</v>
          </cell>
          <cell r="G633">
            <v>0</v>
          </cell>
          <cell r="H633">
            <v>0</v>
          </cell>
          <cell r="I633">
            <v>0</v>
          </cell>
          <cell r="J633">
            <v>149700</v>
          </cell>
          <cell r="K633">
            <v>0</v>
          </cell>
          <cell r="L633">
            <v>0</v>
          </cell>
          <cell r="M633">
            <v>0</v>
          </cell>
        </row>
        <row r="634">
          <cell r="F634">
            <v>231600</v>
          </cell>
          <cell r="G634">
            <v>0</v>
          </cell>
          <cell r="H634">
            <v>0</v>
          </cell>
          <cell r="I634">
            <v>0</v>
          </cell>
          <cell r="J634">
            <v>231600</v>
          </cell>
          <cell r="K634">
            <v>0</v>
          </cell>
          <cell r="L634">
            <v>0</v>
          </cell>
          <cell r="M634">
            <v>0</v>
          </cell>
        </row>
        <row r="635">
          <cell r="F635">
            <v>231600</v>
          </cell>
          <cell r="G635">
            <v>0</v>
          </cell>
          <cell r="H635">
            <v>0</v>
          </cell>
          <cell r="I635">
            <v>0</v>
          </cell>
          <cell r="J635">
            <v>231600</v>
          </cell>
          <cell r="K635">
            <v>0</v>
          </cell>
          <cell r="L635">
            <v>0</v>
          </cell>
          <cell r="M635">
            <v>0</v>
          </cell>
        </row>
        <row r="636">
          <cell r="F636">
            <v>294700</v>
          </cell>
          <cell r="G636">
            <v>0</v>
          </cell>
          <cell r="H636">
            <v>0</v>
          </cell>
          <cell r="I636">
            <v>0</v>
          </cell>
          <cell r="J636">
            <v>294700</v>
          </cell>
          <cell r="K636">
            <v>0</v>
          </cell>
          <cell r="L636">
            <v>0</v>
          </cell>
          <cell r="M636">
            <v>0</v>
          </cell>
        </row>
        <row r="637">
          <cell r="F637">
            <v>0</v>
          </cell>
          <cell r="G637">
            <v>0</v>
          </cell>
          <cell r="H637">
            <v>0</v>
          </cell>
          <cell r="I637">
            <v>0</v>
          </cell>
          <cell r="J637">
            <v>0</v>
          </cell>
          <cell r="K637">
            <v>0</v>
          </cell>
          <cell r="L637">
            <v>0</v>
          </cell>
          <cell r="M637">
            <v>0</v>
          </cell>
        </row>
        <row r="638">
          <cell r="F638">
            <v>0</v>
          </cell>
          <cell r="G638">
            <v>0</v>
          </cell>
          <cell r="H638">
            <v>0</v>
          </cell>
          <cell r="I638">
            <v>0</v>
          </cell>
          <cell r="J638">
            <v>0</v>
          </cell>
          <cell r="K638">
            <v>0</v>
          </cell>
          <cell r="L638">
            <v>0</v>
          </cell>
          <cell r="M638">
            <v>0</v>
          </cell>
        </row>
        <row r="639">
          <cell r="F639">
            <v>12600</v>
          </cell>
          <cell r="G639">
            <v>0</v>
          </cell>
          <cell r="H639">
            <v>0</v>
          </cell>
          <cell r="I639">
            <v>0</v>
          </cell>
          <cell r="J639">
            <v>12600</v>
          </cell>
          <cell r="K639">
            <v>0</v>
          </cell>
          <cell r="L639">
            <v>0</v>
          </cell>
          <cell r="M639">
            <v>0</v>
          </cell>
        </row>
        <row r="640">
          <cell r="F640">
            <v>2860</v>
          </cell>
          <cell r="G640">
            <v>0</v>
          </cell>
          <cell r="H640">
            <v>0</v>
          </cell>
          <cell r="I640">
            <v>0</v>
          </cell>
          <cell r="J640">
            <v>2860</v>
          </cell>
          <cell r="K640">
            <v>0</v>
          </cell>
          <cell r="L640">
            <v>0</v>
          </cell>
          <cell r="M640">
            <v>0</v>
          </cell>
        </row>
        <row r="641">
          <cell r="F641">
            <v>1670</v>
          </cell>
          <cell r="G641">
            <v>0</v>
          </cell>
          <cell r="H641">
            <v>0</v>
          </cell>
          <cell r="I641">
            <v>0</v>
          </cell>
          <cell r="J641">
            <v>1670</v>
          </cell>
          <cell r="K641">
            <v>0</v>
          </cell>
          <cell r="L641">
            <v>0</v>
          </cell>
          <cell r="M641">
            <v>0</v>
          </cell>
        </row>
        <row r="642">
          <cell r="F642">
            <v>0</v>
          </cell>
          <cell r="G642">
            <v>0</v>
          </cell>
          <cell r="H642">
            <v>0</v>
          </cell>
          <cell r="I642">
            <v>0</v>
          </cell>
          <cell r="J642">
            <v>0</v>
          </cell>
          <cell r="K642">
            <v>0</v>
          </cell>
          <cell r="L642">
            <v>0</v>
          </cell>
          <cell r="M642">
            <v>0</v>
          </cell>
        </row>
        <row r="643">
          <cell r="F643">
            <v>11800</v>
          </cell>
          <cell r="G643">
            <v>0</v>
          </cell>
          <cell r="H643">
            <v>0</v>
          </cell>
          <cell r="I643">
            <v>0</v>
          </cell>
          <cell r="J643">
            <v>11800</v>
          </cell>
          <cell r="K643">
            <v>0</v>
          </cell>
          <cell r="L643">
            <v>0</v>
          </cell>
          <cell r="M643">
            <v>0</v>
          </cell>
        </row>
        <row r="644">
          <cell r="F644">
            <v>22600</v>
          </cell>
          <cell r="G644">
            <v>0</v>
          </cell>
          <cell r="H644">
            <v>0</v>
          </cell>
          <cell r="I644">
            <v>0</v>
          </cell>
          <cell r="J644">
            <v>22600</v>
          </cell>
          <cell r="K644">
            <v>0</v>
          </cell>
          <cell r="L644">
            <v>0</v>
          </cell>
          <cell r="M644">
            <v>0</v>
          </cell>
        </row>
        <row r="645">
          <cell r="F645">
            <v>1800</v>
          </cell>
          <cell r="G645">
            <v>0</v>
          </cell>
          <cell r="H645">
            <v>0</v>
          </cell>
          <cell r="I645">
            <v>0</v>
          </cell>
          <cell r="J645">
            <v>1800</v>
          </cell>
          <cell r="K645">
            <v>0</v>
          </cell>
          <cell r="L645">
            <v>0</v>
          </cell>
          <cell r="M645">
            <v>0</v>
          </cell>
        </row>
        <row r="646">
          <cell r="F646">
            <v>2100</v>
          </cell>
          <cell r="G646">
            <v>0</v>
          </cell>
          <cell r="H646">
            <v>0</v>
          </cell>
          <cell r="I646">
            <v>0</v>
          </cell>
          <cell r="J646">
            <v>2100</v>
          </cell>
          <cell r="K646">
            <v>0</v>
          </cell>
          <cell r="L646">
            <v>0</v>
          </cell>
          <cell r="M646">
            <v>0</v>
          </cell>
        </row>
        <row r="647">
          <cell r="F647">
            <v>1320</v>
          </cell>
          <cell r="G647">
            <v>0</v>
          </cell>
          <cell r="H647">
            <v>0</v>
          </cell>
          <cell r="I647">
            <v>0</v>
          </cell>
          <cell r="J647">
            <v>1320</v>
          </cell>
          <cell r="K647">
            <v>0</v>
          </cell>
          <cell r="L647">
            <v>0</v>
          </cell>
          <cell r="M647">
            <v>0</v>
          </cell>
        </row>
        <row r="648">
          <cell r="F648">
            <v>1760</v>
          </cell>
          <cell r="G648">
            <v>0</v>
          </cell>
          <cell r="H648">
            <v>0</v>
          </cell>
          <cell r="I648">
            <v>0</v>
          </cell>
          <cell r="J648">
            <v>1760</v>
          </cell>
          <cell r="K648">
            <v>0</v>
          </cell>
          <cell r="L648">
            <v>0</v>
          </cell>
          <cell r="M648">
            <v>0</v>
          </cell>
        </row>
        <row r="649">
          <cell r="F649">
            <v>12600</v>
          </cell>
          <cell r="G649">
            <v>0</v>
          </cell>
          <cell r="H649">
            <v>0</v>
          </cell>
          <cell r="I649">
            <v>0</v>
          </cell>
          <cell r="J649">
            <v>12600</v>
          </cell>
          <cell r="K649">
            <v>0</v>
          </cell>
          <cell r="L649">
            <v>0</v>
          </cell>
          <cell r="M649">
            <v>0</v>
          </cell>
        </row>
        <row r="650">
          <cell r="F650">
            <v>2476</v>
          </cell>
          <cell r="G650">
            <v>0</v>
          </cell>
          <cell r="H650">
            <v>0</v>
          </cell>
          <cell r="I650">
            <v>0</v>
          </cell>
          <cell r="J650">
            <v>2476</v>
          </cell>
          <cell r="K650">
            <v>0</v>
          </cell>
          <cell r="L650">
            <v>0</v>
          </cell>
          <cell r="M650">
            <v>0</v>
          </cell>
        </row>
        <row r="651">
          <cell r="F651">
            <v>3234</v>
          </cell>
          <cell r="G651">
            <v>0</v>
          </cell>
          <cell r="H651">
            <v>0</v>
          </cell>
          <cell r="I651">
            <v>0</v>
          </cell>
          <cell r="J651">
            <v>3234</v>
          </cell>
          <cell r="K651">
            <v>0</v>
          </cell>
          <cell r="L651">
            <v>0</v>
          </cell>
          <cell r="M651">
            <v>0</v>
          </cell>
        </row>
        <row r="652">
          <cell r="F652">
            <v>450</v>
          </cell>
          <cell r="G652">
            <v>0</v>
          </cell>
          <cell r="H652">
            <v>0</v>
          </cell>
          <cell r="I652">
            <v>0</v>
          </cell>
          <cell r="J652">
            <v>450</v>
          </cell>
          <cell r="K652">
            <v>0</v>
          </cell>
          <cell r="L652">
            <v>0</v>
          </cell>
          <cell r="M652">
            <v>0</v>
          </cell>
        </row>
        <row r="653">
          <cell r="F653">
            <v>0</v>
          </cell>
          <cell r="G653">
            <v>0</v>
          </cell>
          <cell r="H653">
            <v>0</v>
          </cell>
          <cell r="I653">
            <v>0</v>
          </cell>
          <cell r="J653">
            <v>0</v>
          </cell>
          <cell r="K653">
            <v>0</v>
          </cell>
          <cell r="L653">
            <v>0</v>
          </cell>
          <cell r="M653">
            <v>0</v>
          </cell>
        </row>
        <row r="654">
          <cell r="F654">
            <v>9500</v>
          </cell>
          <cell r="G654">
            <v>0</v>
          </cell>
          <cell r="H654">
            <v>0</v>
          </cell>
          <cell r="I654">
            <v>0</v>
          </cell>
          <cell r="J654">
            <v>9500</v>
          </cell>
          <cell r="K654">
            <v>0</v>
          </cell>
          <cell r="L654">
            <v>0</v>
          </cell>
          <cell r="M654">
            <v>0</v>
          </cell>
        </row>
        <row r="655">
          <cell r="F655">
            <v>16700</v>
          </cell>
          <cell r="G655">
            <v>0</v>
          </cell>
          <cell r="H655">
            <v>0</v>
          </cell>
          <cell r="I655">
            <v>0</v>
          </cell>
          <cell r="J655">
            <v>16700</v>
          </cell>
          <cell r="K655">
            <v>0</v>
          </cell>
          <cell r="L655">
            <v>0</v>
          </cell>
          <cell r="M655">
            <v>0</v>
          </cell>
        </row>
        <row r="656">
          <cell r="F656">
            <v>5000</v>
          </cell>
          <cell r="G656">
            <v>0</v>
          </cell>
          <cell r="H656">
            <v>0</v>
          </cell>
          <cell r="I656">
            <v>0</v>
          </cell>
          <cell r="J656">
            <v>5000</v>
          </cell>
          <cell r="K656">
            <v>0</v>
          </cell>
          <cell r="L656">
            <v>0</v>
          </cell>
          <cell r="M656">
            <v>0</v>
          </cell>
        </row>
        <row r="657">
          <cell r="F657">
            <v>370000</v>
          </cell>
          <cell r="G657">
            <v>0</v>
          </cell>
          <cell r="H657">
            <v>0</v>
          </cell>
          <cell r="I657">
            <v>0</v>
          </cell>
          <cell r="J657">
            <v>370000</v>
          </cell>
          <cell r="K657">
            <v>0</v>
          </cell>
          <cell r="L657">
            <v>0</v>
          </cell>
          <cell r="M657">
            <v>0</v>
          </cell>
        </row>
        <row r="658">
          <cell r="F658">
            <v>0</v>
          </cell>
          <cell r="G658">
            <v>0</v>
          </cell>
          <cell r="H658">
            <v>0</v>
          </cell>
          <cell r="I658">
            <v>0</v>
          </cell>
          <cell r="J658">
            <v>0</v>
          </cell>
          <cell r="K658">
            <v>0</v>
          </cell>
          <cell r="L658">
            <v>0</v>
          </cell>
          <cell r="M658">
            <v>0</v>
          </cell>
        </row>
        <row r="659">
          <cell r="F659">
            <v>0</v>
          </cell>
          <cell r="G659">
            <v>0</v>
          </cell>
          <cell r="H659">
            <v>0</v>
          </cell>
          <cell r="I659">
            <v>0</v>
          </cell>
          <cell r="J659">
            <v>0</v>
          </cell>
          <cell r="K659">
            <v>0</v>
          </cell>
          <cell r="L659">
            <v>0</v>
          </cell>
          <cell r="M659">
            <v>0</v>
          </cell>
        </row>
        <row r="660">
          <cell r="F660">
            <v>70000</v>
          </cell>
          <cell r="G660">
            <v>0</v>
          </cell>
          <cell r="H660">
            <v>0</v>
          </cell>
          <cell r="I660">
            <v>0</v>
          </cell>
          <cell r="J660">
            <v>70000</v>
          </cell>
          <cell r="K660">
            <v>0</v>
          </cell>
          <cell r="L660">
            <v>0</v>
          </cell>
          <cell r="M660">
            <v>0</v>
          </cell>
        </row>
        <row r="661">
          <cell r="F661">
            <v>0</v>
          </cell>
          <cell r="G661">
            <v>0</v>
          </cell>
          <cell r="H661">
            <v>0</v>
          </cell>
          <cell r="I661">
            <v>0</v>
          </cell>
          <cell r="J661">
            <v>0</v>
          </cell>
          <cell r="K661">
            <v>0</v>
          </cell>
          <cell r="L661">
            <v>0</v>
          </cell>
          <cell r="M661">
            <v>0</v>
          </cell>
        </row>
        <row r="662">
          <cell r="F662">
            <v>47000</v>
          </cell>
          <cell r="G662">
            <v>0</v>
          </cell>
          <cell r="H662">
            <v>0</v>
          </cell>
          <cell r="I662">
            <v>0</v>
          </cell>
          <cell r="J662">
            <v>47000</v>
          </cell>
          <cell r="K662">
            <v>0</v>
          </cell>
          <cell r="L662">
            <v>0</v>
          </cell>
          <cell r="M662">
            <v>0</v>
          </cell>
        </row>
        <row r="663">
          <cell r="F663">
            <v>71300</v>
          </cell>
          <cell r="G663">
            <v>0</v>
          </cell>
          <cell r="H663">
            <v>0</v>
          </cell>
          <cell r="I663">
            <v>0</v>
          </cell>
          <cell r="J663">
            <v>71300</v>
          </cell>
          <cell r="K663">
            <v>0</v>
          </cell>
          <cell r="L663">
            <v>0</v>
          </cell>
          <cell r="M663">
            <v>0</v>
          </cell>
        </row>
        <row r="664">
          <cell r="F664">
            <v>180000</v>
          </cell>
          <cell r="G664">
            <v>0</v>
          </cell>
          <cell r="H664">
            <v>0</v>
          </cell>
          <cell r="I664">
            <v>0</v>
          </cell>
          <cell r="J664">
            <v>180000</v>
          </cell>
          <cell r="K664">
            <v>0</v>
          </cell>
          <cell r="L664">
            <v>0</v>
          </cell>
          <cell r="M664">
            <v>0</v>
          </cell>
        </row>
        <row r="665">
          <cell r="F665">
            <v>800000</v>
          </cell>
          <cell r="G665">
            <v>0</v>
          </cell>
          <cell r="H665">
            <v>0</v>
          </cell>
          <cell r="I665">
            <v>0</v>
          </cell>
          <cell r="J665">
            <v>800000</v>
          </cell>
          <cell r="K665">
            <v>0</v>
          </cell>
          <cell r="L665">
            <v>0</v>
          </cell>
          <cell r="M665">
            <v>0</v>
          </cell>
        </row>
        <row r="666">
          <cell r="F666">
            <v>150000</v>
          </cell>
          <cell r="G666">
            <v>0</v>
          </cell>
          <cell r="H666">
            <v>0</v>
          </cell>
          <cell r="I666">
            <v>0</v>
          </cell>
          <cell r="J666">
            <v>150000</v>
          </cell>
          <cell r="K666">
            <v>0</v>
          </cell>
          <cell r="L666">
            <v>0</v>
          </cell>
          <cell r="M666">
            <v>0</v>
          </cell>
        </row>
        <row r="667">
          <cell r="F667">
            <v>66600</v>
          </cell>
          <cell r="G667">
            <v>0</v>
          </cell>
          <cell r="H667">
            <v>0</v>
          </cell>
          <cell r="I667">
            <v>0</v>
          </cell>
          <cell r="J667">
            <v>66600</v>
          </cell>
          <cell r="K667">
            <v>0</v>
          </cell>
          <cell r="L667">
            <v>0</v>
          </cell>
          <cell r="M667">
            <v>0</v>
          </cell>
        </row>
        <row r="668">
          <cell r="F668">
            <v>20250</v>
          </cell>
          <cell r="G668">
            <v>0</v>
          </cell>
          <cell r="H668">
            <v>0</v>
          </cell>
          <cell r="I668">
            <v>0</v>
          </cell>
          <cell r="J668">
            <v>20250</v>
          </cell>
          <cell r="K668">
            <v>0</v>
          </cell>
          <cell r="L668">
            <v>0</v>
          </cell>
          <cell r="M668">
            <v>0</v>
          </cell>
        </row>
        <row r="669">
          <cell r="F669">
            <v>0</v>
          </cell>
          <cell r="G669">
            <v>0</v>
          </cell>
          <cell r="H669">
            <v>0</v>
          </cell>
          <cell r="I669">
            <v>0</v>
          </cell>
          <cell r="J669">
            <v>0</v>
          </cell>
          <cell r="K669">
            <v>0</v>
          </cell>
          <cell r="L669">
            <v>0</v>
          </cell>
          <cell r="M669">
            <v>0</v>
          </cell>
        </row>
        <row r="670">
          <cell r="F670">
            <v>0</v>
          </cell>
          <cell r="G670">
            <v>0</v>
          </cell>
          <cell r="H670">
            <v>0</v>
          </cell>
          <cell r="I670">
            <v>0</v>
          </cell>
          <cell r="J670">
            <v>0</v>
          </cell>
          <cell r="K670">
            <v>0</v>
          </cell>
          <cell r="L670">
            <v>0</v>
          </cell>
          <cell r="M670">
            <v>0</v>
          </cell>
        </row>
        <row r="671">
          <cell r="F671">
            <v>0</v>
          </cell>
          <cell r="G671">
            <v>0</v>
          </cell>
          <cell r="H671">
            <v>0</v>
          </cell>
          <cell r="I671">
            <v>0</v>
          </cell>
          <cell r="J671">
            <v>0</v>
          </cell>
          <cell r="K671">
            <v>0</v>
          </cell>
          <cell r="L671">
            <v>0</v>
          </cell>
          <cell r="M671">
            <v>0</v>
          </cell>
        </row>
        <row r="672">
          <cell r="F672">
            <v>0</v>
          </cell>
          <cell r="G672">
            <v>0</v>
          </cell>
          <cell r="H672">
            <v>0</v>
          </cell>
          <cell r="I672">
            <v>0</v>
          </cell>
          <cell r="J672">
            <v>0</v>
          </cell>
          <cell r="K672">
            <v>0</v>
          </cell>
          <cell r="L672">
            <v>0</v>
          </cell>
          <cell r="M672">
            <v>0</v>
          </cell>
        </row>
        <row r="673">
          <cell r="F673">
            <v>0</v>
          </cell>
          <cell r="G673">
            <v>0</v>
          </cell>
          <cell r="H673">
            <v>0</v>
          </cell>
          <cell r="I673">
            <v>0</v>
          </cell>
          <cell r="J673">
            <v>0</v>
          </cell>
          <cell r="K673">
            <v>0</v>
          </cell>
          <cell r="L673">
            <v>0</v>
          </cell>
          <cell r="M673">
            <v>0</v>
          </cell>
        </row>
        <row r="674">
          <cell r="F674">
            <v>2520000</v>
          </cell>
          <cell r="G674">
            <v>0</v>
          </cell>
          <cell r="H674">
            <v>0</v>
          </cell>
          <cell r="I674">
            <v>0</v>
          </cell>
          <cell r="J674">
            <v>2520000</v>
          </cell>
          <cell r="K674">
            <v>0</v>
          </cell>
          <cell r="L674">
            <v>0</v>
          </cell>
          <cell r="M674">
            <v>0</v>
          </cell>
        </row>
        <row r="675">
          <cell r="F675">
            <v>0</v>
          </cell>
          <cell r="G675">
            <v>0</v>
          </cell>
          <cell r="H675">
            <v>0</v>
          </cell>
          <cell r="I675">
            <v>0</v>
          </cell>
          <cell r="J675">
            <v>0</v>
          </cell>
          <cell r="K675">
            <v>0</v>
          </cell>
          <cell r="L675">
            <v>0</v>
          </cell>
          <cell r="M675">
            <v>0</v>
          </cell>
        </row>
        <row r="676">
          <cell r="F676">
            <v>0</v>
          </cell>
          <cell r="G676">
            <v>0</v>
          </cell>
          <cell r="H676">
            <v>0</v>
          </cell>
          <cell r="I676">
            <v>0</v>
          </cell>
          <cell r="J676">
            <v>0</v>
          </cell>
          <cell r="K676">
            <v>0</v>
          </cell>
          <cell r="L676">
            <v>0</v>
          </cell>
          <cell r="M676">
            <v>0</v>
          </cell>
        </row>
        <row r="677">
          <cell r="F677">
            <v>135000</v>
          </cell>
          <cell r="G677">
            <v>0</v>
          </cell>
          <cell r="H677">
            <v>0</v>
          </cell>
          <cell r="I677">
            <v>0</v>
          </cell>
          <cell r="J677">
            <v>135000</v>
          </cell>
          <cell r="K677">
            <v>0</v>
          </cell>
          <cell r="L677">
            <v>0</v>
          </cell>
          <cell r="M677">
            <v>0</v>
          </cell>
        </row>
        <row r="678">
          <cell r="F678">
            <v>482</v>
          </cell>
          <cell r="G678">
            <v>0</v>
          </cell>
          <cell r="H678">
            <v>0</v>
          </cell>
          <cell r="I678">
            <v>0</v>
          </cell>
          <cell r="J678">
            <v>482</v>
          </cell>
          <cell r="K678">
            <v>0</v>
          </cell>
          <cell r="L678">
            <v>0</v>
          </cell>
          <cell r="M678">
            <v>0</v>
          </cell>
        </row>
        <row r="679">
          <cell r="F679">
            <v>493</v>
          </cell>
          <cell r="G679">
            <v>0</v>
          </cell>
          <cell r="H679">
            <v>0</v>
          </cell>
          <cell r="I679">
            <v>0</v>
          </cell>
          <cell r="J679">
            <v>493</v>
          </cell>
          <cell r="K679">
            <v>0</v>
          </cell>
          <cell r="L679">
            <v>0</v>
          </cell>
          <cell r="M679">
            <v>0</v>
          </cell>
        </row>
        <row r="680">
          <cell r="F680">
            <v>50000</v>
          </cell>
          <cell r="G680">
            <v>0</v>
          </cell>
          <cell r="H680">
            <v>0</v>
          </cell>
          <cell r="I680">
            <v>0</v>
          </cell>
          <cell r="J680">
            <v>50000</v>
          </cell>
          <cell r="K680">
            <v>0</v>
          </cell>
          <cell r="L680">
            <v>0</v>
          </cell>
          <cell r="M680">
            <v>0</v>
          </cell>
        </row>
        <row r="681">
          <cell r="F681">
            <v>1630</v>
          </cell>
          <cell r="G681">
            <v>0</v>
          </cell>
          <cell r="H681">
            <v>0</v>
          </cell>
          <cell r="I681">
            <v>0</v>
          </cell>
          <cell r="J681">
            <v>1630</v>
          </cell>
          <cell r="K681">
            <v>0</v>
          </cell>
          <cell r="L681">
            <v>0</v>
          </cell>
          <cell r="M681">
            <v>0</v>
          </cell>
        </row>
        <row r="682">
          <cell r="F682">
            <v>0</v>
          </cell>
          <cell r="G682">
            <v>0</v>
          </cell>
          <cell r="H682">
            <v>0</v>
          </cell>
          <cell r="I682">
            <v>0</v>
          </cell>
          <cell r="J682">
            <v>0</v>
          </cell>
          <cell r="K682">
            <v>0</v>
          </cell>
          <cell r="L682">
            <v>0</v>
          </cell>
          <cell r="M682">
            <v>0</v>
          </cell>
        </row>
        <row r="683">
          <cell r="F683">
            <v>0</v>
          </cell>
          <cell r="G683">
            <v>0</v>
          </cell>
          <cell r="H683">
            <v>0</v>
          </cell>
          <cell r="I683">
            <v>0</v>
          </cell>
          <cell r="J683">
            <v>0</v>
          </cell>
          <cell r="K683">
            <v>0</v>
          </cell>
          <cell r="L683">
            <v>0</v>
          </cell>
          <cell r="M683">
            <v>0</v>
          </cell>
        </row>
        <row r="684">
          <cell r="F684">
            <v>0</v>
          </cell>
          <cell r="G684">
            <v>0</v>
          </cell>
          <cell r="H684">
            <v>0</v>
          </cell>
          <cell r="I684">
            <v>0</v>
          </cell>
          <cell r="J684">
            <v>0</v>
          </cell>
          <cell r="K684">
            <v>0</v>
          </cell>
          <cell r="L684">
            <v>0</v>
          </cell>
          <cell r="M684">
            <v>0</v>
          </cell>
        </row>
        <row r="685">
          <cell r="F685">
            <v>0</v>
          </cell>
          <cell r="G685">
            <v>0</v>
          </cell>
          <cell r="H685">
            <v>0</v>
          </cell>
          <cell r="I685">
            <v>0</v>
          </cell>
          <cell r="J685">
            <v>0</v>
          </cell>
          <cell r="K685">
            <v>0</v>
          </cell>
          <cell r="L685">
            <v>0</v>
          </cell>
          <cell r="M685">
            <v>0</v>
          </cell>
        </row>
        <row r="686">
          <cell r="F686">
            <v>0</v>
          </cell>
          <cell r="G686">
            <v>0</v>
          </cell>
          <cell r="H686">
            <v>0</v>
          </cell>
          <cell r="I686">
            <v>0</v>
          </cell>
          <cell r="J686">
            <v>0</v>
          </cell>
          <cell r="K686">
            <v>0</v>
          </cell>
          <cell r="L686">
            <v>0</v>
          </cell>
          <cell r="M686">
            <v>0</v>
          </cell>
        </row>
        <row r="687">
          <cell r="F687">
            <v>10000</v>
          </cell>
          <cell r="G687">
            <v>0</v>
          </cell>
          <cell r="H687">
            <v>0</v>
          </cell>
          <cell r="I687">
            <v>0</v>
          </cell>
          <cell r="J687">
            <v>10000</v>
          </cell>
          <cell r="K687">
            <v>0</v>
          </cell>
          <cell r="L687">
            <v>0</v>
          </cell>
          <cell r="M687">
            <v>0</v>
          </cell>
        </row>
        <row r="688">
          <cell r="F688">
            <v>200000</v>
          </cell>
          <cell r="G688">
            <v>0</v>
          </cell>
          <cell r="H688">
            <v>0</v>
          </cell>
          <cell r="I688">
            <v>0</v>
          </cell>
          <cell r="J688">
            <v>200000</v>
          </cell>
          <cell r="K688">
            <v>0</v>
          </cell>
          <cell r="L688">
            <v>0</v>
          </cell>
          <cell r="M688">
            <v>0</v>
          </cell>
        </row>
        <row r="689">
          <cell r="F689">
            <v>0</v>
          </cell>
          <cell r="G689">
            <v>0</v>
          </cell>
          <cell r="H689">
            <v>0</v>
          </cell>
          <cell r="I689">
            <v>0</v>
          </cell>
          <cell r="J689">
            <v>0</v>
          </cell>
          <cell r="K689">
            <v>0</v>
          </cell>
          <cell r="L689">
            <v>0</v>
          </cell>
          <cell r="M689">
            <v>0</v>
          </cell>
        </row>
        <row r="690">
          <cell r="F690">
            <v>0</v>
          </cell>
          <cell r="G690">
            <v>0</v>
          </cell>
          <cell r="H690">
            <v>0</v>
          </cell>
          <cell r="I690">
            <v>0</v>
          </cell>
          <cell r="J690">
            <v>0</v>
          </cell>
          <cell r="K690">
            <v>0</v>
          </cell>
          <cell r="L690">
            <v>0</v>
          </cell>
          <cell r="M690">
            <v>0</v>
          </cell>
        </row>
        <row r="691">
          <cell r="F691">
            <v>0</v>
          </cell>
          <cell r="G691">
            <v>0</v>
          </cell>
          <cell r="H691">
            <v>0</v>
          </cell>
          <cell r="I691">
            <v>0</v>
          </cell>
          <cell r="J691">
            <v>0</v>
          </cell>
          <cell r="K691">
            <v>0</v>
          </cell>
          <cell r="L691">
            <v>0</v>
          </cell>
          <cell r="M691">
            <v>0</v>
          </cell>
        </row>
        <row r="692">
          <cell r="F692">
            <v>0</v>
          </cell>
          <cell r="G692">
            <v>0</v>
          </cell>
          <cell r="H692">
            <v>0</v>
          </cell>
          <cell r="I692">
            <v>0</v>
          </cell>
          <cell r="J692">
            <v>0</v>
          </cell>
          <cell r="K692">
            <v>0</v>
          </cell>
          <cell r="L692">
            <v>0</v>
          </cell>
          <cell r="M692">
            <v>0</v>
          </cell>
        </row>
        <row r="693">
          <cell r="F693">
            <v>0</v>
          </cell>
          <cell r="G693">
            <v>0</v>
          </cell>
          <cell r="H693">
            <v>0</v>
          </cell>
          <cell r="I693">
            <v>0</v>
          </cell>
          <cell r="J693">
            <v>0</v>
          </cell>
          <cell r="K693">
            <v>0</v>
          </cell>
          <cell r="L693">
            <v>0</v>
          </cell>
          <cell r="M693">
            <v>0</v>
          </cell>
        </row>
        <row r="694">
          <cell r="F694">
            <v>0</v>
          </cell>
          <cell r="G694">
            <v>0</v>
          </cell>
          <cell r="H694">
            <v>0</v>
          </cell>
          <cell r="I694">
            <v>0</v>
          </cell>
          <cell r="J694">
            <v>0</v>
          </cell>
          <cell r="K694">
            <v>0</v>
          </cell>
          <cell r="L694">
            <v>0</v>
          </cell>
          <cell r="M694">
            <v>0</v>
          </cell>
        </row>
        <row r="695">
          <cell r="F695">
            <v>0</v>
          </cell>
          <cell r="G695">
            <v>0</v>
          </cell>
          <cell r="H695">
            <v>0</v>
          </cell>
          <cell r="I695">
            <v>0</v>
          </cell>
          <cell r="J695">
            <v>0</v>
          </cell>
          <cell r="K695">
            <v>0</v>
          </cell>
          <cell r="L695">
            <v>0</v>
          </cell>
          <cell r="M695">
            <v>0</v>
          </cell>
        </row>
        <row r="696">
          <cell r="F696">
            <v>1358623</v>
          </cell>
          <cell r="G696">
            <v>0</v>
          </cell>
          <cell r="H696">
            <v>0</v>
          </cell>
          <cell r="I696">
            <v>0</v>
          </cell>
          <cell r="J696">
            <v>1358623</v>
          </cell>
          <cell r="K696">
            <v>0</v>
          </cell>
          <cell r="L696">
            <v>0</v>
          </cell>
          <cell r="M696">
            <v>0</v>
          </cell>
        </row>
        <row r="697">
          <cell r="F697">
            <v>0</v>
          </cell>
          <cell r="G697">
            <v>0</v>
          </cell>
          <cell r="H697">
            <v>0</v>
          </cell>
          <cell r="I697">
            <v>0</v>
          </cell>
          <cell r="J697">
            <v>0</v>
          </cell>
          <cell r="K697">
            <v>0</v>
          </cell>
          <cell r="L697">
            <v>0</v>
          </cell>
          <cell r="M697">
            <v>0</v>
          </cell>
        </row>
        <row r="698">
          <cell r="F698">
            <v>0</v>
          </cell>
          <cell r="G698">
            <v>0</v>
          </cell>
          <cell r="H698">
            <v>0</v>
          </cell>
          <cell r="I698">
            <v>0</v>
          </cell>
          <cell r="J698">
            <v>0</v>
          </cell>
          <cell r="K698">
            <v>0</v>
          </cell>
          <cell r="L698">
            <v>0</v>
          </cell>
          <cell r="M698">
            <v>0</v>
          </cell>
        </row>
        <row r="699">
          <cell r="F699">
            <v>15955006</v>
          </cell>
          <cell r="G699">
            <v>0</v>
          </cell>
          <cell r="H699">
            <v>0</v>
          </cell>
          <cell r="I699">
            <v>0</v>
          </cell>
          <cell r="J699">
            <v>15955006</v>
          </cell>
          <cell r="K699">
            <v>0</v>
          </cell>
          <cell r="L699">
            <v>0</v>
          </cell>
          <cell r="M699">
            <v>0</v>
          </cell>
        </row>
        <row r="700">
          <cell r="F700">
            <v>5452468</v>
          </cell>
          <cell r="G700">
            <v>0</v>
          </cell>
          <cell r="H700">
            <v>0</v>
          </cell>
          <cell r="I700">
            <v>0</v>
          </cell>
          <cell r="J700">
            <v>5452468</v>
          </cell>
          <cell r="K700">
            <v>0</v>
          </cell>
          <cell r="L700">
            <v>0</v>
          </cell>
          <cell r="M700">
            <v>0</v>
          </cell>
        </row>
        <row r="701">
          <cell r="F701">
            <v>17661753</v>
          </cell>
          <cell r="G701">
            <v>0</v>
          </cell>
          <cell r="H701">
            <v>0</v>
          </cell>
          <cell r="I701">
            <v>0</v>
          </cell>
          <cell r="J701">
            <v>17661753</v>
          </cell>
          <cell r="K701">
            <v>0</v>
          </cell>
          <cell r="L701">
            <v>0</v>
          </cell>
          <cell r="M701">
            <v>0</v>
          </cell>
        </row>
        <row r="702">
          <cell r="F702">
            <v>45446279</v>
          </cell>
          <cell r="G702">
            <v>0</v>
          </cell>
          <cell r="H702">
            <v>0</v>
          </cell>
          <cell r="I702">
            <v>0</v>
          </cell>
          <cell r="J702">
            <v>45446279</v>
          </cell>
          <cell r="K702">
            <v>0</v>
          </cell>
          <cell r="L702">
            <v>0</v>
          </cell>
          <cell r="M702">
            <v>0</v>
          </cell>
        </row>
        <row r="703">
          <cell r="F703">
            <v>20464345</v>
          </cell>
          <cell r="G703">
            <v>0</v>
          </cell>
          <cell r="H703">
            <v>0</v>
          </cell>
          <cell r="I703">
            <v>0</v>
          </cell>
          <cell r="J703">
            <v>20464345</v>
          </cell>
          <cell r="K703">
            <v>0</v>
          </cell>
          <cell r="L703">
            <v>0</v>
          </cell>
          <cell r="M703">
            <v>0</v>
          </cell>
        </row>
        <row r="704">
          <cell r="F704">
            <v>13630093</v>
          </cell>
          <cell r="G704">
            <v>0</v>
          </cell>
          <cell r="H704">
            <v>0</v>
          </cell>
          <cell r="I704">
            <v>0</v>
          </cell>
          <cell r="J704">
            <v>13630093</v>
          </cell>
          <cell r="K704">
            <v>0</v>
          </cell>
          <cell r="L704">
            <v>0</v>
          </cell>
          <cell r="M704">
            <v>0</v>
          </cell>
        </row>
        <row r="705">
          <cell r="F705">
            <v>6531860</v>
          </cell>
          <cell r="G705">
            <v>0</v>
          </cell>
          <cell r="H705">
            <v>0</v>
          </cell>
          <cell r="I705">
            <v>0</v>
          </cell>
          <cell r="J705">
            <v>6531860</v>
          </cell>
          <cell r="K705">
            <v>0</v>
          </cell>
          <cell r="L705">
            <v>0</v>
          </cell>
          <cell r="M705">
            <v>0</v>
          </cell>
        </row>
        <row r="706">
          <cell r="F706">
            <v>7534764</v>
          </cell>
          <cell r="G706">
            <v>0</v>
          </cell>
          <cell r="H706">
            <v>0</v>
          </cell>
          <cell r="I706">
            <v>0</v>
          </cell>
          <cell r="J706">
            <v>7534764</v>
          </cell>
          <cell r="K706">
            <v>0</v>
          </cell>
          <cell r="L706">
            <v>0</v>
          </cell>
          <cell r="M706">
            <v>0</v>
          </cell>
        </row>
        <row r="707">
          <cell r="F707">
            <v>7534764</v>
          </cell>
          <cell r="G707">
            <v>0</v>
          </cell>
          <cell r="H707">
            <v>0</v>
          </cell>
          <cell r="I707">
            <v>0</v>
          </cell>
          <cell r="J707">
            <v>7534764</v>
          </cell>
          <cell r="K707">
            <v>0</v>
          </cell>
          <cell r="L707">
            <v>0</v>
          </cell>
          <cell r="M707">
            <v>0</v>
          </cell>
        </row>
        <row r="708">
          <cell r="F708">
            <v>12590912</v>
          </cell>
          <cell r="G708">
            <v>0</v>
          </cell>
          <cell r="H708">
            <v>0</v>
          </cell>
          <cell r="I708">
            <v>0</v>
          </cell>
          <cell r="J708">
            <v>12590912</v>
          </cell>
          <cell r="K708">
            <v>0</v>
          </cell>
          <cell r="L708">
            <v>0</v>
          </cell>
          <cell r="M708">
            <v>0</v>
          </cell>
        </row>
        <row r="709">
          <cell r="F709">
            <v>23546447</v>
          </cell>
          <cell r="G709">
            <v>0</v>
          </cell>
          <cell r="H709">
            <v>0</v>
          </cell>
          <cell r="I709">
            <v>0</v>
          </cell>
          <cell r="J709">
            <v>23546447</v>
          </cell>
          <cell r="K709">
            <v>0</v>
          </cell>
          <cell r="L709">
            <v>0</v>
          </cell>
          <cell r="M709">
            <v>0</v>
          </cell>
        </row>
        <row r="710">
          <cell r="F710">
            <v>31226047</v>
          </cell>
          <cell r="G710">
            <v>0</v>
          </cell>
          <cell r="H710">
            <v>0</v>
          </cell>
          <cell r="I710">
            <v>0</v>
          </cell>
          <cell r="J710">
            <v>31226047</v>
          </cell>
          <cell r="K710">
            <v>0</v>
          </cell>
          <cell r="L710">
            <v>0</v>
          </cell>
          <cell r="M710">
            <v>0</v>
          </cell>
        </row>
        <row r="711">
          <cell r="F711">
            <v>31109781</v>
          </cell>
          <cell r="G711">
            <v>0</v>
          </cell>
          <cell r="H711">
            <v>0</v>
          </cell>
          <cell r="I711">
            <v>0</v>
          </cell>
          <cell r="J711">
            <v>31109781</v>
          </cell>
          <cell r="K711">
            <v>0</v>
          </cell>
          <cell r="L711">
            <v>0</v>
          </cell>
          <cell r="M711">
            <v>0</v>
          </cell>
        </row>
        <row r="712">
          <cell r="F712">
            <v>16693558</v>
          </cell>
          <cell r="G712">
            <v>0</v>
          </cell>
          <cell r="H712">
            <v>0</v>
          </cell>
          <cell r="I712">
            <v>0</v>
          </cell>
          <cell r="J712">
            <v>16693558</v>
          </cell>
          <cell r="K712">
            <v>0</v>
          </cell>
          <cell r="L712">
            <v>0</v>
          </cell>
          <cell r="M712">
            <v>0</v>
          </cell>
        </row>
        <row r="713">
          <cell r="F713">
            <v>674641</v>
          </cell>
          <cell r="G713">
            <v>0</v>
          </cell>
          <cell r="H713">
            <v>0</v>
          </cell>
          <cell r="I713">
            <v>0</v>
          </cell>
          <cell r="J713">
            <v>674641</v>
          </cell>
          <cell r="K713">
            <v>0</v>
          </cell>
          <cell r="L713">
            <v>0</v>
          </cell>
          <cell r="M713">
            <v>0</v>
          </cell>
        </row>
        <row r="714">
          <cell r="F714">
            <v>914672</v>
          </cell>
          <cell r="G714">
            <v>0</v>
          </cell>
          <cell r="H714">
            <v>0</v>
          </cell>
          <cell r="I714">
            <v>0</v>
          </cell>
          <cell r="J714">
            <v>914672</v>
          </cell>
          <cell r="K714">
            <v>0</v>
          </cell>
          <cell r="L714">
            <v>0</v>
          </cell>
          <cell r="M714">
            <v>0</v>
          </cell>
        </row>
        <row r="715">
          <cell r="F715">
            <v>1178860</v>
          </cell>
          <cell r="G715">
            <v>0</v>
          </cell>
          <cell r="H715">
            <v>0</v>
          </cell>
          <cell r="I715">
            <v>0</v>
          </cell>
          <cell r="J715">
            <v>1178860</v>
          </cell>
          <cell r="K715">
            <v>0</v>
          </cell>
          <cell r="L715">
            <v>0</v>
          </cell>
          <cell r="M715">
            <v>0</v>
          </cell>
        </row>
        <row r="716">
          <cell r="F716">
            <v>803883</v>
          </cell>
          <cell r="G716">
            <v>0</v>
          </cell>
          <cell r="H716">
            <v>0</v>
          </cell>
          <cell r="I716">
            <v>0</v>
          </cell>
          <cell r="J716">
            <v>803883</v>
          </cell>
          <cell r="K716">
            <v>0</v>
          </cell>
          <cell r="L716">
            <v>0</v>
          </cell>
          <cell r="M716">
            <v>0</v>
          </cell>
        </row>
        <row r="717">
          <cell r="F717">
            <v>1043915</v>
          </cell>
          <cell r="G717">
            <v>0</v>
          </cell>
          <cell r="H717">
            <v>0</v>
          </cell>
          <cell r="I717">
            <v>0</v>
          </cell>
          <cell r="J717">
            <v>1043915</v>
          </cell>
          <cell r="K717">
            <v>0</v>
          </cell>
          <cell r="L717">
            <v>0</v>
          </cell>
          <cell r="M717">
            <v>0</v>
          </cell>
        </row>
        <row r="718">
          <cell r="F718">
            <v>1566251</v>
          </cell>
          <cell r="G718">
            <v>0</v>
          </cell>
          <cell r="H718">
            <v>0</v>
          </cell>
          <cell r="I718">
            <v>0</v>
          </cell>
          <cell r="J718">
            <v>1566251</v>
          </cell>
          <cell r="K718">
            <v>0</v>
          </cell>
          <cell r="L718">
            <v>0</v>
          </cell>
          <cell r="M718">
            <v>0</v>
          </cell>
        </row>
        <row r="719">
          <cell r="F719">
            <v>3108246</v>
          </cell>
          <cell r="G719">
            <v>0</v>
          </cell>
          <cell r="H719">
            <v>0</v>
          </cell>
          <cell r="I719">
            <v>0</v>
          </cell>
          <cell r="J719">
            <v>3108246</v>
          </cell>
          <cell r="K719">
            <v>0</v>
          </cell>
          <cell r="L719">
            <v>0</v>
          </cell>
          <cell r="M719">
            <v>0</v>
          </cell>
        </row>
        <row r="720">
          <cell r="F720">
            <v>7244400</v>
          </cell>
          <cell r="G720">
            <v>0</v>
          </cell>
          <cell r="H720">
            <v>0</v>
          </cell>
          <cell r="I720">
            <v>0</v>
          </cell>
          <cell r="J720">
            <v>7244400</v>
          </cell>
          <cell r="K720">
            <v>0</v>
          </cell>
          <cell r="L720">
            <v>0</v>
          </cell>
          <cell r="M720">
            <v>0</v>
          </cell>
        </row>
        <row r="721">
          <cell r="F721">
            <v>0</v>
          </cell>
          <cell r="G721">
            <v>0</v>
          </cell>
          <cell r="H721">
            <v>0</v>
          </cell>
          <cell r="I721">
            <v>0</v>
          </cell>
          <cell r="J721">
            <v>0</v>
          </cell>
          <cell r="K721">
            <v>0</v>
          </cell>
          <cell r="L721">
            <v>0</v>
          </cell>
          <cell r="M721">
            <v>0</v>
          </cell>
        </row>
        <row r="722">
          <cell r="F722">
            <v>20500000</v>
          </cell>
          <cell r="G722">
            <v>0</v>
          </cell>
          <cell r="H722">
            <v>0</v>
          </cell>
          <cell r="I722">
            <v>0</v>
          </cell>
          <cell r="J722">
            <v>20500000</v>
          </cell>
          <cell r="K722">
            <v>0</v>
          </cell>
          <cell r="L722">
            <v>0</v>
          </cell>
          <cell r="M722">
            <v>0</v>
          </cell>
        </row>
        <row r="723">
          <cell r="F723">
            <v>1700000</v>
          </cell>
          <cell r="G723">
            <v>0</v>
          </cell>
          <cell r="H723">
            <v>0</v>
          </cell>
          <cell r="I723">
            <v>0</v>
          </cell>
          <cell r="J723">
            <v>1700000</v>
          </cell>
          <cell r="K723">
            <v>0</v>
          </cell>
          <cell r="L723">
            <v>0</v>
          </cell>
          <cell r="M723">
            <v>0</v>
          </cell>
        </row>
        <row r="724">
          <cell r="F724">
            <v>1750000</v>
          </cell>
          <cell r="G724">
            <v>0</v>
          </cell>
          <cell r="H724">
            <v>0</v>
          </cell>
          <cell r="I724">
            <v>0</v>
          </cell>
          <cell r="J724">
            <v>1750000</v>
          </cell>
          <cell r="K724">
            <v>0</v>
          </cell>
          <cell r="L724">
            <v>0</v>
          </cell>
          <cell r="M724">
            <v>0</v>
          </cell>
        </row>
        <row r="725">
          <cell r="F725">
            <v>8500000</v>
          </cell>
          <cell r="G725">
            <v>0</v>
          </cell>
          <cell r="H725">
            <v>0</v>
          </cell>
          <cell r="I725">
            <v>0</v>
          </cell>
          <cell r="J725">
            <v>8500000</v>
          </cell>
          <cell r="K725">
            <v>0</v>
          </cell>
          <cell r="L725">
            <v>0</v>
          </cell>
          <cell r="M725">
            <v>0</v>
          </cell>
        </row>
        <row r="726">
          <cell r="F726">
            <v>10000000</v>
          </cell>
          <cell r="G726">
            <v>0</v>
          </cell>
          <cell r="H726">
            <v>0</v>
          </cell>
          <cell r="I726">
            <v>0</v>
          </cell>
          <cell r="J726">
            <v>10000000</v>
          </cell>
          <cell r="K726">
            <v>0</v>
          </cell>
          <cell r="L726">
            <v>0</v>
          </cell>
          <cell r="M726">
            <v>0</v>
          </cell>
        </row>
        <row r="727">
          <cell r="F727">
            <v>4600000</v>
          </cell>
          <cell r="G727">
            <v>0</v>
          </cell>
          <cell r="H727">
            <v>0</v>
          </cell>
          <cell r="I727">
            <v>0</v>
          </cell>
          <cell r="J727">
            <v>4600000</v>
          </cell>
          <cell r="K727">
            <v>0</v>
          </cell>
          <cell r="L727">
            <v>0</v>
          </cell>
          <cell r="M727">
            <v>0</v>
          </cell>
        </row>
        <row r="728">
          <cell r="F728">
            <v>90960000</v>
          </cell>
          <cell r="G728">
            <v>0</v>
          </cell>
          <cell r="H728">
            <v>0</v>
          </cell>
          <cell r="I728">
            <v>0</v>
          </cell>
          <cell r="J728">
            <v>90960000</v>
          </cell>
          <cell r="K728">
            <v>0</v>
          </cell>
          <cell r="L728">
            <v>0</v>
          </cell>
          <cell r="M728">
            <v>0</v>
          </cell>
        </row>
        <row r="729">
          <cell r="F729">
            <v>14250000</v>
          </cell>
          <cell r="G729">
            <v>0</v>
          </cell>
          <cell r="H729">
            <v>0</v>
          </cell>
          <cell r="I729">
            <v>0</v>
          </cell>
          <cell r="J729">
            <v>14250000</v>
          </cell>
          <cell r="K729">
            <v>0</v>
          </cell>
          <cell r="L729">
            <v>0</v>
          </cell>
          <cell r="M729">
            <v>0</v>
          </cell>
        </row>
        <row r="730">
          <cell r="F730">
            <v>9000000</v>
          </cell>
          <cell r="G730">
            <v>0</v>
          </cell>
          <cell r="H730">
            <v>0</v>
          </cell>
          <cell r="I730">
            <v>0</v>
          </cell>
          <cell r="J730">
            <v>9000000</v>
          </cell>
          <cell r="K730">
            <v>0</v>
          </cell>
          <cell r="L730">
            <v>0</v>
          </cell>
          <cell r="M730">
            <v>0</v>
          </cell>
        </row>
        <row r="731">
          <cell r="F731">
            <v>18000000</v>
          </cell>
          <cell r="G731">
            <v>0</v>
          </cell>
          <cell r="H731">
            <v>0</v>
          </cell>
          <cell r="I731">
            <v>0</v>
          </cell>
          <cell r="J731">
            <v>18000000</v>
          </cell>
          <cell r="K731">
            <v>0</v>
          </cell>
          <cell r="L731">
            <v>0</v>
          </cell>
          <cell r="M731">
            <v>0</v>
          </cell>
        </row>
        <row r="732">
          <cell r="F732">
            <v>0</v>
          </cell>
          <cell r="G732">
            <v>0</v>
          </cell>
          <cell r="H732">
            <v>0</v>
          </cell>
          <cell r="I732">
            <v>0</v>
          </cell>
          <cell r="J732">
            <v>0</v>
          </cell>
          <cell r="K732">
            <v>0</v>
          </cell>
          <cell r="L732">
            <v>0</v>
          </cell>
          <cell r="M732">
            <v>0</v>
          </cell>
        </row>
        <row r="733">
          <cell r="F733">
            <v>4840500</v>
          </cell>
          <cell r="G733">
            <v>0</v>
          </cell>
          <cell r="H733">
            <v>0</v>
          </cell>
          <cell r="I733">
            <v>0</v>
          </cell>
          <cell r="J733">
            <v>4840500</v>
          </cell>
          <cell r="K733">
            <v>0</v>
          </cell>
          <cell r="L733">
            <v>0</v>
          </cell>
          <cell r="M733">
            <v>0</v>
          </cell>
        </row>
        <row r="734">
          <cell r="F734">
            <v>5008500</v>
          </cell>
          <cell r="G734">
            <v>0</v>
          </cell>
          <cell r="H734">
            <v>0</v>
          </cell>
          <cell r="I734">
            <v>0</v>
          </cell>
          <cell r="J734">
            <v>5008500</v>
          </cell>
          <cell r="K734">
            <v>0</v>
          </cell>
          <cell r="L734">
            <v>0</v>
          </cell>
          <cell r="M734">
            <v>0</v>
          </cell>
        </row>
        <row r="735">
          <cell r="F735">
            <v>5323500</v>
          </cell>
          <cell r="G735">
            <v>0</v>
          </cell>
          <cell r="H735">
            <v>0</v>
          </cell>
          <cell r="I735">
            <v>0</v>
          </cell>
          <cell r="J735">
            <v>5323500</v>
          </cell>
          <cell r="K735">
            <v>0</v>
          </cell>
          <cell r="L735">
            <v>0</v>
          </cell>
          <cell r="M735">
            <v>0</v>
          </cell>
        </row>
        <row r="736">
          <cell r="F736">
            <v>5953500</v>
          </cell>
          <cell r="G736">
            <v>0</v>
          </cell>
          <cell r="H736">
            <v>0</v>
          </cell>
          <cell r="I736">
            <v>0</v>
          </cell>
          <cell r="J736">
            <v>5953500</v>
          </cell>
          <cell r="K736">
            <v>0</v>
          </cell>
          <cell r="L736">
            <v>0</v>
          </cell>
          <cell r="M736">
            <v>0</v>
          </cell>
        </row>
        <row r="737">
          <cell r="F737">
            <v>6688500</v>
          </cell>
          <cell r="G737">
            <v>0</v>
          </cell>
          <cell r="H737">
            <v>0</v>
          </cell>
          <cell r="I737">
            <v>0</v>
          </cell>
          <cell r="J737">
            <v>6688500</v>
          </cell>
          <cell r="K737">
            <v>0</v>
          </cell>
          <cell r="L737">
            <v>0</v>
          </cell>
          <cell r="M737">
            <v>0</v>
          </cell>
        </row>
        <row r="738">
          <cell r="F738">
            <v>14563500</v>
          </cell>
          <cell r="G738">
            <v>0</v>
          </cell>
          <cell r="H738">
            <v>0</v>
          </cell>
          <cell r="I738">
            <v>0</v>
          </cell>
          <cell r="J738">
            <v>14563500</v>
          </cell>
          <cell r="K738">
            <v>0</v>
          </cell>
          <cell r="L738">
            <v>0</v>
          </cell>
          <cell r="M738">
            <v>0</v>
          </cell>
        </row>
        <row r="739">
          <cell r="F739">
            <v>16138500</v>
          </cell>
          <cell r="G739">
            <v>0</v>
          </cell>
          <cell r="H739">
            <v>0</v>
          </cell>
          <cell r="I739">
            <v>0</v>
          </cell>
          <cell r="J739">
            <v>16138500</v>
          </cell>
          <cell r="K739">
            <v>0</v>
          </cell>
          <cell r="L739">
            <v>0</v>
          </cell>
          <cell r="M739">
            <v>0</v>
          </cell>
        </row>
        <row r="740">
          <cell r="F740">
            <v>18238500</v>
          </cell>
          <cell r="G740">
            <v>0</v>
          </cell>
          <cell r="H740">
            <v>0</v>
          </cell>
          <cell r="I740">
            <v>0</v>
          </cell>
          <cell r="J740">
            <v>18238500</v>
          </cell>
          <cell r="K740">
            <v>0</v>
          </cell>
          <cell r="L740">
            <v>0</v>
          </cell>
          <cell r="M740">
            <v>0</v>
          </cell>
        </row>
        <row r="741">
          <cell r="F741">
            <v>24538500</v>
          </cell>
          <cell r="G741">
            <v>0</v>
          </cell>
          <cell r="H741">
            <v>0</v>
          </cell>
          <cell r="I741">
            <v>0</v>
          </cell>
          <cell r="J741">
            <v>24538500</v>
          </cell>
          <cell r="K741">
            <v>0</v>
          </cell>
          <cell r="L741">
            <v>0</v>
          </cell>
          <cell r="M741">
            <v>0</v>
          </cell>
        </row>
        <row r="742">
          <cell r="F742">
            <v>24538500</v>
          </cell>
          <cell r="G742">
            <v>0</v>
          </cell>
          <cell r="H742">
            <v>0</v>
          </cell>
          <cell r="I742">
            <v>0</v>
          </cell>
          <cell r="J742">
            <v>24538500</v>
          </cell>
          <cell r="K742">
            <v>0</v>
          </cell>
          <cell r="L742">
            <v>0</v>
          </cell>
          <cell r="M742">
            <v>0</v>
          </cell>
        </row>
        <row r="743">
          <cell r="F743">
            <v>19288500</v>
          </cell>
          <cell r="G743">
            <v>0</v>
          </cell>
          <cell r="H743">
            <v>0</v>
          </cell>
          <cell r="I743">
            <v>0</v>
          </cell>
          <cell r="J743">
            <v>19288500</v>
          </cell>
          <cell r="K743">
            <v>0</v>
          </cell>
          <cell r="L743">
            <v>0</v>
          </cell>
          <cell r="M743">
            <v>0</v>
          </cell>
        </row>
        <row r="744">
          <cell r="F744">
            <v>92725500</v>
          </cell>
          <cell r="G744">
            <v>0</v>
          </cell>
          <cell r="H744">
            <v>0</v>
          </cell>
          <cell r="I744">
            <v>0</v>
          </cell>
          <cell r="J744">
            <v>92725500</v>
          </cell>
          <cell r="K744">
            <v>0</v>
          </cell>
          <cell r="L744">
            <v>0</v>
          </cell>
          <cell r="M744">
            <v>0</v>
          </cell>
        </row>
        <row r="745">
          <cell r="F745">
            <v>88578000</v>
          </cell>
          <cell r="G745">
            <v>0</v>
          </cell>
          <cell r="H745">
            <v>0</v>
          </cell>
          <cell r="I745">
            <v>0</v>
          </cell>
          <cell r="J745">
            <v>88578000</v>
          </cell>
          <cell r="K745">
            <v>0</v>
          </cell>
          <cell r="L745">
            <v>0</v>
          </cell>
          <cell r="M745">
            <v>0</v>
          </cell>
        </row>
        <row r="746">
          <cell r="F746">
            <v>7539000</v>
          </cell>
          <cell r="G746">
            <v>0</v>
          </cell>
          <cell r="H746">
            <v>0</v>
          </cell>
          <cell r="I746">
            <v>0</v>
          </cell>
          <cell r="J746">
            <v>7539000</v>
          </cell>
          <cell r="K746">
            <v>0</v>
          </cell>
          <cell r="L746">
            <v>0</v>
          </cell>
          <cell r="M746">
            <v>0</v>
          </cell>
        </row>
        <row r="747">
          <cell r="F747">
            <v>12925500</v>
          </cell>
          <cell r="G747">
            <v>0</v>
          </cell>
          <cell r="H747">
            <v>0</v>
          </cell>
          <cell r="I747">
            <v>0</v>
          </cell>
          <cell r="J747">
            <v>12925500</v>
          </cell>
          <cell r="K747">
            <v>0</v>
          </cell>
          <cell r="L747">
            <v>0</v>
          </cell>
          <cell r="M747">
            <v>0</v>
          </cell>
        </row>
        <row r="748">
          <cell r="F748">
            <v>6205500</v>
          </cell>
          <cell r="G748">
            <v>0</v>
          </cell>
          <cell r="H748">
            <v>0</v>
          </cell>
          <cell r="I748">
            <v>0</v>
          </cell>
          <cell r="J748">
            <v>6205500</v>
          </cell>
          <cell r="K748">
            <v>0</v>
          </cell>
          <cell r="L748">
            <v>0</v>
          </cell>
          <cell r="M748">
            <v>0</v>
          </cell>
        </row>
        <row r="749">
          <cell r="F749">
            <v>6415500</v>
          </cell>
          <cell r="G749">
            <v>0</v>
          </cell>
          <cell r="H749">
            <v>0</v>
          </cell>
          <cell r="I749">
            <v>0</v>
          </cell>
          <cell r="J749">
            <v>6415500</v>
          </cell>
          <cell r="K749">
            <v>0</v>
          </cell>
          <cell r="L749">
            <v>0</v>
          </cell>
          <cell r="M749">
            <v>0</v>
          </cell>
        </row>
        <row r="750">
          <cell r="F750">
            <v>41748000</v>
          </cell>
          <cell r="G750">
            <v>0</v>
          </cell>
          <cell r="H750">
            <v>0</v>
          </cell>
          <cell r="I750">
            <v>0</v>
          </cell>
          <cell r="J750">
            <v>41748000</v>
          </cell>
          <cell r="K750">
            <v>0</v>
          </cell>
          <cell r="L750">
            <v>0</v>
          </cell>
          <cell r="M750">
            <v>0</v>
          </cell>
        </row>
        <row r="751">
          <cell r="F751">
            <v>6468000</v>
          </cell>
          <cell r="G751">
            <v>0</v>
          </cell>
          <cell r="H751">
            <v>0</v>
          </cell>
          <cell r="I751">
            <v>0</v>
          </cell>
          <cell r="J751">
            <v>6468000</v>
          </cell>
          <cell r="K751">
            <v>0</v>
          </cell>
          <cell r="L751">
            <v>0</v>
          </cell>
          <cell r="M751">
            <v>0</v>
          </cell>
        </row>
        <row r="752">
          <cell r="F752">
            <v>72198000</v>
          </cell>
          <cell r="G752">
            <v>0</v>
          </cell>
          <cell r="H752">
            <v>0</v>
          </cell>
          <cell r="I752">
            <v>0</v>
          </cell>
          <cell r="J752">
            <v>72198000</v>
          </cell>
          <cell r="K752">
            <v>0</v>
          </cell>
          <cell r="L752">
            <v>0</v>
          </cell>
          <cell r="M752">
            <v>0</v>
          </cell>
        </row>
        <row r="753">
          <cell r="F753">
            <v>62748000</v>
          </cell>
          <cell r="G753">
            <v>0</v>
          </cell>
          <cell r="H753">
            <v>0</v>
          </cell>
          <cell r="I753">
            <v>0</v>
          </cell>
          <cell r="J753">
            <v>62748000</v>
          </cell>
          <cell r="K753">
            <v>0</v>
          </cell>
          <cell r="L753">
            <v>0</v>
          </cell>
          <cell r="M753">
            <v>0</v>
          </cell>
        </row>
        <row r="754">
          <cell r="F754">
            <v>22848000</v>
          </cell>
          <cell r="G754">
            <v>0</v>
          </cell>
          <cell r="H754">
            <v>0</v>
          </cell>
          <cell r="I754">
            <v>0</v>
          </cell>
          <cell r="J754">
            <v>22848000</v>
          </cell>
          <cell r="K754">
            <v>0</v>
          </cell>
          <cell r="L754">
            <v>0</v>
          </cell>
          <cell r="M754">
            <v>0</v>
          </cell>
        </row>
        <row r="755">
          <cell r="F755">
            <v>59598000</v>
          </cell>
          <cell r="G755">
            <v>0</v>
          </cell>
          <cell r="H755">
            <v>0</v>
          </cell>
          <cell r="I755">
            <v>0</v>
          </cell>
          <cell r="J755">
            <v>59598000</v>
          </cell>
          <cell r="K755">
            <v>0</v>
          </cell>
          <cell r="L755">
            <v>0</v>
          </cell>
          <cell r="M755">
            <v>0</v>
          </cell>
        </row>
        <row r="756">
          <cell r="F756">
            <v>100800000</v>
          </cell>
          <cell r="G756">
            <v>0</v>
          </cell>
          <cell r="H756">
            <v>0</v>
          </cell>
          <cell r="I756">
            <v>0</v>
          </cell>
          <cell r="J756">
            <v>100800000</v>
          </cell>
          <cell r="K756">
            <v>0</v>
          </cell>
          <cell r="L756">
            <v>0</v>
          </cell>
          <cell r="M756">
            <v>0</v>
          </cell>
        </row>
        <row r="757">
          <cell r="F757">
            <v>157500</v>
          </cell>
          <cell r="G757">
            <v>0</v>
          </cell>
          <cell r="H757">
            <v>0</v>
          </cell>
          <cell r="I757">
            <v>0</v>
          </cell>
          <cell r="J757">
            <v>157500</v>
          </cell>
          <cell r="K757">
            <v>0</v>
          </cell>
          <cell r="L757">
            <v>0</v>
          </cell>
          <cell r="M757">
            <v>0</v>
          </cell>
        </row>
        <row r="758">
          <cell r="F758">
            <v>210000</v>
          </cell>
          <cell r="G758">
            <v>0</v>
          </cell>
          <cell r="H758">
            <v>0</v>
          </cell>
          <cell r="I758">
            <v>0</v>
          </cell>
          <cell r="J758">
            <v>210000</v>
          </cell>
          <cell r="K758">
            <v>0</v>
          </cell>
          <cell r="L758">
            <v>0</v>
          </cell>
          <cell r="M758">
            <v>0</v>
          </cell>
        </row>
        <row r="759">
          <cell r="F759">
            <v>420000</v>
          </cell>
          <cell r="G759">
            <v>0</v>
          </cell>
          <cell r="H759">
            <v>0</v>
          </cell>
          <cell r="I759">
            <v>0</v>
          </cell>
          <cell r="J759">
            <v>420000</v>
          </cell>
          <cell r="K759">
            <v>0</v>
          </cell>
          <cell r="L759">
            <v>0</v>
          </cell>
          <cell r="M759">
            <v>0</v>
          </cell>
        </row>
        <row r="760">
          <cell r="F760">
            <v>231000</v>
          </cell>
          <cell r="G760">
            <v>0</v>
          </cell>
          <cell r="H760">
            <v>0</v>
          </cell>
          <cell r="I760">
            <v>0</v>
          </cell>
          <cell r="J760">
            <v>231000</v>
          </cell>
          <cell r="K760">
            <v>0</v>
          </cell>
          <cell r="L760">
            <v>0</v>
          </cell>
          <cell r="M760">
            <v>0</v>
          </cell>
        </row>
        <row r="761">
          <cell r="F761">
            <v>3360000</v>
          </cell>
          <cell r="G761">
            <v>0</v>
          </cell>
          <cell r="H761">
            <v>0</v>
          </cell>
          <cell r="I761">
            <v>0</v>
          </cell>
          <cell r="J761">
            <v>3360000</v>
          </cell>
          <cell r="K761">
            <v>0</v>
          </cell>
          <cell r="L761">
            <v>0</v>
          </cell>
          <cell r="M761">
            <v>0</v>
          </cell>
        </row>
        <row r="762">
          <cell r="F762">
            <v>43150000</v>
          </cell>
          <cell r="G762">
            <v>0</v>
          </cell>
          <cell r="H762">
            <v>0</v>
          </cell>
          <cell r="I762">
            <v>0</v>
          </cell>
          <cell r="J762">
            <v>43150000</v>
          </cell>
          <cell r="K762">
            <v>0</v>
          </cell>
          <cell r="L762">
            <v>0</v>
          </cell>
          <cell r="M762">
            <v>0</v>
          </cell>
        </row>
        <row r="763">
          <cell r="F763">
            <v>0</v>
          </cell>
          <cell r="G763">
            <v>0</v>
          </cell>
          <cell r="H763">
            <v>0</v>
          </cell>
          <cell r="I763">
            <v>0</v>
          </cell>
          <cell r="J763">
            <v>0</v>
          </cell>
          <cell r="K763">
            <v>0</v>
          </cell>
          <cell r="L763">
            <v>0</v>
          </cell>
          <cell r="M763">
            <v>0</v>
          </cell>
        </row>
        <row r="764">
          <cell r="F764">
            <v>3800000</v>
          </cell>
          <cell r="G764">
            <v>0</v>
          </cell>
          <cell r="H764">
            <v>0</v>
          </cell>
          <cell r="I764">
            <v>0</v>
          </cell>
          <cell r="J764">
            <v>3800000</v>
          </cell>
          <cell r="K764">
            <v>0</v>
          </cell>
          <cell r="L764">
            <v>0</v>
          </cell>
          <cell r="M764">
            <v>0</v>
          </cell>
        </row>
        <row r="765">
          <cell r="F765">
            <v>3100000</v>
          </cell>
          <cell r="G765">
            <v>0</v>
          </cell>
          <cell r="H765">
            <v>0</v>
          </cell>
          <cell r="I765">
            <v>0</v>
          </cell>
          <cell r="J765">
            <v>3100000</v>
          </cell>
          <cell r="K765">
            <v>0</v>
          </cell>
          <cell r="L765">
            <v>0</v>
          </cell>
          <cell r="M765">
            <v>0</v>
          </cell>
        </row>
        <row r="766">
          <cell r="F766">
            <v>820000</v>
          </cell>
          <cell r="G766">
            <v>0</v>
          </cell>
          <cell r="H766">
            <v>0</v>
          </cell>
          <cell r="I766">
            <v>0</v>
          </cell>
          <cell r="J766">
            <v>820000</v>
          </cell>
          <cell r="K766">
            <v>0</v>
          </cell>
          <cell r="L766">
            <v>0</v>
          </cell>
          <cell r="M766">
            <v>0</v>
          </cell>
        </row>
        <row r="767">
          <cell r="F767">
            <v>800000</v>
          </cell>
          <cell r="G767">
            <v>0</v>
          </cell>
          <cell r="H767">
            <v>0</v>
          </cell>
          <cell r="I767">
            <v>0</v>
          </cell>
          <cell r="J767">
            <v>800000</v>
          </cell>
          <cell r="K767">
            <v>0</v>
          </cell>
          <cell r="L767">
            <v>0</v>
          </cell>
          <cell r="M767">
            <v>0</v>
          </cell>
        </row>
        <row r="768">
          <cell r="F768">
            <v>200000</v>
          </cell>
          <cell r="G768">
            <v>0</v>
          </cell>
          <cell r="H768">
            <v>0</v>
          </cell>
          <cell r="I768">
            <v>0</v>
          </cell>
          <cell r="J768">
            <v>200000</v>
          </cell>
          <cell r="K768">
            <v>0</v>
          </cell>
          <cell r="L768">
            <v>0</v>
          </cell>
          <cell r="M768">
            <v>0</v>
          </cell>
        </row>
        <row r="769">
          <cell r="F769">
            <v>1850000</v>
          </cell>
          <cell r="G769">
            <v>0</v>
          </cell>
          <cell r="H769">
            <v>0</v>
          </cell>
          <cell r="I769">
            <v>0</v>
          </cell>
          <cell r="J769">
            <v>1850000</v>
          </cell>
          <cell r="K769">
            <v>0</v>
          </cell>
          <cell r="L769">
            <v>0</v>
          </cell>
          <cell r="M769">
            <v>0</v>
          </cell>
        </row>
        <row r="770">
          <cell r="F770">
            <v>980000</v>
          </cell>
          <cell r="G770">
            <v>0</v>
          </cell>
          <cell r="H770">
            <v>0</v>
          </cell>
          <cell r="I770">
            <v>0</v>
          </cell>
          <cell r="J770">
            <v>980000</v>
          </cell>
          <cell r="K770">
            <v>0</v>
          </cell>
          <cell r="L770">
            <v>0</v>
          </cell>
          <cell r="M770">
            <v>0</v>
          </cell>
        </row>
        <row r="771">
          <cell r="F771">
            <v>900000</v>
          </cell>
          <cell r="G771">
            <v>0</v>
          </cell>
          <cell r="H771">
            <v>0</v>
          </cell>
          <cell r="I771">
            <v>0</v>
          </cell>
          <cell r="J771">
            <v>900000</v>
          </cell>
          <cell r="K771">
            <v>0</v>
          </cell>
          <cell r="L771">
            <v>0</v>
          </cell>
          <cell r="M771">
            <v>0</v>
          </cell>
        </row>
        <row r="772">
          <cell r="F772">
            <v>600000</v>
          </cell>
          <cell r="G772">
            <v>0</v>
          </cell>
          <cell r="H772">
            <v>0</v>
          </cell>
          <cell r="I772">
            <v>0</v>
          </cell>
          <cell r="J772">
            <v>600000</v>
          </cell>
          <cell r="K772">
            <v>0</v>
          </cell>
          <cell r="L772">
            <v>0</v>
          </cell>
          <cell r="M772">
            <v>0</v>
          </cell>
        </row>
        <row r="773">
          <cell r="F773">
            <v>1500000</v>
          </cell>
          <cell r="G773">
            <v>0</v>
          </cell>
          <cell r="H773">
            <v>0</v>
          </cell>
          <cell r="I773">
            <v>0</v>
          </cell>
          <cell r="J773">
            <v>1500000</v>
          </cell>
          <cell r="K773">
            <v>0</v>
          </cell>
          <cell r="L773">
            <v>0</v>
          </cell>
          <cell r="M773">
            <v>0</v>
          </cell>
        </row>
        <row r="774">
          <cell r="F774">
            <v>200000</v>
          </cell>
          <cell r="G774">
            <v>0</v>
          </cell>
          <cell r="H774">
            <v>0</v>
          </cell>
          <cell r="I774">
            <v>0</v>
          </cell>
          <cell r="J774">
            <v>200000</v>
          </cell>
          <cell r="K774">
            <v>0</v>
          </cell>
          <cell r="L774">
            <v>0</v>
          </cell>
          <cell r="M774">
            <v>0</v>
          </cell>
        </row>
        <row r="775">
          <cell r="F775">
            <v>300000</v>
          </cell>
          <cell r="G775">
            <v>0</v>
          </cell>
          <cell r="H775">
            <v>0</v>
          </cell>
          <cell r="I775">
            <v>0</v>
          </cell>
          <cell r="J775">
            <v>300000</v>
          </cell>
          <cell r="K775">
            <v>0</v>
          </cell>
          <cell r="L775">
            <v>0</v>
          </cell>
          <cell r="M775">
            <v>0</v>
          </cell>
        </row>
        <row r="776">
          <cell r="F776">
            <v>100000</v>
          </cell>
          <cell r="G776">
            <v>0</v>
          </cell>
          <cell r="H776">
            <v>0</v>
          </cell>
          <cell r="I776">
            <v>0</v>
          </cell>
          <cell r="J776">
            <v>100000</v>
          </cell>
          <cell r="K776">
            <v>0</v>
          </cell>
          <cell r="L776">
            <v>0</v>
          </cell>
          <cell r="M776">
            <v>0</v>
          </cell>
        </row>
        <row r="777">
          <cell r="F777">
            <v>300000</v>
          </cell>
          <cell r="G777">
            <v>0</v>
          </cell>
          <cell r="H777">
            <v>0</v>
          </cell>
          <cell r="I777">
            <v>0</v>
          </cell>
          <cell r="J777">
            <v>300000</v>
          </cell>
          <cell r="K777">
            <v>0</v>
          </cell>
          <cell r="L777">
            <v>0</v>
          </cell>
          <cell r="M777">
            <v>0</v>
          </cell>
        </row>
        <row r="778">
          <cell r="F778">
            <v>1300000</v>
          </cell>
          <cell r="G778">
            <v>0</v>
          </cell>
          <cell r="H778">
            <v>0</v>
          </cell>
          <cell r="I778">
            <v>0</v>
          </cell>
          <cell r="J778">
            <v>1300000</v>
          </cell>
          <cell r="K778">
            <v>0</v>
          </cell>
          <cell r="L778">
            <v>0</v>
          </cell>
          <cell r="M778">
            <v>0</v>
          </cell>
        </row>
        <row r="779">
          <cell r="F779">
            <v>1500000</v>
          </cell>
          <cell r="G779">
            <v>0</v>
          </cell>
          <cell r="H779">
            <v>0</v>
          </cell>
          <cell r="I779">
            <v>0</v>
          </cell>
          <cell r="J779">
            <v>1500000</v>
          </cell>
          <cell r="K779">
            <v>0</v>
          </cell>
          <cell r="L779">
            <v>0</v>
          </cell>
          <cell r="M779">
            <v>0</v>
          </cell>
        </row>
        <row r="780">
          <cell r="F780">
            <v>1300000</v>
          </cell>
          <cell r="G780">
            <v>0</v>
          </cell>
          <cell r="H780">
            <v>0</v>
          </cell>
          <cell r="I780">
            <v>0</v>
          </cell>
          <cell r="J780">
            <v>1300000</v>
          </cell>
          <cell r="K780">
            <v>0</v>
          </cell>
          <cell r="L780">
            <v>0</v>
          </cell>
          <cell r="M780">
            <v>0</v>
          </cell>
        </row>
        <row r="781">
          <cell r="F781">
            <v>850000</v>
          </cell>
          <cell r="G781">
            <v>0</v>
          </cell>
          <cell r="H781">
            <v>0</v>
          </cell>
          <cell r="I781">
            <v>0</v>
          </cell>
          <cell r="J781">
            <v>850000</v>
          </cell>
          <cell r="K781">
            <v>0</v>
          </cell>
          <cell r="L781">
            <v>0</v>
          </cell>
          <cell r="M781">
            <v>0</v>
          </cell>
        </row>
        <row r="782">
          <cell r="F782">
            <v>4500000</v>
          </cell>
          <cell r="G782">
            <v>0</v>
          </cell>
          <cell r="H782">
            <v>0</v>
          </cell>
          <cell r="I782">
            <v>0</v>
          </cell>
          <cell r="J782">
            <v>4500000</v>
          </cell>
          <cell r="K782">
            <v>0</v>
          </cell>
          <cell r="L782">
            <v>0</v>
          </cell>
          <cell r="M782">
            <v>0</v>
          </cell>
        </row>
        <row r="783">
          <cell r="F783">
            <v>1350000</v>
          </cell>
          <cell r="G783">
            <v>0</v>
          </cell>
          <cell r="H783">
            <v>0</v>
          </cell>
          <cell r="I783">
            <v>0</v>
          </cell>
          <cell r="J783">
            <v>1350000</v>
          </cell>
          <cell r="K783">
            <v>0</v>
          </cell>
          <cell r="L783">
            <v>0</v>
          </cell>
          <cell r="M783">
            <v>0</v>
          </cell>
        </row>
        <row r="784">
          <cell r="F784">
            <v>600000</v>
          </cell>
          <cell r="G784">
            <v>0</v>
          </cell>
          <cell r="H784">
            <v>0</v>
          </cell>
          <cell r="I784">
            <v>0</v>
          </cell>
          <cell r="J784">
            <v>600000</v>
          </cell>
          <cell r="K784">
            <v>0</v>
          </cell>
          <cell r="L784">
            <v>0</v>
          </cell>
          <cell r="M784">
            <v>0</v>
          </cell>
        </row>
        <row r="785">
          <cell r="F785">
            <v>200000</v>
          </cell>
          <cell r="G785">
            <v>0</v>
          </cell>
          <cell r="H785">
            <v>0</v>
          </cell>
          <cell r="I785">
            <v>0</v>
          </cell>
          <cell r="J785">
            <v>200000</v>
          </cell>
          <cell r="K785">
            <v>0</v>
          </cell>
          <cell r="L785">
            <v>0</v>
          </cell>
          <cell r="M785">
            <v>0</v>
          </cell>
        </row>
        <row r="786">
          <cell r="F786">
            <v>1480000</v>
          </cell>
          <cell r="G786">
            <v>0</v>
          </cell>
          <cell r="H786">
            <v>0</v>
          </cell>
          <cell r="I786">
            <v>0</v>
          </cell>
          <cell r="J786">
            <v>1480000</v>
          </cell>
          <cell r="K786">
            <v>0</v>
          </cell>
          <cell r="L786">
            <v>0</v>
          </cell>
          <cell r="M786">
            <v>0</v>
          </cell>
        </row>
        <row r="787">
          <cell r="F787">
            <v>800000</v>
          </cell>
          <cell r="G787">
            <v>0</v>
          </cell>
          <cell r="H787">
            <v>0</v>
          </cell>
          <cell r="I787">
            <v>0</v>
          </cell>
          <cell r="J787">
            <v>800000</v>
          </cell>
          <cell r="K787">
            <v>0</v>
          </cell>
          <cell r="L787">
            <v>0</v>
          </cell>
          <cell r="M787">
            <v>0</v>
          </cell>
        </row>
        <row r="788">
          <cell r="F788">
            <v>250000</v>
          </cell>
          <cell r="G788">
            <v>0</v>
          </cell>
          <cell r="H788">
            <v>0</v>
          </cell>
          <cell r="I788">
            <v>0</v>
          </cell>
          <cell r="J788">
            <v>250000</v>
          </cell>
          <cell r="K788">
            <v>0</v>
          </cell>
          <cell r="L788">
            <v>0</v>
          </cell>
          <cell r="M788">
            <v>0</v>
          </cell>
        </row>
        <row r="789">
          <cell r="F789">
            <v>250000</v>
          </cell>
          <cell r="G789">
            <v>0</v>
          </cell>
          <cell r="H789">
            <v>0</v>
          </cell>
          <cell r="I789">
            <v>0</v>
          </cell>
          <cell r="J789">
            <v>250000</v>
          </cell>
          <cell r="K789">
            <v>0</v>
          </cell>
          <cell r="L789">
            <v>0</v>
          </cell>
          <cell r="M789">
            <v>0</v>
          </cell>
        </row>
        <row r="790">
          <cell r="F790">
            <v>250000</v>
          </cell>
          <cell r="G790">
            <v>0</v>
          </cell>
          <cell r="H790">
            <v>0</v>
          </cell>
          <cell r="I790">
            <v>0</v>
          </cell>
          <cell r="J790">
            <v>250000</v>
          </cell>
          <cell r="K790">
            <v>0</v>
          </cell>
          <cell r="L790">
            <v>0</v>
          </cell>
          <cell r="M790">
            <v>0</v>
          </cell>
        </row>
        <row r="791">
          <cell r="F791">
            <v>5500000</v>
          </cell>
          <cell r="G791">
            <v>0</v>
          </cell>
          <cell r="H791">
            <v>0</v>
          </cell>
          <cell r="I791">
            <v>0</v>
          </cell>
          <cell r="J791">
            <v>5500000</v>
          </cell>
          <cell r="K791">
            <v>0</v>
          </cell>
          <cell r="L791">
            <v>0</v>
          </cell>
          <cell r="M791">
            <v>0</v>
          </cell>
        </row>
        <row r="792">
          <cell r="F792">
            <v>0</v>
          </cell>
          <cell r="G792">
            <v>0</v>
          </cell>
          <cell r="H792">
            <v>0</v>
          </cell>
          <cell r="I792">
            <v>0</v>
          </cell>
          <cell r="J792">
            <v>0</v>
          </cell>
          <cell r="K792">
            <v>0</v>
          </cell>
          <cell r="L792">
            <v>0</v>
          </cell>
          <cell r="M792">
            <v>0</v>
          </cell>
        </row>
        <row r="793">
          <cell r="F793">
            <v>0</v>
          </cell>
          <cell r="G793">
            <v>0</v>
          </cell>
          <cell r="H793">
            <v>0</v>
          </cell>
          <cell r="I793">
            <v>0</v>
          </cell>
          <cell r="J793">
            <v>0</v>
          </cell>
          <cell r="K793">
            <v>0</v>
          </cell>
          <cell r="L793">
            <v>0</v>
          </cell>
          <cell r="M793">
            <v>0</v>
          </cell>
        </row>
        <row r="794">
          <cell r="F794">
            <v>0</v>
          </cell>
          <cell r="G794">
            <v>0</v>
          </cell>
          <cell r="H794">
            <v>0</v>
          </cell>
          <cell r="I794">
            <v>0</v>
          </cell>
          <cell r="J794">
            <v>0</v>
          </cell>
          <cell r="K794">
            <v>0</v>
          </cell>
          <cell r="L794">
            <v>0</v>
          </cell>
          <cell r="M794">
            <v>0</v>
          </cell>
        </row>
        <row r="795">
          <cell r="F795">
            <v>0</v>
          </cell>
          <cell r="G795">
            <v>0</v>
          </cell>
          <cell r="H795">
            <v>0</v>
          </cell>
          <cell r="I795">
            <v>0</v>
          </cell>
          <cell r="J795">
            <v>0</v>
          </cell>
          <cell r="K795">
            <v>0</v>
          </cell>
          <cell r="L795">
            <v>0</v>
          </cell>
          <cell r="M795">
            <v>0</v>
          </cell>
        </row>
        <row r="796">
          <cell r="F796">
            <v>0</v>
          </cell>
          <cell r="G796">
            <v>0</v>
          </cell>
          <cell r="H796">
            <v>0</v>
          </cell>
          <cell r="I796">
            <v>0</v>
          </cell>
          <cell r="J796">
            <v>0</v>
          </cell>
          <cell r="K796">
            <v>0</v>
          </cell>
          <cell r="L796">
            <v>0</v>
          </cell>
          <cell r="M796">
            <v>0</v>
          </cell>
        </row>
        <row r="797">
          <cell r="F797">
            <v>0</v>
          </cell>
          <cell r="G797">
            <v>0</v>
          </cell>
          <cell r="H797">
            <v>0</v>
          </cell>
          <cell r="I797">
            <v>0</v>
          </cell>
          <cell r="J797">
            <v>0</v>
          </cell>
          <cell r="K797">
            <v>0</v>
          </cell>
          <cell r="L797">
            <v>0</v>
          </cell>
          <cell r="M797">
            <v>0</v>
          </cell>
        </row>
        <row r="798">
          <cell r="F798">
            <v>0</v>
          </cell>
          <cell r="G798">
            <v>0</v>
          </cell>
          <cell r="H798">
            <v>0</v>
          </cell>
          <cell r="I798">
            <v>0</v>
          </cell>
          <cell r="J798">
            <v>0</v>
          </cell>
          <cell r="K798">
            <v>0</v>
          </cell>
          <cell r="L798">
            <v>0</v>
          </cell>
          <cell r="M798">
            <v>0</v>
          </cell>
        </row>
        <row r="799">
          <cell r="F799">
            <v>500</v>
          </cell>
          <cell r="G799">
            <v>0</v>
          </cell>
          <cell r="H799">
            <v>0</v>
          </cell>
          <cell r="I799">
            <v>0</v>
          </cell>
          <cell r="J799">
            <v>500</v>
          </cell>
          <cell r="K799">
            <v>0</v>
          </cell>
          <cell r="L799">
            <v>0</v>
          </cell>
          <cell r="M799">
            <v>0</v>
          </cell>
        </row>
        <row r="800">
          <cell r="F800">
            <v>6200</v>
          </cell>
          <cell r="G800">
            <v>0</v>
          </cell>
          <cell r="H800">
            <v>0</v>
          </cell>
          <cell r="I800">
            <v>0</v>
          </cell>
          <cell r="J800">
            <v>6200</v>
          </cell>
          <cell r="K800">
            <v>0</v>
          </cell>
          <cell r="L800">
            <v>0</v>
          </cell>
          <cell r="M800">
            <v>0</v>
          </cell>
        </row>
        <row r="801">
          <cell r="F801">
            <v>150000</v>
          </cell>
          <cell r="G801">
            <v>0</v>
          </cell>
          <cell r="H801">
            <v>0</v>
          </cell>
          <cell r="I801">
            <v>0</v>
          </cell>
          <cell r="J801">
            <v>150000</v>
          </cell>
          <cell r="K801">
            <v>0</v>
          </cell>
          <cell r="L801">
            <v>0</v>
          </cell>
          <cell r="M801">
            <v>0</v>
          </cell>
        </row>
        <row r="802">
          <cell r="F802">
            <v>220000</v>
          </cell>
          <cell r="G802">
            <v>0</v>
          </cell>
          <cell r="H802">
            <v>0</v>
          </cell>
          <cell r="I802">
            <v>0</v>
          </cell>
          <cell r="J802">
            <v>220000</v>
          </cell>
          <cell r="K802">
            <v>0</v>
          </cell>
          <cell r="L802">
            <v>0</v>
          </cell>
          <cell r="M802">
            <v>0</v>
          </cell>
        </row>
        <row r="803">
          <cell r="F803">
            <v>220000</v>
          </cell>
          <cell r="G803">
            <v>0</v>
          </cell>
          <cell r="H803">
            <v>0</v>
          </cell>
          <cell r="I803">
            <v>0</v>
          </cell>
          <cell r="J803">
            <v>220000</v>
          </cell>
          <cell r="K803">
            <v>0</v>
          </cell>
          <cell r="L803">
            <v>0</v>
          </cell>
          <cell r="M803">
            <v>0</v>
          </cell>
        </row>
        <row r="804">
          <cell r="F804">
            <v>15000</v>
          </cell>
          <cell r="G804">
            <v>0</v>
          </cell>
          <cell r="H804">
            <v>0</v>
          </cell>
          <cell r="I804">
            <v>0</v>
          </cell>
          <cell r="J804">
            <v>15000</v>
          </cell>
          <cell r="K804">
            <v>0</v>
          </cell>
          <cell r="L804">
            <v>0</v>
          </cell>
          <cell r="M804">
            <v>0</v>
          </cell>
        </row>
        <row r="805">
          <cell r="F805">
            <v>15000</v>
          </cell>
          <cell r="G805">
            <v>0</v>
          </cell>
          <cell r="H805">
            <v>0</v>
          </cell>
          <cell r="I805">
            <v>0</v>
          </cell>
          <cell r="J805">
            <v>15000</v>
          </cell>
          <cell r="K805">
            <v>0</v>
          </cell>
          <cell r="L805">
            <v>0</v>
          </cell>
          <cell r="M805">
            <v>0</v>
          </cell>
        </row>
        <row r="806">
          <cell r="F806">
            <v>20000</v>
          </cell>
          <cell r="G806">
            <v>0</v>
          </cell>
          <cell r="H806">
            <v>0</v>
          </cell>
          <cell r="I806">
            <v>0</v>
          </cell>
          <cell r="J806">
            <v>20000</v>
          </cell>
          <cell r="K806">
            <v>0</v>
          </cell>
          <cell r="L806">
            <v>0</v>
          </cell>
          <cell r="M806">
            <v>0</v>
          </cell>
        </row>
        <row r="807">
          <cell r="F807">
            <v>150000</v>
          </cell>
          <cell r="G807">
            <v>0</v>
          </cell>
          <cell r="H807">
            <v>0</v>
          </cell>
          <cell r="I807">
            <v>0</v>
          </cell>
          <cell r="J807">
            <v>150000</v>
          </cell>
          <cell r="K807">
            <v>0</v>
          </cell>
          <cell r="L807">
            <v>0</v>
          </cell>
          <cell r="M807">
            <v>0</v>
          </cell>
        </row>
        <row r="808">
          <cell r="F808">
            <v>320000</v>
          </cell>
          <cell r="G808">
            <v>0</v>
          </cell>
          <cell r="H808">
            <v>0</v>
          </cell>
          <cell r="I808">
            <v>0</v>
          </cell>
          <cell r="J808">
            <v>320000</v>
          </cell>
          <cell r="K808">
            <v>0</v>
          </cell>
          <cell r="L808">
            <v>0</v>
          </cell>
          <cell r="M808">
            <v>0</v>
          </cell>
        </row>
        <row r="809">
          <cell r="F809">
            <v>50000</v>
          </cell>
          <cell r="G809">
            <v>0</v>
          </cell>
          <cell r="H809">
            <v>0</v>
          </cell>
          <cell r="I809">
            <v>0</v>
          </cell>
          <cell r="J809">
            <v>50000</v>
          </cell>
          <cell r="K809">
            <v>0</v>
          </cell>
          <cell r="L809">
            <v>0</v>
          </cell>
          <cell r="M809">
            <v>0</v>
          </cell>
        </row>
        <row r="810">
          <cell r="F810">
            <v>800000</v>
          </cell>
          <cell r="G810">
            <v>0</v>
          </cell>
          <cell r="H810">
            <v>0</v>
          </cell>
          <cell r="I810">
            <v>0</v>
          </cell>
          <cell r="J810">
            <v>800000</v>
          </cell>
          <cell r="K810">
            <v>0</v>
          </cell>
          <cell r="L810">
            <v>0</v>
          </cell>
          <cell r="M810">
            <v>0</v>
          </cell>
        </row>
        <row r="811">
          <cell r="F811">
            <v>0</v>
          </cell>
          <cell r="G811">
            <v>0</v>
          </cell>
          <cell r="H811">
            <v>0</v>
          </cell>
          <cell r="I811">
            <v>0</v>
          </cell>
          <cell r="J811">
            <v>0</v>
          </cell>
          <cell r="K811">
            <v>0</v>
          </cell>
          <cell r="L811">
            <v>0</v>
          </cell>
          <cell r="M811">
            <v>0</v>
          </cell>
        </row>
        <row r="812">
          <cell r="F812">
            <v>0</v>
          </cell>
          <cell r="G812">
            <v>0</v>
          </cell>
          <cell r="H812">
            <v>0</v>
          </cell>
          <cell r="I812">
            <v>0</v>
          </cell>
          <cell r="J812">
            <v>0</v>
          </cell>
          <cell r="K812">
            <v>0</v>
          </cell>
          <cell r="L812">
            <v>0</v>
          </cell>
          <cell r="M812">
            <v>0</v>
          </cell>
        </row>
        <row r="813">
          <cell r="F813">
            <v>1800000</v>
          </cell>
          <cell r="G813">
            <v>0</v>
          </cell>
          <cell r="H813">
            <v>0</v>
          </cell>
          <cell r="I813">
            <v>0</v>
          </cell>
          <cell r="J813">
            <v>1800000</v>
          </cell>
          <cell r="K813">
            <v>0</v>
          </cell>
          <cell r="L813">
            <v>0</v>
          </cell>
          <cell r="M813">
            <v>0</v>
          </cell>
        </row>
        <row r="814">
          <cell r="F814">
            <v>1800000</v>
          </cell>
          <cell r="G814">
            <v>0</v>
          </cell>
          <cell r="H814">
            <v>0</v>
          </cell>
          <cell r="I814">
            <v>0</v>
          </cell>
          <cell r="J814">
            <v>1800000</v>
          </cell>
          <cell r="K814">
            <v>0</v>
          </cell>
          <cell r="L814">
            <v>0</v>
          </cell>
          <cell r="M814">
            <v>0</v>
          </cell>
        </row>
        <row r="815">
          <cell r="F815">
            <v>1150000</v>
          </cell>
          <cell r="G815">
            <v>0</v>
          </cell>
          <cell r="H815">
            <v>0</v>
          </cell>
          <cell r="I815">
            <v>0</v>
          </cell>
          <cell r="J815">
            <v>1150000</v>
          </cell>
          <cell r="K815">
            <v>0</v>
          </cell>
          <cell r="L815">
            <v>0</v>
          </cell>
          <cell r="M815">
            <v>0</v>
          </cell>
        </row>
        <row r="816">
          <cell r="F816">
            <v>800000</v>
          </cell>
          <cell r="G816">
            <v>0</v>
          </cell>
          <cell r="H816">
            <v>0</v>
          </cell>
          <cell r="I816">
            <v>0</v>
          </cell>
          <cell r="J816">
            <v>800000</v>
          </cell>
          <cell r="K816">
            <v>0</v>
          </cell>
          <cell r="L816">
            <v>0</v>
          </cell>
          <cell r="M816">
            <v>0</v>
          </cell>
        </row>
        <row r="817">
          <cell r="F817">
            <v>350000</v>
          </cell>
          <cell r="G817">
            <v>0</v>
          </cell>
          <cell r="H817">
            <v>0</v>
          </cell>
          <cell r="I817">
            <v>0</v>
          </cell>
          <cell r="J817">
            <v>350000</v>
          </cell>
          <cell r="K817">
            <v>0</v>
          </cell>
          <cell r="L817">
            <v>0</v>
          </cell>
          <cell r="M817">
            <v>0</v>
          </cell>
        </row>
        <row r="818">
          <cell r="F818">
            <v>2600000</v>
          </cell>
          <cell r="G818">
            <v>0</v>
          </cell>
          <cell r="H818">
            <v>0</v>
          </cell>
          <cell r="I818">
            <v>0</v>
          </cell>
          <cell r="J818">
            <v>2600000</v>
          </cell>
          <cell r="K818">
            <v>0</v>
          </cell>
          <cell r="L818">
            <v>0</v>
          </cell>
          <cell r="M818">
            <v>0</v>
          </cell>
        </row>
        <row r="819">
          <cell r="F819">
            <v>1400000</v>
          </cell>
          <cell r="G819">
            <v>0</v>
          </cell>
          <cell r="H819">
            <v>0</v>
          </cell>
          <cell r="I819">
            <v>0</v>
          </cell>
          <cell r="J819">
            <v>1400000</v>
          </cell>
          <cell r="K819">
            <v>0</v>
          </cell>
          <cell r="L819">
            <v>0</v>
          </cell>
          <cell r="M819">
            <v>0</v>
          </cell>
        </row>
        <row r="820">
          <cell r="F820">
            <v>300000</v>
          </cell>
          <cell r="G820">
            <v>0</v>
          </cell>
          <cell r="H820">
            <v>0</v>
          </cell>
          <cell r="I820">
            <v>0</v>
          </cell>
          <cell r="J820">
            <v>300000</v>
          </cell>
          <cell r="K820">
            <v>0</v>
          </cell>
          <cell r="L820">
            <v>0</v>
          </cell>
          <cell r="M820">
            <v>0</v>
          </cell>
        </row>
        <row r="821">
          <cell r="F821">
            <v>50000</v>
          </cell>
          <cell r="G821">
            <v>0</v>
          </cell>
          <cell r="H821">
            <v>0</v>
          </cell>
          <cell r="I821">
            <v>0</v>
          </cell>
          <cell r="J821">
            <v>50000</v>
          </cell>
          <cell r="K821">
            <v>0</v>
          </cell>
          <cell r="L821">
            <v>0</v>
          </cell>
          <cell r="M821">
            <v>0</v>
          </cell>
        </row>
        <row r="822">
          <cell r="F822">
            <v>1300000</v>
          </cell>
          <cell r="G822">
            <v>0</v>
          </cell>
          <cell r="H822">
            <v>0</v>
          </cell>
          <cell r="I822">
            <v>0</v>
          </cell>
          <cell r="J822">
            <v>1300000</v>
          </cell>
          <cell r="K822">
            <v>0</v>
          </cell>
          <cell r="L822">
            <v>0</v>
          </cell>
          <cell r="M822">
            <v>0</v>
          </cell>
        </row>
        <row r="823">
          <cell r="F823">
            <v>1100000</v>
          </cell>
          <cell r="G823">
            <v>0</v>
          </cell>
          <cell r="H823">
            <v>0</v>
          </cell>
          <cell r="I823">
            <v>0</v>
          </cell>
          <cell r="J823">
            <v>1100000</v>
          </cell>
          <cell r="K823">
            <v>0</v>
          </cell>
          <cell r="L823">
            <v>0</v>
          </cell>
          <cell r="M823">
            <v>0</v>
          </cell>
        </row>
        <row r="824">
          <cell r="F824">
            <v>200000</v>
          </cell>
          <cell r="G824">
            <v>0</v>
          </cell>
          <cell r="H824">
            <v>0</v>
          </cell>
          <cell r="I824">
            <v>0</v>
          </cell>
          <cell r="J824">
            <v>200000</v>
          </cell>
          <cell r="K824">
            <v>0</v>
          </cell>
          <cell r="L824">
            <v>0</v>
          </cell>
          <cell r="M824">
            <v>0</v>
          </cell>
        </row>
        <row r="825">
          <cell r="F825">
            <v>620000</v>
          </cell>
          <cell r="G825">
            <v>0</v>
          </cell>
          <cell r="H825">
            <v>0</v>
          </cell>
          <cell r="I825">
            <v>0</v>
          </cell>
          <cell r="J825">
            <v>620000</v>
          </cell>
          <cell r="K825">
            <v>0</v>
          </cell>
          <cell r="L825">
            <v>0</v>
          </cell>
          <cell r="M825">
            <v>0</v>
          </cell>
        </row>
        <row r="826">
          <cell r="F826">
            <v>1800000</v>
          </cell>
          <cell r="G826">
            <v>0</v>
          </cell>
          <cell r="H826">
            <v>0</v>
          </cell>
          <cell r="I826">
            <v>0</v>
          </cell>
          <cell r="J826">
            <v>1800000</v>
          </cell>
          <cell r="K826">
            <v>0</v>
          </cell>
          <cell r="L826">
            <v>0</v>
          </cell>
          <cell r="M826">
            <v>0</v>
          </cell>
        </row>
        <row r="827">
          <cell r="F827">
            <v>600000</v>
          </cell>
          <cell r="G827">
            <v>0</v>
          </cell>
          <cell r="H827">
            <v>0</v>
          </cell>
          <cell r="I827">
            <v>0</v>
          </cell>
          <cell r="J827">
            <v>600000</v>
          </cell>
          <cell r="K827">
            <v>0</v>
          </cell>
          <cell r="L827">
            <v>0</v>
          </cell>
          <cell r="M827">
            <v>0</v>
          </cell>
        </row>
        <row r="828">
          <cell r="F828">
            <v>1200000</v>
          </cell>
          <cell r="G828">
            <v>0</v>
          </cell>
          <cell r="H828">
            <v>0</v>
          </cell>
          <cell r="I828">
            <v>0</v>
          </cell>
          <cell r="J828">
            <v>1200000</v>
          </cell>
          <cell r="K828">
            <v>0</v>
          </cell>
          <cell r="L828">
            <v>0</v>
          </cell>
          <cell r="M828">
            <v>0</v>
          </cell>
        </row>
        <row r="829">
          <cell r="F829">
            <v>3200000</v>
          </cell>
          <cell r="G829">
            <v>0</v>
          </cell>
          <cell r="H829">
            <v>0</v>
          </cell>
          <cell r="I829">
            <v>0</v>
          </cell>
          <cell r="J829">
            <v>3200000</v>
          </cell>
          <cell r="K829">
            <v>0</v>
          </cell>
          <cell r="L829">
            <v>0</v>
          </cell>
          <cell r="M829">
            <v>0</v>
          </cell>
        </row>
        <row r="830">
          <cell r="F830">
            <v>2000000</v>
          </cell>
          <cell r="G830">
            <v>0</v>
          </cell>
          <cell r="H830">
            <v>0</v>
          </cell>
          <cell r="I830">
            <v>0</v>
          </cell>
          <cell r="J830">
            <v>2000000</v>
          </cell>
          <cell r="K830">
            <v>0</v>
          </cell>
          <cell r="L830">
            <v>0</v>
          </cell>
          <cell r="M830">
            <v>0</v>
          </cell>
        </row>
        <row r="831">
          <cell r="F831">
            <v>300000</v>
          </cell>
          <cell r="G831">
            <v>0</v>
          </cell>
          <cell r="H831">
            <v>0</v>
          </cell>
          <cell r="I831">
            <v>0</v>
          </cell>
          <cell r="J831">
            <v>300000</v>
          </cell>
          <cell r="K831">
            <v>0</v>
          </cell>
          <cell r="L831">
            <v>0</v>
          </cell>
          <cell r="M831">
            <v>0</v>
          </cell>
        </row>
        <row r="832">
          <cell r="F832">
            <v>800000</v>
          </cell>
          <cell r="G832">
            <v>0</v>
          </cell>
          <cell r="H832">
            <v>0</v>
          </cell>
          <cell r="I832">
            <v>0</v>
          </cell>
          <cell r="J832">
            <v>800000</v>
          </cell>
          <cell r="K832">
            <v>0</v>
          </cell>
          <cell r="L832">
            <v>0</v>
          </cell>
          <cell r="M832">
            <v>0</v>
          </cell>
        </row>
        <row r="833">
          <cell r="F833">
            <v>2300000</v>
          </cell>
          <cell r="G833">
            <v>0</v>
          </cell>
          <cell r="H833">
            <v>0</v>
          </cell>
          <cell r="I833">
            <v>0</v>
          </cell>
          <cell r="J833">
            <v>2300000</v>
          </cell>
          <cell r="K833">
            <v>0</v>
          </cell>
          <cell r="L833">
            <v>0</v>
          </cell>
          <cell r="M833">
            <v>0</v>
          </cell>
        </row>
        <row r="834">
          <cell r="F834">
            <v>5000000</v>
          </cell>
          <cell r="G834">
            <v>0</v>
          </cell>
          <cell r="H834">
            <v>0</v>
          </cell>
          <cell r="I834">
            <v>0</v>
          </cell>
          <cell r="J834">
            <v>5000000</v>
          </cell>
          <cell r="K834">
            <v>0</v>
          </cell>
          <cell r="L834">
            <v>0</v>
          </cell>
          <cell r="M834">
            <v>0</v>
          </cell>
        </row>
        <row r="835">
          <cell r="F835">
            <v>1200000</v>
          </cell>
          <cell r="G835">
            <v>0</v>
          </cell>
          <cell r="H835">
            <v>0</v>
          </cell>
          <cell r="I835">
            <v>0</v>
          </cell>
          <cell r="J835">
            <v>1200000</v>
          </cell>
          <cell r="K835">
            <v>0</v>
          </cell>
          <cell r="L835">
            <v>0</v>
          </cell>
          <cell r="M835">
            <v>0</v>
          </cell>
        </row>
        <row r="836">
          <cell r="F836">
            <v>1000000</v>
          </cell>
          <cell r="G836">
            <v>0</v>
          </cell>
          <cell r="H836">
            <v>0</v>
          </cell>
          <cell r="I836">
            <v>0</v>
          </cell>
          <cell r="J836">
            <v>1000000</v>
          </cell>
          <cell r="K836">
            <v>0</v>
          </cell>
          <cell r="L836">
            <v>0</v>
          </cell>
          <cell r="M836">
            <v>0</v>
          </cell>
        </row>
        <row r="837">
          <cell r="F837">
            <v>2500000</v>
          </cell>
          <cell r="G837">
            <v>0</v>
          </cell>
          <cell r="H837">
            <v>0</v>
          </cell>
          <cell r="I837">
            <v>0</v>
          </cell>
          <cell r="J837">
            <v>2500000</v>
          </cell>
          <cell r="K837">
            <v>0</v>
          </cell>
          <cell r="L837">
            <v>0</v>
          </cell>
          <cell r="M837">
            <v>0</v>
          </cell>
        </row>
        <row r="838">
          <cell r="F838">
            <v>25000000</v>
          </cell>
          <cell r="G838">
            <v>0</v>
          </cell>
          <cell r="H838">
            <v>0</v>
          </cell>
          <cell r="I838">
            <v>0</v>
          </cell>
          <cell r="J838">
            <v>25000000</v>
          </cell>
          <cell r="K838">
            <v>0</v>
          </cell>
          <cell r="L838">
            <v>0</v>
          </cell>
          <cell r="M838">
            <v>0</v>
          </cell>
        </row>
        <row r="839">
          <cell r="F839">
            <v>0</v>
          </cell>
          <cell r="G839">
            <v>0</v>
          </cell>
          <cell r="H839">
            <v>0</v>
          </cell>
          <cell r="I839">
            <v>0</v>
          </cell>
          <cell r="J839">
            <v>0</v>
          </cell>
          <cell r="K839">
            <v>0</v>
          </cell>
          <cell r="L839">
            <v>0</v>
          </cell>
          <cell r="M839">
            <v>0</v>
          </cell>
        </row>
        <row r="840">
          <cell r="F840">
            <v>3800000</v>
          </cell>
          <cell r="G840">
            <v>0</v>
          </cell>
          <cell r="H840">
            <v>0</v>
          </cell>
          <cell r="I840">
            <v>0</v>
          </cell>
          <cell r="J840">
            <v>3800000</v>
          </cell>
          <cell r="K840">
            <v>0</v>
          </cell>
          <cell r="L840">
            <v>0</v>
          </cell>
          <cell r="M840">
            <v>0</v>
          </cell>
        </row>
        <row r="841">
          <cell r="F841">
            <v>2600000</v>
          </cell>
          <cell r="G841">
            <v>0</v>
          </cell>
          <cell r="H841">
            <v>0</v>
          </cell>
          <cell r="I841">
            <v>0</v>
          </cell>
          <cell r="J841">
            <v>2600000</v>
          </cell>
          <cell r="K841">
            <v>0</v>
          </cell>
          <cell r="L841">
            <v>0</v>
          </cell>
          <cell r="M841">
            <v>0</v>
          </cell>
        </row>
        <row r="842">
          <cell r="F842">
            <v>2400000</v>
          </cell>
          <cell r="G842">
            <v>0</v>
          </cell>
          <cell r="H842">
            <v>0</v>
          </cell>
          <cell r="I842">
            <v>0</v>
          </cell>
          <cell r="J842">
            <v>2400000</v>
          </cell>
          <cell r="K842">
            <v>0</v>
          </cell>
          <cell r="L842">
            <v>0</v>
          </cell>
          <cell r="M842">
            <v>0</v>
          </cell>
        </row>
        <row r="843">
          <cell r="F843">
            <v>3100000</v>
          </cell>
          <cell r="G843">
            <v>0</v>
          </cell>
          <cell r="H843">
            <v>0</v>
          </cell>
          <cell r="I843">
            <v>0</v>
          </cell>
          <cell r="J843">
            <v>3100000</v>
          </cell>
          <cell r="K843">
            <v>0</v>
          </cell>
          <cell r="L843">
            <v>0</v>
          </cell>
          <cell r="M843">
            <v>0</v>
          </cell>
        </row>
        <row r="844">
          <cell r="F844">
            <v>1800000</v>
          </cell>
          <cell r="G844">
            <v>0</v>
          </cell>
          <cell r="H844">
            <v>0</v>
          </cell>
          <cell r="I844">
            <v>0</v>
          </cell>
          <cell r="J844">
            <v>1800000</v>
          </cell>
          <cell r="K844">
            <v>0</v>
          </cell>
          <cell r="L844">
            <v>0</v>
          </cell>
          <cell r="M844">
            <v>0</v>
          </cell>
        </row>
        <row r="845">
          <cell r="F845">
            <v>1100000</v>
          </cell>
          <cell r="G845">
            <v>0</v>
          </cell>
          <cell r="H845">
            <v>0</v>
          </cell>
          <cell r="I845">
            <v>0</v>
          </cell>
          <cell r="J845">
            <v>1100000</v>
          </cell>
          <cell r="K845">
            <v>0</v>
          </cell>
          <cell r="L845">
            <v>0</v>
          </cell>
          <cell r="M845">
            <v>0</v>
          </cell>
        </row>
        <row r="846">
          <cell r="F846">
            <v>3600000</v>
          </cell>
          <cell r="G846">
            <v>0</v>
          </cell>
          <cell r="H846">
            <v>0</v>
          </cell>
          <cell r="I846">
            <v>0</v>
          </cell>
          <cell r="J846">
            <v>3600000</v>
          </cell>
          <cell r="K846">
            <v>0</v>
          </cell>
          <cell r="L846">
            <v>0</v>
          </cell>
          <cell r="M846">
            <v>0</v>
          </cell>
        </row>
        <row r="847">
          <cell r="F847">
            <v>3400000</v>
          </cell>
          <cell r="G847">
            <v>0</v>
          </cell>
          <cell r="H847">
            <v>0</v>
          </cell>
          <cell r="I847">
            <v>0</v>
          </cell>
          <cell r="J847">
            <v>3400000</v>
          </cell>
          <cell r="K847">
            <v>0</v>
          </cell>
          <cell r="L847">
            <v>0</v>
          </cell>
          <cell r="M847">
            <v>0</v>
          </cell>
        </row>
        <row r="848">
          <cell r="F848">
            <v>4100000</v>
          </cell>
          <cell r="G848">
            <v>0</v>
          </cell>
          <cell r="H848">
            <v>0</v>
          </cell>
          <cell r="I848">
            <v>0</v>
          </cell>
          <cell r="J848">
            <v>4100000</v>
          </cell>
          <cell r="K848">
            <v>0</v>
          </cell>
          <cell r="L848">
            <v>0</v>
          </cell>
          <cell r="M848">
            <v>0</v>
          </cell>
        </row>
        <row r="849">
          <cell r="F849">
            <v>1542000</v>
          </cell>
          <cell r="G849">
            <v>0</v>
          </cell>
          <cell r="H849">
            <v>0</v>
          </cell>
          <cell r="I849">
            <v>0</v>
          </cell>
          <cell r="J849">
            <v>1542000</v>
          </cell>
          <cell r="K849">
            <v>0</v>
          </cell>
          <cell r="L849">
            <v>0</v>
          </cell>
          <cell r="M849">
            <v>0</v>
          </cell>
        </row>
        <row r="850">
          <cell r="F850">
            <v>1600000</v>
          </cell>
          <cell r="G850">
            <v>0</v>
          </cell>
          <cell r="H850">
            <v>0</v>
          </cell>
          <cell r="I850">
            <v>0</v>
          </cell>
          <cell r="J850">
            <v>1600000</v>
          </cell>
          <cell r="K850">
            <v>0</v>
          </cell>
          <cell r="L850">
            <v>0</v>
          </cell>
          <cell r="M850">
            <v>0</v>
          </cell>
        </row>
        <row r="851">
          <cell r="F851">
            <v>4800000</v>
          </cell>
          <cell r="G851">
            <v>0</v>
          </cell>
          <cell r="H851">
            <v>0</v>
          </cell>
          <cell r="I851">
            <v>0</v>
          </cell>
          <cell r="J851">
            <v>4800000</v>
          </cell>
          <cell r="K851">
            <v>0</v>
          </cell>
          <cell r="L851">
            <v>0</v>
          </cell>
          <cell r="M851">
            <v>0</v>
          </cell>
        </row>
        <row r="852">
          <cell r="F852">
            <v>800000</v>
          </cell>
          <cell r="G852">
            <v>0</v>
          </cell>
          <cell r="H852">
            <v>0</v>
          </cell>
          <cell r="I852">
            <v>0</v>
          </cell>
          <cell r="J852">
            <v>800000</v>
          </cell>
          <cell r="K852">
            <v>0</v>
          </cell>
          <cell r="L852">
            <v>0</v>
          </cell>
          <cell r="M852">
            <v>0</v>
          </cell>
        </row>
        <row r="853">
          <cell r="F853">
            <v>6400000</v>
          </cell>
          <cell r="G853">
            <v>0</v>
          </cell>
          <cell r="H853">
            <v>0</v>
          </cell>
          <cell r="I853">
            <v>0</v>
          </cell>
          <cell r="J853">
            <v>6400000</v>
          </cell>
          <cell r="K853">
            <v>0</v>
          </cell>
          <cell r="L853">
            <v>0</v>
          </cell>
          <cell r="M853">
            <v>0</v>
          </cell>
        </row>
        <row r="854">
          <cell r="F854">
            <v>6600000</v>
          </cell>
          <cell r="G854">
            <v>0</v>
          </cell>
          <cell r="H854">
            <v>0</v>
          </cell>
          <cell r="I854">
            <v>0</v>
          </cell>
          <cell r="J854">
            <v>6600000</v>
          </cell>
          <cell r="K854">
            <v>0</v>
          </cell>
          <cell r="L854">
            <v>0</v>
          </cell>
          <cell r="M854">
            <v>0</v>
          </cell>
        </row>
        <row r="855">
          <cell r="F855">
            <v>5616000</v>
          </cell>
          <cell r="G855">
            <v>0</v>
          </cell>
          <cell r="H855">
            <v>0</v>
          </cell>
          <cell r="I855">
            <v>0</v>
          </cell>
          <cell r="J855">
            <v>5616000</v>
          </cell>
          <cell r="K855">
            <v>0</v>
          </cell>
          <cell r="L855">
            <v>0</v>
          </cell>
          <cell r="M855">
            <v>0</v>
          </cell>
        </row>
        <row r="856">
          <cell r="F856">
            <v>480000</v>
          </cell>
          <cell r="G856">
            <v>0</v>
          </cell>
          <cell r="H856">
            <v>0</v>
          </cell>
          <cell r="I856">
            <v>0</v>
          </cell>
          <cell r="J856">
            <v>480000</v>
          </cell>
          <cell r="K856">
            <v>0</v>
          </cell>
          <cell r="L856">
            <v>0</v>
          </cell>
          <cell r="M856">
            <v>0</v>
          </cell>
        </row>
        <row r="857">
          <cell r="F857">
            <v>860000</v>
          </cell>
          <cell r="G857">
            <v>0</v>
          </cell>
          <cell r="H857">
            <v>0</v>
          </cell>
          <cell r="I857">
            <v>0</v>
          </cell>
          <cell r="J857">
            <v>860000</v>
          </cell>
          <cell r="K857">
            <v>0</v>
          </cell>
          <cell r="L857">
            <v>0</v>
          </cell>
          <cell r="M857">
            <v>0</v>
          </cell>
        </row>
        <row r="858">
          <cell r="F858">
            <v>1450000</v>
          </cell>
          <cell r="G858">
            <v>0</v>
          </cell>
          <cell r="H858">
            <v>0</v>
          </cell>
          <cell r="I858">
            <v>0</v>
          </cell>
          <cell r="J858">
            <v>1450000</v>
          </cell>
          <cell r="K858">
            <v>0</v>
          </cell>
          <cell r="L858">
            <v>0</v>
          </cell>
          <cell r="M858">
            <v>0</v>
          </cell>
        </row>
        <row r="859">
          <cell r="F859">
            <v>320000</v>
          </cell>
          <cell r="G859">
            <v>0</v>
          </cell>
          <cell r="H859">
            <v>0</v>
          </cell>
          <cell r="I859">
            <v>0</v>
          </cell>
          <cell r="J859">
            <v>320000</v>
          </cell>
          <cell r="K859">
            <v>0</v>
          </cell>
          <cell r="L859">
            <v>0</v>
          </cell>
          <cell r="M859">
            <v>0</v>
          </cell>
        </row>
        <row r="860">
          <cell r="F860">
            <v>730000</v>
          </cell>
          <cell r="G860">
            <v>0</v>
          </cell>
          <cell r="H860">
            <v>0</v>
          </cell>
          <cell r="I860">
            <v>0</v>
          </cell>
          <cell r="J860">
            <v>730000</v>
          </cell>
          <cell r="K860">
            <v>0</v>
          </cell>
          <cell r="L860">
            <v>0</v>
          </cell>
          <cell r="M860">
            <v>0</v>
          </cell>
        </row>
        <row r="861">
          <cell r="F861">
            <v>5285000</v>
          </cell>
          <cell r="G861">
            <v>0</v>
          </cell>
          <cell r="H861">
            <v>0</v>
          </cell>
          <cell r="I861">
            <v>0</v>
          </cell>
          <cell r="J861">
            <v>5285000</v>
          </cell>
          <cell r="K861">
            <v>0</v>
          </cell>
          <cell r="L861">
            <v>0</v>
          </cell>
          <cell r="M861">
            <v>0</v>
          </cell>
        </row>
        <row r="862">
          <cell r="F862">
            <v>867000</v>
          </cell>
          <cell r="G862">
            <v>0</v>
          </cell>
          <cell r="H862">
            <v>0</v>
          </cell>
          <cell r="I862">
            <v>0</v>
          </cell>
          <cell r="J862">
            <v>867000</v>
          </cell>
          <cell r="K862">
            <v>0</v>
          </cell>
          <cell r="L862">
            <v>0</v>
          </cell>
          <cell r="M862">
            <v>0</v>
          </cell>
        </row>
        <row r="863">
          <cell r="F863">
            <v>784000</v>
          </cell>
          <cell r="G863">
            <v>0</v>
          </cell>
          <cell r="H863">
            <v>0</v>
          </cell>
          <cell r="I863">
            <v>0</v>
          </cell>
          <cell r="J863">
            <v>784000</v>
          </cell>
          <cell r="K863">
            <v>0</v>
          </cell>
          <cell r="L863">
            <v>0</v>
          </cell>
          <cell r="M863">
            <v>0</v>
          </cell>
        </row>
        <row r="864">
          <cell r="F864">
            <v>1250000</v>
          </cell>
          <cell r="G864">
            <v>0</v>
          </cell>
          <cell r="H864">
            <v>0</v>
          </cell>
          <cell r="I864">
            <v>0</v>
          </cell>
          <cell r="J864">
            <v>1250000</v>
          </cell>
          <cell r="K864">
            <v>0</v>
          </cell>
          <cell r="L864">
            <v>0</v>
          </cell>
          <cell r="M864">
            <v>0</v>
          </cell>
        </row>
        <row r="865">
          <cell r="F865">
            <v>887000</v>
          </cell>
          <cell r="G865">
            <v>0</v>
          </cell>
          <cell r="H865">
            <v>0</v>
          </cell>
          <cell r="I865">
            <v>0</v>
          </cell>
          <cell r="J865">
            <v>887000</v>
          </cell>
          <cell r="K865">
            <v>0</v>
          </cell>
          <cell r="L865">
            <v>0</v>
          </cell>
          <cell r="M865">
            <v>0</v>
          </cell>
        </row>
        <row r="866">
          <cell r="F866">
            <v>1287000</v>
          </cell>
          <cell r="G866">
            <v>0</v>
          </cell>
          <cell r="H866">
            <v>0</v>
          </cell>
          <cell r="I866">
            <v>0</v>
          </cell>
          <cell r="J866">
            <v>1287000</v>
          </cell>
          <cell r="K866">
            <v>0</v>
          </cell>
          <cell r="L866">
            <v>0</v>
          </cell>
          <cell r="M866">
            <v>0</v>
          </cell>
        </row>
        <row r="867">
          <cell r="F867">
            <v>923000</v>
          </cell>
          <cell r="G867">
            <v>0</v>
          </cell>
          <cell r="H867">
            <v>0</v>
          </cell>
          <cell r="I867">
            <v>0</v>
          </cell>
          <cell r="J867">
            <v>923000</v>
          </cell>
          <cell r="K867">
            <v>0</v>
          </cell>
          <cell r="L867">
            <v>0</v>
          </cell>
          <cell r="M867">
            <v>0</v>
          </cell>
        </row>
        <row r="868">
          <cell r="F868">
            <v>280000</v>
          </cell>
          <cell r="G868">
            <v>0</v>
          </cell>
          <cell r="H868">
            <v>0</v>
          </cell>
          <cell r="I868">
            <v>0</v>
          </cell>
          <cell r="J868">
            <v>280000</v>
          </cell>
          <cell r="K868">
            <v>0</v>
          </cell>
          <cell r="L868">
            <v>0</v>
          </cell>
          <cell r="M868">
            <v>0</v>
          </cell>
        </row>
        <row r="869">
          <cell r="F869">
            <v>1996000</v>
          </cell>
          <cell r="G869">
            <v>0</v>
          </cell>
          <cell r="H869">
            <v>0</v>
          </cell>
          <cell r="I869">
            <v>0</v>
          </cell>
          <cell r="J869">
            <v>1996000</v>
          </cell>
          <cell r="K869">
            <v>0</v>
          </cell>
          <cell r="L869">
            <v>0</v>
          </cell>
          <cell r="M869">
            <v>0</v>
          </cell>
        </row>
        <row r="870">
          <cell r="F870">
            <v>5875000</v>
          </cell>
          <cell r="G870">
            <v>0</v>
          </cell>
          <cell r="H870">
            <v>0</v>
          </cell>
          <cell r="I870">
            <v>0</v>
          </cell>
          <cell r="J870">
            <v>5875000</v>
          </cell>
          <cell r="K870">
            <v>0</v>
          </cell>
          <cell r="L870">
            <v>0</v>
          </cell>
          <cell r="M870">
            <v>0</v>
          </cell>
        </row>
        <row r="871">
          <cell r="F871">
            <v>58785000</v>
          </cell>
          <cell r="G871">
            <v>0</v>
          </cell>
          <cell r="H871">
            <v>0</v>
          </cell>
          <cell r="I871">
            <v>0</v>
          </cell>
          <cell r="J871">
            <v>58785000</v>
          </cell>
          <cell r="K871">
            <v>0</v>
          </cell>
          <cell r="L871">
            <v>0</v>
          </cell>
          <cell r="M871">
            <v>0</v>
          </cell>
        </row>
        <row r="872">
          <cell r="F872">
            <v>1890000</v>
          </cell>
          <cell r="G872">
            <v>0</v>
          </cell>
          <cell r="H872">
            <v>0</v>
          </cell>
          <cell r="I872">
            <v>0</v>
          </cell>
          <cell r="J872">
            <v>1890000</v>
          </cell>
          <cell r="K872">
            <v>0</v>
          </cell>
          <cell r="L872">
            <v>0</v>
          </cell>
          <cell r="M872">
            <v>0</v>
          </cell>
        </row>
        <row r="873">
          <cell r="F873">
            <v>15763000</v>
          </cell>
          <cell r="G873">
            <v>0</v>
          </cell>
          <cell r="H873">
            <v>0</v>
          </cell>
          <cell r="I873">
            <v>0</v>
          </cell>
          <cell r="J873">
            <v>15763000</v>
          </cell>
          <cell r="K873">
            <v>0</v>
          </cell>
          <cell r="L873">
            <v>0</v>
          </cell>
          <cell r="M873">
            <v>0</v>
          </cell>
        </row>
        <row r="874">
          <cell r="F874">
            <v>1945000</v>
          </cell>
          <cell r="G874">
            <v>0</v>
          </cell>
          <cell r="H874">
            <v>0</v>
          </cell>
          <cell r="I874">
            <v>0</v>
          </cell>
          <cell r="J874">
            <v>1945000</v>
          </cell>
          <cell r="K874">
            <v>0</v>
          </cell>
          <cell r="L874">
            <v>0</v>
          </cell>
          <cell r="M874">
            <v>0</v>
          </cell>
        </row>
        <row r="875">
          <cell r="F875">
            <v>6100000</v>
          </cell>
          <cell r="G875">
            <v>0</v>
          </cell>
          <cell r="H875">
            <v>0</v>
          </cell>
          <cell r="I875">
            <v>0</v>
          </cell>
          <cell r="J875">
            <v>6100000</v>
          </cell>
          <cell r="K875">
            <v>0</v>
          </cell>
          <cell r="L875">
            <v>0</v>
          </cell>
          <cell r="M875">
            <v>0</v>
          </cell>
        </row>
        <row r="876">
          <cell r="F876">
            <v>8943000</v>
          </cell>
          <cell r="G876">
            <v>0</v>
          </cell>
          <cell r="H876">
            <v>0</v>
          </cell>
          <cell r="I876">
            <v>0</v>
          </cell>
          <cell r="J876">
            <v>8943000</v>
          </cell>
          <cell r="K876">
            <v>0</v>
          </cell>
          <cell r="L876">
            <v>0</v>
          </cell>
          <cell r="M876">
            <v>0</v>
          </cell>
        </row>
        <row r="877">
          <cell r="F877">
            <v>8456000</v>
          </cell>
          <cell r="G877">
            <v>0</v>
          </cell>
          <cell r="H877">
            <v>0</v>
          </cell>
          <cell r="I877">
            <v>0</v>
          </cell>
          <cell r="J877">
            <v>8456000</v>
          </cell>
          <cell r="K877">
            <v>0</v>
          </cell>
          <cell r="L877">
            <v>0</v>
          </cell>
          <cell r="M877">
            <v>0</v>
          </cell>
        </row>
        <row r="878">
          <cell r="F878">
            <v>32300000</v>
          </cell>
          <cell r="G878">
            <v>0</v>
          </cell>
          <cell r="H878">
            <v>0</v>
          </cell>
          <cell r="I878">
            <v>0</v>
          </cell>
          <cell r="J878">
            <v>32300000</v>
          </cell>
          <cell r="K878">
            <v>0</v>
          </cell>
          <cell r="L878">
            <v>0</v>
          </cell>
          <cell r="M878">
            <v>0</v>
          </cell>
        </row>
        <row r="879">
          <cell r="F879">
            <v>18500000</v>
          </cell>
          <cell r="G879">
            <v>0</v>
          </cell>
          <cell r="H879">
            <v>0</v>
          </cell>
          <cell r="I879">
            <v>0</v>
          </cell>
          <cell r="J879">
            <v>18500000</v>
          </cell>
          <cell r="K879">
            <v>0</v>
          </cell>
          <cell r="L879">
            <v>0</v>
          </cell>
          <cell r="M879">
            <v>0</v>
          </cell>
        </row>
        <row r="880">
          <cell r="F880">
            <v>5500000</v>
          </cell>
          <cell r="G880">
            <v>0</v>
          </cell>
          <cell r="H880">
            <v>0</v>
          </cell>
          <cell r="I880">
            <v>0</v>
          </cell>
          <cell r="J880">
            <v>5500000</v>
          </cell>
          <cell r="K880">
            <v>0</v>
          </cell>
          <cell r="L880">
            <v>0</v>
          </cell>
          <cell r="M880">
            <v>0</v>
          </cell>
        </row>
        <row r="881">
          <cell r="F881">
            <v>599333</v>
          </cell>
          <cell r="G881">
            <v>0</v>
          </cell>
          <cell r="H881">
            <v>221075</v>
          </cell>
          <cell r="I881">
            <v>0</v>
          </cell>
          <cell r="J881">
            <v>375940</v>
          </cell>
          <cell r="K881">
            <v>0</v>
          </cell>
          <cell r="L881">
            <v>2318</v>
          </cell>
          <cell r="M881">
            <v>0</v>
          </cell>
        </row>
        <row r="882">
          <cell r="F882">
            <v>0</v>
          </cell>
          <cell r="G882">
            <v>0</v>
          </cell>
          <cell r="H882">
            <v>0</v>
          </cell>
          <cell r="I882">
            <v>0</v>
          </cell>
          <cell r="J882">
            <v>0</v>
          </cell>
          <cell r="K882">
            <v>0</v>
          </cell>
          <cell r="L882">
            <v>0</v>
          </cell>
          <cell r="M882">
            <v>0</v>
          </cell>
        </row>
        <row r="883">
          <cell r="F883">
            <v>0</v>
          </cell>
          <cell r="G883">
            <v>0</v>
          </cell>
          <cell r="H883">
            <v>0</v>
          </cell>
          <cell r="I883">
            <v>0</v>
          </cell>
          <cell r="J883">
            <v>0</v>
          </cell>
          <cell r="K883">
            <v>0</v>
          </cell>
          <cell r="L883">
            <v>0</v>
          </cell>
          <cell r="M883">
            <v>0</v>
          </cell>
        </row>
        <row r="884">
          <cell r="F884">
            <v>288714</v>
          </cell>
          <cell r="G884">
            <v>0</v>
          </cell>
          <cell r="H884">
            <v>152679</v>
          </cell>
          <cell r="I884">
            <v>0</v>
          </cell>
          <cell r="J884">
            <v>134446</v>
          </cell>
          <cell r="K884">
            <v>0</v>
          </cell>
          <cell r="L884">
            <v>1589</v>
          </cell>
          <cell r="M884">
            <v>0</v>
          </cell>
        </row>
        <row r="885">
          <cell r="F885">
            <v>1503846</v>
          </cell>
          <cell r="G885">
            <v>0</v>
          </cell>
          <cell r="H885">
            <v>626751</v>
          </cell>
          <cell r="I885">
            <v>0</v>
          </cell>
          <cell r="J885">
            <v>864264</v>
          </cell>
          <cell r="K885">
            <v>0</v>
          </cell>
          <cell r="L885">
            <v>12831</v>
          </cell>
          <cell r="M885">
            <v>0</v>
          </cell>
        </row>
        <row r="886">
          <cell r="F886">
            <v>1165</v>
          </cell>
          <cell r="G886">
            <v>0</v>
          </cell>
          <cell r="H886">
            <v>790</v>
          </cell>
          <cell r="I886">
            <v>0</v>
          </cell>
          <cell r="J886">
            <v>200</v>
          </cell>
          <cell r="K886">
            <v>0</v>
          </cell>
          <cell r="L886">
            <v>175</v>
          </cell>
          <cell r="M886">
            <v>0</v>
          </cell>
        </row>
        <row r="887">
          <cell r="F887">
            <v>2693</v>
          </cell>
          <cell r="G887">
            <v>0</v>
          </cell>
          <cell r="H887">
            <v>1901</v>
          </cell>
          <cell r="I887">
            <v>0</v>
          </cell>
          <cell r="J887">
            <v>338</v>
          </cell>
          <cell r="K887">
            <v>0</v>
          </cell>
          <cell r="L887">
            <v>454</v>
          </cell>
          <cell r="M887">
            <v>0</v>
          </cell>
        </row>
        <row r="888">
          <cell r="F888">
            <v>123240</v>
          </cell>
          <cell r="G888">
            <v>0</v>
          </cell>
          <cell r="H888">
            <v>100038</v>
          </cell>
          <cell r="I888">
            <v>0</v>
          </cell>
          <cell r="J888">
            <v>20544</v>
          </cell>
          <cell r="K888">
            <v>0</v>
          </cell>
          <cell r="L888">
            <v>2658</v>
          </cell>
          <cell r="M888">
            <v>0</v>
          </cell>
        </row>
        <row r="889">
          <cell r="F889">
            <v>33955</v>
          </cell>
          <cell r="G889">
            <v>0</v>
          </cell>
          <cell r="H889">
            <v>27632</v>
          </cell>
          <cell r="I889">
            <v>0</v>
          </cell>
          <cell r="J889">
            <v>2397</v>
          </cell>
          <cell r="K889">
            <v>0</v>
          </cell>
          <cell r="L889">
            <v>3926</v>
          </cell>
          <cell r="M889">
            <v>0</v>
          </cell>
        </row>
        <row r="890">
          <cell r="F890">
            <v>85190</v>
          </cell>
          <cell r="G890">
            <v>0</v>
          </cell>
          <cell r="H890">
            <v>46743</v>
          </cell>
          <cell r="I890">
            <v>0</v>
          </cell>
          <cell r="J890">
            <v>36851</v>
          </cell>
          <cell r="K890">
            <v>0</v>
          </cell>
          <cell r="L890">
            <v>1596</v>
          </cell>
          <cell r="M890">
            <v>0</v>
          </cell>
        </row>
        <row r="891">
          <cell r="F891">
            <v>102685</v>
          </cell>
          <cell r="G891">
            <v>0</v>
          </cell>
          <cell r="H891">
            <v>56091</v>
          </cell>
          <cell r="I891">
            <v>0</v>
          </cell>
          <cell r="J891">
            <v>46403</v>
          </cell>
          <cell r="K891">
            <v>0</v>
          </cell>
          <cell r="L891">
            <v>191</v>
          </cell>
          <cell r="M891">
            <v>0</v>
          </cell>
        </row>
        <row r="892">
          <cell r="F892">
            <v>144831</v>
          </cell>
          <cell r="G892">
            <v>0</v>
          </cell>
          <cell r="H892">
            <v>76658</v>
          </cell>
          <cell r="I892">
            <v>0</v>
          </cell>
          <cell r="J892">
            <v>65555</v>
          </cell>
          <cell r="K892">
            <v>0</v>
          </cell>
          <cell r="L892">
            <v>2618</v>
          </cell>
          <cell r="M892">
            <v>0</v>
          </cell>
        </row>
        <row r="893">
          <cell r="F893">
            <v>33875</v>
          </cell>
          <cell r="G893">
            <v>0</v>
          </cell>
          <cell r="H893">
            <v>27631</v>
          </cell>
          <cell r="I893">
            <v>0</v>
          </cell>
          <cell r="J893">
            <v>2318</v>
          </cell>
          <cell r="K893">
            <v>0</v>
          </cell>
          <cell r="L893">
            <v>3926</v>
          </cell>
          <cell r="M893">
            <v>0</v>
          </cell>
        </row>
        <row r="894">
          <cell r="F894">
            <v>410702</v>
          </cell>
          <cell r="G894">
            <v>0</v>
          </cell>
          <cell r="H894">
            <v>126896</v>
          </cell>
          <cell r="I894">
            <v>0</v>
          </cell>
          <cell r="J894">
            <v>280000</v>
          </cell>
          <cell r="K894">
            <v>0</v>
          </cell>
          <cell r="L894">
            <v>3806</v>
          </cell>
          <cell r="M894">
            <v>0</v>
          </cell>
        </row>
        <row r="895">
          <cell r="F895">
            <v>0</v>
          </cell>
          <cell r="G895">
            <v>0</v>
          </cell>
          <cell r="H895">
            <v>0</v>
          </cell>
          <cell r="I895">
            <v>0</v>
          </cell>
          <cell r="J895">
            <v>0</v>
          </cell>
          <cell r="K895">
            <v>0</v>
          </cell>
          <cell r="L895">
            <v>0</v>
          </cell>
          <cell r="M895">
            <v>0</v>
          </cell>
        </row>
        <row r="896">
          <cell r="F896">
            <v>568</v>
          </cell>
          <cell r="G896">
            <v>0</v>
          </cell>
          <cell r="H896">
            <v>210</v>
          </cell>
          <cell r="I896">
            <v>0</v>
          </cell>
          <cell r="J896">
            <v>131</v>
          </cell>
          <cell r="K896">
            <v>0</v>
          </cell>
          <cell r="L896">
            <v>227</v>
          </cell>
          <cell r="M896">
            <v>0</v>
          </cell>
        </row>
        <row r="897">
          <cell r="F897">
            <v>1978</v>
          </cell>
          <cell r="G897">
            <v>0</v>
          </cell>
          <cell r="H897">
            <v>1642</v>
          </cell>
          <cell r="I897">
            <v>0</v>
          </cell>
          <cell r="J897">
            <v>99</v>
          </cell>
          <cell r="K897">
            <v>0</v>
          </cell>
          <cell r="L897">
            <v>237</v>
          </cell>
          <cell r="M897">
            <v>0</v>
          </cell>
        </row>
        <row r="898">
          <cell r="F898">
            <v>0</v>
          </cell>
          <cell r="G898">
            <v>0</v>
          </cell>
          <cell r="H898">
            <v>0</v>
          </cell>
          <cell r="I898">
            <v>0</v>
          </cell>
          <cell r="J898">
            <v>0</v>
          </cell>
          <cell r="K898">
            <v>0</v>
          </cell>
          <cell r="L898">
            <v>0</v>
          </cell>
          <cell r="M898">
            <v>0</v>
          </cell>
        </row>
        <row r="899">
          <cell r="F899">
            <v>26145</v>
          </cell>
          <cell r="G899">
            <v>0</v>
          </cell>
          <cell r="H899">
            <v>15913</v>
          </cell>
          <cell r="I899">
            <v>0</v>
          </cell>
          <cell r="J899">
            <v>9655</v>
          </cell>
          <cell r="K899">
            <v>0</v>
          </cell>
          <cell r="L899">
            <v>577</v>
          </cell>
          <cell r="M899">
            <v>0</v>
          </cell>
        </row>
        <row r="900">
          <cell r="F900">
            <v>63392</v>
          </cell>
          <cell r="G900">
            <v>0</v>
          </cell>
          <cell r="H900">
            <v>20552</v>
          </cell>
          <cell r="I900">
            <v>0</v>
          </cell>
          <cell r="J900">
            <v>42805</v>
          </cell>
          <cell r="K900">
            <v>0</v>
          </cell>
          <cell r="L900">
            <v>35</v>
          </cell>
          <cell r="M900">
            <v>0</v>
          </cell>
        </row>
        <row r="901">
          <cell r="F901">
            <v>59459</v>
          </cell>
          <cell r="G901">
            <v>0</v>
          </cell>
          <cell r="H901">
            <v>18619</v>
          </cell>
          <cell r="I901">
            <v>0</v>
          </cell>
          <cell r="J901">
            <v>40840</v>
          </cell>
          <cell r="K901">
            <v>0</v>
          </cell>
          <cell r="L901">
            <v>0</v>
          </cell>
          <cell r="M901">
            <v>0</v>
          </cell>
        </row>
        <row r="902">
          <cell r="F902">
            <v>44260</v>
          </cell>
          <cell r="G902">
            <v>0</v>
          </cell>
          <cell r="H902">
            <v>0</v>
          </cell>
          <cell r="I902">
            <v>0</v>
          </cell>
          <cell r="J902">
            <v>44260</v>
          </cell>
          <cell r="K902">
            <v>0</v>
          </cell>
          <cell r="L902">
            <v>0</v>
          </cell>
          <cell r="M902">
            <v>0</v>
          </cell>
        </row>
        <row r="903">
          <cell r="F903">
            <v>7209</v>
          </cell>
          <cell r="G903">
            <v>0</v>
          </cell>
          <cell r="H903">
            <v>68</v>
          </cell>
          <cell r="I903">
            <v>0</v>
          </cell>
          <cell r="J903">
            <v>7042</v>
          </cell>
          <cell r="K903">
            <v>0</v>
          </cell>
          <cell r="L903">
            <v>99</v>
          </cell>
          <cell r="M903">
            <v>0</v>
          </cell>
        </row>
        <row r="904">
          <cell r="F904">
            <v>11773</v>
          </cell>
          <cell r="G904">
            <v>0</v>
          </cell>
          <cell r="H904">
            <v>10047</v>
          </cell>
          <cell r="I904">
            <v>0</v>
          </cell>
          <cell r="J904">
            <v>1726</v>
          </cell>
          <cell r="K904">
            <v>0</v>
          </cell>
          <cell r="L904">
            <v>0</v>
          </cell>
          <cell r="M904">
            <v>0</v>
          </cell>
        </row>
        <row r="905">
          <cell r="F905">
            <v>11742</v>
          </cell>
          <cell r="G905">
            <v>0</v>
          </cell>
          <cell r="H905">
            <v>8370</v>
          </cell>
          <cell r="I905">
            <v>0</v>
          </cell>
          <cell r="J905">
            <v>3372</v>
          </cell>
          <cell r="K905">
            <v>0</v>
          </cell>
          <cell r="L905">
            <v>0</v>
          </cell>
          <cell r="M905">
            <v>0</v>
          </cell>
        </row>
        <row r="906">
          <cell r="F906">
            <v>284747</v>
          </cell>
          <cell r="G906">
            <v>0</v>
          </cell>
          <cell r="H906">
            <v>281547</v>
          </cell>
          <cell r="I906">
            <v>0</v>
          </cell>
          <cell r="J906">
            <v>3200</v>
          </cell>
          <cell r="K906">
            <v>0</v>
          </cell>
          <cell r="L906">
            <v>0</v>
          </cell>
          <cell r="M906">
            <v>0</v>
          </cell>
        </row>
        <row r="907">
          <cell r="F907">
            <v>2084654</v>
          </cell>
          <cell r="G907">
            <v>0</v>
          </cell>
          <cell r="H907">
            <v>1967462</v>
          </cell>
          <cell r="I907">
            <v>0</v>
          </cell>
          <cell r="J907">
            <v>49747</v>
          </cell>
          <cell r="K907">
            <v>0</v>
          </cell>
          <cell r="L907">
            <v>67445</v>
          </cell>
          <cell r="M907">
            <v>0</v>
          </cell>
        </row>
        <row r="908">
          <cell r="F908">
            <v>17363</v>
          </cell>
          <cell r="G908">
            <v>0</v>
          </cell>
          <cell r="H908">
            <v>12072</v>
          </cell>
          <cell r="I908">
            <v>0</v>
          </cell>
          <cell r="J908">
            <v>5291</v>
          </cell>
          <cell r="K908">
            <v>0</v>
          </cell>
          <cell r="L908">
            <v>0</v>
          </cell>
          <cell r="M908">
            <v>0</v>
          </cell>
        </row>
        <row r="909">
          <cell r="F909">
            <v>20790</v>
          </cell>
          <cell r="G909">
            <v>0</v>
          </cell>
          <cell r="H909">
            <v>20552</v>
          </cell>
          <cell r="I909">
            <v>0</v>
          </cell>
          <cell r="J909">
            <v>203</v>
          </cell>
          <cell r="K909">
            <v>0</v>
          </cell>
          <cell r="L909">
            <v>35</v>
          </cell>
          <cell r="M909">
            <v>0</v>
          </cell>
        </row>
        <row r="910">
          <cell r="F910">
            <v>250</v>
          </cell>
          <cell r="G910">
            <v>0</v>
          </cell>
          <cell r="H910">
            <v>0</v>
          </cell>
          <cell r="I910">
            <v>0</v>
          </cell>
          <cell r="J910">
            <v>250</v>
          </cell>
          <cell r="K910">
            <v>0</v>
          </cell>
          <cell r="L910">
            <v>0</v>
          </cell>
          <cell r="M910">
            <v>0</v>
          </cell>
        </row>
        <row r="911">
          <cell r="F911">
            <v>0</v>
          </cell>
          <cell r="G911">
            <v>0</v>
          </cell>
          <cell r="H911">
            <v>0</v>
          </cell>
          <cell r="I911">
            <v>0</v>
          </cell>
          <cell r="J911">
            <v>0</v>
          </cell>
          <cell r="K911">
            <v>0</v>
          </cell>
          <cell r="L911">
            <v>0</v>
          </cell>
          <cell r="M911">
            <v>0</v>
          </cell>
        </row>
        <row r="912">
          <cell r="F912">
            <v>0</v>
          </cell>
          <cell r="G912">
            <v>0</v>
          </cell>
          <cell r="H912">
            <v>0</v>
          </cell>
          <cell r="I912">
            <v>0</v>
          </cell>
          <cell r="J912">
            <v>0</v>
          </cell>
          <cell r="K912">
            <v>0</v>
          </cell>
          <cell r="L912">
            <v>0</v>
          </cell>
          <cell r="M912">
            <v>0</v>
          </cell>
        </row>
        <row r="913">
          <cell r="F913">
            <v>2700</v>
          </cell>
          <cell r="G913">
            <v>0</v>
          </cell>
          <cell r="H913">
            <v>0</v>
          </cell>
          <cell r="I913">
            <v>0</v>
          </cell>
          <cell r="J913">
            <v>2700</v>
          </cell>
          <cell r="K913">
            <v>0</v>
          </cell>
          <cell r="L913">
            <v>0</v>
          </cell>
          <cell r="M913">
            <v>0</v>
          </cell>
        </row>
        <row r="914">
          <cell r="F914">
            <v>320</v>
          </cell>
          <cell r="G914">
            <v>0</v>
          </cell>
          <cell r="H914">
            <v>0</v>
          </cell>
          <cell r="I914">
            <v>0</v>
          </cell>
          <cell r="J914">
            <v>320</v>
          </cell>
          <cell r="K914">
            <v>0</v>
          </cell>
          <cell r="L914">
            <v>0</v>
          </cell>
          <cell r="M914">
            <v>0</v>
          </cell>
        </row>
        <row r="915">
          <cell r="F915">
            <v>258</v>
          </cell>
          <cell r="G915">
            <v>0</v>
          </cell>
          <cell r="H915">
            <v>0</v>
          </cell>
          <cell r="I915">
            <v>0</v>
          </cell>
          <cell r="J915">
            <v>258</v>
          </cell>
          <cell r="K915">
            <v>0</v>
          </cell>
          <cell r="L915">
            <v>0</v>
          </cell>
          <cell r="M915">
            <v>0</v>
          </cell>
        </row>
        <row r="916">
          <cell r="F916">
            <v>253</v>
          </cell>
          <cell r="G916">
            <v>0</v>
          </cell>
          <cell r="H916">
            <v>0</v>
          </cell>
          <cell r="I916">
            <v>0</v>
          </cell>
          <cell r="J916">
            <v>253</v>
          </cell>
          <cell r="K916">
            <v>0</v>
          </cell>
          <cell r="L916">
            <v>0</v>
          </cell>
          <cell r="M916">
            <v>0</v>
          </cell>
        </row>
        <row r="917">
          <cell r="F917">
            <v>320</v>
          </cell>
          <cell r="G917">
            <v>0</v>
          </cell>
          <cell r="H917">
            <v>0</v>
          </cell>
          <cell r="I917">
            <v>0</v>
          </cell>
          <cell r="J917">
            <v>320</v>
          </cell>
          <cell r="K917">
            <v>0</v>
          </cell>
          <cell r="L917">
            <v>0</v>
          </cell>
          <cell r="M917">
            <v>0</v>
          </cell>
        </row>
        <row r="918">
          <cell r="F918">
            <v>2040</v>
          </cell>
          <cell r="G918">
            <v>0</v>
          </cell>
          <cell r="H918">
            <v>0</v>
          </cell>
          <cell r="I918">
            <v>0</v>
          </cell>
          <cell r="J918">
            <v>2040</v>
          </cell>
          <cell r="K918">
            <v>0</v>
          </cell>
          <cell r="L918">
            <v>0</v>
          </cell>
          <cell r="M918">
            <v>0</v>
          </cell>
        </row>
        <row r="919">
          <cell r="F919">
            <v>375</v>
          </cell>
          <cell r="G919">
            <v>0</v>
          </cell>
          <cell r="H919">
            <v>0</v>
          </cell>
          <cell r="I919">
            <v>0</v>
          </cell>
          <cell r="J919">
            <v>375</v>
          </cell>
          <cell r="K919">
            <v>0</v>
          </cell>
          <cell r="L919">
            <v>0</v>
          </cell>
          <cell r="M919">
            <v>0</v>
          </cell>
        </row>
        <row r="920">
          <cell r="F920">
            <v>435</v>
          </cell>
          <cell r="G920">
            <v>0</v>
          </cell>
          <cell r="H920">
            <v>0</v>
          </cell>
          <cell r="I920">
            <v>0</v>
          </cell>
          <cell r="J920">
            <v>435</v>
          </cell>
          <cell r="K920">
            <v>0</v>
          </cell>
          <cell r="L920">
            <v>0</v>
          </cell>
          <cell r="M920">
            <v>0</v>
          </cell>
        </row>
        <row r="921">
          <cell r="F921">
            <v>355</v>
          </cell>
          <cell r="G921">
            <v>0</v>
          </cell>
          <cell r="H921">
            <v>0</v>
          </cell>
          <cell r="I921">
            <v>0</v>
          </cell>
          <cell r="J921">
            <v>355</v>
          </cell>
          <cell r="K921">
            <v>0</v>
          </cell>
          <cell r="L921">
            <v>0</v>
          </cell>
          <cell r="M921">
            <v>0</v>
          </cell>
        </row>
        <row r="922">
          <cell r="F922">
            <v>377</v>
          </cell>
          <cell r="G922">
            <v>0</v>
          </cell>
          <cell r="H922">
            <v>0</v>
          </cell>
          <cell r="I922">
            <v>0</v>
          </cell>
          <cell r="J922">
            <v>377</v>
          </cell>
          <cell r="K922">
            <v>0</v>
          </cell>
          <cell r="L922">
            <v>0</v>
          </cell>
          <cell r="M922">
            <v>0</v>
          </cell>
        </row>
        <row r="923">
          <cell r="F923">
            <v>445</v>
          </cell>
          <cell r="G923">
            <v>0</v>
          </cell>
          <cell r="H923">
            <v>0</v>
          </cell>
          <cell r="I923">
            <v>0</v>
          </cell>
          <cell r="J923">
            <v>445</v>
          </cell>
          <cell r="K923">
            <v>0</v>
          </cell>
          <cell r="L923">
            <v>0</v>
          </cell>
          <cell r="M923">
            <v>0</v>
          </cell>
        </row>
        <row r="924">
          <cell r="F924">
            <v>1500</v>
          </cell>
          <cell r="G924">
            <v>0</v>
          </cell>
          <cell r="H924">
            <v>591</v>
          </cell>
          <cell r="I924">
            <v>0</v>
          </cell>
          <cell r="J924">
            <v>869</v>
          </cell>
          <cell r="K924">
            <v>0</v>
          </cell>
          <cell r="L924">
            <v>40</v>
          </cell>
          <cell r="M924">
            <v>0</v>
          </cell>
        </row>
        <row r="925">
          <cell r="F925">
            <v>55300</v>
          </cell>
          <cell r="G925">
            <v>0</v>
          </cell>
          <cell r="H925">
            <v>35924</v>
          </cell>
          <cell r="I925">
            <v>0</v>
          </cell>
          <cell r="J925">
            <v>6314</v>
          </cell>
          <cell r="K925">
            <v>0</v>
          </cell>
          <cell r="L925">
            <v>13062</v>
          </cell>
          <cell r="M925">
            <v>0</v>
          </cell>
        </row>
        <row r="926">
          <cell r="F926">
            <v>61939</v>
          </cell>
          <cell r="G926">
            <v>0</v>
          </cell>
          <cell r="H926">
            <v>38982</v>
          </cell>
          <cell r="I926">
            <v>0</v>
          </cell>
          <cell r="J926">
            <v>7638</v>
          </cell>
          <cell r="K926">
            <v>0</v>
          </cell>
          <cell r="L926">
            <v>15319</v>
          </cell>
          <cell r="M926">
            <v>0</v>
          </cell>
        </row>
        <row r="927">
          <cell r="F927">
            <v>9974</v>
          </cell>
          <cell r="G927">
            <v>0</v>
          </cell>
          <cell r="H927">
            <v>9902</v>
          </cell>
          <cell r="I927">
            <v>0</v>
          </cell>
          <cell r="J927">
            <v>13</v>
          </cell>
          <cell r="K927">
            <v>0</v>
          </cell>
          <cell r="L927">
            <v>59</v>
          </cell>
          <cell r="M927">
            <v>0</v>
          </cell>
        </row>
        <row r="928">
          <cell r="F928">
            <v>18365</v>
          </cell>
          <cell r="G928">
            <v>0</v>
          </cell>
          <cell r="H928">
            <v>17701</v>
          </cell>
          <cell r="I928">
            <v>0</v>
          </cell>
          <cell r="J928">
            <v>524</v>
          </cell>
          <cell r="K928">
            <v>0</v>
          </cell>
          <cell r="L928">
            <v>140</v>
          </cell>
          <cell r="M928">
            <v>0</v>
          </cell>
        </row>
        <row r="929">
          <cell r="F929">
            <v>2117</v>
          </cell>
          <cell r="G929">
            <v>0</v>
          </cell>
          <cell r="H929">
            <v>1311</v>
          </cell>
          <cell r="I929">
            <v>0</v>
          </cell>
          <cell r="J929">
            <v>262</v>
          </cell>
          <cell r="K929">
            <v>0</v>
          </cell>
          <cell r="L929">
            <v>544</v>
          </cell>
          <cell r="M929">
            <v>0</v>
          </cell>
        </row>
        <row r="930">
          <cell r="F930">
            <v>2094</v>
          </cell>
          <cell r="G930">
            <v>0</v>
          </cell>
          <cell r="H930">
            <v>1287</v>
          </cell>
          <cell r="I930">
            <v>0</v>
          </cell>
          <cell r="J930">
            <v>285</v>
          </cell>
          <cell r="K930">
            <v>0</v>
          </cell>
          <cell r="L930">
            <v>522</v>
          </cell>
          <cell r="M930">
            <v>0</v>
          </cell>
        </row>
        <row r="931">
          <cell r="F931">
            <v>280000</v>
          </cell>
          <cell r="G931">
            <v>0</v>
          </cell>
          <cell r="H931">
            <v>0</v>
          </cell>
          <cell r="I931">
            <v>0</v>
          </cell>
          <cell r="J931">
            <v>280000</v>
          </cell>
          <cell r="K931">
            <v>0</v>
          </cell>
          <cell r="L931">
            <v>0</v>
          </cell>
          <cell r="M931">
            <v>0</v>
          </cell>
        </row>
        <row r="932">
          <cell r="F932">
            <v>250000</v>
          </cell>
          <cell r="G932">
            <v>0</v>
          </cell>
          <cell r="H932">
            <v>0</v>
          </cell>
          <cell r="I932">
            <v>0</v>
          </cell>
          <cell r="J932">
            <v>250000</v>
          </cell>
          <cell r="K932">
            <v>0</v>
          </cell>
          <cell r="L932">
            <v>0</v>
          </cell>
          <cell r="M932">
            <v>0</v>
          </cell>
        </row>
        <row r="933">
          <cell r="F933">
            <v>0</v>
          </cell>
          <cell r="G933">
            <v>0</v>
          </cell>
          <cell r="H933">
            <v>0</v>
          </cell>
          <cell r="I933">
            <v>0</v>
          </cell>
          <cell r="J933">
            <v>0</v>
          </cell>
          <cell r="K933">
            <v>0</v>
          </cell>
          <cell r="L933">
            <v>0</v>
          </cell>
          <cell r="M933">
            <v>0</v>
          </cell>
        </row>
        <row r="934">
          <cell r="F934">
            <v>0</v>
          </cell>
          <cell r="G934">
            <v>0</v>
          </cell>
          <cell r="H934">
            <v>0</v>
          </cell>
          <cell r="I934">
            <v>0</v>
          </cell>
          <cell r="J934">
            <v>0</v>
          </cell>
          <cell r="K934">
            <v>0</v>
          </cell>
          <cell r="L934">
            <v>0</v>
          </cell>
          <cell r="M934">
            <v>0</v>
          </cell>
        </row>
        <row r="935">
          <cell r="F935">
            <v>0</v>
          </cell>
          <cell r="G935">
            <v>0</v>
          </cell>
          <cell r="H935">
            <v>0</v>
          </cell>
          <cell r="I935">
            <v>0</v>
          </cell>
          <cell r="J935">
            <v>0</v>
          </cell>
          <cell r="K935">
            <v>0</v>
          </cell>
          <cell r="L935">
            <v>0</v>
          </cell>
          <cell r="M935">
            <v>0</v>
          </cell>
        </row>
        <row r="936">
          <cell r="F936">
            <v>0</v>
          </cell>
          <cell r="G936">
            <v>0</v>
          </cell>
          <cell r="H936">
            <v>0</v>
          </cell>
          <cell r="I936">
            <v>0</v>
          </cell>
          <cell r="J936">
            <v>0</v>
          </cell>
          <cell r="K936">
            <v>0</v>
          </cell>
          <cell r="L936">
            <v>0</v>
          </cell>
          <cell r="M936">
            <v>0</v>
          </cell>
        </row>
        <row r="937">
          <cell r="F937">
            <v>0</v>
          </cell>
          <cell r="G937">
            <v>0</v>
          </cell>
          <cell r="H937">
            <v>0</v>
          </cell>
          <cell r="I937">
            <v>0</v>
          </cell>
          <cell r="J937">
            <v>0</v>
          </cell>
          <cell r="K937">
            <v>0</v>
          </cell>
          <cell r="L937">
            <v>0</v>
          </cell>
          <cell r="M937">
            <v>0</v>
          </cell>
        </row>
        <row r="938">
          <cell r="F938">
            <v>0</v>
          </cell>
          <cell r="G938">
            <v>0</v>
          </cell>
          <cell r="H938">
            <v>0</v>
          </cell>
          <cell r="I938">
            <v>0</v>
          </cell>
          <cell r="J938">
            <v>0</v>
          </cell>
          <cell r="K938">
            <v>0</v>
          </cell>
          <cell r="L938">
            <v>0</v>
          </cell>
          <cell r="M938">
            <v>0</v>
          </cell>
        </row>
        <row r="948">
          <cell r="F948">
            <v>49296</v>
          </cell>
          <cell r="G948">
            <v>0</v>
          </cell>
          <cell r="H948">
            <v>49296</v>
          </cell>
          <cell r="I948">
            <v>0</v>
          </cell>
        </row>
        <row r="949">
          <cell r="F949">
            <v>62694</v>
          </cell>
          <cell r="G949">
            <v>0</v>
          </cell>
          <cell r="H949">
            <v>62694</v>
          </cell>
          <cell r="I949">
            <v>0</v>
          </cell>
        </row>
        <row r="950">
          <cell r="F950">
            <v>70455</v>
          </cell>
          <cell r="G950">
            <v>0</v>
          </cell>
          <cell r="H950">
            <v>70455</v>
          </cell>
          <cell r="I950">
            <v>0</v>
          </cell>
        </row>
        <row r="951">
          <cell r="F951">
            <v>111738</v>
          </cell>
          <cell r="G951">
            <v>0</v>
          </cell>
          <cell r="H951">
            <v>111738</v>
          </cell>
          <cell r="I951">
            <v>0</v>
          </cell>
        </row>
        <row r="952">
          <cell r="F952">
            <v>53292</v>
          </cell>
          <cell r="G952">
            <v>0</v>
          </cell>
          <cell r="H952">
            <v>53292</v>
          </cell>
          <cell r="I952">
            <v>0</v>
          </cell>
        </row>
        <row r="953">
          <cell r="F953">
            <v>182333</v>
          </cell>
          <cell r="G953">
            <v>0</v>
          </cell>
          <cell r="H953">
            <v>182333</v>
          </cell>
          <cell r="I953">
            <v>0</v>
          </cell>
        </row>
        <row r="954">
          <cell r="F954">
            <v>56174</v>
          </cell>
          <cell r="G954">
            <v>0</v>
          </cell>
          <cell r="H954">
            <v>56174</v>
          </cell>
          <cell r="I954">
            <v>0</v>
          </cell>
        </row>
        <row r="955">
          <cell r="F955">
            <v>34360</v>
          </cell>
          <cell r="G955">
            <v>0</v>
          </cell>
          <cell r="H955">
            <v>34360</v>
          </cell>
          <cell r="I955">
            <v>0</v>
          </cell>
        </row>
        <row r="956">
          <cell r="F956">
            <v>80630</v>
          </cell>
          <cell r="G956">
            <v>0</v>
          </cell>
          <cell r="H956">
            <v>80630</v>
          </cell>
          <cell r="I956">
            <v>0</v>
          </cell>
        </row>
        <row r="957">
          <cell r="F957">
            <v>56623</v>
          </cell>
          <cell r="G957">
            <v>34540</v>
          </cell>
          <cell r="H957">
            <v>56623</v>
          </cell>
          <cell r="I957">
            <v>34540</v>
          </cell>
        </row>
        <row r="958">
          <cell r="F958">
            <v>83279</v>
          </cell>
          <cell r="G958">
            <v>0</v>
          </cell>
          <cell r="H958">
            <v>83279</v>
          </cell>
          <cell r="I958">
            <v>0</v>
          </cell>
        </row>
        <row r="959">
          <cell r="F959">
            <v>96205</v>
          </cell>
          <cell r="G959">
            <v>92356</v>
          </cell>
          <cell r="H959">
            <v>96205</v>
          </cell>
          <cell r="I959">
            <v>92356</v>
          </cell>
        </row>
        <row r="960">
          <cell r="F960">
            <v>50160</v>
          </cell>
          <cell r="G960">
            <v>0</v>
          </cell>
          <cell r="H960">
            <v>50160</v>
          </cell>
          <cell r="I960">
            <v>0</v>
          </cell>
        </row>
        <row r="961">
          <cell r="F961">
            <v>68225</v>
          </cell>
          <cell r="G961">
            <v>0</v>
          </cell>
          <cell r="H961">
            <v>68225</v>
          </cell>
          <cell r="I961">
            <v>0</v>
          </cell>
        </row>
        <row r="962">
          <cell r="F962">
            <v>89331</v>
          </cell>
          <cell r="G962">
            <v>0</v>
          </cell>
          <cell r="H962">
            <v>89331</v>
          </cell>
          <cell r="I962">
            <v>0</v>
          </cell>
        </row>
        <row r="963">
          <cell r="F963">
            <v>85223</v>
          </cell>
          <cell r="G963">
            <v>0</v>
          </cell>
          <cell r="H963">
            <v>85223</v>
          </cell>
          <cell r="I963">
            <v>0</v>
          </cell>
        </row>
        <row r="964">
          <cell r="F964">
            <v>0</v>
          </cell>
          <cell r="G964">
            <v>0</v>
          </cell>
          <cell r="H964">
            <v>0</v>
          </cell>
          <cell r="I964">
            <v>0</v>
          </cell>
        </row>
        <row r="965">
          <cell r="F965">
            <v>0</v>
          </cell>
          <cell r="G965">
            <v>0</v>
          </cell>
          <cell r="H965">
            <v>0</v>
          </cell>
          <cell r="I965">
            <v>0</v>
          </cell>
        </row>
        <row r="966">
          <cell r="F966">
            <v>0</v>
          </cell>
          <cell r="G966">
            <v>0</v>
          </cell>
          <cell r="H966">
            <v>0</v>
          </cell>
          <cell r="I966">
            <v>0</v>
          </cell>
        </row>
        <row r="967">
          <cell r="F967">
            <v>0</v>
          </cell>
          <cell r="G967">
            <v>0</v>
          </cell>
          <cell r="H967">
            <v>0</v>
          </cell>
          <cell r="I967">
            <v>0</v>
          </cell>
        </row>
        <row r="968">
          <cell r="F968">
            <v>53292</v>
          </cell>
          <cell r="G968">
            <v>0</v>
          </cell>
          <cell r="H968">
            <v>53292</v>
          </cell>
          <cell r="I968">
            <v>0</v>
          </cell>
        </row>
        <row r="969">
          <cell r="F969">
            <v>66149</v>
          </cell>
          <cell r="G969">
            <v>0</v>
          </cell>
          <cell r="H969">
            <v>66149</v>
          </cell>
          <cell r="I969">
            <v>0</v>
          </cell>
        </row>
        <row r="970">
          <cell r="F970">
            <v>34360</v>
          </cell>
          <cell r="G970">
            <v>0</v>
          </cell>
          <cell r="H970">
            <v>34360</v>
          </cell>
          <cell r="I970">
            <v>0</v>
          </cell>
        </row>
        <row r="971">
          <cell r="F971">
            <v>52839</v>
          </cell>
          <cell r="G971">
            <v>0</v>
          </cell>
          <cell r="H971">
            <v>52839</v>
          </cell>
          <cell r="I971">
            <v>0</v>
          </cell>
        </row>
        <row r="972">
          <cell r="F972">
            <v>56517</v>
          </cell>
          <cell r="G972">
            <v>0</v>
          </cell>
          <cell r="H972">
            <v>56517</v>
          </cell>
          <cell r="I972">
            <v>0</v>
          </cell>
        </row>
        <row r="973">
          <cell r="F973">
            <v>42524</v>
          </cell>
          <cell r="G973">
            <v>0</v>
          </cell>
          <cell r="H973">
            <v>42524</v>
          </cell>
          <cell r="I973">
            <v>0</v>
          </cell>
        </row>
        <row r="974">
          <cell r="F974">
            <v>49296</v>
          </cell>
          <cell r="G974">
            <v>0</v>
          </cell>
          <cell r="H974">
            <v>49296</v>
          </cell>
          <cell r="I974">
            <v>0</v>
          </cell>
        </row>
        <row r="975">
          <cell r="F975">
            <v>0</v>
          </cell>
          <cell r="G975">
            <v>0</v>
          </cell>
          <cell r="H975">
            <v>0</v>
          </cell>
          <cell r="I975">
            <v>0</v>
          </cell>
        </row>
        <row r="976">
          <cell r="F976">
            <v>0</v>
          </cell>
          <cell r="G976">
            <v>0</v>
          </cell>
          <cell r="H976">
            <v>0</v>
          </cell>
          <cell r="I976">
            <v>0</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설계조건"/>
      <sheetName val="2. 단면형상"/>
      <sheetName val="3. 바닥판"/>
      <sheetName val="3. 바닥판 (2)"/>
      <sheetName val="Y-WORK"/>
      <sheetName val="투찰"/>
      <sheetName val="토적"/>
      <sheetName val="일위대가"/>
      <sheetName val="전기일위대가"/>
      <sheetName val="CODE"/>
      <sheetName val="COPING"/>
      <sheetName val="1근거"/>
      <sheetName val="기둥(원형)"/>
      <sheetName val="말뚝지지력산정"/>
      <sheetName val="DATE"/>
      <sheetName val="3.1주형보 설계(3차로)"/>
      <sheetName val="늘음량"/>
      <sheetName val="역T형"/>
      <sheetName val="설계조건"/>
      <sheetName val="1.우편집중내역서"/>
      <sheetName val="입력데이타"/>
      <sheetName val="3CHBDC"/>
      <sheetName val="교각1"/>
      <sheetName val="#REF"/>
      <sheetName val="사각맨홀"/>
      <sheetName val="단면가정"/>
      <sheetName val="총괄표"/>
      <sheetName val="송라터널총괄"/>
      <sheetName val="I.설계조건"/>
      <sheetName val="Sheet5"/>
      <sheetName val="1_설계조건"/>
      <sheetName val="APT내역"/>
      <sheetName val="부대시설"/>
      <sheetName val="일위대가표"/>
      <sheetName val="SLAB"/>
      <sheetName val="2.3지지력"/>
      <sheetName val="손익분기점 데이터"/>
      <sheetName val="1.포항"/>
      <sheetName val="범례"/>
      <sheetName val="소비자가"/>
      <sheetName val="산출근거"/>
      <sheetName val="SLIDES"/>
      <sheetName val="2계산서서론부"/>
      <sheetName val="정보매체A동"/>
      <sheetName val="입찰안"/>
      <sheetName val="BK-6-O-1"/>
      <sheetName val="토공"/>
      <sheetName val="내역서"/>
      <sheetName val="1.설계기준"/>
      <sheetName val="대비"/>
      <sheetName val="장비"/>
      <sheetName val="노무"/>
      <sheetName val="자재"/>
      <sheetName val="산근1"/>
      <sheetName val="ABUT수량-A1"/>
      <sheetName val="건축내역"/>
      <sheetName val="우각부보강"/>
      <sheetName val="Sheet1 (2)"/>
      <sheetName val="지급자재"/>
      <sheetName val="Sheet1"/>
      <sheetName val="1. 설계조건 2.단면가정 3. 하중계산"/>
      <sheetName val="DATA 입력란"/>
      <sheetName val="부대공"/>
      <sheetName val="버스운행안내"/>
      <sheetName val="예방접종계획"/>
      <sheetName val="근태계획서"/>
      <sheetName val="계산근거"/>
      <sheetName val="2002상반기노임기준"/>
      <sheetName val="철근단면적"/>
      <sheetName val="INPUT(덕도방향-시점)"/>
      <sheetName val="전체분 내역서(전북도) 최종"/>
      <sheetName val="내역서 "/>
      <sheetName val="SLAB&quot;1&quot;"/>
      <sheetName val="도근좌표"/>
      <sheetName val="REACTION(USE평시)"/>
      <sheetName val="REACTION(USD지진시)"/>
      <sheetName val="수량산출근거(본선)"/>
      <sheetName val="전체내역서"/>
      <sheetName val="공사비예산서(토목분)"/>
      <sheetName val="공사비집계"/>
      <sheetName val="을"/>
      <sheetName val="cross beam"/>
      <sheetName val="금융비용"/>
      <sheetName val="물량표"/>
      <sheetName val="정부노임단가"/>
      <sheetName val="노원열병합  건축공사기성내역서"/>
      <sheetName val="INPUT"/>
      <sheetName val="사용성검토"/>
      <sheetName val="집계표"/>
      <sheetName val="하중"/>
      <sheetName val="자료"/>
      <sheetName val="국공유지및사유지"/>
      <sheetName val="공사원가계산서"/>
    </sheetNames>
    <sheetDataSet>
      <sheetData sheetId="0" refreshError="1">
        <row r="36">
          <cell r="D36">
            <v>2040000</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중기손료"/>
      <sheetName val="노임"/>
      <sheetName val="포장공"/>
      <sheetName val="Slurry"/>
      <sheetName val="토공"/>
      <sheetName val="콘크리트"/>
      <sheetName val="GABION"/>
      <sheetName val="법면보호공"/>
      <sheetName val="중분가드렐"/>
      <sheetName val="가드레일"/>
      <sheetName val="쏘파(노면파쇄기)"/>
      <sheetName val="배수공"/>
      <sheetName val="낙석방지책"/>
      <sheetName val="부대시설"/>
      <sheetName val="차선"/>
      <sheetName val="보도"/>
      <sheetName val="안전관리"/>
      <sheetName val="공사중표지판"/>
      <sheetName val="노견포장공"/>
      <sheetName val="중기솔뇨"/>
      <sheetName val="중기산출근거"/>
      <sheetName val="톡옹"/>
      <sheetName val="Pavement"/>
      <sheetName val="개뿅"/>
      <sheetName val="움방걸이표"/>
      <sheetName val="공구리"/>
      <sheetName val="법면보혹옹"/>
      <sheetName val="가드렐"/>
      <sheetName val="쏘파"/>
      <sheetName val="측구복개"/>
      <sheetName val="배숙옹"/>
      <sheetName val="낙썩방지책"/>
      <sheetName val="안정괄니"/>
      <sheetName val="차선도면"/>
      <sheetName val="1.설계조건"/>
    </sheetNames>
    <sheetDataSet>
      <sheetData sheetId="0" refreshError="1"/>
      <sheetData sheetId="1" refreshError="1"/>
      <sheetData sheetId="2" refreshError="1">
        <row r="38">
          <cell r="C38">
            <v>70380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사진대지(2칸)"/>
      <sheetName val="Sheet1"/>
      <sheetName val="Sheet2"/>
      <sheetName val="Sheet3"/>
      <sheetName val="Sheet1 (2)"/>
      <sheetName val="경비2내역"/>
      <sheetName val="교각계산"/>
      <sheetName val="WORK"/>
      <sheetName val="ITEM"/>
    </sheetNames>
    <sheetDataSet>
      <sheetData sheetId="0"/>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집계"/>
      <sheetName val="F철근집계"/>
      <sheetName val="type-F"/>
      <sheetName val="노임"/>
      <sheetName val="방음벽 기초 일반수량"/>
      <sheetName val="경비2내역"/>
      <sheetName val="설계조건"/>
      <sheetName val="기초공"/>
      <sheetName val="기둥(원형)"/>
      <sheetName val="옹벽"/>
      <sheetName val="입찰안"/>
      <sheetName val="말뚝지지력산정"/>
      <sheetName val="I.설계조건"/>
      <sheetName val="1.설계조건"/>
      <sheetName val="Sheet1"/>
      <sheetName val="안정검토"/>
      <sheetName val="철근단면적"/>
      <sheetName val="내역서"/>
      <sheetName val="통합"/>
      <sheetName val="3. 하중계산"/>
      <sheetName val="전기일위대가"/>
      <sheetName val="3련 BOX"/>
      <sheetName val="노원열병합  건축공사기성내역서"/>
      <sheetName val="조명시설"/>
      <sheetName val="전기계장"/>
      <sheetName val="내역"/>
      <sheetName val="COPING"/>
      <sheetName val="CODE"/>
      <sheetName val="건축내역"/>
      <sheetName val="매크로"/>
      <sheetName val="일위대가"/>
      <sheetName val="대비"/>
      <sheetName val="DATE"/>
      <sheetName val="TF상부수량"/>
      <sheetName val="진주방향"/>
      <sheetName val="DATA"/>
      <sheetName val="가도공"/>
      <sheetName val="직재"/>
      <sheetName val="토공계산서(부체도로)"/>
      <sheetName val="소비자가"/>
      <sheetName val="ABUT수량-A1"/>
      <sheetName val="깨기"/>
      <sheetName val="데이타"/>
      <sheetName val="단가"/>
      <sheetName val="단가조사"/>
      <sheetName val="1단계"/>
      <sheetName val="가시설수량"/>
      <sheetName val="단위수량"/>
      <sheetName val="Y-WORK"/>
      <sheetName val="H-pile(298x299)"/>
      <sheetName val="H-pile(250x250)"/>
      <sheetName val="2.단면가정"/>
      <sheetName val="4.말뚝설계"/>
      <sheetName val="INPUT"/>
      <sheetName val="3.하중산정4.지지력"/>
      <sheetName val="20관리비율"/>
      <sheetName val="Macro(전선)"/>
      <sheetName val="WORK"/>
      <sheetName val="1.설계기준"/>
      <sheetName val="SLAB"/>
      <sheetName val="단면치수"/>
      <sheetName val="외주가공"/>
      <sheetName val="터파기및재료"/>
      <sheetName val="교각1"/>
      <sheetName val="원형맨홀수량"/>
      <sheetName val="하중"/>
      <sheetName val="일위대가표"/>
      <sheetName val="투입대비"/>
      <sheetName val="내역표지"/>
      <sheetName val="말뚝물량"/>
      <sheetName val="소운반"/>
      <sheetName val="현황산출서"/>
      <sheetName val="수량산출"/>
      <sheetName val="공정별 수량산출서"/>
      <sheetName val="노임단가"/>
      <sheetName val="일반시방서"/>
      <sheetName val="갑지"/>
      <sheetName val="일위대가(조경)"/>
      <sheetName val="공사원가계산서"/>
      <sheetName val="수량집계"/>
      <sheetName val="자재 및 폐기물견적(2008)"/>
      <sheetName val="교각계산"/>
      <sheetName val="토공(우물통,기타) "/>
      <sheetName val="단면검토"/>
      <sheetName val="일위대가목차"/>
      <sheetName val="내력서"/>
      <sheetName val="총괄표"/>
      <sheetName val="Sheet5"/>
      <sheetName val="계산근거"/>
      <sheetName val="단면가정"/>
      <sheetName val="6PILE  (돌출)"/>
      <sheetName val="집계표"/>
      <sheetName val="인건비"/>
      <sheetName val="슬래브"/>
      <sheetName val="표지"/>
    </sheetNames>
    <sheetDataSet>
      <sheetData sheetId="0"/>
      <sheetData sheetId="1"/>
      <sheetData sheetId="2" refreshError="1">
        <row r="411">
          <cell r="AS411">
            <v>5.6829999999999989</v>
          </cell>
        </row>
        <row r="415">
          <cell r="AS415">
            <v>46.018999999999998</v>
          </cell>
        </row>
        <row r="419">
          <cell r="AS419">
            <v>202.292</v>
          </cell>
        </row>
      </sheetData>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refreshError="1"/>
      <sheetData sheetId="56" refreshError="1"/>
      <sheetData sheetId="57" refreshError="1"/>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총괄내"/>
      <sheetName val="내역서"/>
      <sheetName val="일위식재"/>
      <sheetName val="일위시설"/>
      <sheetName val="단가"/>
      <sheetName val="수량1"/>
      <sheetName val="수량2"/>
      <sheetName val="별산1"/>
      <sheetName val="별산2"/>
      <sheetName val="중기"/>
      <sheetName val="부표"/>
      <sheetName val="수량3"/>
      <sheetName val="수량4"/>
      <sheetName val="코드표"/>
      <sheetName val="Cell목록"/>
      <sheetName val="표지"/>
      <sheetName val="안정검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
          <cell r="A1" t="str">
            <v>*규격별 식재품</v>
          </cell>
        </row>
      </sheetData>
      <sheetData sheetId="15"/>
      <sheetData sheetId="16"/>
      <sheetData sheetId="1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량간지"/>
      <sheetName val="목차"/>
      <sheetName val="역T형"/>
      <sheetName val="4.단면계산"/>
      <sheetName val="4.5.철근량"/>
      <sheetName val="SAP"/>
      <sheetName val="단면력(X)"/>
      <sheetName val="U"/>
      <sheetName val="S"/>
      <sheetName val="model"/>
      <sheetName val="PILE"/>
      <sheetName val="접속 SLAB,BRACKET 설계"/>
      <sheetName val="철근보강위치"/>
      <sheetName val="날개벽1-1"/>
      <sheetName val="날개벽1-2"/>
      <sheetName val="날개벽1"/>
      <sheetName val="날개벽2"/>
      <sheetName val="날개벽3"/>
      <sheetName val="Module1"/>
      <sheetName val="변수정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8">
          <cell r="T8">
            <v>2.2999999999999998</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포장면적산출"/>
      <sheetName val="DATA"/>
      <sheetName val="데이타"/>
      <sheetName val="우수공"/>
      <sheetName val="type-F"/>
      <sheetName val="#REF"/>
      <sheetName val="포장공자재집계표"/>
      <sheetName val="DATE"/>
      <sheetName val="차액보증"/>
      <sheetName val="wing"/>
      <sheetName val="수량산출"/>
      <sheetName val="이토변실(A3-LINE)"/>
      <sheetName val="횡배수관집현황(2공구)"/>
      <sheetName val="한강운반비"/>
      <sheetName val="노무비"/>
      <sheetName val="98NS-N"/>
      <sheetName val="노임(1차)"/>
      <sheetName val="당초"/>
      <sheetName val="6PILE  (돌출)"/>
      <sheetName val="6공구(당초)"/>
      <sheetName val="몰탈재료산출"/>
      <sheetName val="단위수량"/>
      <sheetName val="맨홀조서"/>
      <sheetName val="공사비"/>
      <sheetName val="중산교"/>
      <sheetName val="하수급견적대비"/>
      <sheetName val="공사설계"/>
      <sheetName val="단가산출서"/>
      <sheetName val="건축내역"/>
      <sheetName val="Sheet1 (2)"/>
      <sheetName val="Sheet1"/>
      <sheetName val="BSD (2)"/>
      <sheetName val="보차도경계석"/>
      <sheetName val="규준틀"/>
      <sheetName val="N賃率-職"/>
      <sheetName val="일위대가"/>
      <sheetName val="단 box"/>
      <sheetName val="앵커구조계산"/>
      <sheetName val="소야공정계획표"/>
      <sheetName val="터파기및재료"/>
      <sheetName val="tggwan(mac)"/>
      <sheetName val="보안등"/>
      <sheetName val="수량산출서"/>
      <sheetName val="000000"/>
      <sheetName val="데리네이타현황"/>
      <sheetName val="하부철근수량"/>
      <sheetName val="토공A"/>
      <sheetName val="조명시설"/>
      <sheetName val="J直材4"/>
      <sheetName val="COPING"/>
      <sheetName val="우각부보강"/>
      <sheetName val="횡배수관재료-"/>
      <sheetName val="계산서(직선부)"/>
      <sheetName val="포장재료집계표"/>
      <sheetName val="콘크리트측구연장"/>
      <sheetName val="포장공"/>
      <sheetName val="-몰탈콘크리트"/>
      <sheetName val="-배수구조물공토공"/>
      <sheetName val="수로단위수량"/>
      <sheetName val="산출근거"/>
      <sheetName val="98수문일위"/>
      <sheetName val="내역서"/>
      <sheetName val="위치조서"/>
      <sheetName val="교각1"/>
      <sheetName val="입찰안"/>
      <sheetName val="도로토적"/>
      <sheetName val="정부노임단가"/>
      <sheetName val="예정공정완"/>
      <sheetName val="집계표"/>
      <sheetName val="기초공"/>
      <sheetName val="기둥(원형)"/>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3련 BOX"/>
      <sheetName val="비탈면보호공수량산출"/>
      <sheetName val="설계조건"/>
      <sheetName val="가도공"/>
      <sheetName val="준검 내역서"/>
      <sheetName val="토공계산서(부체도로)"/>
      <sheetName val="Sheet2"/>
      <sheetName val="Sheet3"/>
      <sheetName val="논산"/>
      <sheetName val="입고장부 (4)"/>
      <sheetName val="BSD_(2)"/>
      <sheetName val="토공계산"/>
      <sheetName val="지급자재"/>
      <sheetName val="경산"/>
      <sheetName val="웅진교-S2"/>
      <sheetName val="MOTOR"/>
      <sheetName val="일반공사"/>
      <sheetName val="XL4Poppy"/>
      <sheetName val="실행철강하도"/>
      <sheetName val="노임"/>
      <sheetName val="수안보-MBR1"/>
      <sheetName val="02 SLAB"/>
      <sheetName val="05 BOX"/>
      <sheetName val="공사비집계"/>
      <sheetName val="설계가"/>
      <sheetName val="일위대가표"/>
      <sheetName val="조명율표"/>
      <sheetName val="맨홀되메우기"/>
      <sheetName val="횡배수관기초"/>
      <sheetName val="횡배수관수량집계"/>
      <sheetName val="자재단가표"/>
      <sheetName val="보도경계블럭"/>
      <sheetName val="날개벽"/>
      <sheetName val="8.석축단위(H=1.5M)"/>
      <sheetName val="설비내역서"/>
      <sheetName val="건축내역서"/>
      <sheetName val="전기내역서"/>
      <sheetName val="수목표준대가"/>
      <sheetName val="I.설계조건"/>
      <sheetName val="본체"/>
      <sheetName val="일위목록"/>
      <sheetName val="노임단가"/>
      <sheetName val="crude.SLAB RE-bar"/>
      <sheetName val="FRT_O"/>
      <sheetName val="FAB_I"/>
      <sheetName val="노견단위수량"/>
      <sheetName val="설계변경내역서"/>
      <sheetName val="단면 (2)"/>
      <sheetName val="일위대가목차"/>
      <sheetName val="공량산출서"/>
      <sheetName val="우수"/>
      <sheetName val="단면검토"/>
      <sheetName val="철근단면적"/>
      <sheetName val="대로근거"/>
      <sheetName val="중로근거"/>
      <sheetName val="말뚝지지력산정"/>
      <sheetName val="Dae_Jiju"/>
      <sheetName val="DANGA"/>
      <sheetName val="Sikje_ingun"/>
      <sheetName val="TREE_D"/>
      <sheetName val="예정(3)"/>
      <sheetName val="BID"/>
      <sheetName val="설계총괄표"/>
      <sheetName val="1.설계조건"/>
      <sheetName val="예산변경사항"/>
      <sheetName val="배수관공"/>
      <sheetName val="안정검토"/>
      <sheetName val="4)유동표"/>
      <sheetName val="대전-교대(A1-A2)"/>
      <sheetName val="단가조사"/>
      <sheetName val="TEL"/>
      <sheetName val="배수공집계표"/>
      <sheetName val="기계경비"/>
      <sheetName val="일반자재"/>
      <sheetName val="배수공"/>
      <sheetName val="견적서세부내용"/>
      <sheetName val="견적내용입력"/>
      <sheetName val="발신정보"/>
      <sheetName val="sheets"/>
      <sheetName val="말뚝물량"/>
      <sheetName val="토공집계"/>
      <sheetName val="인건비"/>
      <sheetName val="요율"/>
      <sheetName val="변압기 및 발전기 용량"/>
      <sheetName val="공내역"/>
      <sheetName val="J형측구단위수량"/>
      <sheetName val="input"/>
      <sheetName val="집수정(600-700)"/>
      <sheetName val="중간부"/>
      <sheetName val="RAHMEN"/>
      <sheetName val="터널조도"/>
      <sheetName val="업무량"/>
      <sheetName val="Total"/>
      <sheetName val="C3"/>
      <sheetName val="주형"/>
      <sheetName val="반중력식옹벽"/>
      <sheetName val="H-pile(298x299)"/>
      <sheetName val="H-pile(250x250)"/>
      <sheetName val="토공(우물통,기타) "/>
      <sheetName val="인부노임"/>
      <sheetName val="식재인부"/>
      <sheetName val="공통가설"/>
      <sheetName val="공사개요"/>
      <sheetName val="건축집계표"/>
      <sheetName val="내역"/>
      <sheetName val="Customer Databas"/>
      <sheetName val="Proposal"/>
      <sheetName val="자재집게표 "/>
      <sheetName val="1.수인터널"/>
      <sheetName val="ilch"/>
      <sheetName val="횡배수관토공수량"/>
      <sheetName val="2000전체분"/>
      <sheetName val="2000년1차"/>
      <sheetName val="입력"/>
      <sheetName val="3.바닥판설계"/>
      <sheetName val="단면가정"/>
      <sheetName val="방음벽 기초 일반수량"/>
      <sheetName val="원형1호맨홀토공수량"/>
      <sheetName val="T형( 파일기초) 공현1교"/>
      <sheetName val="심사계산"/>
      <sheetName val="심사물량"/>
      <sheetName val="8.PILE  (돌출)"/>
      <sheetName val="우배수"/>
      <sheetName val="단위단가"/>
      <sheetName val="산근1,2"/>
      <sheetName val="순성토"/>
      <sheetName val="장비"/>
      <sheetName val="산근1"/>
      <sheetName val="노무"/>
      <sheetName val="자재"/>
      <sheetName val="중기사용료"/>
      <sheetName val="일위대가표(DEEP)"/>
      <sheetName val="산출내역서집계표"/>
      <sheetName val="단가비교표"/>
      <sheetName val="단위중량"/>
      <sheetName val="암거단위"/>
      <sheetName val="화산경계"/>
      <sheetName val="총괄"/>
      <sheetName val="3BL공동구 수량"/>
      <sheetName val="연장및면적(좌측)"/>
      <sheetName val="깨기"/>
      <sheetName val="소비자가"/>
      <sheetName val="담장산출"/>
      <sheetName val="충주"/>
      <sheetName val="Y-WORK"/>
      <sheetName val="포장수량집계"/>
      <sheetName val="t형"/>
      <sheetName val="노임목록"/>
      <sheetName val="자재목록"/>
      <sheetName val="중기목록"/>
      <sheetName val="횡배수관"/>
      <sheetName val="2007년SOURCE"/>
      <sheetName val="대비"/>
      <sheetName val="산출"/>
      <sheetName val="토지조서"/>
      <sheetName val="산출목록표"/>
      <sheetName val="역T형교대-2수량"/>
      <sheetName val="코드표"/>
      <sheetName val="NOMUBI"/>
      <sheetName val="sw1"/>
      <sheetName val="원계(계)"/>
      <sheetName val="단가일람표"/>
      <sheetName val="2.0X1.5"/>
      <sheetName val="종배수관(신)"/>
      <sheetName val="자료입력"/>
      <sheetName val="종배수관면벽신"/>
      <sheetName val="적용단위길이"/>
      <sheetName val="관로공표지"/>
      <sheetName val="암거공"/>
      <sheetName val="guard(mac)"/>
      <sheetName val="설계예산서"/>
      <sheetName val="예산내역서"/>
      <sheetName val="골재산출"/>
      <sheetName val="설계"/>
      <sheetName val="TOTAL3"/>
      <sheetName val="단가"/>
      <sheetName val="PUMP"/>
      <sheetName val="dtt0301"/>
      <sheetName val="G.R300경비"/>
      <sheetName val="반응조"/>
      <sheetName val="횡날개수집"/>
      <sheetName val="수량집계"/>
      <sheetName val="화재 탐지 설비"/>
      <sheetName val="버스운행안내"/>
      <sheetName val="근태계획서"/>
      <sheetName val="예방접종계획"/>
      <sheetName val="맨홀수량산출(A-LINE)"/>
      <sheetName val="특별교실"/>
      <sheetName val="투찰"/>
      <sheetName val="기기리스트"/>
      <sheetName val="품셈TABLE"/>
      <sheetName val="식재가격"/>
      <sheetName val="식재총괄"/>
      <sheetName val="단가산출"/>
      <sheetName val="新철폐복2"/>
      <sheetName val="新철폐복3"/>
      <sheetName val="STEEL BOX 단면설계(SEC.8)"/>
      <sheetName val="공사비명세서"/>
      <sheetName val="TYPE1"/>
      <sheetName val="인건비 "/>
      <sheetName val="을"/>
      <sheetName val="원가계산서"/>
      <sheetName val="전체철근집계"/>
      <sheetName val="조건표"/>
      <sheetName val="일반수량집계표"/>
      <sheetName val="토사(PE)"/>
      <sheetName val="자료"/>
      <sheetName val="계산서(곡선부)"/>
      <sheetName val="-치수표(곡선부)"/>
      <sheetName val="wall"/>
      <sheetName val="전기일위대가"/>
      <sheetName val="상 부"/>
      <sheetName val="견적서"/>
      <sheetName val="자재단가"/>
      <sheetName val="장비경비"/>
      <sheetName val="조도계산서 (도서)"/>
      <sheetName val="조립식옹벽집계"/>
      <sheetName val="유말집계"/>
      <sheetName val="수로교구조물내역"/>
      <sheetName val="가감수량"/>
      <sheetName val="맨홀수량산출"/>
      <sheetName val="일위대가표 (2)"/>
      <sheetName val="001"/>
      <sheetName val="금호"/>
      <sheetName val="공제구간조서"/>
      <sheetName val="단가 및 재료비"/>
      <sheetName val="중기사용료산출근거"/>
      <sheetName val="단가산출2"/>
      <sheetName val="맨홀기준"/>
      <sheetName val="단가산출1"/>
      <sheetName val="하조서"/>
      <sheetName val="사각맨홀"/>
      <sheetName val="접속 SLAB,BRACKET 설계"/>
      <sheetName val="총수량집계표"/>
      <sheetName val="경비_원본"/>
      <sheetName val="맨홀인상,인하조서"/>
      <sheetName val="포장재료(1)"/>
      <sheetName val="공사"/>
      <sheetName val="경비2내역"/>
      <sheetName val="일위대가(가설)"/>
      <sheetName val="마산방향철근집계"/>
      <sheetName val="진주방향"/>
      <sheetName val="마산방향"/>
      <sheetName val="골재및자재집계표"/>
      <sheetName val="ⴭⴭⴭⴭⴭ"/>
      <sheetName val="수목단가"/>
      <sheetName val="시설수량표"/>
      <sheetName val="식재수량표"/>
      <sheetName val=" 토목 처리장도급내역서 "/>
      <sheetName val="96보완계획7.12"/>
      <sheetName val="배선(낙차)"/>
      <sheetName val="지구단위계획"/>
      <sheetName val="금액내역서"/>
      <sheetName val="가시설단위수량"/>
      <sheetName val="관급자재"/>
      <sheetName val="시멘,골재"/>
      <sheetName val="콘크집계"/>
      <sheetName val="낙차공"/>
      <sheetName val="자재집계1"/>
      <sheetName val="측구날개벽"/>
      <sheetName val="호안공재료집계표"/>
      <sheetName val="맨홀수량"/>
      <sheetName val="BOX"/>
      <sheetName val="일반부표"/>
      <sheetName val="단가표"/>
      <sheetName val="원형측구(B-type)"/>
      <sheetName val="FOOTING단면력"/>
      <sheetName val="파일의이용"/>
      <sheetName val="토적표(1)"/>
      <sheetName val="상부공"/>
      <sheetName val="평균높이산출근거"/>
      <sheetName val="횡배수관위치조서"/>
      <sheetName val="낙찰표"/>
      <sheetName val="부대내역"/>
      <sheetName val="내역서01"/>
      <sheetName val="sub"/>
      <sheetName val="Macro(전선)"/>
      <sheetName val="(A)내역서"/>
      <sheetName val="토목내역서"/>
      <sheetName val="비교1"/>
      <sheetName val="COVER"/>
      <sheetName val="수량3"/>
      <sheetName val="WO"/>
      <sheetName val="1차증가원가계산"/>
      <sheetName val="공구원가계산"/>
      <sheetName val="RangeObject"/>
      <sheetName val="일위"/>
      <sheetName val="11"/>
      <sheetName val="소업1교"/>
      <sheetName val="24분기"/>
      <sheetName val="전원계측기지수"/>
      <sheetName val="Tenants"/>
      <sheetName val="토사_PE_"/>
      <sheetName val="프랜트면허"/>
      <sheetName val="토목주소"/>
      <sheetName val="내역서1"/>
      <sheetName val="기초"/>
      <sheetName val="변화치수"/>
      <sheetName val="REINF."/>
      <sheetName val="공주-교대(A1)"/>
      <sheetName val="출력X"/>
      <sheetName val="중기손료"/>
      <sheetName val="용집"/>
      <sheetName val="Sheet4"/>
      <sheetName val="단면치수"/>
      <sheetName val="Area"/>
      <sheetName val="참고 1"/>
      <sheetName val="운동장 (2)"/>
      <sheetName val="제출내역 (2)"/>
      <sheetName val="신당동집계표"/>
      <sheetName val="공기"/>
      <sheetName val="총괄표"/>
      <sheetName val="인공산출"/>
      <sheetName val="통합"/>
      <sheetName val="토공(완충)"/>
      <sheetName val="SORCE1"/>
      <sheetName val="정산입력"/>
      <sheetName val="설직재-1"/>
      <sheetName val="접속도로1"/>
      <sheetName val="실행내역 "/>
      <sheetName val="구조물토적"/>
      <sheetName val="배수장토목공사비"/>
      <sheetName val=" 견적서"/>
      <sheetName val="FB25JN"/>
      <sheetName val="COPING-1"/>
      <sheetName val="BQ(실행)"/>
      <sheetName val="총괄설계내역서"/>
      <sheetName val="Macro(발전기)"/>
      <sheetName val="전차선로 물량표"/>
      <sheetName val="&lt;목록&gt;"/>
      <sheetName val="구조물철거타공정이월"/>
      <sheetName val="세목전체"/>
      <sheetName val="DATA1"/>
      <sheetName val="품셈"/>
      <sheetName val="1.관로"/>
      <sheetName val="H-PILE수량집계"/>
      <sheetName val="운반"/>
      <sheetName val="RE9604"/>
      <sheetName val="98지급계획"/>
      <sheetName val="정보매체A동"/>
      <sheetName val="실행예산"/>
      <sheetName val="접속도로집"/>
      <sheetName val="산출내역서"/>
      <sheetName val="남평내역"/>
      <sheetName val="과천MAIN"/>
      <sheetName val="I一般比"/>
      <sheetName val="계정"/>
      <sheetName val="공사비총괄표"/>
      <sheetName val="7단가"/>
      <sheetName val="내역서변경성원"/>
      <sheetName val="계화배수"/>
      <sheetName val="T1"/>
      <sheetName val="토적표"/>
      <sheetName val="설비"/>
      <sheetName val="design criteria"/>
      <sheetName val="working load at the btm ft."/>
      <sheetName val="plan&amp;section of foundation"/>
      <sheetName val="member design"/>
      <sheetName val="2.단면가정"/>
      <sheetName val="4.말뚝설계"/>
      <sheetName val="수문일1"/>
      <sheetName val="총괄내역서"/>
      <sheetName val="단위중기"/>
      <sheetName val="capbeam(1)"/>
      <sheetName val="1련박스"/>
      <sheetName val="설계개요"/>
      <sheetName val="횡 연장"/>
      <sheetName val="토공총"/>
      <sheetName val="SLAB"/>
      <sheetName val="Sheet5"/>
      <sheetName val="좌측"/>
      <sheetName val="자재 집계표"/>
      <sheetName val="5.모델링"/>
      <sheetName val="비교표"/>
      <sheetName val="동해title"/>
      <sheetName val="메인거더-크로스빔200연결부"/>
      <sheetName val=" 냉각수펌프"/>
      <sheetName val="inputdata"/>
      <sheetName val="INPUT(덕도방향-시점)"/>
      <sheetName val="개요"/>
      <sheetName val="분류작업"/>
      <sheetName val="수자재단위당"/>
      <sheetName val="흄관기초"/>
      <sheetName val="적용토목"/>
      <sheetName val="내역금회"/>
      <sheetName val="집계"/>
      <sheetName val="재료집계표빽업"/>
      <sheetName val="VXXXXX"/>
      <sheetName val="설계명세서"/>
      <sheetName val="1단계"/>
      <sheetName val="기본자료"/>
      <sheetName val="포장직선구간"/>
      <sheetName val="1.설계기준"/>
      <sheetName val="6호기"/>
      <sheetName val="기본단가표"/>
      <sheetName val="산출근거(S4)"/>
      <sheetName val="3도로"/>
      <sheetName val="입력DATA"/>
      <sheetName val="바닥판"/>
      <sheetName val="표지 (2)"/>
      <sheetName val="용수지선토적"/>
      <sheetName val="Pier 3"/>
      <sheetName val="산수배수"/>
      <sheetName val="A-4"/>
      <sheetName val="첨부1"/>
      <sheetName val="토공분배표"/>
      <sheetName val="평균터파기고(1-2,ASP)"/>
      <sheetName val="Data&amp;Result"/>
      <sheetName val="가공비"/>
      <sheetName val="내역서(기계)"/>
      <sheetName val="자(3.0m)"/>
      <sheetName val="IT-BAT"/>
      <sheetName val="96노임기준"/>
      <sheetName val="장비집계"/>
      <sheetName val="식생블럭단위수량"/>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소요자재"/>
      <sheetName val="노무산출서"/>
      <sheetName val="인사자료총집계"/>
      <sheetName val="갑지(추정)"/>
      <sheetName val="맨홀토공수량"/>
      <sheetName val="인건-측정"/>
      <sheetName val="대치판정"/>
      <sheetName val="설 계"/>
      <sheetName val="96보완계획7_12"/>
      <sheetName val="Sheet1_(2)"/>
      <sheetName val="종단계산"/>
      <sheetName val="일위_파일"/>
      <sheetName val="ITEM"/>
      <sheetName val="200"/>
      <sheetName val="부재력정리"/>
      <sheetName val="soil bearing check"/>
      <sheetName val="1차변경내역"/>
      <sheetName val="횡배위치"/>
      <sheetName val="계산중"/>
      <sheetName val="실행내역서"/>
      <sheetName val="편입조서"/>
      <sheetName val="-배수구조총재료"/>
      <sheetName val="각형맨홀"/>
      <sheetName val="20관리비율"/>
      <sheetName val="물량표"/>
      <sheetName val="관리비"/>
      <sheetName val="PW3"/>
      <sheetName val="PW4"/>
      <sheetName val="SC1"/>
      <sheetName val="hvac(제어동)"/>
      <sheetName val="000 단가"/>
      <sheetName val="견적"/>
      <sheetName val="2004SS"/>
      <sheetName val="2004CJ"/>
      <sheetName val="토지산출근거"/>
      <sheetName val="공통부대비"/>
      <sheetName val="배수내역 (2)"/>
      <sheetName val="날개벽(좌,우=45도,75도)"/>
      <sheetName val="수량명세서"/>
      <sheetName val="전기"/>
      <sheetName val="VXXXXXXX"/>
      <sheetName val="현대건설공구(UNIT)"/>
      <sheetName val="0529토지이용_Intersect"/>
      <sheetName val="제-노임"/>
      <sheetName val="제직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efreshError="1"/>
      <sheetData sheetId="155" refreshError="1"/>
      <sheetData sheetId="156" refreshError="1"/>
      <sheetData sheetId="157" refreshError="1"/>
      <sheetData sheetId="158" refreshError="1"/>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sheetData sheetId="569"/>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공사개요1"/>
      <sheetName val="용지보상현황"/>
      <sheetName val="문제점및대책 "/>
      <sheetName val="노선도"/>
      <sheetName val="기구조직"/>
      <sheetName val="토공,배수공"/>
      <sheetName val="구조물공"/>
      <sheetName val="포장공"/>
      <sheetName val="품질관리"/>
      <sheetName val="안전관리"/>
      <sheetName val="환경관리 "/>
      <sheetName val="토공(우물통,기타) "/>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참조"/>
      <sheetName val="용산1(해보)"/>
    </sheetNames>
    <sheetDataSet>
      <sheetData sheetId="0" refreshError="1"/>
      <sheetData sheetId="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덕도집계"/>
      <sheetName val="덕도"/>
      <sheetName val="INPUT(덕도방향-시점)"/>
      <sheetName val="기계내역"/>
    </sheetNames>
    <sheetDataSet>
      <sheetData sheetId="0"/>
      <sheetData sheetId="1"/>
      <sheetData sheetId="2"/>
      <sheetData sheetId="3"/>
      <sheetData sheetId="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도서)"/>
      <sheetName val="변압기용량"/>
      <sheetName val="발전기"/>
      <sheetName val="발전기부하"/>
      <sheetName val="축전지"/>
      <sheetName val="전압조건(도서)"/>
      <sheetName val="전압(도서)"/>
      <sheetName val="부하조건(도서)"/>
      <sheetName val="조도계산서 (도서)"/>
      <sheetName val="DS-LOAD"/>
      <sheetName val="참조"/>
    </sheetNames>
    <definedNames>
      <definedName name="In_Vat"/>
    </defined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설계조건"/>
      <sheetName val="단면가정"/>
      <sheetName val="형상"/>
      <sheetName val="하중산정"/>
      <sheetName val="모델링"/>
      <sheetName val="하중재하"/>
      <sheetName val="하중조합"/>
      <sheetName val="sap90"/>
      <sheetName val="Sheet9"/>
      <sheetName val="Sheet10"/>
      <sheetName val="Sheet11"/>
      <sheetName val="Sheet12"/>
      <sheetName val="Sheet13"/>
      <sheetName val="Sheet14"/>
      <sheetName val="Sheet15"/>
      <sheetName val="Sheet16"/>
      <sheetName val="노임"/>
    </sheetNames>
    <sheetDataSet>
      <sheetData sheetId="0"/>
      <sheetData sheetId="1"/>
      <sheetData sheetId="2"/>
      <sheetData sheetId="3" refreshError="1">
        <row r="6">
          <cell r="F6">
            <v>7.6499999999999995</v>
          </cell>
        </row>
        <row r="7">
          <cell r="F7">
            <v>3.8249999999999997</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하자식재(하남)"/>
      <sheetName val="Sheet1"/>
      <sheetName val="Sheet2"/>
      <sheetName val="Sheet3"/>
      <sheetName val="하남식재"/>
      <sheetName val="조도계산서 (도서)"/>
    </sheetNames>
    <definedNames>
      <definedName name="Macro10"/>
      <definedName name="Macro12"/>
      <definedName name="Macro13"/>
      <definedName name="Macro14"/>
      <definedName name="Macro7"/>
      <definedName name="Macro8"/>
      <definedName name="Macro9"/>
    </defined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본체"/>
      <sheetName val="단면력 집계표"/>
      <sheetName val="기초설계"/>
      <sheetName val="사용성검토"/>
      <sheetName val="우각부보강"/>
      <sheetName val="날개벽"/>
      <sheetName val="PARAPHET"/>
      <sheetName val="균열검토"/>
      <sheetName val="COPING"/>
      <sheetName val="동물이~1"/>
      <sheetName val="Sheet1"/>
      <sheetName val="형상"/>
      <sheetName val="ABUT수량-A1"/>
      <sheetName val="MOTOR"/>
      <sheetName val="내역서"/>
      <sheetName val="배수관공"/>
      <sheetName val="배수공 주요자재 집계표"/>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VXXXX"/>
      <sheetName val="총괄표"/>
      <sheetName val="내역서"/>
      <sheetName val="공간별식재내역"/>
      <sheetName val="단가대비표"/>
      <sheetName val="지급자재"/>
      <sheetName val="수목할증"/>
      <sheetName val="노임단가"/>
      <sheetName val="일위대가목록"/>
      <sheetName val="일위대가"/>
      <sheetName val="수목수량총괄"/>
      <sheetName val="당간지주"/>
      <sheetName val="비료단가"/>
      <sheetName val="공총괄표"/>
      <sheetName val="공내역서"/>
      <sheetName val="견적대비표"/>
      <sheetName val="Sheet11"/>
      <sheetName val="Sheet12"/>
      <sheetName val="Sheet13"/>
      <sheetName val="Sheet14"/>
      <sheetName val="Sheet15"/>
      <sheetName val="Sheet16"/>
      <sheetName val="데이타"/>
      <sheetName val="집계표"/>
      <sheetName val="용수량(생활용수)"/>
      <sheetName val="DATE"/>
      <sheetName val="우각부보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우각부보강"/>
      <sheetName val="터널조도"/>
      <sheetName val="외천교"/>
      <sheetName val="수안보-MBR1"/>
      <sheetName val="부하(성남)"/>
      <sheetName val="노임"/>
      <sheetName val="2000년1차"/>
      <sheetName val="터파기및재료"/>
      <sheetName val="3련 BOX"/>
      <sheetName val="A-4"/>
      <sheetName val="1.설계조건"/>
      <sheetName val="제수"/>
      <sheetName val="공기"/>
      <sheetName val="암거날개벽재료집계"/>
      <sheetName val="1.설계기준"/>
      <sheetName val="노임단가"/>
      <sheetName val="구조물집계"/>
      <sheetName val="토공집계"/>
      <sheetName val="미드수량"/>
      <sheetName val="2000전체분"/>
      <sheetName val="FOOTING단면력"/>
      <sheetName val="#REF"/>
      <sheetName val="J直材4"/>
      <sheetName val="설계"/>
      <sheetName val="중산교"/>
      <sheetName val="Sheet1"/>
      <sheetName val="공사비집계"/>
      <sheetName val="입찰안"/>
      <sheetName val="실행철강하도"/>
      <sheetName val="COPING"/>
      <sheetName val="DATE"/>
      <sheetName val="설계조건"/>
      <sheetName val="상수도토공집계표"/>
      <sheetName val="직노"/>
      <sheetName val="재료비"/>
      <sheetName val="조도계산서 (도서)"/>
      <sheetName val="검토"/>
      <sheetName val="자재단가비교표"/>
      <sheetName val="4)유동표"/>
      <sheetName val="9GNG운반"/>
      <sheetName val="소야공정계획표"/>
      <sheetName val="96보완계획7.12"/>
      <sheetName val="접속도로1"/>
      <sheetName val="북방3터널"/>
      <sheetName val="MOTOR"/>
      <sheetName val="자재일람"/>
      <sheetName val="견적서"/>
      <sheetName val="8.PILE  (돌출)"/>
      <sheetName val="일위대가(계측기설치)"/>
      <sheetName val="C"/>
      <sheetName val="WORK"/>
      <sheetName val="반중력식옹벽"/>
      <sheetName val="DATA"/>
      <sheetName val="INPUT"/>
      <sheetName val="Sheet1 (2)"/>
      <sheetName val="접속슬래브"/>
      <sheetName val="기본DATA"/>
      <sheetName val="Sheet2"/>
      <sheetName val="상행-교대(A1-A2)"/>
      <sheetName val="단면치수"/>
      <sheetName val="약품공급2"/>
      <sheetName val="GAEYO"/>
      <sheetName val="기초계산(Pmax)"/>
      <sheetName val="5.모델링"/>
      <sheetName val="대조표(0108)"/>
      <sheetName val="부하계산서"/>
      <sheetName val="접속도수량집계표"/>
      <sheetName val="Sheet17"/>
      <sheetName val="자재조사표"/>
      <sheetName val="품셈총괄표"/>
      <sheetName val="시중노임단가"/>
      <sheetName val="일위대가"/>
      <sheetName val="일위대가(1)"/>
      <sheetName val="코드표"/>
      <sheetName val="일위_파일"/>
      <sheetName val="빗물받이(910-510-410)"/>
      <sheetName val="수량산출"/>
      <sheetName val="단면설계"/>
      <sheetName val="안정검토"/>
      <sheetName val="교대(A1)"/>
      <sheetName val="을지"/>
      <sheetName val="보차도경계석"/>
      <sheetName val="준공정산"/>
      <sheetName val="플랜트 설치"/>
      <sheetName val="내역"/>
      <sheetName val="교각1"/>
      <sheetName val="중사"/>
      <sheetName val="방호벽"/>
      <sheetName val="용수량(생활용수)"/>
      <sheetName val="설산1.나"/>
      <sheetName val="본사S"/>
      <sheetName val="1SPAN"/>
      <sheetName val="ETC"/>
      <sheetName val="ⴭⴭⴭⴭ"/>
      <sheetName val="대치판정"/>
      <sheetName val="PSCbeam설계"/>
      <sheetName val="일반공사"/>
      <sheetName val="산출근거"/>
      <sheetName val="입력"/>
      <sheetName val="단가산출서"/>
      <sheetName val="원형1호맨홀토공수량"/>
      <sheetName val="MFAB"/>
      <sheetName val="MFRT"/>
      <sheetName val="MPKG"/>
      <sheetName val="MPRD"/>
      <sheetName val="부대내역"/>
      <sheetName val="건축내역"/>
      <sheetName val="토목내역서"/>
      <sheetName val="접지수량"/>
      <sheetName val="CAT_5"/>
      <sheetName val="프랜트면허"/>
      <sheetName val="태안9)3-2)원내역"/>
      <sheetName val="평균터파기고(1-2,ASP)"/>
      <sheetName val="내역서"/>
      <sheetName val="편입토지조서"/>
      <sheetName val="2.단면가정"/>
      <sheetName val="Y-WORK"/>
      <sheetName val="인건비"/>
      <sheetName val="1련박스"/>
      <sheetName val="앉음벽 (2)"/>
      <sheetName val="교대A1"/>
      <sheetName val="일위대가표"/>
      <sheetName val="단가산출"/>
      <sheetName val="백암비스타내역"/>
      <sheetName val="BOX형 교대"/>
      <sheetName val="지급자재"/>
      <sheetName val="자료"/>
      <sheetName val="T형보"/>
      <sheetName val="BQ"/>
      <sheetName val="위치조서"/>
      <sheetName val="간지"/>
      <sheetName val="저"/>
      <sheetName val="자재단가"/>
      <sheetName val="장비경비"/>
      <sheetName val="Baby일위대가"/>
      <sheetName val="형상"/>
      <sheetName val="현장조사"/>
      <sheetName val="가도공"/>
      <sheetName val="조명시설"/>
      <sheetName val="guard(mac)"/>
      <sheetName val="기초공"/>
      <sheetName val="기둥(원형)"/>
      <sheetName val="Regenerator  Concrete Structure"/>
      <sheetName val="1"/>
      <sheetName val="Sheet3"/>
      <sheetName val="suk(mac)"/>
      <sheetName val="말뚝지지력산정"/>
      <sheetName val="토지조서"/>
      <sheetName val="SLAB&quot;1&quot;"/>
      <sheetName val="리스(CIF)산출"/>
      <sheetName val="접도구역경계표주현황"/>
      <sheetName val="원가계산서구조조정"/>
      <sheetName val="ANX3A11"/>
      <sheetName val="Curves"/>
      <sheetName val="작성기준"/>
      <sheetName val="Tables"/>
      <sheetName val="교통대책내역"/>
      <sheetName val="값"/>
      <sheetName val="감가상각"/>
      <sheetName val="LOPCALC"/>
      <sheetName val="집1"/>
      <sheetName val="전기일위목록"/>
      <sheetName val="대포2교접속"/>
      <sheetName val="천방교접속"/>
      <sheetName val="갑지"/>
      <sheetName val="단가목록"/>
      <sheetName val="단가산출(문안수정)"/>
      <sheetName val="000000"/>
      <sheetName val="우배수"/>
      <sheetName val="계산식"/>
      <sheetName val="입력DATA"/>
      <sheetName val="바닥판"/>
      <sheetName val="정부노임단가"/>
      <sheetName val="단중표"/>
      <sheetName val="견적사양비교표"/>
      <sheetName val="연결관암거"/>
      <sheetName val="집수정"/>
      <sheetName val="BOX(상시)"/>
      <sheetName val="별표집계"/>
      <sheetName val="5CHBDC"/>
      <sheetName val="98수문일위"/>
      <sheetName val="배수관공"/>
      <sheetName val="소상 &quot;1&quot;"/>
      <sheetName val="포장면적산출"/>
      <sheetName val="IN"/>
      <sheetName val="목재동바리"/>
      <sheetName val="상부집계표"/>
      <sheetName val="품셈(기초)"/>
      <sheetName val="6PILE  (돌출)"/>
      <sheetName val="3BL공동구 수량"/>
      <sheetName val="양수장구조물총"/>
      <sheetName val="양수장토공총"/>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U-TYPE수량집계"/>
      <sheetName val="U-TYPE철근"/>
      <sheetName val="U-TYPE(334~360)"/>
      <sheetName val="U-TYPE(360~380)"/>
      <sheetName val="U-TYPE(380~400)"/>
      <sheetName val="U-TYPE(400~420)"/>
      <sheetName val="시화점실행"/>
      <sheetName val="자재목록"/>
      <sheetName val="실행품의서"/>
      <sheetName val="한강운반비"/>
      <sheetName val="가시설수량"/>
      <sheetName val="단위수량"/>
      <sheetName val="공통(20-91)"/>
      <sheetName val="전차선로 물량표"/>
      <sheetName val="자재"/>
      <sheetName val="품셈TABLE"/>
      <sheetName val="BOQ(전체)"/>
      <sheetName val="장비집계"/>
      <sheetName val="SORCE1"/>
      <sheetName val="가시설단위수량"/>
      <sheetName val="내역서적용수량집계표(가로)"/>
      <sheetName val="날개벽"/>
      <sheetName val="INPUT-DATA"/>
      <sheetName val="물질수지"/>
      <sheetName val="적용단위길이"/>
      <sheetName val="단가"/>
      <sheetName val="초기화면"/>
      <sheetName val="횡배위치"/>
      <sheetName val="Cost bd-&quot;A&quot;"/>
      <sheetName val="NYS"/>
      <sheetName val="변압기 및 발전기 용량"/>
      <sheetName val="5지진시"/>
      <sheetName val="COPING-1"/>
      <sheetName val="역T형교대-2수량"/>
      <sheetName val="단면(RW1)"/>
      <sheetName val="집계표"/>
      <sheetName val="1-1"/>
      <sheetName val="단위중량"/>
      <sheetName val="bearing"/>
      <sheetName val="&lt;--"/>
      <sheetName val="3CHBDC"/>
      <sheetName val="98비정기소모"/>
      <sheetName val="960318-1"/>
      <sheetName val="통합"/>
      <sheetName val="CODE"/>
      <sheetName val="IMPEADENCE MAP 취수장"/>
      <sheetName val="배수통관토공수량"/>
      <sheetName val="지장물C"/>
      <sheetName val="MCC제원"/>
      <sheetName val="차선도색현황"/>
      <sheetName val="GRACE"/>
      <sheetName val="노무비"/>
      <sheetName val="도"/>
      <sheetName val="토사(PE)"/>
      <sheetName val="sub"/>
      <sheetName val="도장수량(하1)"/>
      <sheetName val="주형"/>
      <sheetName val="Ext. Stone-P"/>
      <sheetName val="방음벽기초(H=4m)"/>
      <sheetName val="산출내역서"/>
      <sheetName val="빌딩 안내"/>
      <sheetName val="횡배수관토공수량"/>
      <sheetName val="암거 제원표-1단계"/>
      <sheetName val="N賃率-職"/>
      <sheetName val="당진1,2호기전선관설치및접지4차공사내역서-을지"/>
      <sheetName val="와동25-3(변경)"/>
      <sheetName val="구의33고"/>
      <sheetName val="식생블럭단위수량"/>
      <sheetName val="ASP포장"/>
      <sheetName val="날개벽수량표"/>
      <sheetName val="금액내역서"/>
      <sheetName val="단면 (2)"/>
      <sheetName val="기기리스트"/>
      <sheetName val="지(2)"/>
      <sheetName val="물질수지(2011)"/>
      <sheetName val="tggwan(mac)"/>
      <sheetName val="설직재-1"/>
      <sheetName val="apt수량"/>
      <sheetName val="피벗테이블데이터분석"/>
      <sheetName val="도급"/>
      <sheetName val="노무비단가"/>
      <sheetName val="암거 제원표"/>
      <sheetName val="매입세율"/>
      <sheetName val="공사개요"/>
      <sheetName val="본댐설계"/>
      <sheetName val="I一般比"/>
      <sheetName val="XL4Poppy"/>
      <sheetName val="주빔의 설계"/>
      <sheetName val="JOIN(2span)"/>
      <sheetName val="AS포장복구 "/>
      <sheetName val="철근량산정및사용성검토"/>
      <sheetName val="COL"/>
      <sheetName val="몰탈재료산출"/>
      <sheetName val="중기사용료"/>
      <sheetName val="명세서"/>
      <sheetName val="20관리비율"/>
      <sheetName val="ITEM"/>
      <sheetName val="원가계산"/>
      <sheetName val="계산서(곡선부)"/>
      <sheetName val="포장재료집계표"/>
      <sheetName val="데이타"/>
      <sheetName val="자압"/>
      <sheetName val="준검 내역서"/>
      <sheetName val="보집계표"/>
      <sheetName val="예가내역서"/>
      <sheetName val="기둥"/>
      <sheetName val="LD"/>
      <sheetName val="포장공"/>
      <sheetName val="배수공"/>
      <sheetName val="토공"/>
      <sheetName val="5.단면설계"/>
      <sheetName val="현장소운반"/>
      <sheetName val="관구보호몰탈"/>
      <sheetName val="조명율표"/>
      <sheetName val="산출"/>
      <sheetName val="현장공사비청구서"/>
      <sheetName val="Macro1"/>
      <sheetName val="공사비예비관리공감측설산출내역"/>
      <sheetName val="신호등일위대가"/>
      <sheetName val="화산경계"/>
      <sheetName val="일위대가(가설)"/>
      <sheetName val="(4-2)열관류값-2"/>
      <sheetName val="설 계"/>
      <sheetName val="가격조사서"/>
      <sheetName val="견적시담(송포2공구)"/>
      <sheetName val="Dae_Jiju"/>
      <sheetName val="Sikje_ingun"/>
      <sheetName val="TREE_D"/>
      <sheetName val="BQ(실행)"/>
      <sheetName val="내역표지"/>
      <sheetName val="자압1"/>
      <sheetName val="개발계획수립"/>
      <sheetName val="역T형"/>
      <sheetName val="말뚝기초"/>
      <sheetName val="현금"/>
      <sheetName val="2호맨홀공제수량"/>
      <sheetName val="U-TYPE(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동원(3)"/>
      <sheetName val="ABUT수량_A1"/>
      <sheetName val="일위"/>
      <sheetName val="식재총괄"/>
      <sheetName val="4)유동표"/>
      <sheetName val="6PILE  (돌출)"/>
      <sheetName val="#REF"/>
      <sheetName val="기본DATA"/>
      <sheetName val="ETC"/>
      <sheetName val="터널조도"/>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예정(3)"/>
      <sheetName val="노임"/>
      <sheetName val="총괄내역서"/>
      <sheetName val="중산교"/>
      <sheetName val="설비"/>
      <sheetName val="우각부보강"/>
      <sheetName val="원형1호맨홀토공수량"/>
      <sheetName val="200"/>
      <sheetName val="Sheet1"/>
      <sheetName val="1.설계조건"/>
      <sheetName val="NOMUBI"/>
      <sheetName val="sw1"/>
      <sheetName val="종배수관"/>
      <sheetName val="입찰안"/>
      <sheetName val="기초계산(Pmax)"/>
      <sheetName val="수안보-MBR1"/>
      <sheetName val="설계"/>
      <sheetName val="원가"/>
      <sheetName val="DATE"/>
      <sheetName val="제잡비.xls"/>
      <sheetName val="Sheet1 (2)"/>
      <sheetName val="계산중"/>
      <sheetName val="횡배위치"/>
      <sheetName val="말뚝지지력산정"/>
      <sheetName val="b_balju_cho"/>
      <sheetName val="내역서"/>
      <sheetName val="COPING"/>
      <sheetName val="PIER수량m1"/>
      <sheetName val="청천내"/>
      <sheetName val="실행철강하도"/>
      <sheetName val="전신환매도율"/>
      <sheetName val="tggwan(mac)"/>
      <sheetName val="자재단가"/>
      <sheetName val="토공1차"/>
      <sheetName val="배수장토목공사비"/>
      <sheetName val="J형측구단위수량"/>
      <sheetName val="옹벽철근"/>
      <sheetName val="단위수량(출력X)"/>
      <sheetName val="수량집계"/>
      <sheetName val="INPUT"/>
      <sheetName val="일위대가"/>
      <sheetName val="주형"/>
      <sheetName val="별표집계"/>
      <sheetName val="단위중량"/>
      <sheetName val="단면치수"/>
      <sheetName val="1SPAN"/>
      <sheetName val="단위수량"/>
      <sheetName val="SG"/>
      <sheetName val="토량산출서"/>
      <sheetName val="노임단가"/>
      <sheetName val="경비단가"/>
      <sheetName val="BID"/>
      <sheetName val="데리네이타현황"/>
      <sheetName val="단가조사서"/>
      <sheetName val="MOTOR"/>
      <sheetName val="공용시설내역"/>
      <sheetName val="일위대가목차"/>
      <sheetName val="Sheet2"/>
      <sheetName val="眞비상(진주)"/>
      <sheetName val="안전노무비(3월)"/>
      <sheetName val="A-4"/>
      <sheetName val="일반맨홀수량집계"/>
      <sheetName val="ASP포장"/>
      <sheetName val="중기일위대가"/>
      <sheetName val="집계장(대목_실행)"/>
      <sheetName val="전계가"/>
      <sheetName val="품셈TABLE"/>
      <sheetName val="횡배수관토공수량"/>
      <sheetName val="9GNG운반"/>
      <sheetName val="전력구구조물산근2구간"/>
      <sheetName val="플랜트 설치"/>
      <sheetName val="식생블럭단위수량"/>
      <sheetName val="PROJECT BRIEF(EX.NEW)"/>
      <sheetName val="부하(성남)"/>
      <sheetName val="자압"/>
      <sheetName val="통합"/>
      <sheetName val="터파기및재료"/>
      <sheetName val="단가비교"/>
      <sheetName val="2000년하반기"/>
      <sheetName val="깨기"/>
      <sheetName val="기둥(원형)"/>
      <sheetName val="배수공 주요자재 집계표"/>
      <sheetName val="산출근거"/>
      <sheetName val="기존"/>
      <sheetName val="부하계산서"/>
      <sheetName val="공사내역"/>
      <sheetName val="3BL공동구 수량"/>
      <sheetName val="연결임시"/>
      <sheetName val="단면검토"/>
      <sheetName val="설계조건"/>
      <sheetName val="1-1평균터파기고(1)"/>
      <sheetName val="Macro(차단기)"/>
      <sheetName val="조도계산서 (도서)"/>
      <sheetName val="배수내역 (2)"/>
      <sheetName val="지장물C"/>
      <sheetName val="이토변실(A3-LINE)"/>
      <sheetName val="신기1-LINE별연장"/>
      <sheetName val="토사(PE)"/>
      <sheetName val="가시설단위수량"/>
      <sheetName val="수질정화시설"/>
      <sheetName val="노임이"/>
      <sheetName val="EACT10"/>
      <sheetName val="바닥판"/>
      <sheetName val="단면 (2)"/>
      <sheetName val="실행내역서"/>
      <sheetName val="DATA"/>
      <sheetName val="간선계산"/>
      <sheetName val="자재단가비교표"/>
      <sheetName val="TYPE-A"/>
      <sheetName val="도장수량(하1)"/>
      <sheetName val="1호맨홀토공"/>
      <sheetName val="IMPEADENCE MAP 취수장"/>
      <sheetName val="제수"/>
      <sheetName val="관로공수량집계표(본선)"/>
      <sheetName val="98수문일위"/>
      <sheetName val="지급자재"/>
      <sheetName val="자재집게표 "/>
      <sheetName val="교각1"/>
      <sheetName val="흄관기초"/>
      <sheetName val="인건-측정"/>
      <sheetName val="방음벽기초(H=4m)"/>
      <sheetName val="실행비교"/>
      <sheetName val="공사개요"/>
      <sheetName val="공사비집계"/>
      <sheetName val="입출재고현황 (2)"/>
      <sheetName val="SORCE1"/>
      <sheetName val="J直材4"/>
      <sheetName val="기계경비일람"/>
      <sheetName val="상수도토공집계표"/>
      <sheetName val="주방환기"/>
      <sheetName val="L형옹벽단위수량(25)"/>
      <sheetName val="L형옹벽단위수량(35)"/>
      <sheetName val="적용단위길이"/>
      <sheetName val="Sheet17"/>
      <sheetName val="JUCKEYK"/>
      <sheetName val="하수급견적대비"/>
      <sheetName val="주beam"/>
      <sheetName val="위치조서"/>
      <sheetName val="1-1"/>
      <sheetName val="물가시세"/>
      <sheetName val="말뚝기초"/>
      <sheetName val="정부노임단가"/>
      <sheetName val="입력DATA"/>
      <sheetName val="반중력식옹벽"/>
      <sheetName val="좌측"/>
      <sheetName val="공량산출서"/>
      <sheetName val="Macro1"/>
      <sheetName val="조명시설"/>
      <sheetName val="대치판정"/>
      <sheetName val="ITEM"/>
      <sheetName val="차선도색현황"/>
      <sheetName val="날개벽"/>
      <sheetName val="내역"/>
      <sheetName val="MFAB"/>
      <sheetName val="MFRT"/>
      <sheetName val="MPKG"/>
      <sheetName val="MPRD"/>
      <sheetName val="자료입력"/>
      <sheetName val="약품설비"/>
      <sheetName val="70%"/>
      <sheetName val="공사요율"/>
      <sheetName val="수량산출"/>
      <sheetName val="대로근거"/>
      <sheetName val="중로근거"/>
      <sheetName val="물질수지(2011)"/>
      <sheetName val="Sheet5"/>
      <sheetName val="안정계산"/>
      <sheetName val="우수"/>
      <sheetName val="WORK"/>
      <sheetName val="C"/>
      <sheetName val="배수통관토공수량"/>
      <sheetName val="가시설수량"/>
      <sheetName val="화재 탐지 설비"/>
      <sheetName val="capbeam(1)"/>
      <sheetName val="우배수"/>
      <sheetName val="자료"/>
      <sheetName val="Stem Footing"/>
      <sheetName val="양식"/>
      <sheetName val="인건비"/>
      <sheetName val="입찰결과보고"/>
      <sheetName val="변화치수"/>
      <sheetName val="도근좌표"/>
      <sheetName val="1_설계조건"/>
      <sheetName val="Sheet1_(2)"/>
      <sheetName val="6PILE__(돌출)"/>
      <sheetName val="출입문(C-C)수량_"/>
      <sheetName val="ilch"/>
      <sheetName val="항목별세부내역"/>
      <sheetName val="일위대가(계측기설치)"/>
      <sheetName val="부안변전"/>
      <sheetName val="외천교"/>
      <sheetName val="1,2공구원가계산서"/>
      <sheetName val="2공구산출내역"/>
      <sheetName val="1공구산출내역서"/>
      <sheetName val="투찰내역"/>
      <sheetName val="FOOTING단면력"/>
      <sheetName val="Type(123)"/>
      <sheetName val="2000년1차"/>
      <sheetName val="현장관리비 산출내역"/>
      <sheetName val="단가비교표"/>
      <sheetName val="SCH"/>
      <sheetName val="교각토공"/>
      <sheetName val="3련 BOX"/>
      <sheetName val="수목단가"/>
      <sheetName val="시설수량표"/>
      <sheetName val="수량"/>
      <sheetName val="용소리교"/>
      <sheetName val="충주"/>
      <sheetName val="상 부"/>
      <sheetName val="화산경계"/>
      <sheetName val="일위대가표"/>
      <sheetName val="부속동"/>
      <sheetName val="단면가정"/>
      <sheetName val="기초1"/>
      <sheetName val="수문일1"/>
      <sheetName val="ⴭⴭⴭⴭ"/>
      <sheetName val="8-3기계경비"/>
      <sheetName val="코드표"/>
      <sheetName val="집수정"/>
      <sheetName val="도로토적"/>
      <sheetName val="HANDHOLE(2)"/>
      <sheetName val="POOM_MOTO"/>
      <sheetName val="우수맨홀공제단위수량"/>
      <sheetName val="단가"/>
      <sheetName val="45,46"/>
      <sheetName val="포장재료(1)"/>
      <sheetName val="심사계산"/>
      <sheetName val="심사물량"/>
      <sheetName val="8.PILE  (돌출)"/>
      <sheetName val="회사정보"/>
      <sheetName val="현경"/>
      <sheetName val="쌍송교"/>
      <sheetName val="토목공사일반"/>
      <sheetName val="수량3"/>
      <sheetName val="가도공"/>
      <sheetName val="지중자재단가"/>
      <sheetName val="20관리비율"/>
      <sheetName val="골재산출"/>
      <sheetName val="기초자료"/>
      <sheetName val="진접"/>
      <sheetName val="D-3109"/>
      <sheetName val="시행후면적"/>
      <sheetName val="수지예산"/>
      <sheetName val="일위_파일"/>
      <sheetName val="신표지1"/>
      <sheetName val="당초내역서"/>
      <sheetName val="배수공1"/>
      <sheetName val="토공"/>
      <sheetName val="U-TYPE(1)"/>
      <sheetName val="철근단면적"/>
      <sheetName val="국공유지및사유지"/>
      <sheetName val="입찰"/>
      <sheetName val="변경집계표"/>
      <sheetName val="백호우계수"/>
      <sheetName val="EQUIP LIST"/>
      <sheetName val="감가상각"/>
      <sheetName val="A_4"/>
      <sheetName val="대비"/>
      <sheetName val="2.단면가정"/>
      <sheetName val="일위(PN)"/>
      <sheetName val="PROCESS"/>
      <sheetName val="기계경비"/>
      <sheetName val="c_balju"/>
      <sheetName val="Excel"/>
      <sheetName val="개별직종노임단가(2003.9)"/>
      <sheetName val="중기경유지급대장"/>
      <sheetName val="중기잡유공제"/>
      <sheetName val="중기잡유지급대장"/>
      <sheetName val="중기임차료"/>
      <sheetName val="중기경유공제"/>
      <sheetName val="금액내역서"/>
      <sheetName val="PE관"/>
      <sheetName val="양수장내역"/>
      <sheetName val="부대공사비"/>
      <sheetName val="상부집계표"/>
      <sheetName val="DIAPHRAGM"/>
      <sheetName val="물량집계"/>
      <sheetName val="현장타설맨홀수량산출"/>
      <sheetName val="내역서(당초변경)"/>
      <sheetName val="맨홀수량산출"/>
      <sheetName val="건축집계"/>
      <sheetName val="시멘트"/>
      <sheetName val="토목내역서"/>
      <sheetName val="표지판현황"/>
      <sheetName val="지장물"/>
      <sheetName val="설계내역서"/>
      <sheetName val="3. 지하차도 물량 집계표"/>
      <sheetName val="차액보증"/>
      <sheetName val="견적서"/>
      <sheetName val="공기"/>
      <sheetName val="가설건물"/>
      <sheetName val="증감대비"/>
      <sheetName val="일반공사"/>
      <sheetName val="전체내역 (2)"/>
      <sheetName val="인건비 "/>
      <sheetName val="계산식"/>
      <sheetName val="평균터파기고(1-2,ASP)"/>
      <sheetName val="1련박스"/>
      <sheetName val="guard(mac)"/>
      <sheetName val="출입구총집계"/>
      <sheetName val="원형측구(B-type)"/>
      <sheetName val="단가산출"/>
      <sheetName val="전기일위목록"/>
      <sheetName val="요율"/>
      <sheetName val="부대내역"/>
      <sheetName val="CALCULATION"/>
      <sheetName val="1공구내역서(1)"/>
      <sheetName val="A(Rev.3)"/>
      <sheetName val="일반맨홀수량집계(A-7 LINE)"/>
      <sheetName val="샌딩 에폭시 도장"/>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리스(CIF)산출"/>
      <sheetName val="토지평가조서"/>
      <sheetName val="가람과비교"/>
      <sheetName val="표준지"/>
      <sheetName val="조정금액결과표 (차수별)"/>
      <sheetName val="단중표"/>
      <sheetName val="노무비"/>
      <sheetName val="계약서"/>
      <sheetName val="변경후-SHEET"/>
      <sheetName val="집1"/>
      <sheetName val="날개벽(시점좌측)"/>
      <sheetName val="전기 원가계산서"/>
      <sheetName val="옹벽(수량)"/>
      <sheetName val="조도계산(1)"/>
      <sheetName val="대창(함평)-창열"/>
      <sheetName val="대창(장성)"/>
      <sheetName val="단가(반정1교-원주)"/>
      <sheetName val="조건표"/>
      <sheetName val="입력"/>
      <sheetName val="부안일위"/>
      <sheetName val="(A)내역서"/>
      <sheetName val="제-노임"/>
      <sheetName val="제직재"/>
      <sheetName val="전기일위대가"/>
      <sheetName val="가압장(토목)"/>
      <sheetName val="SLAB&quot;1&quot;"/>
      <sheetName val="표층포설및다짐"/>
      <sheetName val="제원.설계조건"/>
      <sheetName val="수량이동"/>
      <sheetName val="토공집계"/>
      <sheetName val="직노"/>
      <sheetName val="L형옹벽(key)"/>
      <sheetName val="건축내역"/>
      <sheetName val="원가계산서"/>
      <sheetName val="접속 SLAB,BRACKET 설계"/>
      <sheetName val="9902"/>
      <sheetName val="말뚝물량"/>
      <sheetName val="4.구조물boq"/>
      <sheetName val="단가 및 재료비"/>
      <sheetName val="단가산출2"/>
      <sheetName val="단가산출1"/>
      <sheetName val="관공일위대가"/>
      <sheetName val="투찰"/>
      <sheetName val="일위목록"/>
      <sheetName val="품셈총괄표"/>
      <sheetName val="수공기"/>
      <sheetName val="기초공"/>
      <sheetName val="내역을"/>
      <sheetName val="가설공사비"/>
      <sheetName val="양수장(기계)"/>
      <sheetName val="관개"/>
      <sheetName val="지구단위계획"/>
      <sheetName val="받이단위량"/>
      <sheetName val="가격조사서"/>
      <sheetName val="가시설(TYPE-A)"/>
      <sheetName val="변경서식"/>
      <sheetName val="cost"/>
      <sheetName val="기초별표"/>
      <sheetName val="JUCK"/>
      <sheetName val="포장공"/>
      <sheetName val="1.설계기준"/>
      <sheetName val="마산방향"/>
      <sheetName val="진주방향"/>
      <sheetName val="견적접수"/>
      <sheetName val="배수통관(좌)"/>
      <sheetName val="공사비 내역 (가)"/>
      <sheetName val="총괄설계내역서"/>
      <sheetName val="장비집계"/>
      <sheetName val="맨홀수량집계"/>
      <sheetName val="일위대가(뷔페)"/>
      <sheetName val="암거단위"/>
      <sheetName val="날개벽(TYPE2)"/>
      <sheetName val="I一般比"/>
      <sheetName val="집수정(600-700)"/>
      <sheetName val="역T형"/>
      <sheetName val="5.모델링"/>
      <sheetName val="내역(포장)"/>
      <sheetName val="편입조서"/>
      <sheetName val="anaysis_sheet"/>
      <sheetName val="토지조서"/>
      <sheetName val="수입"/>
      <sheetName val="수지"/>
      <sheetName val="데이타"/>
      <sheetName val="주관사업"/>
      <sheetName val="법곳동"/>
      <sheetName val="대화동"/>
      <sheetName val="명세표"/>
      <sheetName val="Intro2"/>
      <sheetName val="Id"/>
      <sheetName val="변수"/>
      <sheetName val="1월"/>
      <sheetName val="97노임단가"/>
      <sheetName val="하나모듈옥외소화전이설"/>
      <sheetName val="설 계"/>
      <sheetName val="견적내역서"/>
      <sheetName val="설계개요"/>
      <sheetName val="INPUT-DATA"/>
      <sheetName val="물질수지"/>
      <sheetName val="수리계산(2021)"/>
      <sheetName val="횡배수관 토공량 산출"/>
      <sheetName val="기계시공"/>
      <sheetName val="일위집계표"/>
      <sheetName val="PARAMETER"/>
      <sheetName val="LEGEND"/>
      <sheetName val="보차도경계석"/>
      <sheetName val="PIPE"/>
      <sheetName val="FLANGE"/>
      <sheetName val="VALVE"/>
      <sheetName val="도장"/>
      <sheetName val="출입문(C-C)수량_4"/>
      <sheetName val="출입문(C-C)수량_1"/>
      <sheetName val="출입문(C-C)수량_2"/>
      <sheetName val="출입문(C-C)수량_3"/>
      <sheetName val="맨홀수량"/>
      <sheetName val="배수관토공산출"/>
      <sheetName val="card1"/>
      <sheetName val="단가표 "/>
      <sheetName val="계수시트"/>
      <sheetName val="97 사업추정(WEKI)"/>
      <sheetName val="세목전체"/>
      <sheetName val="증감내역서"/>
      <sheetName val="수량산출서(당초)"/>
      <sheetName val="1. 설계조건 2.단면가정 3. 하중계산"/>
      <sheetName val="DATA 입력란"/>
      <sheetName val="기술자료 (연수)"/>
      <sheetName val="취수탑"/>
      <sheetName val="unitpric"/>
      <sheetName val="noyim"/>
      <sheetName val="junggi"/>
      <sheetName val="건축-물가변동"/>
      <sheetName val="MSG 수량"/>
      <sheetName val="용수량(생활용수)"/>
      <sheetName val="산출내역서집계표"/>
      <sheetName val="cash"/>
      <sheetName val="4.고용보험"/>
      <sheetName val="오동"/>
      <sheetName val="대조"/>
      <sheetName val="나한"/>
      <sheetName val="자(3.0m)"/>
      <sheetName val="횡 연장"/>
      <sheetName val="자압1"/>
      <sheetName val="피벗테이블데이터분석"/>
      <sheetName val="특수기호강도거푸집"/>
      <sheetName val="종배수관면벽신"/>
      <sheetName val="종배수관(신)"/>
      <sheetName val="대림경상68억"/>
      <sheetName val="품셈"/>
      <sheetName val="단가대비표"/>
      <sheetName val="98비정기소모"/>
      <sheetName val="자재집계표"/>
      <sheetName val="입출재고현황_(2)"/>
      <sheetName val="집계"/>
      <sheetName val="토공정보"/>
      <sheetName val="구조물철거타공정이월"/>
      <sheetName val="평균높이산출근거"/>
      <sheetName val="BOX(1.5X1.5)"/>
      <sheetName val="단 box"/>
      <sheetName val="농로수량집계"/>
      <sheetName val="농로토공집계"/>
      <sheetName val="L형 옹벽"/>
      <sheetName val="A LINE"/>
      <sheetName val="N賃率-職"/>
      <sheetName val="고창방향"/>
      <sheetName val="입력값"/>
      <sheetName val="측구집계"/>
      <sheetName val="설계기준 및 하중계산"/>
      <sheetName val="5월항목"/>
      <sheetName val="10.1"/>
      <sheetName val="노무비단가"/>
      <sheetName val="경비"/>
      <sheetName val="지진시"/>
      <sheetName val="공정코드"/>
      <sheetName val="수량산출서"/>
      <sheetName val="98지급계획"/>
      <sheetName val="집계표"/>
      <sheetName val="날개벽수량표"/>
      <sheetName val="인구밀도산정"/>
      <sheetName val="제수변실산출근거"/>
      <sheetName val="내역서적용수량 (지방도893)"/>
      <sheetName val="토공(우물통,기타) "/>
      <sheetName val="P-산#1-1(WOWA1)"/>
      <sheetName val="포장연장"/>
      <sheetName val="총괄표"/>
      <sheetName val="Piping(Methanol)"/>
      <sheetName val="기본"/>
      <sheetName val="표지"/>
      <sheetName val="상부수량(1)"/>
      <sheetName val="총집계표"/>
      <sheetName val="RAHMEN"/>
      <sheetName val="청하배수"/>
      <sheetName val="GI-LIST"/>
      <sheetName val="일위대가(가설)"/>
      <sheetName val="횡배수관위치조서"/>
      <sheetName val="반중력식옹벽3.5"/>
      <sheetName val="1호맨홀가감수량"/>
      <sheetName val="1호맨홀수량산출"/>
      <sheetName val="횡배수관"/>
      <sheetName val="C.배수관공"/>
      <sheetName val="1호인버트수량"/>
      <sheetName val="배수공"/>
      <sheetName val="보도경계블럭"/>
      <sheetName val="Y-WORK"/>
      <sheetName val="3.바닥판설계"/>
      <sheetName val="no_1"/>
      <sheetName val="no_2"/>
      <sheetName val="no_3"/>
      <sheetName val="no_4"/>
      <sheetName val="no_5"/>
      <sheetName val="검색"/>
      <sheetName val="횡날개수집"/>
      <sheetName val="역T형교대(말뚝기초)"/>
      <sheetName val="SKETCH"/>
      <sheetName val="REINF."/>
      <sheetName val="LOADS"/>
      <sheetName val="CHECK1"/>
      <sheetName val="실행예산"/>
      <sheetName val="전기단가조사서"/>
      <sheetName val="가압장구체수량산출서"/>
      <sheetName val="경비2내역"/>
      <sheetName val="공사비예산서(토목분)"/>
      <sheetName val="Macro2"/>
      <sheetName val="총수량집계표"/>
      <sheetName val="산근"/>
      <sheetName val="전체원가계산서작업용"/>
      <sheetName val="전체내역작업용"/>
      <sheetName val="퇴직공제부금산출근거"/>
      <sheetName val="중기사용료산출근거"/>
      <sheetName val="간지8)"/>
      <sheetName val="과천MAIN"/>
      <sheetName val="재료비"/>
      <sheetName val="b_balju"/>
      <sheetName val="L_RPTA05_목록"/>
      <sheetName val="IN"/>
      <sheetName val="와동25-3(변경)"/>
      <sheetName val="뚝토공"/>
      <sheetName val="SLAB"/>
      <sheetName val="실행내역서 "/>
      <sheetName val="중기사용료"/>
      <sheetName val="기기리스트"/>
      <sheetName val="토적계산서"/>
      <sheetName val="빌딩 안내"/>
      <sheetName val="기준액"/>
      <sheetName val="BEND LOSS"/>
      <sheetName val="견적대비표"/>
      <sheetName val="수원역(전체분)설계서"/>
      <sheetName val="방음벽기초"/>
      <sheetName val="DAN"/>
      <sheetName val="조서입력"/>
      <sheetName val="입력창"/>
      <sheetName val="결과창"/>
      <sheetName val="본체"/>
      <sheetName val="Sheet3"/>
      <sheetName val="여과지동"/>
      <sheetName val="골재집계"/>
      <sheetName val="금액"/>
      <sheetName val="단가산출서"/>
      <sheetName val="nys"/>
      <sheetName val="STEEL BOX 단면설계(SEC.8)"/>
      <sheetName val="2"/>
      <sheetName val="수로BOX"/>
      <sheetName val="000000"/>
      <sheetName val="변동률산출"/>
      <sheetName val="이음개소"/>
      <sheetName val="주현(해보)"/>
      <sheetName val="주현(영광)"/>
      <sheetName val="밸브설치"/>
      <sheetName val="경비산출"/>
      <sheetName val="EJ"/>
      <sheetName val="중간부"/>
      <sheetName val="공사비예비관리공감측설산출내역"/>
      <sheetName val="공감비"/>
      <sheetName val="단면A-A(TR)"/>
      <sheetName val="토공총괄표"/>
      <sheetName val="깨기 총괄"/>
      <sheetName val="단가일람"/>
      <sheetName val="조경일람"/>
      <sheetName val="노임,재료비"/>
      <sheetName val="Cost bd-&quot;A&quot;"/>
      <sheetName val="수로단위수량"/>
      <sheetName val="안정검토"/>
      <sheetName val="직접경비"/>
      <sheetName val="인원계획-미화"/>
      <sheetName val="개략"/>
      <sheetName val="손익차총괄2"/>
      <sheetName val="부동산(물건 등)의 표시 및 청구내역"/>
      <sheetName val="영업,지장물,이사확인서(개인,법인,종중)"/>
      <sheetName val="시설이용권명세서"/>
      <sheetName val="BQ(실행)"/>
      <sheetName val="AHU집계"/>
      <sheetName val="공조기휀"/>
      <sheetName val="공조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refreshError="1"/>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refreshError="1"/>
      <sheetData sheetId="452"/>
      <sheetData sheetId="453"/>
      <sheetData sheetId="454"/>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sheetData sheetId="501"/>
      <sheetData sheetId="502"/>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ABUT수량-A1"/>
      <sheetName val="laroux"/>
      <sheetName val="1.관로"/>
      <sheetName val="2.케이블"/>
      <sheetName val="3.맨홀"/>
      <sheetName val="4.활주로등"/>
      <sheetName val="5.활주로종,말단등"/>
      <sheetName val="6.진입등신설"/>
      <sheetName val="7.섬광등신설"/>
      <sheetName val="8.말단식별등신설"/>
      <sheetName val="9.유도로등 및 유도안내등신설"/>
      <sheetName val="10.거리등"/>
      <sheetName val="11.PAPI이설"/>
      <sheetName val="12.풍향등 신설"/>
      <sheetName val="13.신호등"/>
      <sheetName val="14.PAD TR신설"/>
      <sheetName val="15.배수펌프장 및 수문전력"/>
      <sheetName val="16.기존 항공등화 철거공사"/>
      <sheetName val="17.MA-1A"/>
      <sheetName val="일위대가(최종)"/>
      <sheetName val="산출근거(최종)"/>
      <sheetName val="안내등"/>
      <sheetName val="일위대가"/>
      <sheetName val="5.활주로 종,말단등"/>
      <sheetName val="6.진입등 신설"/>
      <sheetName val="9.유도등 및 안내등"/>
      <sheetName val="10. 거리등 및 표시등 신설"/>
      <sheetName val="14.PAD TR 신설"/>
      <sheetName val="단가 및 재료비"/>
      <sheetName val="중기사용료"/>
      <sheetName val="중기사용료산출근거"/>
      <sheetName val="단가산출1"/>
      <sheetName val="단가산출2"/>
      <sheetName val="일위대가data"/>
      <sheetName val="이름표"/>
      <sheetName val="일위대가 (2)"/>
      <sheetName val="총괄"/>
      <sheetName val="구간별"/>
      <sheetName val="교량공"/>
      <sheetName val="내역표지"/>
      <sheetName val="도급표지 "/>
      <sheetName val="부대표지"/>
      <sheetName val="세로"/>
      <sheetName val="토  목"/>
      <sheetName val="조  경"/>
      <sheetName val="전 기"/>
      <sheetName val="건  축"/>
      <sheetName val="건축설비"/>
      <sheetName val="기계"/>
      <sheetName val="제어계측"/>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예정(3)"/>
      <sheetName val="동원(3)"/>
      <sheetName val="내역서"/>
      <sheetName val="노임"/>
      <sheetName val="danga"/>
      <sheetName val="ilch"/>
    </sheetNames>
    <sheetDataSet>
      <sheetData sheetId="0"/>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AB"/>
      <sheetName val="BOX"/>
    </sheetNames>
    <sheetDataSet>
      <sheetData sheetId="0" refreshError="1"/>
      <sheetData sheetId="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조건"/>
      <sheetName val="조건"/>
      <sheetName val="t형"/>
      <sheetName val="기둥"/>
      <sheetName val="직접기초"/>
      <sheetName val="말뚝기초"/>
      <sheetName val="shoe"/>
      <sheetName val="coping철근"/>
      <sheetName val="foot철근"/>
      <sheetName val="BO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L BOX  단면설계(SEC. 2)"/>
      <sheetName val="STEEL BOX  단면설계(SEC. 3)"/>
      <sheetName val="STEEL BOX  단면설계(SEC. 5)"/>
      <sheetName val="STEEL BOX  단면설계(SEC. 6)"/>
      <sheetName val="STEEL BOX  단면설계(SEC. 7)"/>
      <sheetName val="STEEL BOX 단면설계(SEC.8)"/>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Module1"/>
      <sheetName val="t형"/>
      <sheetName val="BOX"/>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중산교"/>
      <sheetName val="STEEL BOX 단면설계(SEC.8)"/>
      <sheetName val="tggwan(mac)"/>
      <sheetName val="데리네이타현황"/>
      <sheetName val="위치조서"/>
      <sheetName val="우각부보강"/>
      <sheetName val="화재 탐지 설비"/>
      <sheetName val="t형"/>
      <sheetName val="내역"/>
      <sheetName val="내역서"/>
      <sheetName val="실행철강하도"/>
      <sheetName val="기성내역서"/>
      <sheetName val="하수급견적대비"/>
      <sheetName val="단가비교표"/>
      <sheetName val="우수"/>
      <sheetName val="토사(PE)"/>
      <sheetName val="충주"/>
      <sheetName val="설계예산서"/>
      <sheetName val="N賃率-職"/>
      <sheetName val="노무비"/>
      <sheetName val="수량산출"/>
      <sheetName val="WORK"/>
      <sheetName val="STBOX"/>
      <sheetName val="공량산출서"/>
      <sheetName val="산출근거"/>
      <sheetName val="세목전체"/>
      <sheetName val="통합"/>
      <sheetName val="부대내역"/>
      <sheetName val="BSD (2)"/>
      <sheetName val="Macro(차단기)"/>
      <sheetName val="터파기및재료"/>
      <sheetName val="수량산출서-2"/>
      <sheetName val="단가"/>
      <sheetName val="노임"/>
      <sheetName val="토공계산"/>
      <sheetName val="화재_탐지_설비"/>
      <sheetName val="3차설계"/>
      <sheetName val="3.바닥판설계"/>
      <sheetName val="조명시설"/>
      <sheetName val="당초"/>
      <sheetName val="DATE"/>
      <sheetName val="자재단가_사급"/>
      <sheetName val="노임단가"/>
      <sheetName val="중기적산목록"/>
      <sheetName val="Sheet1"/>
      <sheetName val="설계"/>
      <sheetName val="FOOTING단면력"/>
      <sheetName val="토목내역서"/>
      <sheetName val="DATA"/>
      <sheetName val="데이타"/>
      <sheetName val="5.정산서"/>
      <sheetName val="1.설계기준"/>
      <sheetName val="주형"/>
      <sheetName val="T형( 파일기초) 공현1교"/>
      <sheetName val="원가계산서"/>
      <sheetName val="과천MAIN"/>
      <sheetName val="안정검토(온1)"/>
      <sheetName val="VXXXXXXX"/>
      <sheetName val="#REF"/>
      <sheetName val="설계조건"/>
      <sheetName val="일위_파일"/>
      <sheetName val="일위대가"/>
      <sheetName val="Sheet2"/>
      <sheetName val="빗물받이(910-510-410)"/>
      <sheetName val="NYS"/>
      <sheetName val="BOX"/>
      <sheetName val="8.석축단위(H=1.5M)"/>
      <sheetName val="Sheet17"/>
      <sheetName val="INPUT"/>
      <sheetName val="단위수량산출"/>
      <sheetName val="토공분배표"/>
      <sheetName val="변압기 및 발전기 용량"/>
      <sheetName val="실행내역 "/>
      <sheetName val="조명율표"/>
      <sheetName val="갑지(추정)"/>
      <sheetName val="98지급계획"/>
      <sheetName val="POOM_MOTO"/>
      <sheetName val="POOM_MOTO2"/>
      <sheetName val="용량(1-2)"/>
      <sheetName val="IT-BAT"/>
      <sheetName val="Sheet1 (2)"/>
      <sheetName val="날개벽"/>
      <sheetName val="하남내역"/>
      <sheetName val="2연BOX"/>
      <sheetName val="입력데이타"/>
      <sheetName val="재료단가"/>
      <sheetName val="제출내역 (2)"/>
      <sheetName val="여흥"/>
      <sheetName val="갑지1"/>
      <sheetName val="손익현황"/>
      <sheetName val="단가 및 재료비"/>
      <sheetName val="중기사용료산출근거"/>
      <sheetName val="을"/>
      <sheetName val="POWER"/>
      <sheetName val="총괄집계표"/>
      <sheetName val="표층포설및다짐"/>
      <sheetName val="자재단가비교표"/>
      <sheetName val="기존도수로깨기"/>
      <sheetName val="이토변실(A3-LINE)"/>
      <sheetName val="rate"/>
      <sheetName val="1.설계조건"/>
      <sheetName val="포장공"/>
      <sheetName val="포장면적산출"/>
      <sheetName val="보차도경계석"/>
      <sheetName val="총괄설계내역서"/>
      <sheetName val="집수정현황"/>
      <sheetName val="재료값"/>
      <sheetName val="깨기"/>
      <sheetName val="TYPE-A"/>
      <sheetName val="Macro1"/>
      <sheetName val="견적"/>
      <sheetName val="단가산출서"/>
      <sheetName val="노임,재료비"/>
      <sheetName val="관경결정"/>
      <sheetName val="단면치수"/>
      <sheetName val="05 BOX"/>
      <sheetName val="02 SLAB"/>
      <sheetName val="공사개요"/>
      <sheetName val="가공비"/>
      <sheetName val="기둥(원형)"/>
      <sheetName val="전체변경"/>
      <sheetName val="수안보-MBR1"/>
      <sheetName val="Excel"/>
      <sheetName val="우수공"/>
      <sheetName val="여과지동"/>
      <sheetName val="기초자료"/>
      <sheetName val="가설공사비"/>
      <sheetName val="2"/>
      <sheetName val="LEGEND"/>
      <sheetName val="총괄내역서"/>
      <sheetName val="상부하중"/>
      <sheetName val="풍하중1"/>
      <sheetName val="차액보증"/>
      <sheetName val="COPING"/>
      <sheetName val="우배수"/>
      <sheetName val="변경내역"/>
      <sheetName val="COPING-1"/>
      <sheetName val="역T형교대-2수량"/>
      <sheetName val="건축공사"/>
      <sheetName val="표지"/>
      <sheetName val="type-F"/>
      <sheetName val="실행예산"/>
      <sheetName val="공사비"/>
      <sheetName val="1단계"/>
      <sheetName val="설계개요"/>
      <sheetName val="BID"/>
      <sheetName val="실행내역서 "/>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000000"/>
      <sheetName val="통신내역서"/>
      <sheetName val="입출재고현황 (2)"/>
      <sheetName val="이름정의"/>
      <sheetName val="TEL"/>
      <sheetName val="단위중량"/>
      <sheetName val="특수선일위대가"/>
      <sheetName val="총괄표"/>
      <sheetName val=""/>
      <sheetName val="내역서적용수량 (지방도893)"/>
      <sheetName val="자재목록"/>
      <sheetName val="중기목록"/>
      <sheetName val="아스팔트포장"/>
      <sheetName val="INPUTDATA"/>
      <sheetName val="Tenants"/>
      <sheetName val="영업소실적"/>
      <sheetName val="VXXXXX"/>
      <sheetName val="남양시작동자105노65기1.3화1.2"/>
      <sheetName val="수로BOX"/>
      <sheetName val="관급원내역"/>
      <sheetName val="기초공"/>
      <sheetName val="웅진교-S2"/>
      <sheetName val="각형맨홀"/>
      <sheetName val="사  업  비  수  지  예  산  서"/>
      <sheetName val="자재단가"/>
      <sheetName val="장비경비"/>
      <sheetName val="부대공"/>
      <sheetName val="J直材4"/>
      <sheetName val="진로도급"/>
      <sheetName val="헐기"/>
      <sheetName val="원형1호맨홀토공수량"/>
      <sheetName val="확정실적"/>
      <sheetName val="단면검토"/>
      <sheetName val="토공(우물통,기타) "/>
      <sheetName val="토공"/>
      <sheetName val="JUCKEYK"/>
      <sheetName val="guard(mac)"/>
      <sheetName val="포장공(부체도로)"/>
      <sheetName val="입찰안"/>
      <sheetName val="간선계산"/>
      <sheetName val="터널조도"/>
      <sheetName val="동원(3)"/>
      <sheetName val="예정(3)"/>
      <sheetName val="NOMUBI"/>
      <sheetName val="sw1"/>
      <sheetName val="ABUT수량_A1"/>
      <sheetName val="식재총괄"/>
      <sheetName val="기본DATA"/>
      <sheetName val="6PILE  (돌출)"/>
      <sheetName val="일위"/>
      <sheetName val="계산중"/>
      <sheetName val="횡배위치"/>
      <sheetName val="4)유동표"/>
      <sheetName val="ETC"/>
      <sheetName val="종배수관"/>
      <sheetName val="200"/>
      <sheetName val="수질정화시설"/>
      <sheetName val="설비"/>
      <sheetName val="도근좌표"/>
      <sheetName val="단면 (2)"/>
      <sheetName val="조도계산서 (도서)"/>
      <sheetName val="MOTOR"/>
      <sheetName val="배수장토목공사비"/>
      <sheetName val="원가"/>
      <sheetName val="말뚝지지력산정"/>
      <sheetName val="토량산출서"/>
      <sheetName val="SG"/>
      <sheetName val="ilch"/>
      <sheetName val="제잡비.xls"/>
      <sheetName val="별표집계"/>
      <sheetName val="기초계산(Pmax)"/>
      <sheetName val="PIER수량m1"/>
      <sheetName val="ITEM"/>
      <sheetName val="1_설계조건"/>
      <sheetName val="Sheet1_(2)"/>
      <sheetName val="6PILE__(돌출)"/>
      <sheetName val="출입문(C-C)수량_"/>
      <sheetName val="청천내"/>
      <sheetName val="기존"/>
      <sheetName val="J형측구단위수량"/>
      <sheetName val="식생블럭단위수량"/>
      <sheetName val="자압"/>
      <sheetName val="부하계산서"/>
      <sheetName val="공사내역"/>
      <sheetName val="3BL공동구 수량"/>
      <sheetName val="연결임시"/>
      <sheetName val="항목별세부내역"/>
      <sheetName val="EACT10"/>
      <sheetName val="일위대가(계측기설치)"/>
      <sheetName val="부안변전"/>
      <sheetName val="A-4"/>
      <sheetName val="외천교"/>
      <sheetName val="1,2공구원가계산서"/>
      <sheetName val="2공구산출내역"/>
      <sheetName val="1공구산출내역서"/>
      <sheetName val="투찰내역"/>
      <sheetName val="횡배수관토공수량"/>
      <sheetName val="전신환매도율"/>
      <sheetName val="ASP포장"/>
      <sheetName val="단위수량"/>
      <sheetName val="L형옹벽단위수량(25)"/>
      <sheetName val="L형옹벽단위수량(35)"/>
      <sheetName val="중기일위대가"/>
      <sheetName val="반중력식옹벽"/>
      <sheetName val="지급자재"/>
      <sheetName val="대치판정"/>
      <sheetName val="2000년1차"/>
      <sheetName val="인건-측정"/>
      <sheetName val="좌측"/>
      <sheetName val="Type(123)"/>
      <sheetName val="적용단위길이"/>
      <sheetName val="가시설단위수량"/>
      <sheetName val="바닥판"/>
      <sheetName val="IMPEADENCE MAP 취수장"/>
      <sheetName val="신기1-LINE별연장"/>
      <sheetName val="노임이"/>
      <sheetName val="capbeam(1)"/>
      <sheetName val="1SPAN"/>
      <sheetName val="품셈TABLE"/>
      <sheetName val="옹벽철근"/>
      <sheetName val="단위수량(출력X)"/>
      <sheetName val="수량집계"/>
      <sheetName val="SCH"/>
      <sheetName val="변화치수"/>
      <sheetName val="공용시설내역"/>
      <sheetName val="3련 BOX"/>
      <sheetName val="수목단가"/>
      <sheetName val="시설수량표"/>
      <sheetName val="현장관리비 산출내역"/>
      <sheetName val="대로근거"/>
      <sheetName val="중로근거"/>
      <sheetName val="b_balju_cho"/>
      <sheetName val="토공1차"/>
      <sheetName val="수량"/>
      <sheetName val="SORCE1"/>
      <sheetName val="8-3기계경비"/>
      <sheetName val="코드표"/>
      <sheetName val="집수정"/>
      <sheetName val="말뚝기초"/>
      <sheetName val="물가시세"/>
      <sheetName val="1-1"/>
      <sheetName val="1-1평균터파기고(1)"/>
      <sheetName val="집계장(대목_실행)"/>
      <sheetName val="전계가"/>
      <sheetName val="9GNG운반"/>
      <sheetName val="眞비상(진주)"/>
      <sheetName val="단면가정"/>
      <sheetName val="상수도토공집계표"/>
      <sheetName val="쌍송교"/>
      <sheetName val="지장물C"/>
      <sheetName val="흄관기초"/>
      <sheetName val="용소리교"/>
      <sheetName val="MFAB"/>
      <sheetName val="MFRT"/>
      <sheetName val="MPKG"/>
      <sheetName val="MPRD"/>
      <sheetName val="주방환기"/>
      <sheetName val="차선도색현황"/>
      <sheetName val="일위대가목차"/>
      <sheetName val="자료입력"/>
      <sheetName val="도장수량(하1)"/>
      <sheetName val="실행내역서"/>
      <sheetName val="플랜트 설치"/>
      <sheetName val="상 부"/>
      <sheetName val="화산경계"/>
      <sheetName val="일위대가표"/>
      <sheetName val="부속동"/>
      <sheetName val="제수"/>
      <sheetName val="기초1"/>
      <sheetName val="공사비집계"/>
      <sheetName val="수문일1"/>
      <sheetName val="상부집계표"/>
      <sheetName val="날개벽(시점좌측)"/>
      <sheetName val="실행비교"/>
      <sheetName val="안전노무비(3월)"/>
      <sheetName val="전력구구조물산근2구간"/>
      <sheetName val="PROJECT BRIEF(EX.NEW)"/>
      <sheetName val="부하(성남)"/>
      <sheetName val="단가비교"/>
      <sheetName val="2000년하반기"/>
      <sheetName val="배수공 주요자재 집계표"/>
      <sheetName val="배수내역 (2)"/>
      <sheetName val="도로토적"/>
      <sheetName val="배수통관토공수량"/>
      <sheetName val="전기 원가계산서"/>
      <sheetName val="옹벽(수량)"/>
      <sheetName val="우수맨홀공제단위수량"/>
      <sheetName val="교각1"/>
      <sheetName val="증감대비"/>
      <sheetName val="1호맨홀토공"/>
      <sheetName val="가설건물"/>
      <sheetName val="정부노임단가"/>
      <sheetName val="일반맨홀수량집계"/>
      <sheetName val="교각토공"/>
      <sheetName val="조도계산(1)"/>
      <sheetName val="98수문일위"/>
      <sheetName val="가시설수량"/>
      <sheetName val="약품설비"/>
      <sheetName val="Stem Footing"/>
      <sheetName val="8.PILE  (돌출)"/>
      <sheetName val="가도공"/>
      <sheetName val="지중자재단가"/>
      <sheetName val="산출근거1"/>
      <sheetName val="공문"/>
      <sheetName val="I一般比"/>
      <sheetName val="XL4Poppy"/>
      <sheetName val="시멘트"/>
      <sheetName val="Sheet3"/>
      <sheetName val="인건비"/>
      <sheetName val="단가산출"/>
      <sheetName val="설직재-1"/>
      <sheetName val="목재동바리"/>
      <sheetName val="BOX형 교대"/>
      <sheetName val="집계표"/>
      <sheetName val="CPM챠트"/>
      <sheetName val="언양휴게소배수관 흄관설치"/>
      <sheetName val="포장공자재집계표"/>
      <sheetName val="몰탈재료산출"/>
      <sheetName val="공사설계"/>
      <sheetName val="맨홀조서"/>
      <sheetName val="6공구(당초)"/>
      <sheetName val="98NS-N"/>
      <sheetName val="한강운반비"/>
      <sheetName val="보안등"/>
      <sheetName val="횡배수관집현황(2공구)"/>
      <sheetName val="준검 내역서"/>
      <sheetName val="토공계산서(부체도로)"/>
      <sheetName val="일반공사"/>
      <sheetName val="설계가"/>
      <sheetName val="논산"/>
      <sheetName val="토공A"/>
      <sheetName val="설계변경내역서"/>
      <sheetName val="예정공정완"/>
      <sheetName val="소야공정계획표"/>
      <sheetName val="Dae_Jiju"/>
      <sheetName val="DANGA"/>
      <sheetName val="Sikje_ingun"/>
      <sheetName val="TREE_D"/>
      <sheetName val="I.설계조건"/>
      <sheetName val="2000전체분"/>
      <sheetName val="GAEYO"/>
      <sheetName val="북방3터널"/>
      <sheetName val="공기"/>
      <sheetName val="자재일람"/>
      <sheetName val="견적서"/>
      <sheetName val="검토"/>
      <sheetName val="암거날개벽재료집계"/>
      <sheetName val="접속도수량집계표"/>
      <sheetName val="자재조사표"/>
      <sheetName val="품셈총괄표"/>
      <sheetName val="시중노임단가"/>
      <sheetName val="상행-교대(A1-A2)"/>
      <sheetName val="일위대가(1)"/>
      <sheetName val="단면설계"/>
      <sheetName val="안정검토"/>
      <sheetName val="교대(A1)"/>
      <sheetName val="을지"/>
      <sheetName val="5.모델링"/>
      <sheetName val="중사"/>
      <sheetName val="설산1.나"/>
      <sheetName val="본사S"/>
      <sheetName val="PSCbeam설계"/>
      <sheetName val="방호벽"/>
      <sheetName val="BSD_(2)"/>
      <sheetName val="STEEL_BOX_단면설계(SEC_8)"/>
      <sheetName val="규격"/>
      <sheetName val="수종"/>
      <sheetName val="부대tu"/>
      <sheetName val="파일의이용"/>
      <sheetName val="산출금액내역"/>
      <sheetName val="내역서1999.8최종"/>
      <sheetName val="신표지1"/>
      <sheetName val="당초내역서"/>
      <sheetName val="배수공1"/>
      <sheetName val="U-TYPE(1)"/>
      <sheetName val="약품공급2"/>
      <sheetName val="현황산출서"/>
      <sheetName val="전기"/>
      <sheetName val="2000시행"/>
      <sheetName val="단가조사서"/>
      <sheetName val="금액내역서"/>
      <sheetName val="내역서(당초변경)"/>
      <sheetName val="안정계산"/>
      <sheetName val="A(Rev.3)"/>
      <sheetName val="조건표"/>
      <sheetName val="국공유지및사유지"/>
      <sheetName val="지진시"/>
      <sheetName val="DIAPHRAGM"/>
      <sheetName val="물량집계"/>
      <sheetName val="공정코드"/>
      <sheetName val="HANDHOLE(2)"/>
      <sheetName val="중기경유지급대장"/>
      <sheetName val="중기잡유공제"/>
      <sheetName val="중기잡유지급대장"/>
      <sheetName val="중기임차료"/>
      <sheetName val="중기경유공제"/>
      <sheetName val="지구단위계획"/>
      <sheetName val="취수탑"/>
      <sheetName val="주beam"/>
      <sheetName val="방음벽기초(H=4m)"/>
      <sheetName val="가압장(토목)"/>
      <sheetName val="경비단가"/>
      <sheetName val="97노임단가"/>
      <sheetName val="관로공수량집계표(본선)"/>
      <sheetName val="암거단위"/>
      <sheetName val="횡 연장"/>
      <sheetName val="C"/>
      <sheetName val="자압1"/>
      <sheetName val="계약서"/>
      <sheetName val="샌딩 에폭시 도장"/>
      <sheetName val="2.단면가정"/>
      <sheetName val="입력DATA"/>
      <sheetName val="9902"/>
      <sheetName val="집계"/>
      <sheetName val="전체내역 (2)"/>
      <sheetName val="인건비 "/>
      <sheetName val="CALCULATION"/>
      <sheetName val="경비2내역"/>
      <sheetName val="원형측구(B-type)"/>
      <sheetName val="PROCESS"/>
      <sheetName val="기계경비"/>
      <sheetName val="Sheet5"/>
      <sheetName val="운동장 (2)"/>
      <sheetName val="COVER"/>
      <sheetName val="설계내역서"/>
      <sheetName val="서울대규장각(가시설흙막이)"/>
      <sheetName val="BQ(실행)"/>
      <sheetName val="5.전사투자계획종함안"/>
      <sheetName val="자동제어"/>
      <sheetName val="중동상가"/>
      <sheetName val="유기공정"/>
      <sheetName val="감가상각"/>
      <sheetName val="자재조서"/>
      <sheetName val="횡배수관재료-"/>
      <sheetName val="계산서(직선부)"/>
      <sheetName val="미드수량"/>
      <sheetName val="BM(Mech)"/>
      <sheetName val="0001new"/>
      <sheetName val="토목"/>
      <sheetName val="단산"/>
      <sheetName val="단가및재료비"/>
      <sheetName val="박스토공"/>
      <sheetName val="기준표"/>
      <sheetName val="보호공"/>
      <sheetName val="20관리비율"/>
      <sheetName val="REACTION(USE평시)"/>
      <sheetName val="개요"/>
      <sheetName val="몸체(460×600)"/>
      <sheetName val="진주방향"/>
      <sheetName val="foxz"/>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refreshError="1"/>
      <sheetData sheetId="242" refreshError="1"/>
      <sheetData sheetId="243" refreshError="1"/>
      <sheetData sheetId="244" refreshError="1"/>
      <sheetData sheetId="245" refreshError="1"/>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변1예정"/>
      <sheetName val="변1잡"/>
      <sheetName val="2000전체분"/>
      <sheetName val="2000전체잡비"/>
      <sheetName val="2000년1차"/>
      <sheetName val="2000년1차잡비"/>
      <sheetName val="신규단가"/>
      <sheetName val="단가리스트"/>
      <sheetName val="입력"/>
      <sheetName val="Sheet1"/>
      <sheetName val="STANDARD"/>
      <sheetName val="입력데이타"/>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건물"/>
      <sheetName val="시추조사비"/>
      <sheetName val="측량조사수량산출근거"/>
      <sheetName val="측량수량집계"/>
      <sheetName val="가도공"/>
      <sheetName val="precast"/>
      <sheetName val="감독차량비"/>
      <sheetName val="시험비(선정)"/>
      <sheetName val="시험비(관리)"/>
      <sheetName val="교통관리비"/>
      <sheetName val="가도표지판"/>
      <sheetName val="A"/>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건물"/>
      <sheetName val="시추조사비"/>
      <sheetName val="측량조사수량산출근거"/>
      <sheetName val="측량수량집계"/>
      <sheetName val="가도공"/>
      <sheetName val="precast"/>
      <sheetName val="감독차량비"/>
      <sheetName val="시험비(선정)"/>
      <sheetName val="시험비(관리)"/>
      <sheetName val="교통관리비"/>
      <sheetName val="가도표지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2.하중계산"/>
      <sheetName val="3.코핑(DEEP)"/>
      <sheetName val="4.기둥설계"/>
      <sheetName val="4.기둥전단력검토"/>
      <sheetName val="4.띠철근량"/>
      <sheetName val="5.단면가정(우물통)"/>
      <sheetName val="6.7.8.우물통"/>
      <sheetName val="8.M&amp;S"/>
      <sheetName val="9.날끝날검토"/>
      <sheetName val="10.슬래브"/>
      <sheetName val="11.교좌받침"/>
      <sheetName val="지지거리"/>
      <sheetName val="가도공"/>
      <sheetName val="비중 (2)"/>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자재"/>
      <sheetName val="고재"/>
      <sheetName val="표지"/>
      <sheetName val="예정공정표1"/>
      <sheetName val="요약서"/>
      <sheetName val="내역서"/>
      <sheetName val="제경비산출"/>
      <sheetName val="수량집계"/>
      <sheetName val="수량집계(2)"/>
      <sheetName val="수량산출"/>
      <sheetName val="단가산출집계"/>
      <sheetName val="단가산출"/>
      <sheetName val="절단"/>
      <sheetName val="깨기"/>
      <sheetName val="측구터파기"/>
      <sheetName val="덮개"/>
      <sheetName val="비계"/>
      <sheetName val="거푸집"/>
      <sheetName val="콘크리트타설"/>
      <sheetName val="터파기"/>
      <sheetName val="되메우기"/>
      <sheetName val="보호공"/>
      <sheetName val="철근구입"/>
      <sheetName val="철근가공조립"/>
      <sheetName val="단가(교통안전)"/>
      <sheetName val="Sheet3"/>
      <sheetName val="철판용접"/>
      <sheetName val="신구접착제"/>
      <sheetName val="초속경콘크리트"/>
      <sheetName val="신축이음설치"/>
      <sheetName val="신축이음철거"/>
      <sheetName val="신축량"/>
      <sheetName val="신축이음신설"/>
      <sheetName val="신축이음교체"/>
      <sheetName val="아스콘절단"/>
      <sheetName val="철콘깨기"/>
      <sheetName val="철근절단"/>
      <sheetName val="집수정(600-700)"/>
      <sheetName val="6.7.8.우물통"/>
    </sheetNames>
    <sheetDataSet>
      <sheetData sheetId="0" refreshError="1"/>
      <sheetData sheetId="1" refreshError="1">
        <row r="6">
          <cell r="C6">
            <v>26000</v>
          </cell>
        </row>
        <row r="9">
          <cell r="C9">
            <v>170</v>
          </cell>
        </row>
        <row r="10">
          <cell r="C10">
            <v>56900</v>
          </cell>
        </row>
        <row r="12">
          <cell r="C12">
            <v>7900</v>
          </cell>
        </row>
        <row r="14">
          <cell r="C14">
            <v>14000</v>
          </cell>
        </row>
        <row r="15">
          <cell r="C15">
            <v>80730</v>
          </cell>
        </row>
        <row r="16">
          <cell r="C16">
            <v>27830</v>
          </cell>
        </row>
        <row r="17">
          <cell r="C17">
            <v>68425</v>
          </cell>
        </row>
        <row r="20">
          <cell r="C20">
            <v>7900</v>
          </cell>
        </row>
        <row r="21">
          <cell r="C21">
            <v>6100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체사업현황"/>
      <sheetName val="총사업비현황"/>
      <sheetName val="08사업"/>
      <sheetName val="08준공"/>
      <sheetName val="08신규"/>
      <sheetName val="08사업(1.14일)"/>
      <sheetName val="08사업(5.1일)"/>
      <sheetName val="2009예산요구"/>
      <sheetName val="08사업(10.1)"/>
      <sheetName val="가도공"/>
    </sheetNames>
    <sheetDataSet>
      <sheetData sheetId="0" refreshError="1"/>
      <sheetData sheetId="1" refreshError="1">
        <row r="9">
          <cell r="P9">
            <v>65612</v>
          </cell>
        </row>
        <row r="10">
          <cell r="P10">
            <v>35208</v>
          </cell>
        </row>
        <row r="12">
          <cell r="P12">
            <v>51895</v>
          </cell>
        </row>
        <row r="13">
          <cell r="P13">
            <v>80663</v>
          </cell>
        </row>
        <row r="14">
          <cell r="P14">
            <v>90966</v>
          </cell>
        </row>
        <row r="15">
          <cell r="P15">
            <v>106901</v>
          </cell>
        </row>
        <row r="16">
          <cell r="P16">
            <v>60453</v>
          </cell>
        </row>
        <row r="19">
          <cell r="P19">
            <v>32020</v>
          </cell>
        </row>
        <row r="20">
          <cell r="P20">
            <v>179203</v>
          </cell>
        </row>
        <row r="25">
          <cell r="P25">
            <v>40422</v>
          </cell>
        </row>
        <row r="26">
          <cell r="P26">
            <v>131408</v>
          </cell>
        </row>
        <row r="27">
          <cell r="P27">
            <v>174284</v>
          </cell>
        </row>
        <row r="30">
          <cell r="P30">
            <v>34967</v>
          </cell>
        </row>
        <row r="31">
          <cell r="P31">
            <v>55599</v>
          </cell>
        </row>
        <row r="32">
          <cell r="P32">
            <v>62157</v>
          </cell>
        </row>
        <row r="34">
          <cell r="P34">
            <v>66057</v>
          </cell>
        </row>
        <row r="35">
          <cell r="P35">
            <v>129542</v>
          </cell>
        </row>
        <row r="36">
          <cell r="P36">
            <v>56642</v>
          </cell>
        </row>
        <row r="37">
          <cell r="P37">
            <v>81970</v>
          </cell>
        </row>
        <row r="38">
          <cell r="P38">
            <v>18886</v>
          </cell>
        </row>
        <row r="39">
          <cell r="P39">
            <v>52197</v>
          </cell>
        </row>
        <row r="40">
          <cell r="P40">
            <v>55565</v>
          </cell>
        </row>
        <row r="41">
          <cell r="P41">
            <v>206210</v>
          </cell>
        </row>
        <row r="43">
          <cell r="P43">
            <v>76249</v>
          </cell>
        </row>
        <row r="48">
          <cell r="P48">
            <v>59243</v>
          </cell>
        </row>
        <row r="49">
          <cell r="P49">
            <v>65696</v>
          </cell>
        </row>
        <row r="50">
          <cell r="P50">
            <v>122342</v>
          </cell>
        </row>
        <row r="51">
          <cell r="P51">
            <v>78763</v>
          </cell>
        </row>
        <row r="56">
          <cell r="P56">
            <v>95822</v>
          </cell>
        </row>
        <row r="57">
          <cell r="P57">
            <v>47777</v>
          </cell>
        </row>
        <row r="58">
          <cell r="P58">
            <v>44683</v>
          </cell>
        </row>
        <row r="59">
          <cell r="P59">
            <v>107669</v>
          </cell>
        </row>
        <row r="60">
          <cell r="P60">
            <v>42201</v>
          </cell>
        </row>
        <row r="61">
          <cell r="P61">
            <v>42258</v>
          </cell>
        </row>
        <row r="62">
          <cell r="P62">
            <v>105600</v>
          </cell>
        </row>
        <row r="65">
          <cell r="P65">
            <v>158527</v>
          </cell>
        </row>
        <row r="66">
          <cell r="P66">
            <v>78242</v>
          </cell>
        </row>
        <row r="67">
          <cell r="P67">
            <v>201602</v>
          </cell>
        </row>
        <row r="69">
          <cell r="P69">
            <v>45267</v>
          </cell>
        </row>
        <row r="70">
          <cell r="P70">
            <v>68288</v>
          </cell>
        </row>
        <row r="71">
          <cell r="P71">
            <v>62887</v>
          </cell>
        </row>
        <row r="72">
          <cell r="P72">
            <v>116363</v>
          </cell>
        </row>
        <row r="77">
          <cell r="P77">
            <v>67601</v>
          </cell>
        </row>
        <row r="78">
          <cell r="P78">
            <v>219040</v>
          </cell>
        </row>
        <row r="79">
          <cell r="P79">
            <v>106873</v>
          </cell>
        </row>
        <row r="80">
          <cell r="P80">
            <v>36998</v>
          </cell>
        </row>
        <row r="81">
          <cell r="P81">
            <v>89697</v>
          </cell>
        </row>
        <row r="82">
          <cell r="P82">
            <v>70772</v>
          </cell>
        </row>
        <row r="84">
          <cell r="P84">
            <v>61429</v>
          </cell>
        </row>
        <row r="85">
          <cell r="P85">
            <v>73422</v>
          </cell>
        </row>
        <row r="87">
          <cell r="P87">
            <v>48698</v>
          </cell>
        </row>
        <row r="89">
          <cell r="P89">
            <v>134565</v>
          </cell>
        </row>
        <row r="90">
          <cell r="P90">
            <v>131195</v>
          </cell>
        </row>
        <row r="91">
          <cell r="P91">
            <v>134067</v>
          </cell>
        </row>
        <row r="93">
          <cell r="P93">
            <v>168838</v>
          </cell>
        </row>
        <row r="95">
          <cell r="P95">
            <v>264001</v>
          </cell>
        </row>
        <row r="96">
          <cell r="P96">
            <v>91880</v>
          </cell>
        </row>
        <row r="102">
          <cell r="P102">
            <v>58148</v>
          </cell>
        </row>
        <row r="103">
          <cell r="P103">
            <v>40899</v>
          </cell>
        </row>
        <row r="104">
          <cell r="P104">
            <v>50600</v>
          </cell>
        </row>
        <row r="107">
          <cell r="P107">
            <v>107814</v>
          </cell>
        </row>
        <row r="108">
          <cell r="P108">
            <v>29742</v>
          </cell>
        </row>
        <row r="109">
          <cell r="P109">
            <v>158829</v>
          </cell>
        </row>
        <row r="111">
          <cell r="P111">
            <v>90891</v>
          </cell>
        </row>
        <row r="112">
          <cell r="P112">
            <v>129535</v>
          </cell>
        </row>
        <row r="115">
          <cell r="P115">
            <v>46862</v>
          </cell>
        </row>
        <row r="118">
          <cell r="P118">
            <v>18412</v>
          </cell>
        </row>
      </sheetData>
      <sheetData sheetId="2" refreshError="1"/>
      <sheetData sheetId="3" refreshError="1"/>
      <sheetData sheetId="4" refreshError="1"/>
      <sheetData sheetId="5"/>
      <sheetData sheetId="6"/>
      <sheetData sheetId="7"/>
      <sheetData sheetId="8"/>
      <sheetData sheetId="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Sheet1"/>
      <sheetName val="단가산출1"/>
      <sheetName val="단가산출2"/>
      <sheetName val="일위대가"/>
      <sheetName val="일위대가data"/>
      <sheetName val="이름표"/>
      <sheetName val="일위대가 (2)"/>
      <sheetName val="데이타"/>
      <sheetName val="식재인부"/>
      <sheetName val="총사업비현황"/>
    </sheetNames>
    <sheetDataSet>
      <sheetData sheetId="0" refreshError="1"/>
      <sheetData sheetId="1"/>
      <sheetData sheetId="2" refreshError="1"/>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단가표"/>
      <sheetName val="노임단가"/>
      <sheetName val="초기화면"/>
      <sheetName val="일위대가"/>
      <sheetName val="시험비"/>
      <sheetName val="토공"/>
      <sheetName val="배수공"/>
      <sheetName val="구조물공"/>
      <sheetName val="포장공 (2)"/>
      <sheetName val="포장공"/>
      <sheetName val="부대공"/>
      <sheetName val="보수공"/>
      <sheetName val="표지판"/>
      <sheetName val="표지판일위대가"/>
      <sheetName val="실시설계"/>
      <sheetName val="자재단가"/>
      <sheetName val="장비경비"/>
      <sheetName val="장비경비 (2)"/>
      <sheetName val="Sheet1"/>
      <sheetName val="Sheet2"/>
      <sheetName val="자재대"/>
      <sheetName val="데이타"/>
      <sheetName val="식재인부"/>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8">
          <cell r="K8">
            <v>382</v>
          </cell>
        </row>
        <row r="92">
          <cell r="K92">
            <v>126000</v>
          </cell>
        </row>
        <row r="185">
          <cell r="K185">
            <v>5658.2421727649935</v>
          </cell>
        </row>
        <row r="187">
          <cell r="K187">
            <v>341317.36526946106</v>
          </cell>
        </row>
        <row r="190">
          <cell r="K190">
            <v>750</v>
          </cell>
        </row>
        <row r="196">
          <cell r="K196">
            <v>932</v>
          </cell>
        </row>
        <row r="230">
          <cell r="K230">
            <v>200000</v>
          </cell>
        </row>
      </sheetData>
      <sheetData sheetId="18">
        <row r="25">
          <cell r="G25">
            <v>16654</v>
          </cell>
          <cell r="H25">
            <v>10683</v>
          </cell>
          <cell r="I25">
            <v>24833</v>
          </cell>
        </row>
        <row r="29">
          <cell r="G29">
            <v>25795</v>
          </cell>
          <cell r="H29">
            <v>10256</v>
          </cell>
          <cell r="I29">
            <v>24833</v>
          </cell>
        </row>
        <row r="266">
          <cell r="G266">
            <v>1228</v>
          </cell>
          <cell r="H266">
            <v>7680</v>
          </cell>
          <cell r="I266">
            <v>12968</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2)"/>
      <sheetName val="총괄원가계산서 (2)"/>
      <sheetName val="원본"/>
      <sheetName val="갑 지"/>
      <sheetName val="1~9 하중계산"/>
      <sheetName val="자재단가"/>
      <sheetName val="장비경비"/>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총괄표"/>
      <sheetName val="설계설명서"/>
      <sheetName val="예정공정표"/>
      <sheetName val="동원인원계획표"/>
      <sheetName val="설계예산서"/>
      <sheetName val="제잡비계산서"/>
      <sheetName val="간지(횡)"/>
      <sheetName val="간지(종)"/>
    </sheetNames>
    <sheetDataSet>
      <sheetData sheetId="0"/>
      <sheetData sheetId="1"/>
      <sheetData sheetId="2"/>
      <sheetData sheetId="3"/>
      <sheetData sheetId="4"/>
      <sheetData sheetId="5"/>
      <sheetData sheetId="6"/>
      <sheetData sheetId="7"/>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1.설계조건"/>
      <sheetName val="2. 단면가정"/>
      <sheetName val="하중조건(평상시)"/>
      <sheetName val="방호벽"/>
      <sheetName val="SAP(상시)"/>
      <sheetName val="하중조건(지진시)"/>
      <sheetName val="SAP(단위)"/>
      <sheetName val="SAP(지진시)"/>
      <sheetName val="9.단면검토"/>
      <sheetName val="우각부및브라켓검토"/>
      <sheetName val="설계총괄표"/>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총괄내역서"/>
      <sheetName val="상세내역서"/>
      <sheetName val="일위대가"/>
      <sheetName val="산출근거"/>
      <sheetName val="기초단가"/>
      <sheetName val="재하장비손료"/>
      <sheetName val="점검차경비"/>
      <sheetName val="상하수도 및 전기요금"/>
      <sheetName val="새마을호운임"/>
      <sheetName val="Sheet3"/>
    </sheetNames>
    <sheetDataSet>
      <sheetData sheetId="0"/>
      <sheetData sheetId="1"/>
      <sheetData sheetId="2"/>
      <sheetData sheetId="3"/>
      <sheetData sheetId="4"/>
      <sheetData sheetId="5" refreshError="1">
        <row r="4">
          <cell r="D4">
            <v>205518</v>
          </cell>
        </row>
        <row r="19">
          <cell r="C19">
            <v>12190</v>
          </cell>
        </row>
      </sheetData>
      <sheetData sheetId="6"/>
      <sheetData sheetId="7"/>
      <sheetData sheetId="8"/>
      <sheetData sheetId="9"/>
      <sheetData sheetId="1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정"/>
      <sheetName val="구형거"/>
      <sheetName val="포장구간"/>
      <sheetName val="관두께"/>
      <sheetName val="직접(흄관)기초 (1)"/>
      <sheetName val="직접(흄관) 공사비"/>
      <sheetName val="직접(PC관)기초(2)"/>
      <sheetName val="직접(PC관)공사비"/>
      <sheetName val="직접(강관)기초(3)"/>
      <sheetName val="직접(강관)공사비"/>
      <sheetName val="모래(PE관)기초(4)"/>
      <sheetName val="모래(PE관)공사비"/>
      <sheetName val=" CON'C(흄관)기초 (1)"/>
      <sheetName val="CON'C(흄관)공사비 "/>
      <sheetName val="CON'C(PC관)기초(2)"/>
      <sheetName val="CON'(PC관)공사비"/>
      <sheetName val="CON'C(강관)기초(3)"/>
      <sheetName val="CON'C(강관)공사비"/>
      <sheetName val="관접합및부설"/>
      <sheetName val="단가"/>
      <sheetName val="맨홀공"/>
      <sheetName val="토류벽단가(P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79">
          <cell r="C79">
            <v>1094</v>
          </cell>
        </row>
        <row r="80">
          <cell r="C80">
            <v>8126</v>
          </cell>
        </row>
        <row r="81">
          <cell r="C81">
            <v>20643</v>
          </cell>
        </row>
        <row r="82">
          <cell r="C82">
            <v>4658.03</v>
          </cell>
        </row>
        <row r="83">
          <cell r="C83">
            <v>7599.49</v>
          </cell>
        </row>
        <row r="84">
          <cell r="C84">
            <v>301.7</v>
          </cell>
        </row>
        <row r="85">
          <cell r="C85">
            <v>186.1</v>
          </cell>
        </row>
        <row r="86">
          <cell r="C86">
            <v>8126</v>
          </cell>
        </row>
      </sheetData>
      <sheetData sheetId="20"/>
      <sheetData sheetId="2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표지"/>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간지"/>
      <sheetName val="자재총괄"/>
      <sheetName val="시멘트레미콘구입량"/>
      <sheetName val="골재구입량"/>
      <sheetName val="지장물보호(수집)"/>
      <sheetName val="지장물산근"/>
      <sheetName val="지장물보호공단위수량"/>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1.토공집계"/>
      <sheetName val="2.관대집계표"/>
      <sheetName val="접합"/>
      <sheetName val="3.구조물공"/>
      <sheetName val="4.포장공"/>
      <sheetName val="5.부대공"/>
      <sheetName val="6.주요자재대"/>
      <sheetName val="7.폐기물집계"/>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Sheet1"/>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데이타"/>
      <sheetName val="식재"/>
      <sheetName val="시설물"/>
      <sheetName val="식재출력용"/>
      <sheetName val="유지관리"/>
      <sheetName val="단가"/>
      <sheetName val="조명시설"/>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변수값"/>
      <sheetName val="중기상차"/>
      <sheetName val="AS복구"/>
      <sheetName val="중기터파기"/>
      <sheetName val="5.정산서"/>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집계표"/>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장비집계"/>
      <sheetName val="고양관재"/>
      <sheetName val="계산서(곡선부)"/>
      <sheetName val="포장재료집계표"/>
      <sheetName val="우배수"/>
      <sheetName val="계산식"/>
      <sheetName val="우수받이"/>
      <sheetName val="Sheet1 (2)"/>
      <sheetName val="관급자재대"/>
      <sheetName val="자료"/>
      <sheetName val="진주방향"/>
      <sheetName val="가도공"/>
      <sheetName val="총괄내역서"/>
      <sheetName val="내역"/>
      <sheetName val="SLAB"/>
      <sheetName val="구조물철거타공정이월"/>
      <sheetName val="수량산출"/>
      <sheetName val="bearing"/>
      <sheetName val="연동내역"/>
      <sheetName val="해평견적"/>
      <sheetName val="견적대비표"/>
      <sheetName val="#REF"/>
      <sheetName val="일위대가목차"/>
      <sheetName val="부대내역"/>
      <sheetName val="내역서(전기)"/>
      <sheetName val="고압수량(철거)"/>
      <sheetName val="총괄내역서(설계)"/>
      <sheetName val="단가일람"/>
      <sheetName val="조경일람"/>
      <sheetName val="원가"/>
      <sheetName val="집수정(600-700)"/>
      <sheetName val="BD"/>
      <sheetName val="수안보-MBR1"/>
      <sheetName val="JUCK"/>
      <sheetName val="Sheet5"/>
      <sheetName val="1-4-2.관(약)"/>
      <sheetName val="입찰"/>
      <sheetName val="현경"/>
      <sheetName val="터파기및재료"/>
      <sheetName val="차수별내역서"/>
      <sheetName val="데리네이타현황"/>
      <sheetName val="우각부보강"/>
      <sheetName val="관접합및부설"/>
      <sheetName val="교각1"/>
      <sheetName val="산출근거"/>
      <sheetName val="설계조건"/>
      <sheetName val="요율"/>
      <sheetName val="레미콘"/>
      <sheetName val="pe이중벽관"/>
      <sheetName val="pe이중벽관 (우수)"/>
      <sheetName val="D100관"/>
      <sheetName val="D16"/>
      <sheetName val="D20"/>
      <sheetName val="D25"/>
      <sheetName val="D50"/>
      <sheetName val="D75,D100"/>
      <sheetName val="전차선로 물량표"/>
      <sheetName val="한강운반비"/>
      <sheetName val="자재"/>
      <sheetName val="맨홀수량산출"/>
      <sheetName val="수지표"/>
      <sheetName val="셀명"/>
      <sheetName val="공사"/>
      <sheetName val="공통(20-91)"/>
      <sheetName val="-치수표(곡선부)"/>
      <sheetName val="건축내역"/>
      <sheetName val="관경고용테이프수집"/>
      <sheetName val="관경고용산근"/>
      <sheetName val="일위대가(가설)"/>
      <sheetName val="설계예시"/>
      <sheetName val="일위산출"/>
      <sheetName val="건축내역서"/>
      <sheetName val="설비내역서"/>
      <sheetName val="전기내역서"/>
      <sheetName val="기초입력 DATA"/>
      <sheetName val="토공 total"/>
      <sheetName val="금액"/>
      <sheetName val="설비"/>
      <sheetName val="일위대가표"/>
      <sheetName val="4차원가계산서"/>
      <sheetName val="정부노임단가"/>
      <sheetName val="L형 옹벽"/>
      <sheetName val="6PILE  (돌출)"/>
      <sheetName val="값"/>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대로근거"/>
      <sheetName val="중로근거"/>
      <sheetName val="삭제및변경불가"/>
      <sheetName val="신당동집계표"/>
      <sheetName val="식재인부"/>
      <sheetName val="개산공사비"/>
      <sheetName val="법면단"/>
      <sheetName val="석축설면"/>
      <sheetName val="법면설면"/>
      <sheetName val="석축단"/>
      <sheetName val="법면수집"/>
      <sheetName val="전기일위대가"/>
      <sheetName val="실행대비"/>
      <sheetName val="APT"/>
      <sheetName val="증감내역서"/>
      <sheetName val="토공연장"/>
      <sheetName val="8.석축단위(H=1.5M)"/>
      <sheetName val="FOB발"/>
      <sheetName val="nys"/>
      <sheetName val="슬래브(유곡)"/>
      <sheetName val="가점"/>
      <sheetName val="index"/>
      <sheetName val="etc"/>
      <sheetName val="data"/>
      <sheetName val="2003상반기노임기준"/>
      <sheetName val="Total"/>
      <sheetName val="설계명세서"/>
      <sheetName val="경산"/>
      <sheetName val="인건-측정"/>
      <sheetName val="MOTOR"/>
      <sheetName val="상호참고자료"/>
      <sheetName val="공사기본내용입력"/>
      <sheetName val="발주처자료입력"/>
      <sheetName val="회사기본자료"/>
      <sheetName val="하자보증자료"/>
      <sheetName val="기술자관련자료"/>
      <sheetName val="배수지집꓄표"/>
      <sheetName val="밀도포장수량집계표"/>
      <sheetName val="상부집계표"/>
      <sheetName val="b_balju"/>
      <sheetName val="자압"/>
      <sheetName val="골재집계"/>
      <sheetName val="-레미콘집계"/>
      <sheetName val="-몰탈콘크리트"/>
      <sheetName val="자갈,시멘트,모래산출"/>
      <sheetName val="-철근집계"/>
      <sheetName val="포장재료(1)"/>
      <sheetName val="-흄관집계"/>
      <sheetName val="세금자료"/>
      <sheetName val="물가자료"/>
      <sheetName val="말뚝지지력산정"/>
      <sheetName val="일반수량"/>
      <sheetName val="노임단가"/>
      <sheetName val="CODE"/>
      <sheetName val="토공집계"/>
      <sheetName val="40단가산출서"/>
      <sheetName val="40집계"/>
      <sheetName val="guard(mac)"/>
      <sheetName val="POOM_MOTO"/>
      <sheetName val="CON'C"/>
      <sheetName val="내역서갑지"/>
      <sheetName val="내역서을지"/>
      <sheetName val="설 계"/>
      <sheetName val="지급자재"/>
      <sheetName val="입찰안"/>
      <sheetName val="위치조서"/>
      <sheetName val="자재단가_사급"/>
      <sheetName val="중기적산목록"/>
      <sheetName val="70%"/>
      <sheetName val="용역비내역-진짜"/>
      <sheetName val="설계예산서"/>
      <sheetName val="예산내역서"/>
      <sheetName val="★도급내역(2공구)"/>
      <sheetName val="내역서단가산출용"/>
      <sheetName val="원가계산"/>
      <sheetName val="BID"/>
      <sheetName val="P-산#1-1(WOWA1)"/>
      <sheetName val="잡비계산"/>
      <sheetName val="내역서1999.8최종"/>
      <sheetName val="실행내역"/>
      <sheetName val="자재단가"/>
      <sheetName val="경비단가"/>
      <sheetName val="물가대비표"/>
      <sheetName val="날개벽(시점좌측)"/>
      <sheetName val="공사비"/>
      <sheetName val="총괄집계_"/>
      <sheetName val="날개벽철근집계_"/>
      <sheetName val="PVC접합개소_산출서"/>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안전시설(수집)"/>
      <sheetName val="안전시설"/>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차액보증"/>
      <sheetName val="슬래브"/>
      <sheetName val="인건비 "/>
      <sheetName val="공사개요"/>
      <sheetName val="기둥(원형)"/>
      <sheetName val="노임단가(2009.상)"/>
      <sheetName val="10.1 중기기초단가"/>
      <sheetName val="5.모델링"/>
      <sheetName val="일위대가 "/>
      <sheetName val="토사(PE)"/>
      <sheetName val="2000,9월 일위"/>
      <sheetName val="공통단가"/>
      <sheetName val="단가조사"/>
      <sheetName val="코드표"/>
      <sheetName val="재료비"/>
      <sheetName val="운반비"/>
      <sheetName val="단가표"/>
      <sheetName val="보차도경계석"/>
      <sheetName val="8.PILE  (돌출)"/>
      <sheetName val="비탈면보호공수량산출"/>
      <sheetName val="인건비"/>
      <sheetName val="단면A-A(TR)"/>
      <sheetName val="1.설계조건"/>
      <sheetName val="도급"/>
      <sheetName val="관경별내역서"/>
      <sheetName val="고유코드_설계"/>
      <sheetName val="노임"/>
      <sheetName val="설계내역"/>
      <sheetName val="실행예산"/>
      <sheetName val="상부공"/>
      <sheetName val="신당동산출근거"/>
      <sheetName val="중부"/>
      <sheetName val="북부"/>
      <sheetName val="남부"/>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S0"/>
      <sheetName val="기기리스트"/>
      <sheetName val="5.배수관로"/>
      <sheetName val="주요자재"/>
      <sheetName val="폐기물처리"/>
      <sheetName val="음봉방향"/>
      <sheetName val="원형맨홀수량"/>
      <sheetName val="3.2 3차처리시설"/>
      <sheetName val="자재집계"/>
      <sheetName val="설비동집계표-전체"/>
      <sheetName val="설비동집계"/>
      <sheetName val="설비동산근"/>
      <sheetName val="불인산저장조집계"/>
      <sheetName val="설비동-불인산저장조"/>
      <sheetName val="왕십리방향"/>
      <sheetName val="용수량(생활용수)"/>
      <sheetName val="2.고용보험료산출근거"/>
      <sheetName val="개비온집계"/>
      <sheetName val="개비온 단위"/>
      <sheetName val="집수정단위수량600 "/>
      <sheetName val="S.중기사용료"/>
      <sheetName val="입력란"/>
      <sheetName val="깨기 총괄"/>
      <sheetName val="Sheet2"/>
      <sheetName val="단면가정"/>
      <sheetName val="이토변실(A3-LINE)"/>
      <sheetName val="설명"/>
      <sheetName val="자압1"/>
      <sheetName val="input"/>
      <sheetName val="부시수량"/>
      <sheetName val="4차공사"/>
      <sheetName val="수자재단위당"/>
      <sheetName val="EP0618"/>
      <sheetName val="T13(P68~72,78)"/>
      <sheetName val="HVAC"/>
      <sheetName val="조작대(1연)"/>
      <sheetName val="원가계산 (2)"/>
      <sheetName val="중기조종사 단위단가"/>
      <sheetName val="아파트 내역"/>
      <sheetName val="기초자료입력"/>
      <sheetName val="수로BOX"/>
      <sheetName val="2"/>
      <sheetName val="매입세율"/>
      <sheetName val="3.하중산정4.지지력"/>
      <sheetName val="손익분석"/>
      <sheetName val="단가조사서"/>
      <sheetName val="토적표"/>
      <sheetName val="배수공수집"/>
      <sheetName val="교각별철근수량집계표"/>
      <sheetName val="철거산출근거"/>
      <sheetName val="기존도수로깨기"/>
      <sheetName val="조건표"/>
      <sheetName val="기초단가"/>
      <sheetName val="노무"/>
      <sheetName val="공사요율"/>
      <sheetName val="이름정의"/>
      <sheetName val="초기화면"/>
      <sheetName val="ilch"/>
      <sheetName val="1호맨홀토공"/>
      <sheetName val="단가및재료비"/>
      <sheetName val="조건"/>
      <sheetName val="Macro(차단기)"/>
      <sheetName val="전선 및 전선관"/>
      <sheetName val="wall"/>
      <sheetName val="배수장토목공사비"/>
      <sheetName val="Cost bd-&quot;A&quot;"/>
      <sheetName val="노견단위수량"/>
      <sheetName val="단가산출내역(노임부분수정)"/>
      <sheetName val="가시설단위수량"/>
      <sheetName val="SORCE1"/>
      <sheetName val="참고사항"/>
      <sheetName val="공사명입력"/>
      <sheetName val="근로자자료입력"/>
      <sheetName val="D"/>
      <sheetName val="1,2공구원가계산서"/>
      <sheetName val="2공구산출내역"/>
      <sheetName val="1공구산출내역서"/>
      <sheetName val="원가계산서"/>
      <sheetName val="기초코드"/>
      <sheetName val="Sheet17"/>
      <sheetName val="BOX"/>
      <sheetName val="원형1호맨홀토공수량"/>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BQ(실행)"/>
      <sheetName val="돌담교 상부수량"/>
      <sheetName val="교사기준면적(초등)"/>
      <sheetName val="유입부"/>
      <sheetName val="옹벽"/>
      <sheetName val="기본단가표"/>
      <sheetName val="총계"/>
      <sheetName val="설계"/>
      <sheetName val="3연box"/>
      <sheetName val="개별직종노임단가(2003.9)"/>
      <sheetName val="을"/>
      <sheetName val="영동(D)"/>
      <sheetName val="COPING"/>
      <sheetName val="골막이(야매)"/>
      <sheetName val="경  비 "/>
      <sheetName val="노무비"/>
      <sheetName val="일위대가(건축)"/>
      <sheetName val="b_balju_cho"/>
      <sheetName val="평가데이터"/>
      <sheetName val="공구"/>
      <sheetName val="마산방향철근집계"/>
      <sheetName val="마산방향"/>
      <sheetName val="역T형"/>
      <sheetName val="깨기"/>
      <sheetName val="물가시세"/>
      <sheetName val="경상비"/>
      <sheetName val="갑지"/>
      <sheetName val="송장"/>
      <sheetName val="철근정산"/>
      <sheetName val="산출"/>
      <sheetName val="파일의이용"/>
      <sheetName val="기본일위"/>
      <sheetName val="중기사용료"/>
      <sheetName val="ABUT수량-A1"/>
      <sheetName val="조명율표"/>
      <sheetName val="기계경비(시간당)"/>
      <sheetName val="램머"/>
      <sheetName val="총괄 내역서"/>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수량총"/>
      <sheetName val="토공총"/>
      <sheetName val="기계경비적용기준"/>
      <sheetName val="DATA1"/>
      <sheetName val="99노임단가"/>
      <sheetName val="97노임단가"/>
      <sheetName val="단위단가"/>
      <sheetName val="산근터빈"/>
      <sheetName val="[고양관재.XLSŝ보차도경계석집계표(종)"/>
      <sheetName val="교대(A1-A2)"/>
      <sheetName val="3BL공동구 수량"/>
      <sheetName val="s"/>
      <sheetName val="2.토목공사"/>
      <sheetName val="맨홀수량집계"/>
      <sheetName val="3련 BOX"/>
      <sheetName val="인천성심병원"/>
      <sheetName val="산출근거1"/>
      <sheetName val="토목주소"/>
      <sheetName val="프랜트면허"/>
      <sheetName val="2차기성내역서"/>
      <sheetName val="계정"/>
      <sheetName val="부하계산서"/>
      <sheetName val="쌍송교"/>
      <sheetName val="TOTAL_BOQ"/>
      <sheetName val="거래처등록"/>
      <sheetName val="참고자료"/>
      <sheetName val="공사명등록"/>
      <sheetName val="은행코드"/>
      <sheetName val="1-1"/>
      <sheetName val="교각계산"/>
      <sheetName val="토목공사"/>
      <sheetName val="비계공사"/>
      <sheetName val="6호기"/>
      <sheetName val="수입"/>
      <sheetName val="공사비내역서"/>
      <sheetName val="산출1"/>
      <sheetName val="설계기준"/>
      <sheetName val="내역1"/>
      <sheetName val="L_RPTB02_01"/>
      <sheetName val="동일대내"/>
      <sheetName val="노무비 근거"/>
      <sheetName val="계장 품셈표"/>
      <sheetName val="청천내"/>
      <sheetName val="수량BOQ"/>
      <sheetName val="백호우계수"/>
      <sheetName val="A-4"/>
      <sheetName val="견적서을지"/>
      <sheetName val="SG"/>
      <sheetName val="SLAB&quot;1&quot;"/>
      <sheetName val="7월11일"/>
      <sheetName val="강교(Sub)"/>
      <sheetName val="개거산출내역"/>
      <sheetName val="산근"/>
      <sheetName val="cal"/>
      <sheetName val="노임단가 (2)"/>
      <sheetName val="제잡비계산"/>
      <sheetName val="안정검토(온1)"/>
      <sheetName val="점자블럭산_x0002_"/>
      <sheetName val=""/>
      <sheetName val="관련자료입력"/>
      <sheetName val="장비일위대가2002하"/>
      <sheetName val="계장_품셈표"/>
      <sheetName val="노임단가_(2)"/>
      <sheetName val="총괄집계_1"/>
      <sheetName val="날개벽철근집계_1"/>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Sheet1_(2)1"/>
      <sheetName val="1공구"/>
      <sheetName val="설계산출기초"/>
      <sheetName val="도급예산내역서봉투"/>
      <sheetName val="공사원가계산서"/>
      <sheetName val="설계산출표지"/>
      <sheetName val="도급예산내역서총괄표"/>
      <sheetName val="을부담운반비"/>
      <sheetName val="운반비산출"/>
      <sheetName val="관경결정"/>
      <sheetName val="내역서적용수량"/>
      <sheetName val="토목내역서"/>
      <sheetName val="횡배수관재료-"/>
      <sheetName val="계산서(직선부)"/>
      <sheetName val="콘크리트측구연장"/>
      <sheetName val="포장공"/>
      <sheetName val="-배수구조물공토공"/>
      <sheetName val="예산명세서"/>
      <sheetName val="자료입력"/>
      <sheetName val="용량(1-2)"/>
      <sheetName val="남평내역"/>
      <sheetName val="부대tu"/>
      <sheetName val="LP-S"/>
      <sheetName val="공사비 증감 내역서"/>
      <sheetName val="구체"/>
      <sheetName val="좌측날개벽"/>
      <sheetName val="우측날개벽"/>
      <sheetName val="수압시험수집"/>
      <sheetName val="수압시험산근"/>
      <sheetName val="A1-DATA"/>
      <sheetName val="단면"/>
      <sheetName val="type-F"/>
      <sheetName val="접합 및 부설 "/>
      <sheetName val="천방교접속"/>
      <sheetName val="대포2교접속"/>
      <sheetName val="총_구조물공"/>
      <sheetName val="신우"/>
      <sheetName val="I.설계조건"/>
      <sheetName val="수목표준대가"/>
      <sheetName val="감시비교(자동제어비교)"/>
      <sheetName val="국산화"/>
      <sheetName val="토공(우물통,기타) "/>
      <sheetName val="공사비증감"/>
      <sheetName val="산출내역서"/>
      <sheetName val="이토변실"/>
      <sheetName val="7.PILE  (돌출)"/>
      <sheetName val="계약서"/>
      <sheetName val="암거공"/>
      <sheetName val="전기"/>
      <sheetName val="내역갑지"/>
      <sheetName val="H-PILE수량집계"/>
      <sheetName val="예산서"/>
      <sheetName val="서∼군(2)"/>
      <sheetName val="견적"/>
      <sheetName val="실행철강하도"/>
      <sheetName val="관급자재"/>
      <sheetName val="철콘"/>
      <sheetName val="입찰견적보고서"/>
      <sheetName val="토목(대안)"/>
      <sheetName val="부하(성남)"/>
      <sheetName val="구동"/>
      <sheetName val="배수공 주요자재 집계표"/>
      <sheetName val="가감수량"/>
      <sheetName val="전체철근집계"/>
      <sheetName val="오수관연장산출"/>
      <sheetName val="신광초조도계선사업"/>
      <sheetName val="교량하부공"/>
      <sheetName val="SPEC"/>
      <sheetName val="우수공"/>
      <sheetName val="소비자가"/>
      <sheetName val="계림(함평)"/>
      <sheetName val="계림(장성)"/>
      <sheetName val="연결관산출조서"/>
      <sheetName val="bm(CIcable)"/>
      <sheetName val="5.소재"/>
      <sheetName val="노무단가"/>
      <sheetName val="구의33고"/>
      <sheetName val="기계상세"/>
      <sheetName val="우수"/>
      <sheetName val="단가결정"/>
      <sheetName val="G.R300경비"/>
      <sheetName val="매설지선굴착"/>
      <sheetName val="총괄표"/>
      <sheetName val="적현로"/>
      <sheetName val="INTRO."/>
      <sheetName val="공토공단위당"/>
      <sheetName val="일위대가(계측기설치)"/>
      <sheetName val="제품"/>
      <sheetName val="지수"/>
      <sheetName val="토공정보"/>
      <sheetName val="TYPE-1"/>
      <sheetName val="단위수량(출력X)"/>
      <sheetName val="수량집계"/>
      <sheetName val="토적표(2차기성)"/>
      <sheetName val="DATA 입력란"/>
      <sheetName val="1. 설계조건 2.단면가정 3. 하중계산"/>
      <sheetName val="역T형(H=6.0) (2)"/>
      <sheetName val="단가산출"/>
      <sheetName val="࠶IĂ_x0000_嫗ऀࠀ"/>
      <sheetName val="ITEM"/>
      <sheetName val="elecdtla"/>
      <sheetName val="전기실(고압)"/>
      <sheetName val="전력구구조물산근"/>
      <sheetName val="충주"/>
      <sheetName val="전등설비"/>
      <sheetName val="Y-WORK"/>
      <sheetName val="통관-유입(벌어짐)유출(도수)"/>
      <sheetName val="준검 내역서"/>
      <sheetName val="자재대"/>
      <sheetName val="3.공통공사대비"/>
      <sheetName val="자재코드"/>
      <sheetName val="1호인버트수량"/>
      <sheetName val="WORK"/>
      <sheetName val="배수공"/>
      <sheetName val="측구공"/>
      <sheetName val="지구단위계획내역서"/>
      <sheetName val="내역서01"/>
      <sheetName val="일위대가 1"/>
      <sheetName val="설계내역서"/>
      <sheetName val="산거 1(인력투입)"/>
      <sheetName val="일위대가 2"/>
      <sheetName val="일위대가 3"/>
      <sheetName val="데이터"/>
      <sheetName val="구분표"/>
      <sheetName val="구간별"/>
      <sheetName val="토공유용계획"/>
      <sheetName val="유입관로집계"/>
      <sheetName val="유입관로토적"/>
      <sheetName val="처리장집계"/>
      <sheetName val="처리장토적"/>
      <sheetName val="진입도로토적"/>
      <sheetName val="참조-(2)"/>
      <sheetName val="Macro2"/>
      <sheetName val="Macro1"/>
      <sheetName val="인부노임"/>
      <sheetName val="기계경비"/>
      <sheetName val="2005(공무2)"/>
      <sheetName val="1호맨홀수량산출"/>
      <sheetName val="이토밸브실수량집계(D600)"/>
      <sheetName val="단위수량산출"/>
      <sheetName val="A LINE"/>
      <sheetName val="대치판정"/>
      <sheetName val="2)관접합"/>
      <sheetName val="노임단가명세표"/>
      <sheetName val="단가적용기준"/>
      <sheetName val="진천방향"/>
      <sheetName val="간지 (세)"/>
      <sheetName val="unitpric"/>
      <sheetName val="외천교"/>
      <sheetName val="CON기초"/>
      <sheetName val="관로토공"/>
      <sheetName val="트렌치집계"/>
      <sheetName val="자재수량"/>
      <sheetName val="고상실행"/>
      <sheetName val="물돌리기수량집계"/>
      <sheetName val="물돌리기연장산출"/>
      <sheetName val="물돌리기"/>
      <sheetName val="도근좌표"/>
      <sheetName val="계수시트"/>
      <sheetName val="교대"/>
      <sheetName val="영업소산출근거"/>
      <sheetName val="버스운행안내"/>
      <sheetName val="예방접종계획"/>
      <sheetName val="근태계획서"/>
      <sheetName val="철근총괄집계표"/>
      <sheetName val="옹벽(수량)"/>
      <sheetName val="토공_total"/>
      <sheetName val="단위중량"/>
      <sheetName val="경율산정.XLS"/>
      <sheetName val="취수탑"/>
      <sheetName val="1호맨홀가감수량"/>
      <sheetName val="2호맨홀공제수량"/>
      <sheetName val="특수선일위대가"/>
      <sheetName val="공문(신)"/>
      <sheetName val="가시설(TYPE-A)"/>
      <sheetName val="1-1평균터파기고(1)"/>
      <sheetName val="원가서"/>
      <sheetName val="6-1. 관개량조서"/>
      <sheetName val="투찰"/>
      <sheetName val="공비대비"/>
      <sheetName val="표준건축비"/>
      <sheetName val="기술자자료입력"/>
      <sheetName val="일위목록"/>
      <sheetName val="시가지우회도로공내역서"/>
      <sheetName val="목록"/>
      <sheetName val="CTEMCOST"/>
      <sheetName val="FB25JN"/>
      <sheetName val="LEGEND"/>
      <sheetName val="매입세"/>
      <sheetName val="Site Expenses"/>
      <sheetName val="SRC-B3U2"/>
      <sheetName val="3련_BOX"/>
      <sheetName val="개별직종노임단가(2005.1)"/>
      <sheetName val="SPC노임(5월)"/>
      <sheetName val="맨홀수량산출(A-LINE)"/>
      <sheetName val="내역서 "/>
      <sheetName val="배수내역"/>
      <sheetName val="품목"/>
      <sheetName val="기본"/>
      <sheetName val="단가비교표"/>
      <sheetName val="용소리교"/>
      <sheetName val="actual"/>
      <sheetName val="지수적용공사비내역서"/>
      <sheetName val="pier(각형)"/>
      <sheetName val="산출내역서집계표"/>
      <sheetName val="가시설수량"/>
      <sheetName val="J01"/>
      <sheetName val="실행(ALT1)"/>
      <sheetName val="용수량_생활용수_"/>
      <sheetName val="투자비"/>
      <sheetName val="조성원가DATA"/>
      <sheetName val="사업비"/>
      <sheetName val="직접경비"/>
      <sheetName val="직접인건비"/>
      <sheetName val="5.지반반력계수"/>
      <sheetName val="단가대비표"/>
      <sheetName val="순공사비"/>
      <sheetName val="기준표"/>
      <sheetName val="와동25-3(변경)"/>
      <sheetName val="수량"/>
      <sheetName val="공종목록표"/>
      <sheetName val="CT "/>
      <sheetName val="직공비"/>
      <sheetName val="수목단가"/>
      <sheetName val="시설수량표"/>
      <sheetName val="식재수량표"/>
      <sheetName val="conclusion"/>
      <sheetName val="comparables"/>
      <sheetName val="Deduction"/>
      <sheetName val="other"/>
      <sheetName val="설계예산2"/>
      <sheetName val="시설물일위"/>
      <sheetName val="GT 1050x650"/>
      <sheetName val="기계경비산출기준"/>
      <sheetName val="중기일위대가"/>
      <sheetName val="배수공1"/>
      <sheetName val="소도3교"/>
      <sheetName val="토량1-1"/>
      <sheetName val="단가 및 재료비"/>
      <sheetName val="중기사용료산출근거"/>
      <sheetName val="도장"/>
      <sheetName val="빗물받이(910-510-410)"/>
      <sheetName val="2000년1차"/>
      <sheetName val="조도계산서 (도서)"/>
      <sheetName val="대창(함평)"/>
      <sheetName val="대창(장성)"/>
      <sheetName val="대창(함평)-창열"/>
      <sheetName val="전기단가조사서"/>
      <sheetName val="명세서"/>
      <sheetName val="기둥"/>
      <sheetName val="저판(버림100)"/>
      <sheetName val="AS포장복구 "/>
      <sheetName val="음료실행"/>
      <sheetName val="설계서(본관)"/>
      <sheetName val="판"/>
      <sheetName val="종배수단위_CON기초"/>
      <sheetName val="하부철근수량"/>
      <sheetName val="001"/>
      <sheetName val="건축일위"/>
      <sheetName val="그라우팅일위"/>
      <sheetName val="금속및금속창호"/>
      <sheetName val="직노"/>
      <sheetName val="변수"/>
      <sheetName val="심사물량"/>
      <sheetName val="심사계산"/>
      <sheetName val="5.2.6~7공사요율"/>
      <sheetName val="EACT10"/>
      <sheetName val="COVER"/>
      <sheetName val="재료비단가"/>
      <sheetName val="포설list원본"/>
      <sheetName val="중기목록"/>
      <sheetName val="중기내역"/>
      <sheetName val="구역화물"/>
      <sheetName val="회사기초자료"/>
      <sheetName val="시험비"/>
      <sheetName val="공종단가목록"/>
      <sheetName val="건설기계가격"/>
      <sheetName val="단"/>
      <sheetName val="단면 (2)"/>
      <sheetName val="방음벽기초"/>
      <sheetName val="기초공"/>
      <sheetName val="Help"/>
      <sheetName val="대비"/>
      <sheetName val="대정2공구"/>
      <sheetName val="tggwan(mac)"/>
      <sheetName val="을지"/>
      <sheetName val="하중조건(평상시)"/>
      <sheetName val="큰다리교깨기"/>
      <sheetName val="자재집게표 "/>
      <sheetName val="입력"/>
      <sheetName val="98수문일위"/>
      <sheetName val="하수급견적대비"/>
      <sheetName val="매입"/>
      <sheetName val="공사비예산서(토목분)"/>
      <sheetName val="일반공사"/>
      <sheetName val="효성CB 1P기초"/>
      <sheetName val="공량산출서"/>
      <sheetName val="준공평가"/>
      <sheetName val="화설내"/>
      <sheetName val="ITB COST"/>
      <sheetName val="본체"/>
      <sheetName val="산정표"/>
      <sheetName val="4.고용보험"/>
      <sheetName val="3.고용보험료산출근거"/>
      <sheetName val="신호등일위대가"/>
      <sheetName val="주현(해보)"/>
      <sheetName val="주현(영광)"/>
      <sheetName val="상세"/>
      <sheetName val="조정금액결과표 (차수별)"/>
      <sheetName val="이티입력"/>
      <sheetName val="차도조도계산"/>
      <sheetName val="바닥판"/>
      <sheetName val="4.중기단가산출"/>
      <sheetName val="1.물가시세표"/>
      <sheetName val="기계가격"/>
      <sheetName val="NAV000"/>
      <sheetName val="도면명"/>
      <sheetName val="noyim"/>
      <sheetName val="자판실행"/>
      <sheetName val="배수공총괄_집계표(횡)1"/>
      <sheetName val="보차도경계석_조서1"/>
      <sheetName val="맨홀집계표_1"/>
      <sheetName val="전차선로_물량표1"/>
      <sheetName val="1-4-2_관(약)1"/>
      <sheetName val="pe이중벽관_(우수)1"/>
      <sheetName val="3련_BOX1"/>
      <sheetName val="99노임기준"/>
      <sheetName val="토적(3차분)"/>
      <sheetName val="토량운반계산"/>
      <sheetName val="안정계산"/>
      <sheetName val="단면검토"/>
      <sheetName val="하중계산"/>
      <sheetName val="중기상찠"/>
      <sheetName val="노단"/>
      <sheetName val="기계경비시간당손료목록"/>
      <sheetName val="01.10월"/>
      <sheetName val="날개벽수량표"/>
      <sheetName val="STEEL BOX 단면설계(SEC.8)"/>
      <sheetName val="(A)내역서"/>
      <sheetName val="일위합"/>
      <sheetName val="일위"/>
      <sheetName val="부대공"/>
      <sheetName val="운반공"/>
      <sheetName val="중기사"/>
      <sheetName val="기계경"/>
      <sheetName val="노임단"/>
      <sheetName val="장비단"/>
      <sheetName val="자재단"/>
      <sheetName val="기계합"/>
      <sheetName val="상 부"/>
      <sheetName val="고시단가"/>
      <sheetName val="01"/>
      <sheetName val="차도부연장현황"/>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중기대수1"/>
      <sheetName val="시험수량1"/>
      <sheetName val="내역서적용수량 (지방도893)"/>
      <sheetName val="U-TYPE(1)"/>
      <sheetName val="기초계산(Pmax)"/>
      <sheetName val="000000"/>
      <sheetName val="갱문및옹벽집계"/>
      <sheetName val="배수관산출"/>
      <sheetName val="11.우각부 보강"/>
      <sheetName val="약품공급2"/>
      <sheetName val="간선계산"/>
      <sheetName val="몰탈재료산출"/>
      <sheetName val="배수관집계"/>
      <sheetName val="암거 제원표-1단계"/>
      <sheetName val="역T형교대(말뚝기초)"/>
      <sheetName val="주형"/>
      <sheetName val="실행"/>
      <sheetName val="터널조도"/>
      <sheetName val="현장관리비 산출내역"/>
      <sheetName val=" 상부공통집계(총괄)"/>
      <sheetName val="PumpSpec"/>
      <sheetName val="X17-TOTAL"/>
      <sheetName val="7-2"/>
      <sheetName val="단위집계표"/>
      <sheetName val="토목원가계산"/>
      <sheetName val="일일작업보고"/>
      <sheetName val="증감대비"/>
      <sheetName val="1.수인터널"/>
      <sheetName val="공통가설"/>
      <sheetName val="품셈TABLE"/>
      <sheetName val="CONCRETE"/>
      <sheetName val="1차 내역서"/>
      <sheetName val="삼보지질"/>
      <sheetName val="일위대가단가표"/>
      <sheetName val="Graph (LGEN)"/>
      <sheetName val="out_prog"/>
      <sheetName val="선적schedule (2)"/>
      <sheetName val="단가산출2"/>
      <sheetName val="산업"/>
      <sheetName val="기준액"/>
      <sheetName val="노임단가(`11.1.1~)"/>
      <sheetName val="부대공Ⅱ"/>
      <sheetName val="산근목록"/>
      <sheetName val="견적단가"/>
      <sheetName val="원가계산하도"/>
      <sheetName val="FOOTING단면력"/>
      <sheetName val="호표"/>
      <sheetName val="예정공정표"/>
      <sheetName val="원가입력"/>
      <sheetName val="단가입력"/>
      <sheetName val="결정단가"/>
      <sheetName val="1.우편집중내역서"/>
      <sheetName val="적용단위길이"/>
      <sheetName val="종배수관면벽신"/>
      <sheetName val="종배수관(신)"/>
      <sheetName val="을지총괄"/>
      <sheetName val="교대(A1)"/>
      <sheetName val="노임단가(2008_x0000__x0000_畸"/>
      <sheetName val="노임단가(2008.상)"/>
      <sheetName val="군남내역서"/>
      <sheetName val="지장물C"/>
      <sheetName val="2000양배"/>
      <sheetName val="96보완계획7.12"/>
      <sheetName val="SLA_x0002_"/>
      <sheetName val="각종양식"/>
      <sheetName val="공사 총괄 내역서"/>
      <sheetName val="제출내역 (2)"/>
      <sheetName val="전체내역"/>
      <sheetName val="공용시설내역"/>
      <sheetName val="ASCEandUBC"/>
      <sheetName val="토공개요"/>
      <sheetName val="토공(1)"/>
      <sheetName val="참조"/>
      <sheetName val="참조(2)"/>
      <sheetName val="신길1동"/>
      <sheetName val="여과지동"/>
      <sheetName val="기초자료"/>
      <sheetName val="아파트"/>
      <sheetName val="가시설"/>
      <sheetName val="투찰추정"/>
      <sheetName val="공사비_NDE"/>
      <sheetName val="단가(자재)"/>
      <sheetName val="단가(노임)"/>
      <sheetName val="기초목록"/>
      <sheetName val="공종별산출내역서"/>
      <sheetName val="원가data"/>
      <sheetName val="원가계산서(변경)"/>
      <sheetName val="소상 &quot;1&quot;"/>
      <sheetName val="도로경계블럭연장조서"/>
      <sheetName val="원가계산서구조조정"/>
      <sheetName val="도로포장면적산출(1)"/>
      <sheetName val="관람석제출"/>
      <sheetName val="공정표"/>
      <sheetName val="계화배수"/>
      <sheetName val="Sheet16 (2)"/>
      <sheetName val="입력데이터"/>
      <sheetName val="7단가"/>
      <sheetName val="합계금액"/>
      <sheetName val="static.cal"/>
      <sheetName val="투찰가"/>
      <sheetName val="목포방향"/>
      <sheetName val="CABLE SIZE-3"/>
      <sheetName val="노무비단가"/>
      <sheetName val="연결관암거"/>
      <sheetName val="(전기)설계예산서"/>
      <sheetName val="SE-611"/>
      <sheetName val="연결임시"/>
      <sheetName val="남양주부대"/>
      <sheetName val="INFO"/>
      <sheetName val="목차"/>
      <sheetName val="환경기계공정표 (3)"/>
      <sheetName val="실행내역 "/>
      <sheetName val="참고"/>
      <sheetName val="JUCKEYK"/>
      <sheetName val="PIPE"/>
      <sheetName val="FLANGE"/>
      <sheetName val="VALVE"/>
      <sheetName val="차선도색수량집계"/>
      <sheetName val="피벗테이블데이터분석"/>
      <sheetName val="중기손료"/>
      <sheetName val="총괄"/>
      <sheetName val="옹벽1"/>
      <sheetName val="개요"/>
      <sheetName val="수문일1"/>
      <sheetName val="접속도로1"/>
      <sheetName val="개별지가"/>
      <sheetName val="고양리"/>
      <sheetName val="삼곡리"/>
      <sheetName val="영천리"/>
      <sheetName val="이름표"/>
      <sheetName val="조사자료"/>
      <sheetName val="수주현황2월"/>
      <sheetName val="영업총괄"/>
      <sheetName val="영업권1114"/>
      <sheetName val="토지사정조서"/>
      <sheetName val="안산기계장치"/>
      <sheetName val="건물"/>
      <sheetName val="GRACE"/>
      <sheetName val="최종계약서"/>
      <sheetName val="TABLE01"/>
      <sheetName val="L형_옹벽"/>
      <sheetName val="5_정산서"/>
      <sheetName val="8_석축단위(H=1_5M)"/>
      <sheetName val="깨기_총괄"/>
      <sheetName val="기초입력_DATA"/>
      <sheetName val="설_계"/>
      <sheetName val="원가계산_(2)"/>
      <sheetName val="일위대가목록"/>
      <sheetName val="일반토공견적"/>
      <sheetName val="세부내역(직접인건비)"/>
      <sheetName val="세부내역(직접경비)"/>
      <sheetName val="pier-1"/>
      <sheetName val="토지조서"/>
      <sheetName val="기계경비일람"/>
      <sheetName val="인건비예산(정규직)"/>
      <sheetName val="인건비예산(용역)"/>
      <sheetName val="본부별매출"/>
      <sheetName val="절대지우지말것"/>
      <sheetName val="수수료산출용"/>
      <sheetName val="상가매매0115"/>
      <sheetName val="상가임대0115"/>
      <sheetName val="지장물조서"/>
      <sheetName val="물건조서"/>
      <sheetName val="시설이용권명세서"/>
      <sheetName val="DATA2"/>
      <sheetName val="약품설비"/>
      <sheetName val="하천제원"/>
      <sheetName val="일위대가-2"/>
      <sheetName val="일위대가-1"/>
      <sheetName val="1.설계기준"/>
      <sheetName val="금액내역서"/>
      <sheetName val="백암비스타내역"/>
      <sheetName val="양촌면도평리"/>
      <sheetName val="마장"/>
      <sheetName val="시멘트,모래,자갈 및 골재산출표1"/>
      <sheetName val="2선재"/>
      <sheetName val="작성방법"/>
      <sheetName val="구조물"/>
      <sheetName val="에너지요금"/>
      <sheetName val="1-1합"/>
      <sheetName val="1-1오"/>
      <sheetName val="1-1우"/>
      <sheetName val="ygd1-2"/>
      <sheetName val="ygr1-3"/>
      <sheetName val="ygr1-2"/>
      <sheetName val="ygr1-4"/>
      <sheetName val="토사(PE "/>
      <sheetName val="파이프류"/>
      <sheetName val="MFAB"/>
      <sheetName val="MFRT"/>
      <sheetName val="MPKG"/>
      <sheetName val="MPRD"/>
      <sheetName val="공정표첨부"/>
      <sheetName val="일위_파일"/>
      <sheetName val="N賃率-職"/>
      <sheetName val="제경비율"/>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건축명"/>
      <sheetName val="기계명"/>
      <sheetName val="전기명"/>
      <sheetName val="토목명"/>
      <sheetName val="단중표"/>
      <sheetName val="개인별조서"/>
      <sheetName val="1안"/>
      <sheetName val="8.설치품셈"/>
      <sheetName val="날개수량1.5"/>
      <sheetName val="산출집계"/>
      <sheetName val="1. 조명내역서(조명설치)"/>
      <sheetName val="2. 조명내역서(조명자재)"/>
      <sheetName val="일위대가집계표"/>
      <sheetName val="3.하중산정4.지耀⦓"/>
      <sheetName val="갑지(추정)"/>
      <sheetName val="이중벽PE관치수표"/>
      <sheetName val="플랜트 설치"/>
      <sheetName val="날개벽"/>
      <sheetName val="암거단위"/>
      <sheetName val="횡 연장"/>
      <sheetName val="시멘트,모래집계"/>
      <sheetName val="토공A"/>
      <sheetName val="SOR纘$헾"/>
      <sheetName val="경비"/>
      <sheetName val="2000.11월설계내역"/>
      <sheetName val="5지구단위"/>
      <sheetName val="부하놬졣/_x0000_"/>
      <sheetName val="부하⢬⌴　"/>
      <sheetName val="특별교실"/>
      <sheetName val="공무2과"/>
      <sheetName val="연수동"/>
      <sheetName val="설계서(7)"/>
      <sheetName val="200"/>
      <sheetName val="L_RPTA05_목록"/>
      <sheetName val="사업총괄"/>
      <sheetName val="상반기손익차2총괄"/>
      <sheetName val="기본Data"/>
      <sheetName val="해외"/>
      <sheetName val="SILICATE"/>
      <sheetName val="정보"/>
      <sheetName val="노임단가(2009_상)"/>
      <sheetName val="10_1_중기기초단가"/>
      <sheetName val="경비_원본"/>
      <sheetName val="공종"/>
      <sheetName val="MBR9"/>
      <sheetName val="VST재료산출"/>
      <sheetName val="LOPCALC"/>
      <sheetName val="단가 (2)"/>
      <sheetName val="설비동거푸집"/>
      <sheetName val="설비동기타"/>
      <sheetName val="setup"/>
      <sheetName val="2.대외공문"/>
      <sheetName val="INPUT(덕도방향-시점)"/>
      <sheetName val="산출기준 (2)"/>
      <sheetName val="9GNG운반"/>
      <sheetName val="역사이펀평균높이"/>
      <sheetName val="TB-내역서"/>
      <sheetName val="사진첩"/>
      <sheetName val="환경평가"/>
      <sheetName val="인구"/>
      <sheetName val="산출근거(가설_x0005__x0000__x0000__x0000__x0000_园"/>
      <sheetName val="견적서"/>
      <sheetName val="냉천부속동"/>
      <sheetName val="철집"/>
      <sheetName val="당초내역서"/>
      <sheetName val="자재목록"/>
      <sheetName val="단가목록"/>
      <sheetName val="인원조직표"/>
      <sheetName val="에너지동"/>
      <sheetName val="L형옹벽단위수량(35)"/>
      <sheetName val="COA-17"/>
      <sheetName val="C-18"/>
      <sheetName val="4.2유효폭의 계산"/>
      <sheetName val="시중노임단가"/>
      <sheetName val="소방"/>
      <sheetName val="Macro(전선)"/>
      <sheetName val="연결관연장산출"/>
      <sheetName val="최적단면"/>
      <sheetName val="화성태안9공구내역(실행)"/>
      <sheetName val="제경비최종"/>
      <sheetName val="내역총괄"/>
      <sheetName val="첨부1"/>
      <sheetName val="가시설공개요"/>
      <sheetName val="TYPE-A"/>
      <sheetName val="장비사양"/>
      <sheetName val="Front"/>
      <sheetName val="danga"/>
      <sheetName val="공주-교대(A1)"/>
      <sheetName val="1SPAN"/>
      <sheetName val="30집계표"/>
      <sheetName val="등급 별 단가표"/>
      <sheetName val="통합"/>
      <sheetName val="정렬"/>
      <sheetName val="단가대비"/>
      <sheetName val="cable-data"/>
      <sheetName val="UNIT"/>
      <sheetName val="주빔의 설계"/>
      <sheetName val="입력DATA"/>
      <sheetName val="지진시"/>
      <sheetName val="woo(mac)"/>
      <sheetName val="1련박스"/>
      <sheetName val="집계"/>
      <sheetName val="설계명세서-2"/>
      <sheetName val="CABdata"/>
      <sheetName val="대총괄"/>
      <sheetName val="00상노임"/>
      <sheetName val="초"/>
      <sheetName val="토공총괄표"/>
      <sheetName val="장척총괄"/>
      <sheetName val="piping"/>
      <sheetName val="단가산출1"/>
      <sheetName val="변경내역"/>
      <sheetName val="합계"/>
      <sheetName val="FAB별"/>
      <sheetName val="2000,9월_일위"/>
      <sheetName val="상계견적"/>
      <sheetName val="2000전체분"/>
      <sheetName val="시점교대"/>
      <sheetName val="SAMPLE!"/>
      <sheetName val="기본자료"/>
      <sheetName val="RangeObject"/>
      <sheetName val="치수표"/>
      <sheetName val="현관"/>
      <sheetName val="부안일위"/>
      <sheetName val="전신환매도율"/>
      <sheetName val="산출근거(가설도로__x0007__x0000_Ԁ_x0000_怀鍶"/>
      <sheetName val="내역(원안-대안)"/>
      <sheetName val="Baby일위대가"/>
      <sheetName val="금액결정"/>
      <sheetName val="업체별기성내역"/>
      <sheetName val="MSG 수량"/>
      <sheetName val="세목전체"/>
      <sheetName val="설계변경원가계산총괄표"/>
      <sheetName val="암거"/>
      <sheetName val="설계총괄표"/>
      <sheetName val="TANK견적대지"/>
      <sheetName val="사다리"/>
      <sheetName val="정부노임"/>
      <sheetName val="입력단가"/>
      <sheetName val="노임단가자료"/>
      <sheetName val="EQT-ESTN"/>
      <sheetName val="6공구(당초)"/>
      <sheetName val="A1"/>
      <sheetName val="수로단위수량"/>
      <sheetName val="광양 3기 유입수"/>
      <sheetName val="내역서변경성원"/>
      <sheetName val="공정계획(내부계획25%,내부w.f)"/>
      <sheetName val="pvc vent"/>
      <sheetName val="설계가"/>
      <sheetName val="96노임기준"/>
      <sheetName val="99총공사내역서"/>
      <sheetName val="RPF_일반수량(35m)"/>
      <sheetName val="지질조사"/>
      <sheetName val="M-MG1"/>
      <sheetName val="Pjny"/>
      <sheetName val="A2"/>
      <sheetName val="1.취수장"/>
      <sheetName val="재료단가"/>
      <sheetName val="접속도로"/>
      <sheetName val="20관리비율"/>
      <sheetName val="수량산출서"/>
      <sheetName val="I一般比"/>
      <sheetName val="아파트堀Ꮕ︀"/>
      <sheetName val="원가계산서 (2)"/>
      <sheetName val="공종별집계표"/>
      <sheetName val="공종별내역서"/>
      <sheetName val="중기단가목록"/>
      <sheetName val="중기단가산출서"/>
      <sheetName val="골재"/>
      <sheetName val="총괄서"/>
      <sheetName val="단위량당중기"/>
      <sheetName val="L-type"/>
      <sheetName val="옹벽철근"/>
      <sheetName val="단산"/>
      <sheetName val="명세"/>
      <sheetName val="일대"/>
      <sheetName val="ɬ_x0000_栀㞠_x0000__x0000_Ā_x0000_윈월"/>
      <sheetName val="수안보-M쁂㞔 "/>
      <sheetName val="c_balju"/>
      <sheetName val="3.골재원검토의견서 갑지"/>
      <sheetName val="견적서을"/>
      <sheetName val="Sheet3"/>
      <sheetName val="보도단위수량"/>
      <sheetName val="장비일위대가2002상"/>
      <sheetName val="3CHBDC"/>
      <sheetName val="2.가정단면"/>
      <sheetName val="별표 "/>
      <sheetName val="분뇨"/>
      <sheetName val="DAN"/>
      <sheetName val="지구단위계획"/>
      <sheetName val="용집"/>
      <sheetName val="기계상쐄"/>
      <sheetName val="실행내က"/>
      <sheetName val="220 (2)"/>
      <sheetName val="수목데이타"/>
      <sheetName val="빙축열"/>
      <sheetName val="본실행경비"/>
      <sheetName val="가로등설치"/>
      <sheetName val="RING WALL"/>
      <sheetName val="변화치수"/>
      <sheetName val="포장복구집계"/>
      <sheetName val="현장관리비집계표"/>
      <sheetName val="조명일위"/>
      <sheetName val="토공계산서(부체도로)"/>
      <sheetName val="공사비산출내역"/>
      <sheetName val="설명서 "/>
      <sheetName val="보도경계블럭"/>
      <sheetName val="복선-직선"/>
      <sheetName val="점수계산1-2"/>
      <sheetName val="내역서(교량)전체"/>
      <sheetName val="설계서을"/>
      <sheetName val="내역(정지)"/>
      <sheetName val="평가내역"/>
      <sheetName val="Sensitivity"/>
      <sheetName val="교육종류"/>
      <sheetName val="횡배수관토공수량"/>
      <sheetName val="설계예산"/>
      <sheetName val="계산중"/>
      <sheetName val="슬래브1"/>
      <sheetName val="3.바닥판  "/>
      <sheetName val="교대시점"/>
      <sheetName val="뚝토공"/>
      <sheetName val="3지구단위"/>
      <sheetName val="기종별 합계"/>
      <sheetName val="옥외등신설"/>
      <sheetName val="저케CV22신설"/>
      <sheetName val="저케CV38신설"/>
      <sheetName val="저케CV8신설"/>
      <sheetName val="접지3종"/>
      <sheetName val="업무량"/>
      <sheetName val="계획금액"/>
      <sheetName val="공내역"/>
      <sheetName val="1-최종안"/>
      <sheetName val="사업분석-분양가결정"/>
      <sheetName val="계측제어설비"/>
      <sheetName val="다곡2교"/>
      <sheetName val="공사요율산출표"/>
      <sheetName val="내#일산설치"/>
      <sheetName val="C3"/>
      <sheetName val="통계연보"/>
      <sheetName val="가격조사서"/>
      <sheetName val="직재"/>
      <sheetName val="주공 갑지"/>
      <sheetName val="보온자재단가표"/>
      <sheetName val="노임,재료비"/>
      <sheetName val="도록겼계조서"/>
      <sheetName val="환율"/>
      <sheetName val="기집"/>
      <sheetName val="대우단가(풍산)"/>
      <sheetName val="건설기계"/>
      <sheetName val="기초자재"/>
      <sheetName val="제수"/>
      <sheetName val="덕전리"/>
      <sheetName val="공사일위대가"/>
      <sheetName val="기초자료입橂"/>
      <sheetName val="[고양관재.XLS]부하놬졣/_x0000_"/>
      <sheetName val="시설물기초"/>
      <sheetName val="접속슬래브"/>
      <sheetName val="중기"/>
      <sheetName val="4.말뚝설계"/>
      <sheetName val="4)유동표"/>
      <sheetName val="보차도경계석집계恜Ⅎᘀ霏"/>
      <sheetName val="옹벽기초자료"/>
      <sheetName val="현황산출서"/>
      <sheetName val="투입집계표"/>
      <sheetName val="이형관재료표(A-L)"/>
      <sheetName val="이형관"/>
      <sheetName val="안전보건교육"/>
      <sheetName val="전기공사"/>
      <sheetName val="산근1,2"/>
      <sheetName val="견적사양비교표"/>
      <sheetName val="횡배수관"/>
      <sheetName val="유입량"/>
      <sheetName val="평균터파기고(1-2,ASP)"/>
      <sheetName val="교각(P1)수량"/>
      <sheetName val="콘_재료분리(1)"/>
      <sheetName val="임시정보시트"/>
      <sheetName val="시점부교대"/>
      <sheetName val="3.바닥판설계"/>
      <sheetName val="MYUN(MAC)"/>
      <sheetName val="등록자료"/>
      <sheetName val="상수도토공집계표"/>
      <sheetName val="내역서(기계)"/>
      <sheetName val="구천"/>
      <sheetName val="상부수량(1)"/>
      <sheetName val="견적서-을지"/>
      <sheetName val="gvl"/>
      <sheetName val="당초계약"/>
      <sheetName val="도장수량(하1)"/>
      <sheetName val="내역서-2"/>
      <sheetName val="Data&amp;Result"/>
      <sheetName val="현장관리비"/>
      <sheetName val="시설일위"/>
      <sheetName val="TIE-IN"/>
      <sheetName val="화재 탐지 설비"/>
      <sheetName val="IW-LIST"/>
      <sheetName val="4.장비손료"/>
      <sheetName val="토 적 표"/>
      <sheetName val="입력자료(노무비)"/>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제수변수량"/>
      <sheetName val="공기변수량"/>
      <sheetName val="일위대가(목록)"/>
      <sheetName val="산근(목록)"/>
      <sheetName val="이형관중량"/>
      <sheetName val="45,46"/>
      <sheetName val="대가수량"/>
      <sheetName val="특수기호강도거푸집"/>
      <sheetName val="장비"/>
      <sheetName val="카렌스센터계량기설치공사"/>
      <sheetName val="포장공제집계"/>
      <sheetName val="총괄표 "/>
      <sheetName val="000 단가"/>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L형옹벽측구"/>
      <sheetName val="L형측구"/>
      <sheetName val="U형플륨관"/>
      <sheetName val="우수수량산출"/>
      <sheetName val="다이크"/>
      <sheetName val="흙막이"/>
      <sheetName val="맨홀방수"/>
      <sheetName val="흄관기초"/>
      <sheetName val="안정성검토"/>
      <sheetName val="토사(PE_x0009_"/>
      <sheetName val="1호맨홀자연토공"/>
      <sheetName val="해외(원화)"/>
      <sheetName val="분석투자 내역(광명)"/>
      <sheetName val="토적기초자료"/>
      <sheetName val="Control"/>
      <sheetName val="횡배수관설치현황"/>
      <sheetName val="도수로현황"/>
      <sheetName val="주요설비계산"/>
      <sheetName val="목교수량집계"/>
      <sheetName val="5CHBDC"/>
      <sheetName val="잡철물"/>
      <sheetName val="수량-양식"/>
      <sheetName val="A 견적"/>
      <sheetName val="총공사비집계표"/>
      <sheetName val="동해title"/>
      <sheetName val="대림경상68억"/>
      <sheetName val="기계설비-물가변동"/>
      <sheetName val="공기"/>
      <sheetName val="산근1(인건비)"/>
      <sheetName val="COST"/>
      <sheetName val="표층포설및다짐"/>
      <sheetName val="1_설계조건"/>
      <sheetName val="5_소재"/>
      <sheetName val="Sheet3_(2)"/>
      <sheetName val="chart_update"/>
      <sheetName val="5_배수관로"/>
      <sheetName val="3_2_3차처리시설"/>
      <sheetName val="VXXXXXXX"/>
      <sheetName val="기둥(하중)"/>
      <sheetName val="식재가격"/>
      <sheetName val="식재총괄"/>
      <sheetName val="진접"/>
      <sheetName val="대3류 "/>
      <sheetName val="직영(직영)"/>
      <sheetName val="INPUT-DATA"/>
      <sheetName val="2021용량계산"/>
      <sheetName val="S-F4301"/>
      <sheetName val="교량전기"/>
      <sheetName val="역T형단위수량"/>
      <sheetName val="rate"/>
      <sheetName val="물량집계"/>
      <sheetName val="일위대가집계"/>
      <sheetName val="U형측구"/>
      <sheetName val="新철폐복2"/>
      <sheetName val="新철폐복3"/>
      <sheetName val="단 box"/>
      <sheetName val="범례표"/>
      <sheetName val="시행예산"/>
      <sheetName val="공사비집계표(서해안고속도로)"/>
      <sheetName val="9902"/>
      <sheetName val="지구단위계획수립(공사수행)"/>
      <sheetName val="가로등 조도계산"/>
      <sheetName val="도대하도변경최종정산조경"/>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기자재대비표"/>
      <sheetName val="H PILE수량"/>
      <sheetName val="차선도색현황"/>
      <sheetName val="2-2직관자재산출서-A-LINE"/>
      <sheetName val="2@ BOX"/>
      <sheetName val="역T형옹벽(3.0)"/>
      <sheetName val="4지구단위"/>
      <sheetName val="2.단면가정"/>
      <sheetName val="교각별수량"/>
      <sheetName val="4.2.1 마루높이 검토"/>
      <sheetName val="1월요청,실사(운용통보기준)"/>
      <sheetName val="전기산출"/>
      <sheetName val="장비경비"/>
      <sheetName val="직영2"/>
      <sheetName val="TYPE-B 평균H"/>
      <sheetName val="밸브설치"/>
      <sheetName val="표  지"/>
      <sheetName val="전체제잡비"/>
      <sheetName val="1단계"/>
      <sheetName val="SLIDES"/>
      <sheetName val="당진1,2호기전선관설치및접지4차공사내역서-을지"/>
      <sheetName val="물푸기집계"/>
      <sheetName val="관로구간산출(H)"/>
      <sheetName val="물푸기산근"/>
      <sheetName val="관로표지못수집"/>
      <sheetName val="관로표지못"/>
      <sheetName val="포장구간곡관부산근"/>
      <sheetName val="MW-S"/>
      <sheetName val="MW-BM"/>
      <sheetName val="오정환"/>
      <sheetName val="암거단위-1련"/>
      <sheetName val="bi"/>
      <sheetName val="일반전기"/>
      <sheetName val="건축집계"/>
      <sheetName val="3차공사비요약"/>
      <sheetName val="용산1(해보)"/>
      <sheetName val="토공수량산출"/>
      <sheetName val="토적계산서"/>
      <sheetName val="과천MAIN"/>
      <sheetName val="조내역"/>
      <sheetName val="적용노임"/>
      <sheetName val="일반자재"/>
      <sheetName val="간접1"/>
      <sheetName val="CAB_OD"/>
      <sheetName val="호남2"/>
      <sheetName val="수량명세서"/>
      <sheetName val="80이상"/>
      <sheetName val="공사내역"/>
      <sheetName val="철거폐쇄현황"/>
      <sheetName val="구조물공집계"/>
      <sheetName val="타기관"/>
      <sheetName val="자재단가비교표"/>
      <sheetName val="골조시행"/>
      <sheetName val="총재료집계(보)"/>
      <sheetName val="NOMUBI"/>
      <sheetName val="sw1"/>
      <sheetName val="본사업"/>
      <sheetName val="단가및재료_x0000_"/>
      <sheetName val="기술부 VENDOR LIST"/>
      <sheetName val="단가 "/>
      <sheetName val="횡배위치"/>
      <sheetName val="archi(본사)"/>
      <sheetName val="SIL98"/>
      <sheetName val="1000 DB구축 부표"/>
      <sheetName val="관람데ԯ_x0000_"/>
      <sheetName val="관람데뀀轔"/>
      <sheetName val="SLAB&quot;1P"/>
      <sheetName val="SLAB&quot;1_x0000_"/>
      <sheetName val="변경집계표"/>
      <sheetName val="백호׉_x0000_缀"/>
      <sheetName val="도로횡단-D300"/>
      <sheetName val="13.접속슬래브"/>
      <sheetName val="목재동바리"/>
      <sheetName val="산출근거(가설도로_유_x0010__x0000_ఀ"/>
      <sheetName val="발주내역서"/>
      <sheetName val="단면치수"/>
      <sheetName val="빙장비사양"/>
      <sheetName val="참조M"/>
      <sheetName val="교대(A塀/墌/多"/>
      <sheetName val="중기기초자료"/>
      <sheetName val="[고양관재.XLS][고양관재.XLS]부하놬졣/_x0000_"/>
      <sheetName val="집수정"/>
      <sheetName val="일위대가︀ᇕ԰"/>
      <sheetName val="일위대가ﻎᇕ԰"/>
      <sheetName val="개거(철근,콘크리트)"/>
      <sheetName val="일반수량집계표"/>
      <sheetName val="공사설계"/>
      <sheetName val="교대(A헾⾅_x0005__x0000_"/>
      <sheetName val="교대(A苘.茜.헾"/>
      <sheetName val="교대(A_x0005__x0000__x0000__x0000_"/>
      <sheetName val="교대(A興_x0017_艌_x0017_헾"/>
      <sheetName val="교대(A닑"/>
      <sheetName val="[고양관재.XLS]교대(A塀/墌/多"/>
      <sheetName val="일위대가Ⴐ"/>
      <sheetName val="교대(A_x0010_"/>
      <sheetName val="일위대가Ⴐ_x0000_倀椨"/>
      <sheetName val="부대공수량산출"/>
      <sheetName val="미결사항"/>
      <sheetName val="21301동"/>
      <sheetName val="단가조사-1"/>
      <sheetName val="단가조사-2"/>
      <sheetName val="각형맨홀"/>
      <sheetName val="노임자재단가"/>
      <sheetName val="현장경비"/>
      <sheetName val="2001년계약내력출력분"/>
      <sheetName val="1차기성분내력"/>
      <sheetName val="맨홀"/>
      <sheetName val="규준틀"/>
      <sheetName val="예정(3)"/>
      <sheetName val="CRUDE RE-bar"/>
      <sheetName val="crude.SLAB RE-bar"/>
      <sheetName val="1"/>
      <sheetName val="부경대총괄내역서"/>
      <sheetName val="부대공자재집계표"/>
      <sheetName val="단가조사서 (2)"/>
      <sheetName val="원수조 거푸집"/>
      <sheetName val="원수조 기타"/>
      <sheetName val="당초"/>
      <sheetName val="간접"/>
      <sheetName val="5_모델링"/>
      <sheetName val="2000노임기준"/>
      <sheetName val="노임이"/>
      <sheetName val="●수량(침구보관창고-21평)"/>
      <sheetName val="보정계수산정(1)"/>
      <sheetName val="보정계수산정(2)"/>
      <sheetName val="보정계수산정(3)"/>
      <sheetName val="PARAMETER"/>
      <sheetName val="저"/>
      <sheetName val="PVC접합개소__x0005__x0000__x0000_"/>
      <sheetName val="PVC접합개소_懸_x0013_颙〒"/>
      <sheetName val="PVC접합개소_颙〒_x0005__x0000_"/>
      <sheetName val="계약요청"/>
      <sheetName val="교대(A賠ͅ峕ħ㉈"/>
      <sheetName val="교대(A賠ͅ峕ħ⬘"/>
      <sheetName val="교대(A㏨+䃠ત汿"/>
      <sheetName val="교대(A汿せ_x0000__x0000_净"/>
      <sheetName val="b_ba㰀숦뀂"/>
      <sheetName val="b_baꜹ저"/>
      <sheetName val="5.1 단가비교표(분전반)"/>
      <sheetName val="5.2 단가비교표(CCTV, 방송, 주차관제, 타워폴)"/>
      <sheetName val="3. 단위내역목록"/>
      <sheetName val="6. 인건비"/>
      <sheetName val="[고양관재.XLS][고양관재.XLS]교대(A塀/墌/多"/>
      <sheetName val="노임단가(인쇄제외)"/>
      <sheetName val="환율및유가"/>
      <sheetName val="수량산출A"/>
      <sheetName val="A"/>
      <sheetName val="수로집계"/>
      <sheetName val="링크해지용"/>
      <sheetName val="형식 - 1-2-3"/>
      <sheetName val="참조-(1)"/>
      <sheetName val="수압시_x0000__x0000__x0005_"/>
      <sheetName val="내역표지"/>
      <sheetName val="guard(mac)_x0000__x0000__x0000__x0000__x0000__x0000__x0000__x0000__x0000_ _x0000_㣬ǚ_x0000__x0004__x0000__x0000__x0000__x0000__x0000__x0000_"/>
      <sheetName val="원가계산서 "/>
      <sheetName val="NAI"/>
      <sheetName val="임금단가"/>
      <sheetName val="guard(mac)_x0000__x0000__x0000__x0000__x0000__x0000__x0000__x0000__x0000__x0009__x0000_㣬ǚ_x0000__x0004__x0000__x0000__x0000__x0000__x0000__x0000_"/>
      <sheetName val="96정변2"/>
      <sheetName val="1호토공"/>
      <sheetName val="장비단가(010427)"/>
      <sheetName val="9811"/>
      <sheetName val="BEND LOSS"/>
      <sheetName val="적정심사"/>
      <sheetName val="표지 (2)"/>
      <sheetName val="기성공제요청서"/>
      <sheetName val="지장물닑⿬_x0005_"/>
      <sheetName val="우수공,맨홀,집수정"/>
      <sheetName val="1ESC내역"/>
      <sheetName val="단위수땭〒_x0005_"/>
      <sheetName val="원가계산서(1공구)"/>
      <sheetName val="부대"/>
      <sheetName val="2-1. 경관조명 내역총괄표"/>
      <sheetName val="사  업  비  수  지  예  산  서"/>
      <sheetName val="106C0300"/>
      <sheetName val="동원인원"/>
      <sheetName val="식재일위대가"/>
      <sheetName val="단가산출목록표"/>
      <sheetName val="1호철근량"/>
      <sheetName val="06 일위대가목록"/>
      <sheetName val="토적계산"/>
      <sheetName val="종배수관면벽구"/>
      <sheetName val="광산내역"/>
      <sheetName val="기계공사"/>
      <sheetName val="집수A"/>
      <sheetName val="기술자료 (광화문)"/>
      <sheetName val="BSD (2)"/>
      <sheetName val="물집"/>
      <sheetName val="steel data sheet"/>
      <sheetName val="(포장)BOQ-실적공사"/>
      <sheetName val="3.하중계산"/>
      <sheetName val="일반수량총괄집계"/>
      <sheetName val="방호벽"/>
      <sheetName val="낙석방지책"/>
      <sheetName val="국민연금표"/>
      <sheetName val="철거현황"/>
      <sheetName val="기초일위"/>
      <sheetName val="식재일위"/>
      <sheetName val="기계내역서"/>
      <sheetName val="그림"/>
      <sheetName val="상시"/>
      <sheetName val="산수배수"/>
      <sheetName val="구조물공주요자재집계"/>
      <sheetName val="중기비"/>
      <sheetName val="MEXICO-C"/>
      <sheetName val="노원열병합  건축공사기성내역서"/>
      <sheetName val="고가수조"/>
      <sheetName val="연습"/>
      <sheetName val="공구원가계산"/>
      <sheetName val="1_토공蔘_x001a_"/>
      <sheetName val="BOQ(전체)"/>
      <sheetName val="TNHCHINH"/>
      <sheetName val="가로등기초"/>
      <sheetName val="입출재고현황 (2)"/>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FJ단가"/>
      <sheetName val="7.지층별제원"/>
      <sheetName val="매매"/>
      <sheetName val="보차도경계석수량"/>
      <sheetName val="A-8 PD(도로중앙)"/>
      <sheetName val="총괄설계내역서"/>
      <sheetName val="제경비"/>
      <sheetName val="총집계표"/>
      <sheetName val="정화조"/>
      <sheetName val="토공(완충)"/>
      <sheetName val="A4"/>
      <sheetName val="수수료율표"/>
      <sheetName val="본공사"/>
      <sheetName val="J直材4"/>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4구조물깨기및헐기"/>
      <sheetName val="보도헐기"/>
      <sheetName val="여과기"/>
      <sheetName val="자동여과기중량"/>
      <sheetName val="관리사무소"/>
      <sheetName val="연장및면적(좌측)"/>
      <sheetName val="화산경계"/>
      <sheetName val="발주설계서(당초)"/>
      <sheetName val="일위대가모듈"/>
      <sheetName val="공사원가계산"/>
      <sheetName val="CAT_5"/>
      <sheetName val="인부신상자료"/>
      <sheetName val="공문"/>
      <sheetName val="D-623D"/>
      <sheetName val="조명율"/>
      <sheetName val="SULKEA"/>
      <sheetName val="견적시담(송포2공구)"/>
      <sheetName val="다이꾸"/>
      <sheetName val="COMPRESSOR"/>
      <sheetName val="activity"/>
      <sheetName val="SEISMIC"/>
      <sheetName val="Turki"/>
      <sheetName val="인월수표"/>
      <sheetName val="POOM_MOTO2"/>
      <sheetName val="제직재"/>
      <sheetName val="설직재-1"/>
      <sheetName val="제-노임"/>
      <sheetName val="8-2.수량산출서_중형"/>
      <sheetName val="맨홀토공수량"/>
      <sheetName val="예총"/>
      <sheetName val="시행후면적"/>
      <sheetName val="수지예산"/>
      <sheetName val="단가산출서1"/>
      <sheetName val="신천3호용수로"/>
      <sheetName val="CC16-내역서"/>
      <sheetName val="가로등"/>
      <sheetName val="L형측구단위수량"/>
      <sheetName val="L형측구연장조서"/>
      <sheetName val="도로경계블럭단위수량"/>
      <sheetName val="도로경계블럭단위토공"/>
      <sheetName val="본사공가현황"/>
      <sheetName val="수량3"/>
      <sheetName val="소방일위 "/>
      <sheetName val="시멘트 및 골재량산출"/>
      <sheetName val="발신정보"/>
      <sheetName val="투찰금액"/>
      <sheetName val="Excel"/>
      <sheetName val="영동(棠げ"/>
      <sheetName val="0.단가"/>
      <sheetName val="단위목록"/>
      <sheetName val="단락전류-A"/>
      <sheetName val="경유"/>
      <sheetName val="휘발유"/>
      <sheetName val="0226"/>
      <sheetName val="부재치수입력"/>
      <sheetName val="매쌈適/"/>
      <sheetName val="매쌋蹩/"/>
      <sheetName val="수량총괄"/>
      <sheetName val="내역(한신APT)"/>
      <sheetName val="노무비(DB)"/>
      <sheetName val="산출및내역"/>
      <sheetName val="Sh罸 헾⽯"/>
      <sheetName val="스케즐"/>
      <sheetName val="인사자료총집계"/>
      <sheetName val="대공종"/>
      <sheetName val="보차_x0002__x0000_рY_x0000__x0000__x0001_"/>
      <sheetName val="PRESS공사(을)"/>
      <sheetName val="내역서 제출"/>
      <sheetName val="UBC(WIND)"/>
      <sheetName val="SVF715"/>
      <sheetName val="하수관로 포장철거 및 복구 자재 집계표 "/>
      <sheetName val="할증 "/>
      <sheetName val="BQ"/>
      <sheetName val="신고분기설정참고"/>
      <sheetName val="거래처자료등록"/>
      <sheetName val="입상내역"/>
      <sheetName val="환경일위대가"/>
      <sheetName val="상호 및 계좌정보 정리건"/>
      <sheetName val="입력자료"/>
      <sheetName val="EJ"/>
      <sheetName val="현장"/>
      <sheetName val="원가&amp;하도급원가"/>
      <sheetName val="D-3109"/>
      <sheetName val="구간산출"/>
      <sheetName val="포宰+"/>
      <sheetName val="factor"/>
      <sheetName val="࠶IĂ"/>
      <sheetName val="cpm챠트"/>
      <sheetName val="정공공사"/>
      <sheetName val="Macro3"/>
      <sheetName val="Sheet13"/>
      <sheetName val="Sheet14"/>
      <sheetName val="Sheet9"/>
      <sheetName val="총내역서"/>
      <sheetName val="참조 (2)"/>
      <sheetName val="BREAKDOWN(철거설치)"/>
      <sheetName val="월별수입"/>
      <sheetName val="종단계산"/>
      <sheetName val="exoevel"/>
      <sheetName val="내역서(총)"/>
      <sheetName val="소업1교"/>
      <sheetName val="ELECTRIC"/>
      <sheetName val="TARGET"/>
      <sheetName val="총원가.24"/>
      <sheetName val="WIND"/>
      <sheetName val="BCPAB"/>
      <sheetName val="CALCULATION"/>
      <sheetName val="간접재료비산출표-27-30"/>
      <sheetName val="청하배수"/>
      <sheetName val="A(Rev.3)"/>
      <sheetName val="부재력정리"/>
      <sheetName val="1.2 Staff Schedule"/>
      <sheetName val="96.12"/>
      <sheetName val="TYPE별집계"/>
      <sheetName val="예산M11A"/>
      <sheetName val="Ⅴ-2.공종별내역"/>
      <sheetName val="Major"/>
      <sheetName val="견적조건"/>
      <sheetName val="5. 단면설계"/>
      <sheetName val="PIPE내역(FCN)"/>
      <sheetName val="동원(3)"/>
      <sheetName val="재료집계"/>
      <sheetName val="제조원가(확인)"/>
      <sheetName val="허용전류-IEC"/>
      <sheetName val="허용전류-IEC DATA"/>
      <sheetName val="차수"/>
      <sheetName val="관리,부대비"/>
      <sheetName val="401"/>
      <sheetName val="가공비"/>
      <sheetName val="Price List"/>
      <sheetName val="DESIGN CRETERIA"/>
      <sheetName val="Lot1"/>
      <sheetName val="Culvert"/>
      <sheetName val="직원수당"/>
      <sheetName val="간접비내역-1"/>
      <sheetName val="DESIGN_CRETERIA"/>
      <sheetName val="정산서  (2)"/>
      <sheetName val="General Data"/>
      <sheetName val="말뚝물량"/>
      <sheetName val="품셈(기초)"/>
      <sheetName val="관기성공.내"/>
      <sheetName val="plan&amp;section of foundation"/>
      <sheetName val="design criteria"/>
      <sheetName val="Schedule"/>
      <sheetName val="Q-7100-001"/>
      <sheetName val="보할공정"/>
      <sheetName val="Ubeam"/>
      <sheetName val="INPUT DATA"/>
      <sheetName val="환율표"/>
      <sheetName val="ASCE Tables"/>
      <sheetName val="static_cal"/>
      <sheetName val="A-12"/>
      <sheetName val="12CGOU"/>
      <sheetName val="130견적노무비 TOTAL"/>
      <sheetName val="기준"/>
      <sheetName val="COST-850"/>
      <sheetName val="275 SUMM"/>
      <sheetName val="노임9월"/>
      <sheetName val="GROUNDING SYSTEM"/>
      <sheetName val="MCCSUM"/>
      <sheetName val="잡비"/>
      <sheetName val="static_cal1"/>
      <sheetName val="chart_update1"/>
      <sheetName val="Sheet3_(2)1"/>
      <sheetName val="공정계획(내부계획25%,내부w_f)"/>
      <sheetName val="steel_data_sheet"/>
      <sheetName val="1_2_Staff_Schedule"/>
      <sheetName val="총원가_24"/>
      <sheetName val="A_LINE"/>
      <sheetName val="pvc_vent"/>
      <sheetName val="plan&amp;section_of_foundation"/>
      <sheetName val="design_criteria"/>
      <sheetName val="ASCE_Tables"/>
      <sheetName val="견적가집계표(1)"/>
      <sheetName val="첨부#1 기초견적가 집계표"/>
      <sheetName val="단중표-ST"/>
      <sheetName val="MB(LAB_No.2)"/>
      <sheetName val="문학간접"/>
      <sheetName val="BK-6-O-1"/>
      <sheetName val="설계기준 및 하중계산"/>
      <sheetName val="단위중량표"/>
      <sheetName val="발주서"/>
      <sheetName val="원가계산(2)"/>
      <sheetName val="시멘트"/>
      <sheetName val="투입내역"/>
      <sheetName val="단가산출서(기계)"/>
      <sheetName val="조달청적격심사"/>
      <sheetName val="토공(우물통,기타)_"/>
      <sheetName val="분석투자_내역(광명)"/>
      <sheetName val="인건비_"/>
      <sheetName val="01_10월"/>
      <sheetName val="단_box"/>
      <sheetName val="일위대가_1"/>
      <sheetName val="산거_1(인력투입)"/>
      <sheetName val="일위대가_2"/>
      <sheetName val="일위대가_3"/>
      <sheetName val="G_R300경비"/>
      <sheetName val="DATA_입력란"/>
      <sheetName val="1__설계조건_2_단면가정_3__하중계산"/>
      <sheetName val="경율산정_XLS"/>
      <sheetName val="2@_BOX"/>
      <sheetName val="BEND_LOSS"/>
      <sheetName val="용산3(영광)"/>
      <sheetName val="유림골조"/>
      <sheetName val="기계경비집계"/>
      <sheetName val="대비2"/>
      <sheetName val="공기압축기실"/>
      <sheetName val="99년하반기"/>
      <sheetName val="내역서(기성청구)"/>
      <sheetName val="직접비"/>
      <sheetName val="물량표"/>
      <sheetName val="STORAGE"/>
      <sheetName val="인제내역"/>
      <sheetName val="11-2.아파트내역"/>
      <sheetName val="actua_x0000_"/>
      <sheetName val="actua"/>
      <sheetName val="actua@"/>
      <sheetName val="일위대가_"/>
      <sheetName val="8_PILE__(돌출)"/>
      <sheetName val="Cost_bd-&quot;A&quot;"/>
      <sheetName val="중기조종사_단위단가"/>
      <sheetName val="아파트_내역"/>
      <sheetName val="6-1__관개량조서"/>
      <sheetName val="DESIGN(77C-102A)-2"/>
      <sheetName val="계산서"/>
      <sheetName val="표지1"/>
      <sheetName val="자재산출"/>
      <sheetName val="자재산출1"/>
      <sheetName val="수량집계표"/>
      <sheetName val="관매달기산출근거"/>
      <sheetName val="BOX횡단수량집계"/>
      <sheetName val="BOX횡단수량산출근거"/>
      <sheetName val="가설건물산출근거"/>
      <sheetName val="물푸기수량집계표"/>
      <sheetName val="물푸기량(관로A)"/>
      <sheetName val="굴착고(A)"/>
      <sheetName val="물푸기량 (관로OA)"/>
      <sheetName val="굴착고(OA)"/>
      <sheetName val="방지턱수량집계"/>
      <sheetName val="방지턱"/>
      <sheetName val="차선도색-1"/>
      <sheetName val="차선도색-2"/>
      <sheetName val="차선도색-3"/>
      <sheetName val="차선도색수량"/>
      <sheetName val="U형측구수로관"/>
      <sheetName val="U형측구수로관산출근거"/>
      <sheetName val="L형측구깨기및복구"/>
      <sheetName val="L형측구깨기 및 복구산출근거"/>
      <sheetName val="가물막이"/>
      <sheetName val="POL6차-PIPING"/>
      <sheetName val="조도계산"/>
      <sheetName val="절대건들지마시오"/>
      <sheetName val="기성내역서표지"/>
      <sheetName val="횡배수관집현황(2공구)"/>
      <sheetName val="변경총괄지(1)"/>
      <sheetName val="교통대책내역"/>
      <sheetName val="실행내֮"/>
      <sheetName val="기계상쨏"/>
      <sheetName val="실행내쨄"/>
      <sheetName val="물가대က_x0000_"/>
      <sheetName val="실행내ԍ"/>
      <sheetName val="실행내ԁ"/>
      <sheetName val="실행내ԃ"/>
      <sheetName val="실행내Ⴎ"/>
      <sheetName val="실행내ᬁ"/>
      <sheetName val="기계상ԁ"/>
      <sheetName val="실행내ԉ"/>
      <sheetName val="실행내頀"/>
      <sheetName val="실행내栯"/>
      <sheetName val="실행내⠯"/>
      <sheetName val="기계상 "/>
      <sheetName val="기계상砯"/>
      <sheetName val="실행내耯"/>
      <sheetName val="기계상ԃ"/>
      <sheetName val="기계상ԇ"/>
      <sheetName val="실행내Ԋ"/>
      <sheetName val="기계상က"/>
      <sheetName val="물가대Ԉ浭"/>
      <sheetName val="물가대ԍ浭"/>
      <sheetName val="물가대蠯ï"/>
      <sheetName val="물가대ԇ띭"/>
      <sheetName val="물가대Ԅ띭"/>
      <sheetName val="물가대怀㘴"/>
      <sheetName val="물가대Ԃ腭"/>
      <sheetName val="물가대Ԃ띭"/>
      <sheetName val="물가대ԋ띭"/>
      <sheetName val="실행내ԅ"/>
      <sheetName val="광양 3注/颙⿩_x0005_"/>
      <sheetName val="물가대_x0000__x0000_"/>
      <sheetName val="실행내_x0000_"/>
      <sheetName val="실행내砯"/>
      <sheetName val="물가대逯"/>
      <sheetName val="물가대ԅ鵭"/>
      <sheetName val="물가대Ԇ鵭"/>
      <sheetName val="물가대怀䨴"/>
      <sheetName val="물가대Ԃ뉭"/>
      <sheetName val="실행내ᬂ"/>
      <sheetName val="하남내역"/>
      <sheetName val="기자재단가조사서"/>
      <sheetName val="신규노무비"/>
      <sheetName val="K1CSP-00"/>
      <sheetName val="계획시간"/>
      <sheetName val="기성청구서"/>
      <sheetName val="기성고조서"/>
      <sheetName val="기성청구서-2"/>
      <sheetName val="통장사본"/>
      <sheetName val="P Tab"/>
      <sheetName val="I Tab"/>
      <sheetName val="NDE"/>
      <sheetName val="내역(가설) 호유direct"/>
      <sheetName val="LOAD-46"/>
      <sheetName val="Preli"/>
      <sheetName val="Project Management"/>
      <sheetName val="관일"/>
      <sheetName val="하수BOX이설"/>
      <sheetName val="설비동-불인산저장欀"/>
      <sheetName val="총수량집계표"/>
      <sheetName val="설비동-불인산저장焀"/>
      <sheetName val="NOV"/>
      <sheetName val="CONTROL-100"/>
      <sheetName val="hori. vessel(E-895)"/>
      <sheetName val="물량집계(전기)"/>
      <sheetName val="물량집계(계장)"/>
      <sheetName val="bdown"/>
      <sheetName val="Resource"/>
      <sheetName val="Break Down"/>
      <sheetName val="RFP002"/>
      <sheetName val="HOT 공제분"/>
      <sheetName val="wagerate"/>
      <sheetName val="TTL"/>
      <sheetName val="Base_Data"/>
      <sheetName val="BM"/>
      <sheetName val="OCT.FDN"/>
      <sheetName val="hori. vessel"/>
      <sheetName val="cable"/>
      <sheetName val="D-3503"/>
      <sheetName val="2.설계제원"/>
      <sheetName val="공사비 내역 (가)"/>
      <sheetName val="sheet"/>
      <sheetName val="가압장(토목)"/>
      <sheetName val="공사비집계"/>
      <sheetName val="EQ"/>
      <sheetName val="구분자"/>
      <sheetName val="Q&amp;pl-V"/>
      <sheetName val="BATCH"/>
      <sheetName val="날개벽(좌,우=45도,75도)"/>
      <sheetName val="추천서"/>
      <sheetName val="실행(1)"/>
      <sheetName val="점검총괄"/>
      <sheetName val="고부제"/>
      <sheetName val="삼기제"/>
      <sheetName val="원평천상류2차"/>
      <sheetName val="일반하천실시설계용역"/>
      <sheetName val="조촌제"/>
      <sheetName val="공통비"/>
      <sheetName val="포장수량집계"/>
      <sheetName val="중기솔뇨"/>
      <sheetName val="소일위대가코드표"/>
      <sheetName val="견"/>
      <sheetName val="공양식"/>
      <sheetName val="TH VL, NC, DDHT Thanhphuoc"/>
      <sheetName val="내역서?_x0000_"/>
      <sheetName val="[고양관재.XLS]A__CIVIL_EXCLE_DAT__2"/>
      <sheetName val="[고양관재.XLS]A__CIVIL_EXCLE_DAT__3"/>
      <sheetName val="공사계획서"/>
      <sheetName val="측구터파기공수량집계"/>
      <sheetName val="배수공 시멘트 및 골재량 산출"/>
      <sheetName val="구조물터파기수량집계"/>
      <sheetName val="고창방향"/>
      <sheetName val="수량산출서 (2)"/>
      <sheetName val="편입용지조서"/>
      <sheetName val="수리계산"/>
      <sheetName val="재료값"/>
      <sheetName val="낙차공집계(총괄)"/>
      <sheetName val="수자재단위邰"/>
      <sheetName val="3.하중산정4.稈(穌"/>
      <sheetName val="3.하중산정4.艨_x001f_헾"/>
      <sheetName val="3.하중산정4._x0005__x0000_"/>
      <sheetName val="3.하중산정4.相_x0017_眼"/>
      <sheetName val="3.하중산정4.瞨7矬"/>
      <sheetName val="3.하중산정4.痘_x0018_瘜"/>
      <sheetName val="3.하중산정4.臘&quot;헾"/>
      <sheetName val="3.하중산정4.舘5艜"/>
      <sheetName val="3.하중산정4.茈3헾"/>
      <sheetName val="hvac내역서(제어동)"/>
      <sheetName val="광양방향"/>
      <sheetName val="연부97-1"/>
      <sheetName val="갑지1"/>
      <sheetName val="인건_x0005__x0000_"/>
      <sheetName val="3.하중산정4.지_x0010__x0000_"/>
      <sheetName val="경비비목코드"/>
      <sheetName val="내역금액적용"/>
      <sheetName val="노무비비목코드"/>
      <sheetName val="비목코드"/>
      <sheetName val="범위이름"/>
      <sheetName val="현금"/>
      <sheetName val="예산M12A"/>
      <sheetName val="FAB_I"/>
      <sheetName val="3.하중"/>
      <sheetName val="고재중량"/>
      <sheetName val="1_토총2"/>
      <sheetName val="2_관로집2"/>
      <sheetName val="3_구조물집계2"/>
      <sheetName val="4_포장공2"/>
      <sheetName val="5_부대공2"/>
      <sheetName val="6_주요자재대2"/>
      <sheetName val="7_폐기물2"/>
      <sheetName val="가스"/>
      <sheetName val="단가산䐸"/>
      <sheetName val="단가산鄸"/>
      <sheetName val="2.재료비"/>
      <sheetName val="12.보오링"/>
      <sheetName val="18.공내수압탄성자연"/>
      <sheetName val="용수개거 내역수량집계표"/>
      <sheetName val="3.하중산정4.지多⾳"/>
      <sheetName val="건축토목내역"/>
      <sheetName val="검측서"/>
      <sheetName val="대포2교접뗰"/>
      <sheetName val="신표지1"/>
      <sheetName val="부하LOAD"/>
      <sheetName val="일위-1"/>
    </sheetNames>
    <sheetDataSet>
      <sheetData sheetId="0" refreshError="1"/>
      <sheetData sheetId="1">
        <row r="24">
          <cell r="B24" t="str">
            <v>수평곡관</v>
          </cell>
        </row>
      </sheetData>
      <sheetData sheetId="2">
        <row r="24">
          <cell r="B24" t="str">
            <v>수평곡관</v>
          </cell>
        </row>
      </sheetData>
      <sheetData sheetId="3">
        <row r="24">
          <cell r="B24" t="str">
            <v>수평곡관</v>
          </cell>
        </row>
      </sheetData>
      <sheetData sheetId="4">
        <row r="24">
          <cell r="B24" t="str">
            <v>수평곡관</v>
          </cell>
        </row>
      </sheetData>
      <sheetData sheetId="5">
        <row r="24">
          <cell r="B24" t="str">
            <v>수평곡관</v>
          </cell>
        </row>
      </sheetData>
      <sheetData sheetId="6">
        <row r="24">
          <cell r="B24" t="str">
            <v>수평곡관</v>
          </cell>
        </row>
      </sheetData>
      <sheetData sheetId="7">
        <row r="24">
          <cell r="B24" t="str">
            <v>수평곡관</v>
          </cell>
        </row>
      </sheetData>
      <sheetData sheetId="8">
        <row r="24">
          <cell r="B24" t="str">
            <v>수평곡관</v>
          </cell>
        </row>
      </sheetData>
      <sheetData sheetId="9">
        <row r="24">
          <cell r="B24" t="str">
            <v>수평곡관</v>
          </cell>
        </row>
      </sheetData>
      <sheetData sheetId="10">
        <row r="24">
          <cell r="B24" t="str">
            <v>수평곡관</v>
          </cell>
        </row>
      </sheetData>
      <sheetData sheetId="11">
        <row r="24">
          <cell r="B24" t="str">
            <v>수평곡관</v>
          </cell>
        </row>
      </sheetData>
      <sheetData sheetId="12">
        <row r="24">
          <cell r="B24" t="str">
            <v>수평곡관</v>
          </cell>
        </row>
      </sheetData>
      <sheetData sheetId="13">
        <row r="24">
          <cell r="B24" t="str">
            <v>수평곡관</v>
          </cell>
        </row>
      </sheetData>
      <sheetData sheetId="14">
        <row r="24">
          <cell r="B24" t="str">
            <v>수평곡관</v>
          </cell>
        </row>
      </sheetData>
      <sheetData sheetId="15">
        <row r="24">
          <cell r="B24" t="str">
            <v>수평곡관</v>
          </cell>
        </row>
      </sheetData>
      <sheetData sheetId="16">
        <row r="24">
          <cell r="B24" t="str">
            <v>수평곡관</v>
          </cell>
        </row>
      </sheetData>
      <sheetData sheetId="17"/>
      <sheetData sheetId="18">
        <row r="24">
          <cell r="I24">
            <v>0</v>
          </cell>
        </row>
      </sheetData>
      <sheetData sheetId="19">
        <row r="24">
          <cell r="I24">
            <v>0</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ow r="24">
          <cell r="B24" t="str">
            <v>수평곡관</v>
          </cell>
        </row>
      </sheetData>
      <sheetData sheetId="35">
        <row r="24">
          <cell r="B24" t="str">
            <v>수평곡관</v>
          </cell>
        </row>
      </sheetData>
      <sheetData sheetId="36">
        <row r="24">
          <cell r="B24" t="str">
            <v>수평곡관</v>
          </cell>
        </row>
      </sheetData>
      <sheetData sheetId="37">
        <row r="24">
          <cell r="B24" t="str">
            <v>수평곡관</v>
          </cell>
        </row>
      </sheetData>
      <sheetData sheetId="38">
        <row r="24">
          <cell r="B24" t="str">
            <v>수평곡관</v>
          </cell>
        </row>
      </sheetData>
      <sheetData sheetId="39">
        <row r="24">
          <cell r="B24" t="str">
            <v>수평곡관</v>
          </cell>
        </row>
      </sheetData>
      <sheetData sheetId="40">
        <row r="24">
          <cell r="B24" t="str">
            <v>수평곡관</v>
          </cell>
        </row>
      </sheetData>
      <sheetData sheetId="41">
        <row r="24">
          <cell r="B24" t="str">
            <v>수평곡관</v>
          </cell>
        </row>
      </sheetData>
      <sheetData sheetId="42">
        <row r="24">
          <cell r="B24" t="str">
            <v>수평곡관</v>
          </cell>
        </row>
      </sheetData>
      <sheetData sheetId="43">
        <row r="24">
          <cell r="B24" t="str">
            <v>수평곡관</v>
          </cell>
        </row>
      </sheetData>
      <sheetData sheetId="44">
        <row r="24">
          <cell r="B24" t="str">
            <v>수평곡관</v>
          </cell>
        </row>
      </sheetData>
      <sheetData sheetId="45">
        <row r="24">
          <cell r="I24">
            <v>0</v>
          </cell>
        </row>
      </sheetData>
      <sheetData sheetId="46">
        <row r="24">
          <cell r="I24">
            <v>0</v>
          </cell>
        </row>
      </sheetData>
      <sheetData sheetId="47">
        <row r="24">
          <cell r="B24" t="str">
            <v>수평곡관</v>
          </cell>
        </row>
      </sheetData>
      <sheetData sheetId="48">
        <row r="24">
          <cell r="B24" t="str">
            <v>수평곡관</v>
          </cell>
        </row>
      </sheetData>
      <sheetData sheetId="49">
        <row r="24">
          <cell r="B24" t="str">
            <v>수평곡관</v>
          </cell>
        </row>
      </sheetData>
      <sheetData sheetId="50">
        <row r="24">
          <cell r="B24" t="str">
            <v>수평곡관</v>
          </cell>
        </row>
      </sheetData>
      <sheetData sheetId="51">
        <row r="24">
          <cell r="B24" t="str">
            <v>수평곡관</v>
          </cell>
        </row>
      </sheetData>
      <sheetData sheetId="52">
        <row r="24">
          <cell r="B24" t="str">
            <v>수평곡관</v>
          </cell>
        </row>
      </sheetData>
      <sheetData sheetId="53">
        <row r="24">
          <cell r="B24" t="str">
            <v>수평곡관</v>
          </cell>
        </row>
      </sheetData>
      <sheetData sheetId="54">
        <row r="24">
          <cell r="B24" t="str">
            <v>수평곡관</v>
          </cell>
        </row>
      </sheetData>
      <sheetData sheetId="55">
        <row r="24">
          <cell r="B24" t="str">
            <v>수평곡관</v>
          </cell>
        </row>
      </sheetData>
      <sheetData sheetId="56">
        <row r="24">
          <cell r="B24" t="str">
            <v>수평곡관</v>
          </cell>
        </row>
      </sheetData>
      <sheetData sheetId="57">
        <row r="24">
          <cell r="B24" t="str">
            <v>수평곡관</v>
          </cell>
        </row>
      </sheetData>
      <sheetData sheetId="58">
        <row r="24">
          <cell r="B24" t="str">
            <v>수평곡관</v>
          </cell>
        </row>
      </sheetData>
      <sheetData sheetId="59">
        <row r="24">
          <cell r="B24" t="str">
            <v>수평곡관</v>
          </cell>
        </row>
      </sheetData>
      <sheetData sheetId="60">
        <row r="24">
          <cell r="B24" t="str">
            <v>수평곡관</v>
          </cell>
        </row>
      </sheetData>
      <sheetData sheetId="61">
        <row r="24">
          <cell r="B24" t="str">
            <v>수평곡관</v>
          </cell>
        </row>
      </sheetData>
      <sheetData sheetId="62" refreshError="1"/>
      <sheetData sheetId="63">
        <row r="24">
          <cell r="B24" t="str">
            <v>수평곡관</v>
          </cell>
        </row>
      </sheetData>
      <sheetData sheetId="64">
        <row r="24">
          <cell r="B24" t="str">
            <v>수평곡관</v>
          </cell>
        </row>
      </sheetData>
      <sheetData sheetId="65">
        <row r="24">
          <cell r="B24" t="str">
            <v>수평곡관</v>
          </cell>
        </row>
      </sheetData>
      <sheetData sheetId="66">
        <row r="24">
          <cell r="B24" t="str">
            <v>수평곡관</v>
          </cell>
        </row>
      </sheetData>
      <sheetData sheetId="67">
        <row r="24">
          <cell r="B24" t="str">
            <v>수평곡관</v>
          </cell>
        </row>
      </sheetData>
      <sheetData sheetId="68">
        <row r="24">
          <cell r="B24" t="str">
            <v>수평곡관</v>
          </cell>
        </row>
      </sheetData>
      <sheetData sheetId="69">
        <row r="24">
          <cell r="B24" t="str">
            <v>수평곡관</v>
          </cell>
        </row>
      </sheetData>
      <sheetData sheetId="70">
        <row r="24">
          <cell r="B24" t="str">
            <v>수평곡관</v>
          </cell>
        </row>
      </sheetData>
      <sheetData sheetId="71">
        <row r="24">
          <cell r="B24" t="str">
            <v>수평곡관</v>
          </cell>
        </row>
      </sheetData>
      <sheetData sheetId="72">
        <row r="24">
          <cell r="B24" t="str">
            <v>수평곡관</v>
          </cell>
        </row>
      </sheetData>
      <sheetData sheetId="73">
        <row r="24">
          <cell r="B24" t="str">
            <v>수평곡관</v>
          </cell>
        </row>
      </sheetData>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ow r="24">
          <cell r="B24" t="str">
            <v>수평곡관</v>
          </cell>
        </row>
      </sheetData>
      <sheetData sheetId="97">
        <row r="24">
          <cell r="I24">
            <v>0</v>
          </cell>
        </row>
      </sheetData>
      <sheetData sheetId="98">
        <row r="24">
          <cell r="B24" t="str">
            <v>수평곡관</v>
          </cell>
        </row>
      </sheetData>
      <sheetData sheetId="99">
        <row r="24">
          <cell r="B24" t="str">
            <v>수평곡관</v>
          </cell>
        </row>
      </sheetData>
      <sheetData sheetId="100">
        <row r="24">
          <cell r="B24" t="str">
            <v>수평곡관</v>
          </cell>
        </row>
      </sheetData>
      <sheetData sheetId="101">
        <row r="24">
          <cell r="B24" t="str">
            <v>수평곡관</v>
          </cell>
        </row>
      </sheetData>
      <sheetData sheetId="102">
        <row r="24">
          <cell r="B24" t="str">
            <v>수평곡관</v>
          </cell>
        </row>
      </sheetData>
      <sheetData sheetId="103">
        <row r="24">
          <cell r="B24" t="str">
            <v>수평곡관</v>
          </cell>
        </row>
      </sheetData>
      <sheetData sheetId="104">
        <row r="24">
          <cell r="B24" t="str">
            <v>수평곡관</v>
          </cell>
        </row>
      </sheetData>
      <sheetData sheetId="105">
        <row r="24">
          <cell r="B24" t="str">
            <v>수평곡관</v>
          </cell>
        </row>
      </sheetData>
      <sheetData sheetId="106">
        <row r="24">
          <cell r="B24" t="str">
            <v>수평곡관</v>
          </cell>
        </row>
      </sheetData>
      <sheetData sheetId="107">
        <row r="24">
          <cell r="B24" t="str">
            <v>수평곡관</v>
          </cell>
        </row>
      </sheetData>
      <sheetData sheetId="108">
        <row r="24">
          <cell r="B24" t="str">
            <v>수평곡관</v>
          </cell>
        </row>
      </sheetData>
      <sheetData sheetId="109">
        <row r="24">
          <cell r="B24" t="str">
            <v>수평곡관</v>
          </cell>
        </row>
      </sheetData>
      <sheetData sheetId="110">
        <row r="24">
          <cell r="B24" t="str">
            <v>수평곡관</v>
          </cell>
        </row>
      </sheetData>
      <sheetData sheetId="111">
        <row r="24">
          <cell r="B24" t="str">
            <v>수평곡관</v>
          </cell>
        </row>
      </sheetData>
      <sheetData sheetId="112">
        <row r="24">
          <cell r="B24" t="str">
            <v>수평곡관</v>
          </cell>
        </row>
      </sheetData>
      <sheetData sheetId="113">
        <row r="24">
          <cell r="B24" t="str">
            <v>수평곡관</v>
          </cell>
        </row>
      </sheetData>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ow r="24">
          <cell r="B24" t="str">
            <v>수평곡관</v>
          </cell>
        </row>
      </sheetData>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refreshError="1"/>
      <sheetData sheetId="208" refreshError="1"/>
      <sheetData sheetId="209"/>
      <sheetData sheetId="210" refreshError="1"/>
      <sheetData sheetId="211" refreshError="1"/>
      <sheetData sheetId="212" refreshError="1"/>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sheetData sheetId="307"/>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sheetData sheetId="357"/>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sheetData sheetId="467"/>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 sheetId="721" refreshError="1"/>
      <sheetData sheetId="722" refreshError="1"/>
      <sheetData sheetId="723" refreshError="1"/>
      <sheetData sheetId="724" refreshError="1"/>
      <sheetData sheetId="725"/>
      <sheetData sheetId="726"/>
      <sheetData sheetId="727"/>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sheetData sheetId="1370"/>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sheetData sheetId="2225"/>
      <sheetData sheetId="2226"/>
      <sheetData sheetId="2227"/>
      <sheetData sheetId="2228"/>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sheetData sheetId="2307"/>
      <sheetData sheetId="2308"/>
      <sheetData sheetId="2309"/>
      <sheetData sheetId="2310"/>
      <sheetData sheetId="2311"/>
      <sheetData sheetId="2312"/>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sheetData sheetId="2354"/>
      <sheetData sheetId="2355"/>
      <sheetData sheetId="2356"/>
      <sheetData sheetId="2357"/>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sheetData sheetId="2367"/>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Q"/>
      <sheetName val="시선유도표지집계표"/>
      <sheetName val="데리네이터집계표"/>
      <sheetName val="데리네이터설치현황"/>
      <sheetName val="도로표지병"/>
      <sheetName val="시선유도봉"/>
      <sheetName val="PE드럼"/>
      <sheetName val="중분대용가드레일"/>
      <sheetName val="중분가드산근"/>
      <sheetName val="가드레일수량집계표"/>
      <sheetName val="가드레일설치현황"/>
      <sheetName val="가드레일철거현황"/>
      <sheetName val="차광망"/>
      <sheetName val="차광막산근"/>
      <sheetName val="낙방집계"/>
      <sheetName val="낙방설치현황"/>
      <sheetName val="낙방산출근거"/>
      <sheetName val="미끄럼방지수량"/>
      <sheetName val="미끄럼단위수량"/>
      <sheetName val="공사중안선시설"/>
      <sheetName val="PE드럼(공사중)"/>
      <sheetName val="라바콘(공사중)"/>
      <sheetName val="앙카휀스(공사중)"/>
      <sheetName val="윙카(공사중)"/>
      <sheetName val="회전경광등(공사중)"/>
      <sheetName val="공사중표지판"/>
      <sheetName val="공사중표지판현황"/>
      <sheetName val="충격완화시설집계표"/>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근거(면적기준)"/>
      <sheetName val="직접인건비"/>
      <sheetName val="내역 (2)"/>
      <sheetName val="직접인건비 산출근거"/>
      <sheetName val="직접경비산출근거"/>
      <sheetName val="000000"/>
      <sheetName val="results"/>
      <sheetName val="data"/>
      <sheetName val="내역총괄"/>
      <sheetName val="직접경비"/>
      <sheetName val="인력"/>
      <sheetName val="Sheet16"/>
      <sheetName val="하중조건(평상시)"/>
      <sheetName val="기초단가"/>
    </sheetNames>
    <sheetDataSet>
      <sheetData sheetId="0"/>
      <sheetData sheetId="1"/>
      <sheetData sheetId="2"/>
      <sheetData sheetId="3"/>
      <sheetData sheetId="4"/>
      <sheetData sheetId="5" refreshError="1"/>
      <sheetData sheetId="6" refreshError="1"/>
      <sheetData sheetId="7" refreshError="1"/>
      <sheetData sheetId="8"/>
      <sheetData sheetId="9"/>
      <sheetData sheetId="10"/>
      <sheetData sheetId="11"/>
      <sheetData sheetId="12" refreshError="1"/>
      <sheetData sheetId="1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촌덕평"/>
      <sheetName val="지잡비"/>
      <sheetName val="사업비"/>
      <sheetName val="발계비교"/>
      <sheetName val="발부비"/>
      <sheetName val="1덕평흑석"/>
      <sheetName val="1공잡비"/>
      <sheetName val="2흑석옥성"/>
      <sheetName val="2공잡비"/>
      <sheetName val="수의"/>
      <sheetName val="수잡비"/>
      <sheetName val="00"/>
      <sheetName val="문광당총"/>
      <sheetName val="문당총잡비"/>
      <sheetName val="11"/>
      <sheetName val="청천내"/>
      <sheetName val="청천잡"/>
      <sheetName val="직접경비산출근거"/>
      <sheetName val="직접인건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초기화면"/>
      <sheetName val="관급자재"/>
      <sheetName val="내역서"/>
      <sheetName val="폐기물"/>
      <sheetName val="동원"/>
      <sheetName val="표지"/>
      <sheetName val="표지(2차분)"/>
      <sheetName val="Sheet1"/>
      <sheetName val="목차"/>
      <sheetName val="설계요약서"/>
      <sheetName val="수량"/>
      <sheetName val="설명서"/>
      <sheetName val="설명서(2차분)"/>
      <sheetName val="계약내역서"/>
      <sheetName val="내역서종합"/>
      <sheetName val="장기"/>
      <sheetName val="2차분"/>
      <sheetName val="제경비(2차분)"/>
      <sheetName val="수량집계"/>
      <sheetName val="토공"/>
      <sheetName val="배수공"/>
      <sheetName val="포장공"/>
      <sheetName val="배수공 (2)"/>
      <sheetName val="제경비"/>
      <sheetName val="증감표"/>
      <sheetName val="원가계산서 "/>
      <sheetName val="SANBAISU"/>
    </sheetNames>
    <sheetDataSet>
      <sheetData sheetId="0" refreshError="1">
        <row r="4">
          <cell r="E4" t="str">
            <v>국도23호선 나주 신포2지구 교차로 개선공사</v>
          </cell>
        </row>
        <row r="6">
          <cell r="E6" t="str">
            <v>교차로 개선 L = 0.28km</v>
          </cell>
        </row>
        <row r="27">
          <cell r="E27">
            <v>3985710</v>
          </cell>
          <cell r="L27" t="e">
            <v>#REF!</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집계"/>
      <sheetName val="주요자재"/>
      <sheetName val="A1"/>
      <sheetName val="A2"/>
      <sheetName val="교대"/>
      <sheetName val="#REF"/>
      <sheetName val="6PILE  (돌출)"/>
      <sheetName val="SANBAISU"/>
      <sheetName val="효성CB 1P기초"/>
      <sheetName val="조명시설"/>
      <sheetName val="기계경비(시간당)"/>
      <sheetName val="램머"/>
      <sheetName val="평가데이터"/>
      <sheetName val="본선 토공 분배표"/>
      <sheetName val="청천내"/>
      <sheetName val="범례표"/>
      <sheetName val="용수량(생활용수)"/>
      <sheetName val="초기화면"/>
      <sheetName val="관급자재"/>
      <sheetName val="내역서"/>
      <sheetName val="직접경비"/>
      <sheetName val="직접인건비"/>
      <sheetName val="내역"/>
      <sheetName val="노임단가"/>
      <sheetName val="데이타"/>
      <sheetName val="설계산출기초"/>
      <sheetName val="도급예산내역서봉투"/>
      <sheetName val="공사원가계산서"/>
      <sheetName val="설계산출표지"/>
      <sheetName val="도급예산내역서총괄표"/>
      <sheetName val="을부담운반비"/>
      <sheetName val="운반비산출"/>
      <sheetName val="설계내역서"/>
      <sheetName val="공종단가"/>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당초)"/>
      <sheetName val="터파기(변경)"/>
      <sheetName val="#REF"/>
      <sheetName val="수량집계"/>
      <sheetName val="타기관"/>
      <sheetName val="SANBAISU"/>
      <sheetName val="DATE"/>
      <sheetName val="노임이"/>
      <sheetName val="집계표"/>
      <sheetName val="설계내역서"/>
      <sheetName val="기본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_BOQ"/>
      <sheetName val="최종BOQ"/>
      <sheetName val="주요자재1"/>
      <sheetName val="주요자재2"/>
      <sheetName val="골재수량수량집계표"/>
      <sheetName val="타공종집계표"/>
      <sheetName val="토공총괄집계"/>
      <sheetName val="총괄철근수량집계표 (1)"/>
      <sheetName val="총괄철근수량집계표(2)"/>
      <sheetName val="라멘토공집계"/>
      <sheetName val="옹벽토공총괄집계"/>
      <sheetName val="옹벽토공(W1)집계"/>
      <sheetName val="옹벽토공(W2)집계 "/>
      <sheetName val="라멘토공(R-B)"/>
      <sheetName val="기존구조물깨기"/>
      <sheetName val="라멘옹벽토공(R-B,W1)"/>
      <sheetName val="라멘옹벽토공(H=8.00,W1)(R-B)"/>
      <sheetName val="라멘옹벽토공(H=3.50,W1)(R-B)"/>
      <sheetName val="라멘옹벽토공(R-B,W2)"/>
      <sheetName val="라멘옹벽토공(H=8.00,W2)(R-B)"/>
      <sheetName val="라멘옹벽토공(H=3.828,W2)(R-B)"/>
      <sheetName val="총괄일반수량집계표"/>
      <sheetName val="라멘구체수량집계"/>
      <sheetName val="라멘(구체)철근수량집계"/>
      <sheetName val="라멘(다웰바)철근수량집계 "/>
      <sheetName val="라멘구체수량산출근거"/>
      <sheetName val="접속슬래브집계"/>
      <sheetName val="접속슬래브철근수량집계"/>
      <sheetName val="접속슬래브산출근거"/>
      <sheetName val="옹벽일반수량집계"/>
      <sheetName val="옹벽철근수량집계"/>
      <sheetName val="라멘옹벽산출근거(W1)"/>
      <sheetName val="라멘옹벽산출근거(W2)"/>
      <sheetName val="라멘옹벽산출근거(H=8.0)"/>
      <sheetName val="라멘옹벽산출근거(H=2.078)"/>
      <sheetName val="라멘옹벽산출근거(H=3.828)"/>
      <sheetName val="표지"/>
      <sheetName val="표지 (2)"/>
      <sheetName val="표지 (3)"/>
      <sheetName val="표지 (4)"/>
      <sheetName val="표지 (5)"/>
      <sheetName val="표지 (6)"/>
      <sheetName val="삽도"/>
      <sheetName val="청천내"/>
      <sheetName val="초기화면"/>
      <sheetName val="관급자재"/>
      <sheetName val="내역서"/>
      <sheetName val="수량집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수량"/>
      <sheetName val="교대구조물수량"/>
      <sheetName val="라멘구조물"/>
      <sheetName val="토공(우물통,기타) "/>
      <sheetName val="수량표지"/>
      <sheetName val="총괄표지"/>
      <sheetName val="총괄집계표"/>
      <sheetName val="A표지"/>
      <sheetName val="A집계표"/>
      <sheetName val="A수량(단면)"/>
      <sheetName val="A수량집계(기타)"/>
      <sheetName val="A단면보수"/>
      <sheetName val="A기타보수"/>
      <sheetName val="B표지"/>
      <sheetName val="B집계표"/>
      <sheetName val="B수량(단면)"/>
      <sheetName val="B수량(습식)"/>
      <sheetName val="B수량(건식)"/>
      <sheetName val="B수량(기타)"/>
      <sheetName val="B단면SUB"/>
      <sheetName val="B습식SUB"/>
      <sheetName val="B건식SUB"/>
      <sheetName val="B기타SUB"/>
      <sheetName val="물막이"/>
      <sheetName val="마대수량"/>
      <sheetName val="총괄"/>
      <sheetName val="수량값"/>
      <sheetName val="부대공"/>
      <sheetName val="토 공"/>
      <sheetName val="토류공"/>
      <sheetName val="P-R공"/>
      <sheetName val="F-J공"/>
      <sheetName val="구조물공"/>
      <sheetName val="그라우팅"/>
      <sheetName val="G.R300경비"/>
      <sheetName val="TOTAL_BOQ"/>
      <sheetName val="9902"/>
      <sheetName val="조건표"/>
      <sheetName val="교대"/>
      <sheetName val="2호맨홀공제수량"/>
      <sheetName val="XL4Poppy"/>
      <sheetName val="xxxxxx"/>
      <sheetName val="총괄(A+B)"/>
      <sheetName val="총괄(A)"/>
      <sheetName val="토공(A)"/>
      <sheetName val="토류공(A-LANE)"/>
      <sheetName val="PIPE ROOF"/>
      <sheetName val="FRONT JACK(A-LANE)"/>
      <sheetName val="지반보강공(A-LANE)"/>
      <sheetName val="토목공사"/>
      <sheetName val="각종단가"/>
      <sheetName val="구천"/>
      <sheetName val="FACTOR"/>
      <sheetName val="200"/>
      <sheetName val="품셈TABLE"/>
      <sheetName val="측량요율"/>
      <sheetName val="자재대"/>
      <sheetName val="전력구구조물산근"/>
      <sheetName val="기별(종합)"/>
      <sheetName val="안정성검토"/>
      <sheetName val="하중계산"/>
      <sheetName val="설계기준"/>
      <sheetName val="맨홀수량산출(A-LINE)"/>
      <sheetName val="공사기본내용입력"/>
      <sheetName val="직노"/>
      <sheetName val="금액내역서"/>
      <sheetName val="단위수량"/>
      <sheetName val="토사(PE)"/>
      <sheetName val="일위대가"/>
      <sheetName val="단가조사서"/>
      <sheetName val="FOB발"/>
      <sheetName val="맨홀수량산출"/>
      <sheetName val="은평작업지시대장"/>
      <sheetName val="변경갑지"/>
      <sheetName val="증감(갑지)"/>
      <sheetName val="공종단가"/>
      <sheetName val="평가데이터"/>
      <sheetName val="남평내역"/>
      <sheetName val="광-단가"/>
      <sheetName val="대-단가"/>
      <sheetName val="(A)내역서"/>
      <sheetName val="단위자갈수량1"/>
      <sheetName val="인건비 "/>
      <sheetName val="경산"/>
      <sheetName val="접속 SLAB,BRACKET 설계"/>
      <sheetName val="공사비예산서(토목분)"/>
      <sheetName val="내역서"/>
      <sheetName val="관급자재"/>
      <sheetName val="설계명세서"/>
      <sheetName val="6.관급자재조서"/>
      <sheetName val="9.운반비산출"/>
      <sheetName val="2공구하도급내역서"/>
      <sheetName val="내역"/>
      <sheetName val="2000년1차"/>
      <sheetName val="청천내"/>
      <sheetName val="노임단가"/>
      <sheetName val="초기화면"/>
      <sheetName val="폐기물"/>
      <sheetName val="건축공사"/>
      <sheetName val="값"/>
      <sheetName val="3"/>
      <sheetName val="역T형"/>
      <sheetName val="현장관리비"/>
      <sheetName val="장비비"/>
      <sheetName val="품셈"/>
      <sheetName val="#REF"/>
      <sheetName val="정거장 설계조건"/>
      <sheetName val="SLIDES"/>
      <sheetName val="시멘트"/>
      <sheetName val="5.정산서"/>
      <sheetName val="일위대가목차"/>
      <sheetName val="내역서01"/>
      <sheetName val="일위단위"/>
      <sheetName val="설계예산서 (2)"/>
      <sheetName val="Sheet1"/>
      <sheetName val="관로토공"/>
      <sheetName val="터파기및재료"/>
      <sheetName val="2총괄내역서"/>
      <sheetName val="DATE"/>
      <sheetName val="요율"/>
      <sheetName val="원가계산"/>
      <sheetName val="단가표"/>
      <sheetName val="E.P.T수량산출서"/>
      <sheetName val="총괄내역서"/>
      <sheetName val="데이타"/>
      <sheetName val="관현간선토공총"/>
      <sheetName val="수량집계"/>
      <sheetName val="증감내역서"/>
      <sheetName val="기초단가"/>
      <sheetName val="국산화"/>
      <sheetName val="1호인버트수량"/>
      <sheetName val="토공(우물통,기타)_"/>
      <sheetName val="인건비_"/>
      <sheetName val="TYPE-B"/>
      <sheetName val="지수"/>
      <sheetName val="교각1"/>
      <sheetName val="단면 (2)"/>
      <sheetName val="4.장비손료"/>
      <sheetName val="2F 회의실견적(5_14 일대)"/>
      <sheetName val="물량산출근거"/>
      <sheetName val="파일의이용"/>
      <sheetName val="4.본실행통합내역서"/>
      <sheetName val="9811"/>
      <sheetName val="플랜트 설치"/>
      <sheetName val="집계표"/>
      <sheetName val="Y-WORK"/>
      <sheetName val="R.C RAHMEN 해석"/>
      <sheetName val="본체 설 계"/>
      <sheetName val="간선계산"/>
      <sheetName val="정부노임단가"/>
      <sheetName val="진주방향"/>
      <sheetName val="마산방향"/>
      <sheetName val="마산방향철근집계"/>
      <sheetName val="소방"/>
      <sheetName val="6호기"/>
      <sheetName val="주요자재단가"/>
      <sheetName val="기초"/>
      <sheetName val="기초1"/>
      <sheetName val="단가산출서"/>
      <sheetName val="도로포장면적산출(1)"/>
      <sheetName val="투찰"/>
      <sheetName val="단가"/>
      <sheetName val="중기"/>
      <sheetName val="건축"/>
      <sheetName val="data"/>
      <sheetName val="공사예산하조서"/>
      <sheetName val="계수시트"/>
      <sheetName val="설계내역서"/>
      <sheetName val="계정"/>
      <sheetName val="P1(좌,우)"/>
      <sheetName val="인명부"/>
      <sheetName val="Sheet2"/>
      <sheetName val="변실"/>
      <sheetName val="이음부"/>
      <sheetName val="관접합및부설"/>
      <sheetName val="건축내역서"/>
      <sheetName val="설비내역서"/>
      <sheetName val="전기내역서"/>
      <sheetName val="토공산근"/>
      <sheetName val="급여관련자료"/>
      <sheetName val="연결임시"/>
      <sheetName val="DATA_Garak"/>
      <sheetName val="DATA_Total"/>
      <sheetName val="DATA_Kwangju"/>
      <sheetName val="DATA_Daejeon"/>
      <sheetName val="DATA_Sadang"/>
      <sheetName val="DATA_Yangjae"/>
      <sheetName val="DATA_Yoido"/>
      <sheetName val="DATA_Ulsan"/>
      <sheetName val="DATA_Incheon"/>
      <sheetName val="DATA_Jeonju"/>
      <sheetName val="2.대외공문"/>
      <sheetName val="관급단가"/>
      <sheetName val="관현간선입력"/>
      <sheetName val="단가(1)"/>
      <sheetName val="ABUT수량-A1"/>
      <sheetName val="DC"/>
      <sheetName val="성단물량"/>
      <sheetName val="노임"/>
      <sheetName val="노임단가표"/>
      <sheetName val="말뚝지지력산정"/>
      <sheetName val="3.공통공사대비"/>
      <sheetName val="자재집계"/>
      <sheetName val="효성CB 1P기초"/>
      <sheetName val="일위대가표"/>
      <sheetName val="기계경비(시간당)"/>
      <sheetName val="램머"/>
      <sheetName val="기존구조물철거집계계표"/>
      <sheetName val="물가단가"/>
      <sheetName val="제표일위대가"/>
      <sheetName val="노무비"/>
      <sheetName val="산출내역(K2)"/>
      <sheetName val="건축내역"/>
      <sheetName val="2.단면가정"/>
      <sheetName val="동원인원"/>
      <sheetName val="가도공"/>
      <sheetName val="c_balju"/>
      <sheetName val="5.소모재료비"/>
      <sheetName val="3.부제O호표"/>
      <sheetName val="9.공삭공지층별작업시간"/>
      <sheetName val="6.작업시간표"/>
      <sheetName val="중기기초자료"/>
      <sheetName val="설계조건"/>
      <sheetName val="안정계산"/>
      <sheetName val="관급총괄"/>
      <sheetName val="전차선로 물량표"/>
      <sheetName val="AS복구"/>
      <sheetName val="중기터파기"/>
      <sheetName val="변수값"/>
      <sheetName val="중기상차"/>
      <sheetName val="횡배수관토공수량"/>
      <sheetName val="8.시멘트제원표"/>
      <sheetName val="2.품제O호표"/>
      <sheetName val="준공조서"/>
      <sheetName val="공사준공계"/>
      <sheetName val="준공검사보고서"/>
      <sheetName val="구조물공집계"/>
      <sheetName val="자료입력"/>
      <sheetName val="투찰금액"/>
      <sheetName val="오수토공"/>
      <sheetName val="개별직종노임단가(2008상)"/>
      <sheetName val="표지"/>
      <sheetName val="1,2,3,4,5단위수량"/>
      <sheetName val="상선"/>
      <sheetName val="S1,3"/>
      <sheetName val="단면가정"/>
      <sheetName val="원가계산서 "/>
      <sheetName val="BID"/>
      <sheetName val="공사원가계산서"/>
      <sheetName val="도급예산내역서총괄표"/>
      <sheetName val="직접경비"/>
      <sheetName val="직접인건비"/>
      <sheetName val="원형맨홀수량"/>
      <sheetName val="Sheet1 (2)"/>
      <sheetName val="일위목록"/>
      <sheetName val="산출"/>
      <sheetName val="안정검토"/>
      <sheetName val="단면설계"/>
      <sheetName val="설계"/>
      <sheetName val="토_공"/>
      <sheetName val="G_R300경비"/>
      <sheetName val="PIPE_ROOF"/>
      <sheetName val="FRONT_JACK(A-LANE)"/>
      <sheetName val="접속_SLAB,BRACKET_설계"/>
      <sheetName val="6_관급자재조서"/>
      <sheetName val="9_운반비산출"/>
      <sheetName val="A-4"/>
      <sheetName val="설계산출기초"/>
      <sheetName val="코드표"/>
      <sheetName val="판형교20m"/>
      <sheetName val="골재집계"/>
      <sheetName val="-레미콘집계"/>
      <sheetName val="-몰탈콘크리트"/>
      <sheetName val="자갈,시멘트,모래산출"/>
      <sheetName val="-철근집계"/>
      <sheetName val="포장재료(1)"/>
      <sheetName val="-흄관집계"/>
      <sheetName val="계산서(곡선부)"/>
      <sheetName val="포장재료집계표"/>
      <sheetName val="철근량"/>
      <sheetName val="준검 내역서"/>
      <sheetName val="현장관리비 산출내역"/>
      <sheetName val="98지급계획"/>
      <sheetName val="CTEMCOST"/>
      <sheetName val="유림골조"/>
      <sheetName val="설계예산서"/>
      <sheetName val="BOQ.vts"/>
      <sheetName val="입력데이타"/>
      <sheetName val="내역서 (2)"/>
      <sheetName val="danga"/>
      <sheetName val="ilch"/>
      <sheetName val="IMPEADENCE MAP 취수장"/>
      <sheetName val="구간별"/>
      <sheetName val="tggwan(mac)"/>
      <sheetName val="산출내역서집계표"/>
    </sheetNames>
    <sheetDataSet>
      <sheetData sheetId="0">
        <row r="2">
          <cell r="V2" t="str">
            <v>교  각</v>
          </cell>
        </row>
      </sheetData>
      <sheetData sheetId="1">
        <row r="2">
          <cell r="V2" t="str">
            <v>교  각</v>
          </cell>
        </row>
      </sheetData>
      <sheetData sheetId="2">
        <row r="2">
          <cell r="V2" t="str">
            <v>교  각</v>
          </cell>
        </row>
      </sheetData>
      <sheetData sheetId="3" refreshError="1">
        <row r="2">
          <cell r="V2" t="str">
            <v>교  각</v>
          </cell>
          <cell r="W2" t="str">
            <v>교  각</v>
          </cell>
          <cell r="AA2" t="str">
            <v>측 면 도</v>
          </cell>
          <cell r="AB2" t="str">
            <v>측 면 도</v>
          </cell>
        </row>
        <row r="3">
          <cell r="V3" t="str">
            <v>P1</v>
          </cell>
          <cell r="W3" t="str">
            <v>P1</v>
          </cell>
          <cell r="AB3">
            <v>9</v>
          </cell>
          <cell r="AC3">
            <v>9</v>
          </cell>
        </row>
        <row r="6">
          <cell r="V6" t="str">
            <v>계</v>
          </cell>
        </row>
        <row r="8">
          <cell r="M8" t="str">
            <v>터</v>
          </cell>
          <cell r="N8" t="str">
            <v>토 사</v>
          </cell>
          <cell r="O8" t="str">
            <v>육 상</v>
          </cell>
          <cell r="P8" t="str">
            <v>M³</v>
          </cell>
          <cell r="Q8">
            <v>1651.1480999999999</v>
          </cell>
          <cell r="R8">
            <v>424</v>
          </cell>
          <cell r="U8">
            <v>1418</v>
          </cell>
          <cell r="V8">
            <v>2075.1480999999999</v>
          </cell>
        </row>
        <row r="9">
          <cell r="M9" t="str">
            <v>파</v>
          </cell>
          <cell r="O9" t="str">
            <v>수 중</v>
          </cell>
          <cell r="P9" t="str">
            <v>M³</v>
          </cell>
          <cell r="AD9">
            <v>1.5</v>
          </cell>
          <cell r="AE9">
            <v>1.5</v>
          </cell>
        </row>
        <row r="10">
          <cell r="M10" t="str">
            <v>기</v>
          </cell>
          <cell r="N10" t="str">
            <v>리핑암</v>
          </cell>
          <cell r="O10" t="str">
            <v>수 중</v>
          </cell>
          <cell r="P10" t="str">
            <v>M³</v>
          </cell>
          <cell r="AC10" t="str">
            <v>1:</v>
          </cell>
          <cell r="AD10" t="str">
            <v>1:</v>
          </cell>
          <cell r="AE10">
            <v>1</v>
          </cell>
        </row>
        <row r="11">
          <cell r="M11" t="str">
            <v xml:space="preserve">    되   메   우   기</v>
          </cell>
          <cell r="P11" t="str">
            <v>M³</v>
          </cell>
          <cell r="Q11">
            <v>689.42343600000004</v>
          </cell>
          <cell r="U11">
            <v>743.39799999999991</v>
          </cell>
          <cell r="V11">
            <v>689.42343600000004</v>
          </cell>
          <cell r="X11">
            <v>2.5</v>
          </cell>
          <cell r="Y11">
            <v>2.5</v>
          </cell>
        </row>
        <row r="12">
          <cell r="M12" t="str">
            <v xml:space="preserve">    잔             토</v>
          </cell>
          <cell r="P12" t="str">
            <v>M³</v>
          </cell>
          <cell r="Q12">
            <v>565.79499999999996</v>
          </cell>
          <cell r="R12">
            <v>424.1</v>
          </cell>
          <cell r="S12">
            <v>452.37</v>
          </cell>
          <cell r="T12">
            <v>424.1</v>
          </cell>
          <cell r="U12">
            <v>1551.174</v>
          </cell>
          <cell r="V12">
            <v>1866.3649999999998</v>
          </cell>
          <cell r="AD12">
            <v>1</v>
          </cell>
          <cell r="AE12">
            <v>1</v>
          </cell>
        </row>
        <row r="13">
          <cell r="M13" t="str">
            <v xml:space="preserve">    뒷     채     움</v>
          </cell>
          <cell r="P13" t="str">
            <v>M³</v>
          </cell>
          <cell r="Q13">
            <v>396.25966399999999</v>
          </cell>
          <cell r="U13">
            <v>192.70490000000001</v>
          </cell>
          <cell r="V13">
            <v>396.25966399999999</v>
          </cell>
          <cell r="AD13" t="str">
            <v>1:0.5</v>
          </cell>
          <cell r="AE13" t="str">
            <v>1:0.5</v>
          </cell>
        </row>
        <row r="14">
          <cell r="M14" t="str">
            <v xml:space="preserve">    물     푸     기</v>
          </cell>
          <cell r="P14" t="str">
            <v>HR</v>
          </cell>
          <cell r="R14">
            <v>223.3</v>
          </cell>
          <cell r="S14">
            <v>237.12</v>
          </cell>
          <cell r="T14">
            <v>223.3</v>
          </cell>
          <cell r="U14">
            <v>683.72</v>
          </cell>
          <cell r="V14">
            <v>683.72</v>
          </cell>
          <cell r="X14">
            <v>1.5</v>
          </cell>
          <cell r="Y14">
            <v>1.5</v>
          </cell>
          <cell r="AD14">
            <v>1.5</v>
          </cell>
          <cell r="AE14">
            <v>1.5</v>
          </cell>
        </row>
        <row r="15">
          <cell r="M15" t="str">
            <v xml:space="preserve">    흙 쌓 기</v>
          </cell>
          <cell r="O15" t="str">
            <v>노 상</v>
          </cell>
          <cell r="P15" t="str">
            <v>M³</v>
          </cell>
          <cell r="U15">
            <v>3828.4</v>
          </cell>
          <cell r="V15">
            <v>3828.4</v>
          </cell>
          <cell r="Z15">
            <v>0.5</v>
          </cell>
          <cell r="AA15">
            <v>0.5</v>
          </cell>
          <cell r="AB15">
            <v>3</v>
          </cell>
          <cell r="AC15">
            <v>3</v>
          </cell>
          <cell r="AD15">
            <v>0.5</v>
          </cell>
        </row>
        <row r="16">
          <cell r="O16" t="str">
            <v>노 체</v>
          </cell>
          <cell r="P16" t="str">
            <v>M³</v>
          </cell>
          <cell r="AB16">
            <v>4</v>
          </cell>
          <cell r="AC16">
            <v>4</v>
          </cell>
        </row>
        <row r="17">
          <cell r="M17" t="str">
            <v xml:space="preserve">    가  마  니  쌓  기</v>
          </cell>
          <cell r="P17" t="str">
            <v>M²</v>
          </cell>
          <cell r="U17">
            <v>243</v>
          </cell>
          <cell r="V17">
            <v>243</v>
          </cell>
        </row>
        <row r="18">
          <cell r="N18" t="str">
            <v>lot,1</v>
          </cell>
          <cell r="O18" t="str">
            <v>모래자갈</v>
          </cell>
          <cell r="P18" t="str">
            <v>M³</v>
          </cell>
          <cell r="R18">
            <v>84.82</v>
          </cell>
          <cell r="S18">
            <v>84.82</v>
          </cell>
          <cell r="T18">
            <v>84.82</v>
          </cell>
          <cell r="U18">
            <v>254.45999999999998</v>
          </cell>
          <cell r="V18">
            <v>254.45999999999998</v>
          </cell>
        </row>
        <row r="19">
          <cell r="N19" t="str">
            <v>lot,2</v>
          </cell>
          <cell r="O19" t="str">
            <v>모래자갈</v>
          </cell>
          <cell r="P19" t="str">
            <v>M³</v>
          </cell>
          <cell r="R19">
            <v>28.27</v>
          </cell>
          <cell r="S19">
            <v>84.82</v>
          </cell>
          <cell r="T19">
            <v>84.82</v>
          </cell>
          <cell r="U19">
            <v>197.90999999999997</v>
          </cell>
          <cell r="V19">
            <v>197.90999999999997</v>
          </cell>
        </row>
        <row r="20">
          <cell r="M20" t="str">
            <v>굴착량 산출</v>
          </cell>
          <cell r="O20" t="str">
            <v>풍화토</v>
          </cell>
          <cell r="P20" t="str">
            <v>M³</v>
          </cell>
          <cell r="R20">
            <v>56.55</v>
          </cell>
          <cell r="U20">
            <v>56.55</v>
          </cell>
          <cell r="V20">
            <v>56.55</v>
          </cell>
          <cell r="AA20" t="str">
            <v>정 면 도</v>
          </cell>
          <cell r="AB20" t="str">
            <v>정 면 도</v>
          </cell>
        </row>
        <row r="21">
          <cell r="M21" t="str">
            <v>(수중)</v>
          </cell>
          <cell r="N21" t="str">
            <v>lot,3</v>
          </cell>
          <cell r="O21" t="str">
            <v>모래자갈</v>
          </cell>
          <cell r="P21" t="str">
            <v>M³</v>
          </cell>
          <cell r="R21">
            <v>84.82</v>
          </cell>
          <cell r="S21">
            <v>8.48</v>
          </cell>
          <cell r="U21">
            <v>93.3</v>
          </cell>
          <cell r="V21">
            <v>93.3</v>
          </cell>
        </row>
        <row r="22">
          <cell r="O22" t="str">
            <v>풍화토</v>
          </cell>
          <cell r="P22" t="str">
            <v>M³</v>
          </cell>
          <cell r="S22">
            <v>48.06</v>
          </cell>
          <cell r="T22">
            <v>84.82</v>
          </cell>
          <cell r="U22">
            <v>132.88</v>
          </cell>
          <cell r="V22">
            <v>132.88</v>
          </cell>
        </row>
        <row r="23">
          <cell r="N23" t="str">
            <v>lot,4</v>
          </cell>
          <cell r="O23" t="str">
            <v>풍화토</v>
          </cell>
          <cell r="P23" t="str">
            <v>M²</v>
          </cell>
          <cell r="R23">
            <v>84.82</v>
          </cell>
          <cell r="S23">
            <v>84.82</v>
          </cell>
          <cell r="T23">
            <v>84.82</v>
          </cell>
          <cell r="U23">
            <v>254.45999999999998</v>
          </cell>
          <cell r="V23">
            <v>254.45999999999998</v>
          </cell>
        </row>
        <row r="24">
          <cell r="O24" t="str">
            <v>풍화암</v>
          </cell>
          <cell r="P24" t="str">
            <v>M³</v>
          </cell>
          <cell r="AB24">
            <v>16.399999999999999</v>
          </cell>
          <cell r="AC24">
            <v>16.399999999999999</v>
          </cell>
        </row>
        <row r="25">
          <cell r="N25" t="str">
            <v>lot,5</v>
          </cell>
          <cell r="O25" t="str">
            <v>풍화토</v>
          </cell>
          <cell r="P25" t="str">
            <v>M²</v>
          </cell>
          <cell r="R25">
            <v>28.27</v>
          </cell>
          <cell r="S25">
            <v>84.82</v>
          </cell>
          <cell r="T25">
            <v>28.27</v>
          </cell>
          <cell r="U25">
            <v>141.35999999999999</v>
          </cell>
          <cell r="V25">
            <v>141.35999999999999</v>
          </cell>
        </row>
        <row r="26">
          <cell r="V26">
            <v>57.416216425216</v>
          </cell>
        </row>
        <row r="27">
          <cell r="V27">
            <v>11.31</v>
          </cell>
        </row>
        <row r="28">
          <cell r="V28">
            <v>101.78999999999999</v>
          </cell>
          <cell r="AD28">
            <v>1.5</v>
          </cell>
          <cell r="AE28">
            <v>1.5</v>
          </cell>
        </row>
        <row r="29">
          <cell r="V29">
            <v>205</v>
          </cell>
          <cell r="X29" t="str">
            <v>1:1</v>
          </cell>
          <cell r="Y29" t="str">
            <v>1:1</v>
          </cell>
        </row>
        <row r="30">
          <cell r="V30">
            <v>1.7324328504319999</v>
          </cell>
          <cell r="AD30">
            <v>1</v>
          </cell>
          <cell r="AE30">
            <v>1</v>
          </cell>
        </row>
        <row r="31">
          <cell r="V31">
            <v>270</v>
          </cell>
        </row>
        <row r="32">
          <cell r="AD32">
            <v>1.5</v>
          </cell>
          <cell r="AE32">
            <v>1.5</v>
          </cell>
        </row>
        <row r="33">
          <cell r="Y33">
            <v>0.5</v>
          </cell>
          <cell r="Z33">
            <v>0.5</v>
          </cell>
          <cell r="AB33">
            <v>10.4</v>
          </cell>
          <cell r="AC33">
            <v>10.4</v>
          </cell>
          <cell r="AD33">
            <v>0.5</v>
          </cell>
          <cell r="AE33">
            <v>0.5</v>
          </cell>
        </row>
        <row r="34">
          <cell r="V34">
            <v>16</v>
          </cell>
          <cell r="AB34">
            <v>11.4</v>
          </cell>
          <cell r="AC34">
            <v>11.4</v>
          </cell>
        </row>
        <row r="35">
          <cell r="V35" t="str">
            <v>1.터 파 기</v>
          </cell>
          <cell r="W35" t="str">
            <v>1.터 파 기</v>
          </cell>
        </row>
        <row r="36">
          <cell r="V36" t="str">
            <v>*토 사</v>
          </cell>
          <cell r="W36" t="str">
            <v>*토 사</v>
          </cell>
          <cell r="X36">
            <v>9</v>
          </cell>
          <cell r="Y36">
            <v>9</v>
          </cell>
          <cell r="Z36" t="str">
            <v>x</v>
          </cell>
          <cell r="AA36">
            <v>16.399999999999999</v>
          </cell>
          <cell r="AB36" t="str">
            <v>+</v>
          </cell>
          <cell r="AC36">
            <v>4</v>
          </cell>
          <cell r="AD36" t="str">
            <v>x</v>
          </cell>
          <cell r="AE36">
            <v>11.4</v>
          </cell>
          <cell r="AF36" t="str">
            <v>=</v>
          </cell>
        </row>
        <row r="37">
          <cell r="V37" t="str">
            <v>(수 중)</v>
          </cell>
          <cell r="W37" t="str">
            <v>(수 중)</v>
          </cell>
          <cell r="X37">
            <v>193.2</v>
          </cell>
          <cell r="Y37">
            <v>193.2</v>
          </cell>
          <cell r="Z37" t="str">
            <v>x</v>
          </cell>
          <cell r="AA37" t="str">
            <v>1/2</v>
          </cell>
          <cell r="AB37" t="str">
            <v>x</v>
          </cell>
          <cell r="AC37">
            <v>4</v>
          </cell>
          <cell r="AD37" t="str">
            <v>x</v>
          </cell>
          <cell r="AE37">
            <v>1</v>
          </cell>
          <cell r="AF37" t="str">
            <v>=</v>
          </cell>
          <cell r="AG37">
            <v>386.4</v>
          </cell>
        </row>
        <row r="39">
          <cell r="V39" t="str">
            <v>*리핑암</v>
          </cell>
          <cell r="W39" t="str">
            <v>*리핑암</v>
          </cell>
          <cell r="X39">
            <v>0</v>
          </cell>
          <cell r="Y39">
            <v>0</v>
          </cell>
          <cell r="Z39" t="str">
            <v>x</v>
          </cell>
          <cell r="AA39">
            <v>0</v>
          </cell>
          <cell r="AB39" t="str">
            <v>+</v>
          </cell>
          <cell r="AC39">
            <v>4</v>
          </cell>
          <cell r="AD39" t="str">
            <v>x</v>
          </cell>
          <cell r="AE39">
            <v>0</v>
          </cell>
          <cell r="AF39" t="str">
            <v>=</v>
          </cell>
        </row>
        <row r="40">
          <cell r="X40">
            <v>0</v>
          </cell>
          <cell r="Y40">
            <v>0</v>
          </cell>
          <cell r="Z40" t="str">
            <v>=</v>
          </cell>
          <cell r="AA40" t="str">
            <v>1/2</v>
          </cell>
          <cell r="AB40" t="str">
            <v>x</v>
          </cell>
          <cell r="AC40">
            <v>1</v>
          </cell>
          <cell r="AD40" t="str">
            <v>x</v>
          </cell>
          <cell r="AE40">
            <v>1</v>
          </cell>
          <cell r="AF40" t="str">
            <v>=</v>
          </cell>
          <cell r="AG40">
            <v>0</v>
          </cell>
        </row>
        <row r="42">
          <cell r="V42" t="str">
            <v>2.되메우기</v>
          </cell>
          <cell r="W42" t="str">
            <v>2.되메우기</v>
          </cell>
          <cell r="Z42">
            <v>386.4</v>
          </cell>
          <cell r="AA42">
            <v>386.4</v>
          </cell>
          <cell r="AB42" t="str">
            <v>-</v>
          </cell>
          <cell r="AC42">
            <v>84.436192500000004</v>
          </cell>
          <cell r="AD42" t="str">
            <v>=</v>
          </cell>
          <cell r="AE42">
            <v>301.96380749999997</v>
          </cell>
        </row>
        <row r="43">
          <cell r="AE43" t="str">
            <v>=</v>
          </cell>
          <cell r="AF43" t="str">
            <v>=</v>
          </cell>
          <cell r="AG43">
            <v>301.96380749999997</v>
          </cell>
        </row>
        <row r="44">
          <cell r="V44" t="str">
            <v>3.잔 토</v>
          </cell>
          <cell r="W44" t="str">
            <v>3.잔 토</v>
          </cell>
          <cell r="X44" t="str">
            <v>π</v>
          </cell>
          <cell r="Y44" t="str">
            <v>π</v>
          </cell>
          <cell r="Z44" t="str">
            <v>x</v>
          </cell>
          <cell r="AA44">
            <v>1</v>
          </cell>
          <cell r="AB44" t="str">
            <v>²/</v>
          </cell>
          <cell r="AC44">
            <v>4</v>
          </cell>
          <cell r="AD44" t="str">
            <v>=</v>
          </cell>
          <cell r="AE44">
            <v>0.78539749999999997</v>
          </cell>
        </row>
        <row r="45">
          <cell r="X45">
            <v>0.78539749999999997</v>
          </cell>
          <cell r="Y45">
            <v>0.78539749999999997</v>
          </cell>
          <cell r="Z45" t="str">
            <v>x</v>
          </cell>
          <cell r="AA45">
            <v>1.5</v>
          </cell>
          <cell r="AB45" t="str">
            <v>x</v>
          </cell>
          <cell r="AC45">
            <v>2</v>
          </cell>
          <cell r="AD45" t="str">
            <v>+</v>
          </cell>
          <cell r="AE45">
            <v>31.200000000000003</v>
          </cell>
          <cell r="AF45" t="str">
            <v>+</v>
          </cell>
        </row>
        <row r="46">
          <cell r="X46">
            <v>1.5</v>
          </cell>
          <cell r="Y46">
            <v>1.5</v>
          </cell>
          <cell r="Z46" t="str">
            <v>x</v>
          </cell>
          <cell r="AA46">
            <v>3.2</v>
          </cell>
          <cell r="AB46" t="str">
            <v>x</v>
          </cell>
          <cell r="AC46">
            <v>10.6</v>
          </cell>
          <cell r="AD46" t="str">
            <v>=</v>
          </cell>
          <cell r="AE46">
            <v>84.436192500000004</v>
          </cell>
          <cell r="AF46" t="str">
            <v>=</v>
          </cell>
          <cell r="AG46">
            <v>84.436192500000004</v>
          </cell>
        </row>
        <row r="52">
          <cell r="A52" t="str">
            <v>1.터 파 기</v>
          </cell>
          <cell r="C52">
            <v>16.5</v>
          </cell>
          <cell r="D52" t="str">
            <v>x</v>
          </cell>
          <cell r="E52">
            <v>32.94</v>
          </cell>
          <cell r="F52" t="str">
            <v>+</v>
          </cell>
          <cell r="G52">
            <v>6.3</v>
          </cell>
          <cell r="H52" t="str">
            <v>x</v>
          </cell>
          <cell r="I52">
            <v>22.74</v>
          </cell>
          <cell r="V52" t="str">
            <v>교 대</v>
          </cell>
          <cell r="W52" t="str">
            <v>교 대</v>
          </cell>
          <cell r="X52" t="str">
            <v>A2</v>
          </cell>
        </row>
        <row r="53">
          <cell r="A53" t="str">
            <v>(종점측)</v>
          </cell>
          <cell r="F53" t="str">
            <v>x</v>
          </cell>
          <cell r="G53" t="str">
            <v>1/2</v>
          </cell>
          <cell r="H53" t="str">
            <v>x</v>
          </cell>
          <cell r="I53">
            <v>5.0999999999999996</v>
          </cell>
          <cell r="J53" t="str">
            <v>=</v>
          </cell>
          <cell r="K53">
            <v>908.82809999999995</v>
          </cell>
          <cell r="V53" t="str">
            <v>(종점측)</v>
          </cell>
          <cell r="W53" t="str">
            <v>(종점측)</v>
          </cell>
          <cell r="AA53" t="str">
            <v>측 면 도</v>
          </cell>
          <cell r="AB53" t="str">
            <v>측 면 도</v>
          </cell>
        </row>
        <row r="54">
          <cell r="V54" t="str">
            <v>A2 높이</v>
          </cell>
          <cell r="W54" t="str">
            <v>A2 높이</v>
          </cell>
          <cell r="X54" t="str">
            <v>=</v>
          </cell>
          <cell r="Y54">
            <v>6</v>
          </cell>
          <cell r="Z54" t="str">
            <v>M</v>
          </cell>
        </row>
        <row r="55">
          <cell r="A55" t="str">
            <v>2.잔  토</v>
          </cell>
          <cell r="C55">
            <v>3.5</v>
          </cell>
          <cell r="D55" t="str">
            <v>x</v>
          </cell>
          <cell r="E55">
            <v>1.5</v>
          </cell>
          <cell r="F55" t="str">
            <v>+</v>
          </cell>
          <cell r="G55">
            <v>1.5</v>
          </cell>
          <cell r="H55" t="str">
            <v>x</v>
          </cell>
          <cell r="I55">
            <v>5.3</v>
          </cell>
        </row>
        <row r="56">
          <cell r="D56" t="str">
            <v>=</v>
          </cell>
          <cell r="E56">
            <v>13.2</v>
          </cell>
          <cell r="F56" t="str">
            <v>x</v>
          </cell>
          <cell r="G56">
            <v>21.74</v>
          </cell>
          <cell r="H56" t="str">
            <v>+</v>
          </cell>
          <cell r="I56">
            <v>0.1</v>
          </cell>
        </row>
        <row r="57">
          <cell r="D57" t="str">
            <v>x</v>
          </cell>
          <cell r="E57">
            <v>5.5</v>
          </cell>
          <cell r="F57" t="str">
            <v>x</v>
          </cell>
          <cell r="G57">
            <v>21.939999999999998</v>
          </cell>
          <cell r="J57" t="str">
            <v>=</v>
          </cell>
          <cell r="K57">
            <v>299.03499999999997</v>
          </cell>
        </row>
        <row r="58">
          <cell r="A58" t="str">
            <v>3.되메우기</v>
          </cell>
        </row>
        <row r="59">
          <cell r="H59" t="str">
            <v>*</v>
          </cell>
          <cell r="I59" t="str">
            <v>뒷채움 포함</v>
          </cell>
          <cell r="AD59">
            <v>1.5</v>
          </cell>
          <cell r="AE59">
            <v>1.5</v>
          </cell>
        </row>
        <row r="60">
          <cell r="E60">
            <v>908.82809999999995</v>
          </cell>
          <cell r="F60" t="str">
            <v>-(</v>
          </cell>
          <cell r="G60">
            <v>299.03499999999997</v>
          </cell>
          <cell r="H60" t="str">
            <v>+</v>
          </cell>
          <cell r="I60">
            <v>198.12966399999999</v>
          </cell>
          <cell r="J60" t="str">
            <v>)=</v>
          </cell>
          <cell r="K60">
            <v>411.66343599999999</v>
          </cell>
        </row>
        <row r="63">
          <cell r="A63" t="str">
            <v>4.뒷 채 움</v>
          </cell>
          <cell r="C63">
            <v>3.06</v>
          </cell>
          <cell r="D63" t="str">
            <v>+</v>
          </cell>
          <cell r="E63">
            <v>0.5</v>
          </cell>
          <cell r="F63" t="str">
            <v>=</v>
          </cell>
          <cell r="G63">
            <v>3.56</v>
          </cell>
          <cell r="H63" t="str">
            <v>x</v>
          </cell>
          <cell r="I63" t="str">
            <v>1/2</v>
          </cell>
          <cell r="J63" t="str">
            <v>x</v>
          </cell>
        </row>
        <row r="64">
          <cell r="E64">
            <v>5.12</v>
          </cell>
          <cell r="F64" t="str">
            <v>x</v>
          </cell>
          <cell r="G64">
            <v>21.74</v>
          </cell>
          <cell r="H64" t="str">
            <v>=</v>
          </cell>
          <cell r="I64">
            <v>198.12966399999999</v>
          </cell>
          <cell r="AD64" t="str">
            <v>1:</v>
          </cell>
          <cell r="AE64" t="str">
            <v>1:</v>
          </cell>
          <cell r="AF64">
            <v>1</v>
          </cell>
        </row>
        <row r="65">
          <cell r="J65" t="str">
            <v>=</v>
          </cell>
          <cell r="K65">
            <v>198.12966399999999</v>
          </cell>
          <cell r="V65">
            <v>6</v>
          </cell>
          <cell r="W65">
            <v>6</v>
          </cell>
        </row>
      </sheetData>
      <sheetData sheetId="4">
        <row r="2">
          <cell r="V2" t="str">
            <v>교  각</v>
          </cell>
        </row>
      </sheetData>
      <sheetData sheetId="5">
        <row r="2">
          <cell r="V2" t="str">
            <v>교  각</v>
          </cell>
        </row>
      </sheetData>
      <sheetData sheetId="6">
        <row r="2">
          <cell r="V2" t="str">
            <v>교  각</v>
          </cell>
        </row>
      </sheetData>
      <sheetData sheetId="7"/>
      <sheetData sheetId="8">
        <row r="2">
          <cell r="V2" t="str">
            <v>교  각</v>
          </cell>
        </row>
      </sheetData>
      <sheetData sheetId="9">
        <row r="2">
          <cell r="V2" t="str">
            <v>교  각</v>
          </cell>
        </row>
      </sheetData>
      <sheetData sheetId="10">
        <row r="2">
          <cell r="V2" t="str">
            <v>교  각</v>
          </cell>
        </row>
      </sheetData>
      <sheetData sheetId="11">
        <row r="2">
          <cell r="V2" t="str">
            <v>교  각</v>
          </cell>
        </row>
      </sheetData>
      <sheetData sheetId="12">
        <row r="2">
          <cell r="V2" t="str">
            <v>교  각</v>
          </cell>
        </row>
      </sheetData>
      <sheetData sheetId="13">
        <row r="2">
          <cell r="V2" t="str">
            <v>교  각</v>
          </cell>
        </row>
      </sheetData>
      <sheetData sheetId="14">
        <row r="2">
          <cell r="V2" t="str">
            <v>교  각</v>
          </cell>
        </row>
      </sheetData>
      <sheetData sheetId="15">
        <row r="2">
          <cell r="V2" t="str">
            <v>교  각</v>
          </cell>
        </row>
      </sheetData>
      <sheetData sheetId="16">
        <row r="2">
          <cell r="V2" t="str">
            <v>교  각</v>
          </cell>
        </row>
      </sheetData>
      <sheetData sheetId="17">
        <row r="2">
          <cell r="V2" t="str">
            <v>교  각</v>
          </cell>
        </row>
      </sheetData>
      <sheetData sheetId="18">
        <row r="2">
          <cell r="V2" t="str">
            <v>교  각</v>
          </cell>
        </row>
      </sheetData>
      <sheetData sheetId="19">
        <row r="2">
          <cell r="V2" t="str">
            <v>교  각</v>
          </cell>
        </row>
      </sheetData>
      <sheetData sheetId="20">
        <row r="2">
          <cell r="V2" t="str">
            <v>교  각</v>
          </cell>
        </row>
      </sheetData>
      <sheetData sheetId="21">
        <row r="2">
          <cell r="V2" t="str">
            <v>교  각</v>
          </cell>
        </row>
      </sheetData>
      <sheetData sheetId="22">
        <row r="2">
          <cell r="V2" t="str">
            <v>교  각</v>
          </cell>
        </row>
      </sheetData>
      <sheetData sheetId="23"/>
      <sheetData sheetId="24" refreshError="1"/>
      <sheetData sheetId="25" refreshError="1"/>
      <sheetData sheetId="26"/>
      <sheetData sheetId="27"/>
      <sheetData sheetId="28" refreshError="1"/>
      <sheetData sheetId="29">
        <row r="2">
          <cell r="V2" t="str">
            <v>교  각</v>
          </cell>
        </row>
      </sheetData>
      <sheetData sheetId="30">
        <row r="2">
          <cell r="V2" t="str">
            <v>교  각</v>
          </cell>
        </row>
      </sheetData>
      <sheetData sheetId="31">
        <row r="2">
          <cell r="V2" t="str">
            <v>교  각</v>
          </cell>
        </row>
      </sheetData>
      <sheetData sheetId="32">
        <row r="2">
          <cell r="V2" t="str">
            <v>교  각</v>
          </cell>
        </row>
      </sheetData>
      <sheetData sheetId="33"/>
      <sheetData sheetId="34"/>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sheetData sheetId="260"/>
      <sheetData sheetId="261"/>
      <sheetData sheetId="262"/>
      <sheetData sheetId="263"/>
      <sheetData sheetId="264"/>
      <sheetData sheetId="265"/>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9 하중계산"/>
      <sheetName val="10 상시 input data"/>
      <sheetName val="11 지진시 input data"/>
      <sheetName val="12 해석결과, 13 철근량"/>
      <sheetName val="14 우각부, 15 사용성"/>
      <sheetName val="16 기둥검토"/>
      <sheetName val="17 girder 검토"/>
      <sheetName val="축력"/>
      <sheetName val="축력2"/>
      <sheetName val="구조물공"/>
      <sheetName val="토공(우물통,기타) "/>
      <sheetName val="일위대가"/>
    </sheetNames>
    <sheetDataSet>
      <sheetData sheetId="0">
        <row r="135">
          <cell r="T135">
            <v>15</v>
          </cell>
        </row>
      </sheetData>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2)"/>
      <sheetName val="Sheet1"/>
      <sheetName val="Sheet2"/>
      <sheetName val="Sheet3"/>
      <sheetName val="1~9 하중계산"/>
      <sheetName val="구조물공"/>
    </sheetNames>
    <sheetDataSet>
      <sheetData sheetId="0"/>
      <sheetData sheetId="1"/>
      <sheetData sheetId="2"/>
      <sheetData sheetId="3"/>
      <sheetData sheetId="4" refreshError="1"/>
      <sheetData sheetId="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난간보수"/>
      <sheetName val="난간정비"/>
      <sheetName val="하수준설(박달재)"/>
      <sheetName val="하수준설 (백마령)"/>
      <sheetName val="소파보수"/>
      <sheetName val="낙하물방지"/>
      <sheetName val="난간도장"/>
      <sheetName val="비계"/>
      <sheetName val="연석덮개"/>
      <sheetName val="표면처리"/>
      <sheetName val="단면보수"/>
      <sheetName val="균열보수"/>
      <sheetName val="교량배수구"/>
      <sheetName val="식생"/>
      <sheetName val="중기솔뇨"/>
      <sheetName val="노임"/>
      <sheetName val="Gabion"/>
      <sheetName val="Gabion (2)"/>
      <sheetName val="Gabion (3)"/>
      <sheetName val="안정괄니 (2)"/>
      <sheetName val="Pavement"/>
      <sheetName val="쪼인뜨"/>
      <sheetName val="쏘파"/>
      <sheetName val="Slurry"/>
      <sheetName val="교면방수"/>
      <sheetName val="톡옹"/>
      <sheetName val="콩클이트"/>
      <sheetName val="법면보혹옹"/>
      <sheetName val="가드레일"/>
      <sheetName val="배숙옹"/>
      <sheetName val="낙석방지책"/>
      <sheetName val="부대시설"/>
      <sheetName val="차선"/>
      <sheetName val="보도"/>
      <sheetName val="안정괄니"/>
      <sheetName val="용역"/>
      <sheetName val="승강장"/>
      <sheetName val="에폭시모르터르"/>
      <sheetName val="교량슬래브제거"/>
      <sheetName val="폐기물상차"/>
      <sheetName val="토공(우물통,기타) "/>
      <sheetName val="TOTAL_BOQ"/>
      <sheetName val="수량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1">
          <cell r="E51">
            <v>16654</v>
          </cell>
          <cell r="J51">
            <v>24962</v>
          </cell>
          <cell r="N51">
            <v>9423</v>
          </cell>
        </row>
        <row r="163">
          <cell r="E163">
            <v>4710</v>
          </cell>
          <cell r="J163">
            <v>13217</v>
          </cell>
          <cell r="N163">
            <v>3928</v>
          </cell>
        </row>
        <row r="191">
          <cell r="E191">
            <v>7871</v>
          </cell>
          <cell r="J191">
            <v>19807</v>
          </cell>
          <cell r="N191">
            <v>7237</v>
          </cell>
        </row>
        <row r="201">
          <cell r="E201">
            <v>9300</v>
          </cell>
          <cell r="J201">
            <v>19807</v>
          </cell>
          <cell r="N201">
            <v>7926</v>
          </cell>
        </row>
        <row r="249">
          <cell r="E249">
            <v>12578</v>
          </cell>
          <cell r="J249">
            <v>19807</v>
          </cell>
          <cell r="N249">
            <v>10080</v>
          </cell>
        </row>
        <row r="469">
          <cell r="E469">
            <v>2814</v>
          </cell>
          <cell r="J469">
            <v>21926</v>
          </cell>
          <cell r="N469">
            <v>7903</v>
          </cell>
        </row>
        <row r="475">
          <cell r="E475">
            <v>15219</v>
          </cell>
          <cell r="J475">
            <v>16253</v>
          </cell>
          <cell r="N475">
            <v>20609</v>
          </cell>
        </row>
        <row r="493">
          <cell r="E493">
            <v>23708</v>
          </cell>
          <cell r="J493">
            <v>24962</v>
          </cell>
          <cell r="N493">
            <v>6892</v>
          </cell>
        </row>
        <row r="497">
          <cell r="E497">
            <v>9913</v>
          </cell>
          <cell r="J497">
            <v>16253</v>
          </cell>
          <cell r="N497">
            <v>11028</v>
          </cell>
        </row>
        <row r="549">
          <cell r="E549">
            <v>1228</v>
          </cell>
          <cell r="J549">
            <v>12817</v>
          </cell>
          <cell r="N549">
            <v>7607</v>
          </cell>
        </row>
        <row r="729">
          <cell r="E729">
            <v>183931</v>
          </cell>
          <cell r="J729">
            <v>16253</v>
          </cell>
          <cell r="N729">
            <v>45406</v>
          </cell>
        </row>
        <row r="789">
          <cell r="E789">
            <v>9690</v>
          </cell>
          <cell r="J789">
            <v>13217</v>
          </cell>
          <cell r="N789">
            <v>9740</v>
          </cell>
        </row>
        <row r="791">
          <cell r="E791">
            <v>4905</v>
          </cell>
          <cell r="J791">
            <v>12817</v>
          </cell>
          <cell r="N791">
            <v>17188</v>
          </cell>
        </row>
        <row r="835">
          <cell r="E835">
            <v>71</v>
          </cell>
          <cell r="J835">
            <v>0</v>
          </cell>
          <cell r="N835">
            <v>0</v>
          </cell>
        </row>
      </sheetData>
      <sheetData sheetId="16" refreshError="1">
        <row r="12">
          <cell r="C12">
            <v>93842</v>
          </cell>
        </row>
        <row r="13">
          <cell r="C13">
            <v>83753</v>
          </cell>
        </row>
        <row r="30">
          <cell r="C30">
            <v>88153</v>
          </cell>
        </row>
        <row r="48">
          <cell r="C48">
            <v>68402</v>
          </cell>
        </row>
        <row r="119">
          <cell r="C119">
            <v>82490</v>
          </cell>
        </row>
        <row r="124">
          <cell r="C124">
            <v>87655</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중기손료"/>
      <sheetName val="노임"/>
      <sheetName val="포장공"/>
      <sheetName val="Slurry"/>
      <sheetName val="토공"/>
      <sheetName val="콘크리트"/>
      <sheetName val="GABION"/>
      <sheetName val="법면보호공"/>
      <sheetName val="중분가드렐"/>
      <sheetName val="가드레일"/>
      <sheetName val="쏘파(노면파쇄기)"/>
      <sheetName val="배수공"/>
      <sheetName val="낙석방지책"/>
      <sheetName val="부대시설"/>
      <sheetName val="차선"/>
      <sheetName val="보도"/>
      <sheetName val="안전관리"/>
      <sheetName val="공사중표지판"/>
      <sheetName val="노견포장공"/>
      <sheetName val="중기솔뇨"/>
      <sheetName val="1~9 하중계산"/>
    </sheetNames>
    <sheetDataSet>
      <sheetData sheetId="0" refreshError="1"/>
      <sheetData sheetId="1" refreshError="1">
        <row r="313">
          <cell r="E313">
            <v>386</v>
          </cell>
          <cell r="J313">
            <v>9927</v>
          </cell>
          <cell r="N313">
            <v>806</v>
          </cell>
        </row>
        <row r="459">
          <cell r="E459">
            <v>2549</v>
          </cell>
          <cell r="J459">
            <v>11792</v>
          </cell>
          <cell r="N459">
            <v>3294</v>
          </cell>
        </row>
        <row r="731">
          <cell r="E731">
            <v>731</v>
          </cell>
        </row>
        <row r="813">
          <cell r="E813">
            <v>4678</v>
          </cell>
          <cell r="J813">
            <v>9927</v>
          </cell>
          <cell r="N813">
            <v>7729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회계조서(2001.1월내시)"/>
      <sheetName val="감리비(2001.1월내시)"/>
      <sheetName val="부대비(2000.12월자료)"/>
      <sheetName val="부대비(2001.1월내시)"/>
      <sheetName val="연부액조정('00,9최종) "/>
      <sheetName val="시,도별자료('00,9,27)"/>
      <sheetName val="예산자료(최종'00,9.27)"/>
      <sheetName val="예산처요구자료작성용"/>
      <sheetName val="00총변,내조,01총변 반영(01.6)"/>
      <sheetName val="00총변,내조,01총변 반영(01.6) (2)"/>
      <sheetName val="01예산심의('01.07.04)"/>
      <sheetName val="심의집계(01.07.04)"/>
      <sheetName val="집계변경(07.04)"/>
      <sheetName val="01예산심의('01.07.04) (4000억)"/>
      <sheetName val="예산자료(수정'01,6.7) (3)"/>
      <sheetName val="예산자료(수정'01,6.7) (2)"/>
      <sheetName val="Sheet1"/>
      <sheetName val="Sheet2"/>
      <sheetName val="Sheet3"/>
      <sheetName val="중기손료"/>
      <sheetName val="중기솔뇨"/>
      <sheetName val="노임"/>
    </sheetNames>
    <sheetDataSet>
      <sheetData sheetId="0"/>
      <sheetData sheetId="1"/>
      <sheetData sheetId="2"/>
      <sheetData sheetId="3"/>
      <sheetData sheetId="4"/>
      <sheetData sheetId="5"/>
      <sheetData sheetId="6">
        <row r="6">
          <cell r="A6" t="str">
            <v>계</v>
          </cell>
          <cell r="B6">
            <v>159.4</v>
          </cell>
          <cell r="C6">
            <v>2884693</v>
          </cell>
          <cell r="D6">
            <v>124075</v>
          </cell>
          <cell r="E6">
            <v>339400</v>
          </cell>
          <cell r="F6">
            <v>500000</v>
          </cell>
          <cell r="G6">
            <v>500000</v>
          </cell>
          <cell r="H6">
            <v>600000</v>
          </cell>
          <cell r="I6">
            <v>821218</v>
          </cell>
        </row>
        <row r="7">
          <cell r="A7" t="str">
            <v>평택-이동</v>
          </cell>
          <cell r="B7">
            <v>19.899999999999999</v>
          </cell>
          <cell r="C7">
            <v>355108</v>
          </cell>
          <cell r="D7">
            <v>19220</v>
          </cell>
          <cell r="E7">
            <v>43500</v>
          </cell>
          <cell r="F7">
            <v>61920</v>
          </cell>
          <cell r="G7">
            <v>54440</v>
          </cell>
          <cell r="H7">
            <v>63160</v>
          </cell>
          <cell r="I7">
            <v>112868</v>
          </cell>
        </row>
        <row r="8">
          <cell r="A8" t="str">
            <v>이동-용인</v>
          </cell>
          <cell r="B8">
            <v>17.600000000000001</v>
          </cell>
          <cell r="C8">
            <v>301163</v>
          </cell>
          <cell r="D8">
            <v>21220</v>
          </cell>
          <cell r="E8">
            <v>46436</v>
          </cell>
          <cell r="F8">
            <v>56480</v>
          </cell>
          <cell r="G8">
            <v>50680</v>
          </cell>
          <cell r="H8">
            <v>47160</v>
          </cell>
          <cell r="I8">
            <v>79187</v>
          </cell>
        </row>
        <row r="9">
          <cell r="A9" t="str">
            <v>마석-답내</v>
          </cell>
          <cell r="B9">
            <v>11.6</v>
          </cell>
          <cell r="C9">
            <v>375179</v>
          </cell>
          <cell r="D9">
            <v>18720</v>
          </cell>
          <cell r="E9">
            <v>44000</v>
          </cell>
          <cell r="F9">
            <v>55975</v>
          </cell>
          <cell r="G9">
            <v>55150</v>
          </cell>
          <cell r="H9">
            <v>67670</v>
          </cell>
          <cell r="I9">
            <v>133664</v>
          </cell>
        </row>
        <row r="10">
          <cell r="A10" t="str">
            <v>동면-신북</v>
          </cell>
          <cell r="B10">
            <v>9.3000000000000007</v>
          </cell>
          <cell r="C10">
            <v>141060</v>
          </cell>
          <cell r="D10">
            <v>6160</v>
          </cell>
          <cell r="E10">
            <v>10500</v>
          </cell>
          <cell r="F10">
            <v>29200</v>
          </cell>
          <cell r="G10">
            <v>29380</v>
          </cell>
          <cell r="H10">
            <v>36600</v>
          </cell>
          <cell r="I10">
            <v>29220</v>
          </cell>
        </row>
        <row r="11">
          <cell r="A11" t="str">
            <v>증평-괴산</v>
          </cell>
          <cell r="B11">
            <v>18.600000000000001</v>
          </cell>
          <cell r="C11">
            <v>239089</v>
          </cell>
          <cell r="D11">
            <v>16210</v>
          </cell>
          <cell r="E11">
            <v>31250</v>
          </cell>
          <cell r="F11">
            <v>36400</v>
          </cell>
          <cell r="G11">
            <v>35150</v>
          </cell>
          <cell r="H11">
            <v>41500</v>
          </cell>
          <cell r="I11">
            <v>78579</v>
          </cell>
        </row>
        <row r="12">
          <cell r="A12" t="str">
            <v>천안-병천</v>
          </cell>
          <cell r="B12">
            <v>10.199999999999999</v>
          </cell>
          <cell r="C12">
            <v>179830</v>
          </cell>
          <cell r="D12">
            <v>6630</v>
          </cell>
          <cell r="E12">
            <v>21500</v>
          </cell>
          <cell r="F12">
            <v>27500</v>
          </cell>
          <cell r="G12">
            <v>34100</v>
          </cell>
          <cell r="H12">
            <v>43060</v>
          </cell>
          <cell r="I12">
            <v>47040</v>
          </cell>
        </row>
        <row r="13">
          <cell r="A13" t="str">
            <v>운암-구이</v>
          </cell>
          <cell r="B13">
            <v>8.6999999999999993</v>
          </cell>
          <cell r="C13">
            <v>145221</v>
          </cell>
          <cell r="D13">
            <v>3421</v>
          </cell>
          <cell r="E13">
            <v>18700</v>
          </cell>
          <cell r="F13">
            <v>24200</v>
          </cell>
          <cell r="G13">
            <v>26200</v>
          </cell>
          <cell r="H13">
            <v>34360</v>
          </cell>
          <cell r="I13">
            <v>38340</v>
          </cell>
        </row>
        <row r="14">
          <cell r="A14" t="str">
            <v>구이-전주</v>
          </cell>
          <cell r="B14">
            <v>9.4</v>
          </cell>
          <cell r="C14">
            <v>99821</v>
          </cell>
          <cell r="D14">
            <v>3121</v>
          </cell>
          <cell r="E14">
            <v>17549</v>
          </cell>
          <cell r="F14">
            <v>29100</v>
          </cell>
          <cell r="G14">
            <v>24161</v>
          </cell>
          <cell r="H14">
            <v>25890</v>
          </cell>
          <cell r="I14">
            <v>0</v>
          </cell>
        </row>
        <row r="15">
          <cell r="A15" t="str">
            <v>동면-용포</v>
          </cell>
          <cell r="B15">
            <v>7.9</v>
          </cell>
          <cell r="C15">
            <v>130621</v>
          </cell>
          <cell r="D15">
            <v>1821</v>
          </cell>
          <cell r="E15">
            <v>14600</v>
          </cell>
          <cell r="F15">
            <v>21700</v>
          </cell>
          <cell r="G15">
            <v>24140</v>
          </cell>
          <cell r="H15">
            <v>32590</v>
          </cell>
          <cell r="I15">
            <v>35770</v>
          </cell>
        </row>
        <row r="16">
          <cell r="A16" t="str">
            <v>용포-화순</v>
          </cell>
          <cell r="B16">
            <v>6.9</v>
          </cell>
          <cell r="C16">
            <v>68921</v>
          </cell>
          <cell r="D16">
            <v>2121</v>
          </cell>
          <cell r="E16">
            <v>10000</v>
          </cell>
          <cell r="F16">
            <v>19300</v>
          </cell>
          <cell r="G16">
            <v>17180</v>
          </cell>
          <cell r="H16">
            <v>20320</v>
          </cell>
          <cell r="I16">
            <v>0</v>
          </cell>
        </row>
        <row r="17">
          <cell r="A17" t="str">
            <v>고령-성산</v>
          </cell>
          <cell r="B17">
            <v>8.1999999999999993</v>
          </cell>
          <cell r="C17">
            <v>131615</v>
          </cell>
          <cell r="D17">
            <v>3800</v>
          </cell>
          <cell r="E17">
            <v>17000</v>
          </cell>
          <cell r="F17">
            <v>25900</v>
          </cell>
          <cell r="G17">
            <v>24160</v>
          </cell>
          <cell r="H17">
            <v>31460</v>
          </cell>
          <cell r="I17">
            <v>29295</v>
          </cell>
        </row>
        <row r="18">
          <cell r="A18" t="str">
            <v>성산-논공</v>
          </cell>
          <cell r="B18">
            <v>6.2</v>
          </cell>
          <cell r="C18">
            <v>141851</v>
          </cell>
          <cell r="D18">
            <v>4000</v>
          </cell>
          <cell r="E18">
            <v>17500</v>
          </cell>
          <cell r="F18">
            <v>34100</v>
          </cell>
          <cell r="G18">
            <v>26110</v>
          </cell>
          <cell r="H18">
            <v>34220</v>
          </cell>
          <cell r="I18">
            <v>25921</v>
          </cell>
        </row>
        <row r="19">
          <cell r="A19" t="str">
            <v>상북-언양</v>
          </cell>
          <cell r="B19">
            <v>8.3000000000000007</v>
          </cell>
          <cell r="C19">
            <v>75622</v>
          </cell>
          <cell r="D19">
            <v>3670</v>
          </cell>
          <cell r="E19">
            <v>5500</v>
          </cell>
          <cell r="F19">
            <v>13000</v>
          </cell>
          <cell r="G19">
            <v>8052</v>
          </cell>
          <cell r="H19">
            <v>17500</v>
          </cell>
          <cell r="I19">
            <v>27900</v>
          </cell>
        </row>
        <row r="20">
          <cell r="A20" t="str">
            <v>언양-범서</v>
          </cell>
          <cell r="B20">
            <v>8.4</v>
          </cell>
          <cell r="C20">
            <v>126597</v>
          </cell>
          <cell r="D20">
            <v>3965</v>
          </cell>
          <cell r="E20">
            <v>18000</v>
          </cell>
          <cell r="F20">
            <v>26700</v>
          </cell>
          <cell r="G20">
            <v>22978</v>
          </cell>
          <cell r="H20">
            <v>31264</v>
          </cell>
          <cell r="I20">
            <v>23690</v>
          </cell>
        </row>
        <row r="21">
          <cell r="A21" t="str">
            <v>범서-울산</v>
          </cell>
          <cell r="B21">
            <v>8.1999999999999993</v>
          </cell>
          <cell r="C21">
            <v>99464</v>
          </cell>
          <cell r="D21">
            <v>3665</v>
          </cell>
          <cell r="E21">
            <v>14000</v>
          </cell>
          <cell r="F21">
            <v>28700</v>
          </cell>
          <cell r="G21">
            <v>23771</v>
          </cell>
          <cell r="H21">
            <v>29328</v>
          </cell>
          <cell r="I21">
            <v>0</v>
          </cell>
        </row>
        <row r="22">
          <cell r="A22" t="str">
            <v>감리비등</v>
          </cell>
          <cell r="C22">
            <v>273531</v>
          </cell>
          <cell r="D22">
            <v>6331</v>
          </cell>
          <cell r="E22">
            <v>9365</v>
          </cell>
          <cell r="F22">
            <v>9825</v>
          </cell>
          <cell r="G22">
            <v>44348</v>
          </cell>
          <cell r="H22">
            <v>43918</v>
          </cell>
          <cell r="I22">
            <v>159744</v>
          </cell>
        </row>
      </sheetData>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참고사항"/>
      <sheetName val="초기화면"/>
      <sheetName val="수량"/>
      <sheetName val="폐기물"/>
      <sheetName val="폐기물 (2)"/>
      <sheetName val="관급자재"/>
      <sheetName val="변관급"/>
      <sheetName val="내역서"/>
      <sheetName val="제경비산출서"/>
      <sheetName val="예정공정표(1)"/>
      <sheetName val="예정공정표 "/>
      <sheetName val="계약내역서"/>
      <sheetName val="변경1회"/>
      <sheetName val="변제경비"/>
      <sheetName val="표지"/>
      <sheetName val="표지 (2)"/>
      <sheetName val="증감표"/>
      <sheetName val="단가표"/>
      <sheetName val="Sheet1"/>
      <sheetName val="청천내"/>
      <sheetName val="예산자료(최종'00,9.27)"/>
    </sheetNames>
    <sheetDataSet>
      <sheetData sheetId="0" refreshError="1"/>
      <sheetData sheetId="1" refreshError="1">
        <row r="4">
          <cell r="E4" t="str">
            <v xml:space="preserve">국도18호선 고군-진도간 19.4km-19.8km 진도 염장지구 위험도로 개수공사  </v>
          </cell>
        </row>
        <row r="33">
          <cell r="V33" t="str">
            <v>광 주 국 도 유 지 건  설 사 무 소</v>
          </cell>
        </row>
      </sheetData>
      <sheetData sheetId="2" refreshError="1"/>
      <sheetData sheetId="3" refreshError="1"/>
      <sheetData sheetId="4" refreshError="1"/>
      <sheetData sheetId="5" refreshError="1"/>
      <sheetData sheetId="6"/>
      <sheetData sheetId="7"/>
      <sheetData sheetId="8" refreshError="1"/>
      <sheetData sheetId="9"/>
      <sheetData sheetId="10" refreshError="1"/>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단가"/>
      <sheetName val="SORCE1"/>
      <sheetName val="2000년1차"/>
    </sheetNames>
    <sheetDataSet>
      <sheetData sheetId="0">
        <row r="4">
          <cell r="A4">
            <v>1</v>
          </cell>
          <cell r="C4" t="str">
            <v>순성토</v>
          </cell>
          <cell r="E4">
            <v>1</v>
          </cell>
          <cell r="F4" t="str">
            <v>㎥</v>
          </cell>
          <cell r="H4">
            <v>1838</v>
          </cell>
          <cell r="I4" t="str">
            <v/>
          </cell>
          <cell r="J4">
            <v>1118</v>
          </cell>
          <cell r="K4" t="str">
            <v/>
          </cell>
          <cell r="L4">
            <v>159</v>
          </cell>
          <cell r="M4" t="str">
            <v/>
          </cell>
          <cell r="N4">
            <v>561</v>
          </cell>
        </row>
        <row r="5">
          <cell r="B5">
            <v>1</v>
          </cell>
          <cell r="C5" t="str">
            <v>적사</v>
          </cell>
          <cell r="D5" t="str">
            <v>백호우0.7㎥</v>
          </cell>
          <cell r="E5">
            <v>1</v>
          </cell>
          <cell r="F5" t="str">
            <v>㎥</v>
          </cell>
          <cell r="G5">
            <v>638.70000000000005</v>
          </cell>
          <cell r="H5">
            <v>638.70000000000005</v>
          </cell>
          <cell r="I5">
            <v>332.5</v>
          </cell>
          <cell r="J5">
            <v>332.5</v>
          </cell>
          <cell r="K5">
            <v>55.2</v>
          </cell>
          <cell r="L5">
            <v>55.2</v>
          </cell>
          <cell r="M5">
            <v>251</v>
          </cell>
          <cell r="N5">
            <v>251</v>
          </cell>
        </row>
        <row r="6">
          <cell r="B6">
            <v>3</v>
          </cell>
          <cell r="C6" t="str">
            <v>운반(L=0.3KM)</v>
          </cell>
          <cell r="D6" t="str">
            <v>덤프트럭2.5TON</v>
          </cell>
          <cell r="E6">
            <v>1</v>
          </cell>
          <cell r="F6" t="str">
            <v>㎥</v>
          </cell>
          <cell r="G6">
            <v>1201.3</v>
          </cell>
          <cell r="H6">
            <v>1201.3</v>
          </cell>
          <cell r="I6">
            <v>786</v>
          </cell>
          <cell r="J6">
            <v>786</v>
          </cell>
          <cell r="K6">
            <v>104.6</v>
          </cell>
          <cell r="L6">
            <v>104.6</v>
          </cell>
          <cell r="M6">
            <v>310.7</v>
          </cell>
          <cell r="N6">
            <v>310.7</v>
          </cell>
        </row>
        <row r="7">
          <cell r="M7" t="str">
            <v/>
          </cell>
        </row>
        <row r="8">
          <cell r="A8">
            <v>3</v>
          </cell>
          <cell r="C8" t="str">
            <v>다지기</v>
          </cell>
          <cell r="D8" t="str">
            <v/>
          </cell>
          <cell r="E8">
            <v>1</v>
          </cell>
          <cell r="F8" t="str">
            <v>㎥</v>
          </cell>
          <cell r="H8">
            <v>612</v>
          </cell>
          <cell r="I8" t="str">
            <v/>
          </cell>
          <cell r="J8">
            <v>256</v>
          </cell>
          <cell r="K8" t="str">
            <v/>
          </cell>
          <cell r="L8">
            <v>98</v>
          </cell>
          <cell r="M8" t="str">
            <v/>
          </cell>
          <cell r="N8">
            <v>258</v>
          </cell>
        </row>
        <row r="9">
          <cell r="B9">
            <v>5</v>
          </cell>
          <cell r="C9" t="str">
            <v>다지기</v>
          </cell>
          <cell r="D9" t="str">
            <v>도쟈19TON</v>
          </cell>
          <cell r="E9">
            <v>1</v>
          </cell>
          <cell r="F9" t="str">
            <v>㎥</v>
          </cell>
          <cell r="G9">
            <v>613.40000000000009</v>
          </cell>
          <cell r="H9">
            <v>613.40000000000009</v>
          </cell>
          <cell r="I9">
            <v>256.5</v>
          </cell>
          <cell r="J9">
            <v>256.5</v>
          </cell>
          <cell r="K9">
            <v>98.1</v>
          </cell>
          <cell r="L9">
            <v>98.1</v>
          </cell>
          <cell r="M9">
            <v>258.8</v>
          </cell>
          <cell r="N9">
            <v>258.8</v>
          </cell>
        </row>
        <row r="10">
          <cell r="M10" t="str">
            <v/>
          </cell>
        </row>
        <row r="11">
          <cell r="A11">
            <v>5</v>
          </cell>
          <cell r="C11" t="str">
            <v>성토다지기</v>
          </cell>
          <cell r="D11" t="str">
            <v/>
          </cell>
          <cell r="E11">
            <v>1</v>
          </cell>
          <cell r="F11" t="str">
            <v>㎥</v>
          </cell>
          <cell r="H11">
            <v>3145</v>
          </cell>
          <cell r="I11" t="str">
            <v/>
          </cell>
          <cell r="J11">
            <v>2883</v>
          </cell>
          <cell r="K11" t="str">
            <v/>
          </cell>
          <cell r="L11">
            <v>135</v>
          </cell>
          <cell r="M11" t="str">
            <v/>
          </cell>
          <cell r="N11">
            <v>127</v>
          </cell>
        </row>
        <row r="12">
          <cell r="B12">
            <v>7</v>
          </cell>
          <cell r="C12" t="str">
            <v>성토다지기</v>
          </cell>
          <cell r="D12" t="str">
            <v>램머80KG</v>
          </cell>
          <cell r="E12">
            <v>1</v>
          </cell>
          <cell r="F12" t="str">
            <v>㎥</v>
          </cell>
          <cell r="G12">
            <v>3146.9</v>
          </cell>
          <cell r="H12">
            <v>3146.9</v>
          </cell>
          <cell r="I12">
            <v>2883.4</v>
          </cell>
          <cell r="J12">
            <v>2883.4</v>
          </cell>
          <cell r="K12">
            <v>135.69999999999999</v>
          </cell>
          <cell r="L12">
            <v>135.69999999999999</v>
          </cell>
          <cell r="M12">
            <v>127.8</v>
          </cell>
          <cell r="N12">
            <v>127.8</v>
          </cell>
        </row>
        <row r="13">
          <cell r="M13" t="str">
            <v/>
          </cell>
        </row>
        <row r="14">
          <cell r="A14">
            <v>7</v>
          </cell>
        </row>
        <row r="15">
          <cell r="B15">
            <v>9</v>
          </cell>
        </row>
        <row r="17">
          <cell r="A17">
            <v>13</v>
          </cell>
          <cell r="C17" t="str">
            <v>고르기</v>
          </cell>
          <cell r="D17" t="str">
            <v>습지  13ton</v>
          </cell>
          <cell r="E17">
            <v>1</v>
          </cell>
          <cell r="F17" t="str">
            <v>㎥</v>
          </cell>
          <cell r="H17">
            <v>304</v>
          </cell>
          <cell r="I17" t="str">
            <v/>
          </cell>
          <cell r="J17">
            <v>150</v>
          </cell>
          <cell r="K17" t="str">
            <v/>
          </cell>
          <cell r="L17">
            <v>36</v>
          </cell>
          <cell r="M17" t="str">
            <v/>
          </cell>
          <cell r="N17">
            <v>118</v>
          </cell>
        </row>
        <row r="18">
          <cell r="B18">
            <v>15</v>
          </cell>
          <cell r="C18" t="str">
            <v>고르기</v>
          </cell>
          <cell r="D18" t="str">
            <v>도쟈    습지(13TON)</v>
          </cell>
          <cell r="E18">
            <v>1</v>
          </cell>
          <cell r="F18" t="str">
            <v>㎥</v>
          </cell>
          <cell r="G18">
            <v>304.89999999999998</v>
          </cell>
          <cell r="H18">
            <v>304.89999999999998</v>
          </cell>
          <cell r="I18">
            <v>150.4</v>
          </cell>
          <cell r="J18">
            <v>150.4</v>
          </cell>
          <cell r="K18">
            <v>36.5</v>
          </cell>
          <cell r="L18">
            <v>36.5</v>
          </cell>
          <cell r="M18">
            <v>118</v>
          </cell>
          <cell r="N18">
            <v>118</v>
          </cell>
        </row>
        <row r="20">
          <cell r="A20">
            <v>19</v>
          </cell>
          <cell r="C20" t="str">
            <v>구조물터파기</v>
          </cell>
          <cell r="D20" t="str">
            <v/>
          </cell>
          <cell r="E20">
            <v>1</v>
          </cell>
          <cell r="F20" t="str">
            <v>㎥</v>
          </cell>
          <cell r="H20">
            <v>576</v>
          </cell>
          <cell r="I20" t="str">
            <v/>
          </cell>
          <cell r="J20">
            <v>300</v>
          </cell>
          <cell r="K20" t="str">
            <v/>
          </cell>
          <cell r="L20">
            <v>49</v>
          </cell>
          <cell r="M20" t="str">
            <v/>
          </cell>
          <cell r="N20">
            <v>227</v>
          </cell>
        </row>
        <row r="21">
          <cell r="B21">
            <v>23</v>
          </cell>
          <cell r="C21" t="str">
            <v>구조물터파기</v>
          </cell>
          <cell r="D21" t="str">
            <v>백호우0.7㎥</v>
          </cell>
          <cell r="E21">
            <v>1</v>
          </cell>
          <cell r="F21" t="str">
            <v>㎥</v>
          </cell>
          <cell r="G21">
            <v>577.9</v>
          </cell>
          <cell r="H21">
            <v>577.9</v>
          </cell>
          <cell r="I21">
            <v>300.89999999999998</v>
          </cell>
          <cell r="J21">
            <v>300.89999999999998</v>
          </cell>
          <cell r="K21">
            <v>49.9</v>
          </cell>
          <cell r="L21">
            <v>49.9</v>
          </cell>
          <cell r="M21">
            <v>227.1</v>
          </cell>
          <cell r="N21">
            <v>227.1</v>
          </cell>
        </row>
        <row r="23">
          <cell r="A23">
            <v>23</v>
          </cell>
          <cell r="C23" t="str">
            <v>점토운반</v>
          </cell>
          <cell r="D23" t="str">
            <v/>
          </cell>
          <cell r="E23">
            <v>1</v>
          </cell>
          <cell r="F23" t="str">
            <v>㎥</v>
          </cell>
          <cell r="H23">
            <v>1874</v>
          </cell>
          <cell r="I23" t="str">
            <v/>
          </cell>
          <cell r="J23">
            <v>1128</v>
          </cell>
          <cell r="K23" t="str">
            <v/>
          </cell>
          <cell r="L23">
            <v>162</v>
          </cell>
          <cell r="M23" t="str">
            <v/>
          </cell>
          <cell r="N23">
            <v>584</v>
          </cell>
        </row>
        <row r="24">
          <cell r="B24">
            <v>27</v>
          </cell>
          <cell r="C24" t="str">
            <v>점토깍기및적재</v>
          </cell>
          <cell r="D24" t="str">
            <v>백호우0.7㎥</v>
          </cell>
          <cell r="E24">
            <v>1</v>
          </cell>
          <cell r="F24" t="str">
            <v>㎥</v>
          </cell>
          <cell r="G24">
            <v>740.6</v>
          </cell>
          <cell r="H24">
            <v>740.6</v>
          </cell>
          <cell r="I24">
            <v>385.5</v>
          </cell>
          <cell r="J24">
            <v>385.5</v>
          </cell>
          <cell r="K24">
            <v>64</v>
          </cell>
          <cell r="L24">
            <v>64</v>
          </cell>
          <cell r="M24">
            <v>291.10000000000002</v>
          </cell>
          <cell r="N24">
            <v>291.10000000000002</v>
          </cell>
        </row>
        <row r="25">
          <cell r="B25">
            <v>29</v>
          </cell>
          <cell r="C25" t="str">
            <v>운반(L=1.2KM)</v>
          </cell>
          <cell r="D25" t="str">
            <v>덤프트럭2.5TON</v>
          </cell>
          <cell r="E25">
            <v>1</v>
          </cell>
          <cell r="F25" t="str">
            <v>㎥</v>
          </cell>
          <cell r="G25">
            <v>1135.5</v>
          </cell>
          <cell r="H25">
            <v>1135.5</v>
          </cell>
          <cell r="I25">
            <v>743</v>
          </cell>
          <cell r="J25">
            <v>743</v>
          </cell>
          <cell r="K25">
            <v>98.9</v>
          </cell>
          <cell r="L25">
            <v>98.9</v>
          </cell>
          <cell r="M25">
            <v>293.60000000000002</v>
          </cell>
          <cell r="N25">
            <v>293.60000000000002</v>
          </cell>
        </row>
        <row r="27">
          <cell r="A27">
            <v>25</v>
          </cell>
          <cell r="C27" t="str">
            <v>측구터파기      (풍화암)</v>
          </cell>
          <cell r="D27" t="str">
            <v>기계80%,       인력20%</v>
          </cell>
          <cell r="E27">
            <v>1</v>
          </cell>
          <cell r="F27" t="str">
            <v>㎥</v>
          </cell>
          <cell r="H27">
            <v>27361</v>
          </cell>
          <cell r="I27" t="str">
            <v/>
          </cell>
          <cell r="J27">
            <v>27000</v>
          </cell>
          <cell r="K27" t="str">
            <v/>
          </cell>
          <cell r="L27">
            <v>65</v>
          </cell>
          <cell r="M27" t="str">
            <v/>
          </cell>
          <cell r="N27">
            <v>296</v>
          </cell>
        </row>
        <row r="28">
          <cell r="C28" t="str">
            <v>보통인부</v>
          </cell>
          <cell r="D28" t="str">
            <v/>
          </cell>
          <cell r="E28">
            <v>1</v>
          </cell>
          <cell r="F28" t="str">
            <v>인</v>
          </cell>
          <cell r="G28">
            <v>5584</v>
          </cell>
          <cell r="H28">
            <v>5584</v>
          </cell>
          <cell r="I28">
            <v>5584</v>
          </cell>
          <cell r="J28">
            <v>5584</v>
          </cell>
          <cell r="K28">
            <v>0</v>
          </cell>
          <cell r="L28">
            <v>0</v>
          </cell>
          <cell r="M28">
            <v>0</v>
          </cell>
          <cell r="N28">
            <v>0</v>
          </cell>
        </row>
        <row r="29">
          <cell r="C29" t="str">
            <v>할석공</v>
          </cell>
          <cell r="D29" t="str">
            <v/>
          </cell>
          <cell r="E29">
            <v>1</v>
          </cell>
          <cell r="F29" t="str">
            <v>인</v>
          </cell>
          <cell r="G29">
            <v>21024</v>
          </cell>
          <cell r="H29">
            <v>21024</v>
          </cell>
          <cell r="I29">
            <v>21024</v>
          </cell>
          <cell r="J29">
            <v>21024</v>
          </cell>
          <cell r="K29">
            <v>0</v>
          </cell>
          <cell r="L29">
            <v>0</v>
          </cell>
          <cell r="M29">
            <v>0</v>
          </cell>
          <cell r="N29">
            <v>0</v>
          </cell>
        </row>
        <row r="30">
          <cell r="B30">
            <v>31</v>
          </cell>
          <cell r="C30" t="str">
            <v>측구터파기(리핑암)기계80%</v>
          </cell>
          <cell r="D30" t="str">
            <v>백호우0.7㎥</v>
          </cell>
          <cell r="E30">
            <v>1</v>
          </cell>
          <cell r="F30" t="str">
            <v>㎥</v>
          </cell>
          <cell r="G30">
            <v>754.5</v>
          </cell>
          <cell r="H30">
            <v>754.5</v>
          </cell>
          <cell r="I30">
            <v>392.8</v>
          </cell>
          <cell r="J30">
            <v>392.8</v>
          </cell>
          <cell r="K30">
            <v>65.2</v>
          </cell>
          <cell r="L30">
            <v>65.2</v>
          </cell>
          <cell r="M30">
            <v>296.5</v>
          </cell>
          <cell r="N30">
            <v>296.5</v>
          </cell>
        </row>
        <row r="32">
          <cell r="A32">
            <v>37</v>
          </cell>
          <cell r="C32" t="str">
            <v>성토용고르고다지기</v>
          </cell>
          <cell r="D32" t="str">
            <v/>
          </cell>
          <cell r="E32">
            <v>1</v>
          </cell>
          <cell r="F32" t="str">
            <v>㎥</v>
          </cell>
          <cell r="H32">
            <v>157</v>
          </cell>
          <cell r="I32" t="str">
            <v/>
          </cell>
          <cell r="J32">
            <v>61</v>
          </cell>
          <cell r="K32" t="str">
            <v/>
          </cell>
          <cell r="L32">
            <v>23</v>
          </cell>
          <cell r="M32" t="str">
            <v/>
          </cell>
          <cell r="N32">
            <v>73</v>
          </cell>
        </row>
        <row r="33">
          <cell r="B33">
            <v>49</v>
          </cell>
          <cell r="C33" t="str">
            <v>성토용고르고다지기</v>
          </cell>
          <cell r="D33" t="str">
            <v>도쟈  19ton+견인양족식로울러9ton</v>
          </cell>
          <cell r="E33">
            <v>1</v>
          </cell>
          <cell r="F33" t="str">
            <v>㎥</v>
          </cell>
          <cell r="G33">
            <v>159.10000000000002</v>
          </cell>
          <cell r="H33">
            <v>159.10000000000002</v>
          </cell>
          <cell r="I33">
            <v>61.7</v>
          </cell>
          <cell r="J33">
            <v>61.7</v>
          </cell>
          <cell r="K33">
            <v>23.6</v>
          </cell>
          <cell r="L33">
            <v>23.6</v>
          </cell>
          <cell r="M33">
            <v>73.8</v>
          </cell>
          <cell r="N33">
            <v>73.8</v>
          </cell>
        </row>
        <row r="35">
          <cell r="A35">
            <v>39</v>
          </cell>
          <cell r="C35" t="str">
            <v>점토용고르고다지기</v>
          </cell>
          <cell r="D35" t="str">
            <v/>
          </cell>
          <cell r="E35">
            <v>1</v>
          </cell>
          <cell r="F35" t="str">
            <v>㎥</v>
          </cell>
          <cell r="H35">
            <v>297</v>
          </cell>
          <cell r="I35" t="str">
            <v/>
          </cell>
          <cell r="J35">
            <v>115</v>
          </cell>
          <cell r="K35" t="str">
            <v/>
          </cell>
          <cell r="L35">
            <v>44</v>
          </cell>
          <cell r="M35" t="str">
            <v/>
          </cell>
          <cell r="N35">
            <v>138</v>
          </cell>
        </row>
        <row r="36">
          <cell r="B36">
            <v>51</v>
          </cell>
          <cell r="C36" t="str">
            <v>점토용고르고다지기</v>
          </cell>
          <cell r="D36" t="str">
            <v>도쟈  19ton+견인양족식로울러9ton</v>
          </cell>
          <cell r="E36">
            <v>1</v>
          </cell>
          <cell r="F36" t="str">
            <v>㎥</v>
          </cell>
          <cell r="G36">
            <v>298.5</v>
          </cell>
          <cell r="H36">
            <v>298.5</v>
          </cell>
          <cell r="I36">
            <v>115.8</v>
          </cell>
          <cell r="J36">
            <v>115.8</v>
          </cell>
          <cell r="K36">
            <v>44.3</v>
          </cell>
          <cell r="L36">
            <v>44.3</v>
          </cell>
          <cell r="M36">
            <v>138.4</v>
          </cell>
          <cell r="N36">
            <v>138.4</v>
          </cell>
        </row>
        <row r="38">
          <cell r="A38">
            <v>45</v>
          </cell>
          <cell r="C38" t="str">
            <v>점토다지기</v>
          </cell>
          <cell r="D38" t="str">
            <v>램머</v>
          </cell>
          <cell r="E38">
            <v>1</v>
          </cell>
          <cell r="F38" t="str">
            <v>㎥</v>
          </cell>
          <cell r="H38">
            <v>4727</v>
          </cell>
          <cell r="I38" t="str">
            <v/>
          </cell>
          <cell r="J38">
            <v>4332</v>
          </cell>
          <cell r="K38" t="str">
            <v/>
          </cell>
          <cell r="L38">
            <v>203</v>
          </cell>
          <cell r="M38" t="str">
            <v/>
          </cell>
          <cell r="N38">
            <v>192</v>
          </cell>
        </row>
        <row r="39">
          <cell r="B39">
            <v>57</v>
          </cell>
          <cell r="C39" t="str">
            <v>점토다지기</v>
          </cell>
          <cell r="D39" t="str">
            <v>램머80KG</v>
          </cell>
          <cell r="E39">
            <v>1</v>
          </cell>
          <cell r="F39" t="str">
            <v>㎥</v>
          </cell>
          <cell r="G39">
            <v>4728.2</v>
          </cell>
          <cell r="H39">
            <v>4728.2</v>
          </cell>
          <cell r="I39">
            <v>4332.3</v>
          </cell>
          <cell r="J39">
            <v>4332.3</v>
          </cell>
          <cell r="K39">
            <v>203.9</v>
          </cell>
          <cell r="L39">
            <v>203.9</v>
          </cell>
          <cell r="M39">
            <v>192</v>
          </cell>
          <cell r="N39">
            <v>192</v>
          </cell>
        </row>
        <row r="41">
          <cell r="A41">
            <v>51</v>
          </cell>
          <cell r="C41" t="str">
            <v>소량터파기</v>
          </cell>
          <cell r="D41" t="str">
            <v>발파암(인력)</v>
          </cell>
          <cell r="E41">
            <v>1</v>
          </cell>
          <cell r="F41" t="str">
            <v>㎥</v>
          </cell>
          <cell r="H41">
            <v>201360</v>
          </cell>
          <cell r="I41" t="str">
            <v/>
          </cell>
          <cell r="J41">
            <v>201360</v>
          </cell>
          <cell r="K41" t="str">
            <v/>
          </cell>
          <cell r="L41">
            <v>0</v>
          </cell>
          <cell r="M41" t="str">
            <v/>
          </cell>
          <cell r="N41">
            <v>0</v>
          </cell>
        </row>
        <row r="42">
          <cell r="C42" t="str">
            <v>보통인부</v>
          </cell>
          <cell r="D42" t="str">
            <v/>
          </cell>
          <cell r="E42">
            <v>1.2</v>
          </cell>
          <cell r="F42" t="str">
            <v>인</v>
          </cell>
          <cell r="G42">
            <v>31800</v>
          </cell>
          <cell r="H42">
            <v>38160</v>
          </cell>
          <cell r="I42">
            <v>31800</v>
          </cell>
          <cell r="J42">
            <v>38160</v>
          </cell>
          <cell r="K42">
            <v>0</v>
          </cell>
          <cell r="L42">
            <v>0</v>
          </cell>
          <cell r="M42">
            <v>0</v>
          </cell>
          <cell r="N42">
            <v>0</v>
          </cell>
        </row>
        <row r="43">
          <cell r="C43" t="str">
            <v>할석공</v>
          </cell>
          <cell r="D43" t="str">
            <v/>
          </cell>
          <cell r="E43">
            <v>2.4</v>
          </cell>
          <cell r="F43" t="str">
            <v>인</v>
          </cell>
          <cell r="G43">
            <v>68000</v>
          </cell>
          <cell r="H43">
            <v>163200</v>
          </cell>
          <cell r="I43">
            <v>68000</v>
          </cell>
          <cell r="J43">
            <v>163200</v>
          </cell>
          <cell r="K43">
            <v>0</v>
          </cell>
          <cell r="L43">
            <v>0</v>
          </cell>
          <cell r="M43">
            <v>0</v>
          </cell>
          <cell r="N43">
            <v>0</v>
          </cell>
        </row>
        <row r="45">
          <cell r="A45">
            <v>53</v>
          </cell>
          <cell r="C45" t="str">
            <v>사석소운반</v>
          </cell>
          <cell r="D45" t="str">
            <v>덤프2.5TON</v>
          </cell>
          <cell r="E45">
            <v>1</v>
          </cell>
          <cell r="F45" t="str">
            <v>㎥</v>
          </cell>
          <cell r="H45">
            <v>1528</v>
          </cell>
          <cell r="I45" t="str">
            <v/>
          </cell>
          <cell r="J45">
            <v>1000</v>
          </cell>
          <cell r="K45" t="str">
            <v/>
          </cell>
          <cell r="L45">
            <v>133</v>
          </cell>
          <cell r="M45" t="str">
            <v/>
          </cell>
          <cell r="N45">
            <v>395</v>
          </cell>
        </row>
        <row r="46">
          <cell r="B46">
            <v>63</v>
          </cell>
          <cell r="C46" t="str">
            <v>사석소운반</v>
          </cell>
          <cell r="D46" t="str">
            <v>덤프트럭2.5TON</v>
          </cell>
          <cell r="E46">
            <v>1</v>
          </cell>
          <cell r="F46" t="str">
            <v>㎥</v>
          </cell>
          <cell r="G46">
            <v>1528.5</v>
          </cell>
          <cell r="H46">
            <v>1528.5</v>
          </cell>
          <cell r="I46">
            <v>1000.1</v>
          </cell>
          <cell r="J46">
            <v>1000.1</v>
          </cell>
          <cell r="K46">
            <v>133.1</v>
          </cell>
          <cell r="L46">
            <v>133.1</v>
          </cell>
          <cell r="M46">
            <v>395.3</v>
          </cell>
          <cell r="N46">
            <v>395.3</v>
          </cell>
        </row>
        <row r="48">
          <cell r="A48">
            <v>55</v>
          </cell>
          <cell r="C48" t="str">
            <v>사석적재</v>
          </cell>
          <cell r="E48">
            <v>1</v>
          </cell>
          <cell r="F48" t="str">
            <v>㎥</v>
          </cell>
          <cell r="H48">
            <v>2131</v>
          </cell>
          <cell r="I48" t="str">
            <v/>
          </cell>
          <cell r="J48">
            <v>1012</v>
          </cell>
          <cell r="K48" t="str">
            <v/>
          </cell>
          <cell r="L48">
            <v>311</v>
          </cell>
          <cell r="M48" t="str">
            <v/>
          </cell>
          <cell r="N48">
            <v>808</v>
          </cell>
        </row>
        <row r="49">
          <cell r="B49">
            <v>65</v>
          </cell>
          <cell r="C49" t="str">
            <v>사석적재</v>
          </cell>
          <cell r="D49" t="str">
            <v>로우더(무한궤도)1.72㎥</v>
          </cell>
          <cell r="E49">
            <v>1</v>
          </cell>
          <cell r="F49" t="str">
            <v>㎥</v>
          </cell>
          <cell r="G49">
            <v>2133.1999999999998</v>
          </cell>
          <cell r="H49">
            <v>2133.1999999999998</v>
          </cell>
          <cell r="I49">
            <v>1012.9</v>
          </cell>
          <cell r="J49">
            <v>1012.9</v>
          </cell>
          <cell r="K49">
            <v>311.5</v>
          </cell>
          <cell r="L49">
            <v>311.5</v>
          </cell>
          <cell r="M49">
            <v>808.8</v>
          </cell>
          <cell r="N49">
            <v>808.8</v>
          </cell>
        </row>
        <row r="51">
          <cell r="A51">
            <v>57</v>
          </cell>
          <cell r="C51" t="str">
            <v>레미콘소운반</v>
          </cell>
          <cell r="D51" t="str">
            <v>경운기</v>
          </cell>
          <cell r="E51">
            <v>1</v>
          </cell>
          <cell r="F51" t="str">
            <v>㎥</v>
          </cell>
          <cell r="H51">
            <v>7303</v>
          </cell>
          <cell r="I51" t="str">
            <v/>
          </cell>
          <cell r="J51">
            <v>6821</v>
          </cell>
          <cell r="K51" t="str">
            <v/>
          </cell>
          <cell r="L51">
            <v>160</v>
          </cell>
          <cell r="M51" t="str">
            <v/>
          </cell>
          <cell r="N51">
            <v>322</v>
          </cell>
        </row>
        <row r="52">
          <cell r="B52">
            <v>67</v>
          </cell>
          <cell r="C52" t="str">
            <v>레미콘소운반</v>
          </cell>
          <cell r="D52" t="str">
            <v>경운기1000KG</v>
          </cell>
          <cell r="E52">
            <v>1</v>
          </cell>
          <cell r="F52" t="str">
            <v>㎥</v>
          </cell>
          <cell r="G52">
            <v>5660.3</v>
          </cell>
          <cell r="H52">
            <v>5660.3</v>
          </cell>
          <cell r="I52">
            <v>5178</v>
          </cell>
          <cell r="J52">
            <v>5178</v>
          </cell>
          <cell r="K52">
            <v>159.80000000000001</v>
          </cell>
          <cell r="L52">
            <v>159.80000000000001</v>
          </cell>
          <cell r="M52">
            <v>322.5</v>
          </cell>
          <cell r="N52">
            <v>322.5</v>
          </cell>
        </row>
        <row r="53">
          <cell r="C53" t="str">
            <v>상하차임</v>
          </cell>
          <cell r="D53" t="str">
            <v/>
          </cell>
          <cell r="E53">
            <v>5.1679999999999997E-2</v>
          </cell>
          <cell r="F53" t="str">
            <v>인</v>
          </cell>
          <cell r="G53">
            <v>31800</v>
          </cell>
          <cell r="H53">
            <v>1643.4</v>
          </cell>
          <cell r="I53">
            <v>31800</v>
          </cell>
          <cell r="J53">
            <v>1643.4</v>
          </cell>
          <cell r="K53">
            <v>0</v>
          </cell>
          <cell r="L53">
            <v>0</v>
          </cell>
          <cell r="M53">
            <v>0</v>
          </cell>
          <cell r="N53">
            <v>0</v>
          </cell>
        </row>
        <row r="55">
          <cell r="A55">
            <v>59</v>
          </cell>
          <cell r="C55" t="str">
            <v>레미콘소운반</v>
          </cell>
          <cell r="D55" t="str">
            <v>덤프2.5TON</v>
          </cell>
          <cell r="E55">
            <v>1</v>
          </cell>
          <cell r="F55" t="str">
            <v>㎥</v>
          </cell>
          <cell r="H55">
            <v>2068</v>
          </cell>
          <cell r="I55" t="str">
            <v/>
          </cell>
          <cell r="J55">
            <v>1353</v>
          </cell>
          <cell r="K55" t="str">
            <v/>
          </cell>
          <cell r="L55">
            <v>180</v>
          </cell>
          <cell r="M55" t="str">
            <v/>
          </cell>
          <cell r="N55">
            <v>535</v>
          </cell>
        </row>
        <row r="56">
          <cell r="B56">
            <v>69</v>
          </cell>
          <cell r="C56" t="str">
            <v>레미콘소운반</v>
          </cell>
          <cell r="D56" t="str">
            <v>덤프트럭2.5TON</v>
          </cell>
          <cell r="E56">
            <v>1</v>
          </cell>
          <cell r="F56" t="str">
            <v>㎥</v>
          </cell>
          <cell r="G56">
            <v>2068.8000000000002</v>
          </cell>
          <cell r="H56">
            <v>2068.8000000000002</v>
          </cell>
          <cell r="I56">
            <v>1353.6</v>
          </cell>
          <cell r="J56">
            <v>1353.6</v>
          </cell>
          <cell r="K56">
            <v>180.2</v>
          </cell>
          <cell r="L56">
            <v>180.2</v>
          </cell>
          <cell r="M56">
            <v>535</v>
          </cell>
          <cell r="N56">
            <v>535</v>
          </cell>
        </row>
        <row r="58">
          <cell r="G58">
            <v>0</v>
          </cell>
          <cell r="H58">
            <v>0</v>
          </cell>
          <cell r="I58">
            <v>0</v>
          </cell>
          <cell r="J58">
            <v>0</v>
          </cell>
        </row>
        <row r="64">
          <cell r="A64">
            <v>61</v>
          </cell>
        </row>
        <row r="65">
          <cell r="B65">
            <v>71</v>
          </cell>
        </row>
        <row r="67">
          <cell r="A67">
            <v>63</v>
          </cell>
          <cell r="C67" t="str">
            <v>공작물터파기</v>
          </cell>
          <cell r="D67" t="str">
            <v>백호우0.7㎥</v>
          </cell>
          <cell r="E67">
            <v>1</v>
          </cell>
          <cell r="F67" t="str">
            <v/>
          </cell>
          <cell r="H67">
            <v>769</v>
          </cell>
          <cell r="I67" t="str">
            <v/>
          </cell>
          <cell r="J67">
            <v>401</v>
          </cell>
          <cell r="K67" t="str">
            <v/>
          </cell>
          <cell r="L67">
            <v>66</v>
          </cell>
          <cell r="M67" t="str">
            <v/>
          </cell>
          <cell r="N67">
            <v>302</v>
          </cell>
        </row>
        <row r="68">
          <cell r="B68">
            <v>73</v>
          </cell>
          <cell r="C68" t="str">
            <v>터파기</v>
          </cell>
          <cell r="D68" t="str">
            <v>백호우0.7㎥</v>
          </cell>
          <cell r="E68">
            <v>1</v>
          </cell>
          <cell r="F68" t="str">
            <v>㎥</v>
          </cell>
          <cell r="G68">
            <v>770.69999999999993</v>
          </cell>
          <cell r="H68">
            <v>770.69999999999993</v>
          </cell>
          <cell r="I68">
            <v>401.2</v>
          </cell>
          <cell r="J68">
            <v>401.2</v>
          </cell>
          <cell r="K68">
            <v>66.599999999999994</v>
          </cell>
          <cell r="L68">
            <v>66.599999999999994</v>
          </cell>
          <cell r="M68">
            <v>302.89999999999998</v>
          </cell>
          <cell r="N68">
            <v>302.89999999999998</v>
          </cell>
        </row>
        <row r="70">
          <cell r="A70">
            <v>65</v>
          </cell>
          <cell r="C70" t="str">
            <v>자갈운반</v>
          </cell>
          <cell r="D70" t="str">
            <v/>
          </cell>
          <cell r="E70">
            <v>1</v>
          </cell>
          <cell r="F70" t="str">
            <v>㎥</v>
          </cell>
          <cell r="H70">
            <v>4836</v>
          </cell>
          <cell r="I70" t="str">
            <v/>
          </cell>
          <cell r="J70">
            <v>1995</v>
          </cell>
          <cell r="K70" t="str">
            <v/>
          </cell>
          <cell r="L70">
            <v>1315</v>
          </cell>
          <cell r="M70" t="str">
            <v/>
          </cell>
          <cell r="N70">
            <v>1526</v>
          </cell>
        </row>
        <row r="71">
          <cell r="B71">
            <v>75</v>
          </cell>
          <cell r="C71" t="str">
            <v>자갈운반</v>
          </cell>
          <cell r="D71" t="str">
            <v>덤프트럭10.5TON</v>
          </cell>
          <cell r="E71">
            <v>1</v>
          </cell>
          <cell r="F71" t="str">
            <v>㎥</v>
          </cell>
          <cell r="G71">
            <v>4836.8</v>
          </cell>
          <cell r="H71">
            <v>4836.8</v>
          </cell>
          <cell r="I71">
            <v>1995.1</v>
          </cell>
          <cell r="J71">
            <v>1995.1</v>
          </cell>
          <cell r="K71">
            <v>1315.5</v>
          </cell>
          <cell r="L71">
            <v>1315.5</v>
          </cell>
          <cell r="M71">
            <v>1526.2</v>
          </cell>
          <cell r="N71">
            <v>1526.2</v>
          </cell>
        </row>
        <row r="73">
          <cell r="A73">
            <v>95</v>
          </cell>
          <cell r="C73" t="str">
            <v>모래운반</v>
          </cell>
          <cell r="D73" t="str">
            <v/>
          </cell>
          <cell r="E73">
            <v>1</v>
          </cell>
          <cell r="F73" t="str">
            <v>㎥</v>
          </cell>
          <cell r="H73">
            <v>6405</v>
          </cell>
          <cell r="I73" t="str">
            <v/>
          </cell>
          <cell r="J73">
            <v>2642</v>
          </cell>
          <cell r="K73" t="str">
            <v/>
          </cell>
          <cell r="L73">
            <v>1742</v>
          </cell>
          <cell r="M73" t="str">
            <v/>
          </cell>
          <cell r="N73">
            <v>2021</v>
          </cell>
        </row>
        <row r="74">
          <cell r="B74">
            <v>101</v>
          </cell>
          <cell r="C74" t="str">
            <v>모래운반</v>
          </cell>
          <cell r="D74" t="str">
            <v>덤프트럭10.5TON</v>
          </cell>
          <cell r="E74">
            <v>1</v>
          </cell>
          <cell r="F74" t="str">
            <v>㎥</v>
          </cell>
          <cell r="G74">
            <v>6406.3</v>
          </cell>
          <cell r="H74">
            <v>6406.3</v>
          </cell>
          <cell r="I74">
            <v>2642.4</v>
          </cell>
          <cell r="J74">
            <v>2642.4</v>
          </cell>
          <cell r="K74">
            <v>1742.4</v>
          </cell>
          <cell r="L74">
            <v>1742.4</v>
          </cell>
          <cell r="M74">
            <v>2021.5</v>
          </cell>
          <cell r="N74">
            <v>2021.5</v>
          </cell>
        </row>
        <row r="76">
          <cell r="A76">
            <v>67</v>
          </cell>
          <cell r="C76" t="str">
            <v>양회운반</v>
          </cell>
          <cell r="D76" t="str">
            <v/>
          </cell>
          <cell r="E76">
            <v>1</v>
          </cell>
          <cell r="F76" t="str">
            <v>ton</v>
          </cell>
          <cell r="H76">
            <v>11748</v>
          </cell>
          <cell r="I76" t="str">
            <v/>
          </cell>
          <cell r="J76">
            <v>1262</v>
          </cell>
          <cell r="K76" t="str">
            <v/>
          </cell>
          <cell r="L76">
            <v>0</v>
          </cell>
          <cell r="M76" t="str">
            <v/>
          </cell>
          <cell r="N76">
            <v>10486</v>
          </cell>
        </row>
        <row r="77">
          <cell r="C77" t="str">
            <v>하차비</v>
          </cell>
          <cell r="D77" t="str">
            <v/>
          </cell>
          <cell r="E77">
            <v>1</v>
          </cell>
          <cell r="F77" t="str">
            <v>인</v>
          </cell>
          <cell r="G77">
            <v>1262.2</v>
          </cell>
          <cell r="H77">
            <v>1262.2</v>
          </cell>
          <cell r="I77">
            <v>1262.2</v>
          </cell>
          <cell r="J77">
            <v>1262.2</v>
          </cell>
          <cell r="K77">
            <v>0</v>
          </cell>
          <cell r="L77">
            <v>0</v>
          </cell>
          <cell r="M77">
            <v>0</v>
          </cell>
          <cell r="N77">
            <v>0</v>
          </cell>
        </row>
        <row r="78">
          <cell r="C78" t="str">
            <v>구역화물</v>
          </cell>
          <cell r="D78" t="str">
            <v/>
          </cell>
          <cell r="E78">
            <v>1</v>
          </cell>
          <cell r="F78" t="str">
            <v>TON</v>
          </cell>
          <cell r="G78">
            <v>10486.8</v>
          </cell>
          <cell r="H78">
            <v>10486.8</v>
          </cell>
          <cell r="I78">
            <v>0</v>
          </cell>
          <cell r="J78">
            <v>0</v>
          </cell>
          <cell r="K78">
            <v>0</v>
          </cell>
          <cell r="L78">
            <v>0</v>
          </cell>
          <cell r="M78">
            <v>10486.8</v>
          </cell>
          <cell r="N78">
            <v>10486.8</v>
          </cell>
        </row>
        <row r="80">
          <cell r="A80">
            <v>69</v>
          </cell>
          <cell r="C80" t="str">
            <v>철근대운반</v>
          </cell>
          <cell r="D80" t="str">
            <v/>
          </cell>
          <cell r="E80">
            <v>1</v>
          </cell>
          <cell r="F80" t="str">
            <v>ton</v>
          </cell>
          <cell r="H80">
            <v>9133</v>
          </cell>
          <cell r="I80" t="str">
            <v/>
          </cell>
          <cell r="J80">
            <v>1262</v>
          </cell>
          <cell r="K80" t="str">
            <v/>
          </cell>
          <cell r="L80">
            <v>0</v>
          </cell>
          <cell r="M80" t="str">
            <v/>
          </cell>
          <cell r="N80">
            <v>7871</v>
          </cell>
        </row>
        <row r="81">
          <cell r="C81" t="str">
            <v>하차비</v>
          </cell>
          <cell r="D81" t="str">
            <v/>
          </cell>
          <cell r="E81">
            <v>1</v>
          </cell>
          <cell r="F81" t="str">
            <v>인</v>
          </cell>
          <cell r="G81">
            <v>1262.2</v>
          </cell>
          <cell r="H81">
            <v>1262.2</v>
          </cell>
          <cell r="I81">
            <v>1262.2</v>
          </cell>
          <cell r="J81">
            <v>1262.2</v>
          </cell>
          <cell r="K81">
            <v>0</v>
          </cell>
          <cell r="L81">
            <v>0</v>
          </cell>
          <cell r="M81">
            <v>0</v>
          </cell>
          <cell r="N81">
            <v>0</v>
          </cell>
        </row>
        <row r="82">
          <cell r="C82" t="str">
            <v>구역화물</v>
          </cell>
          <cell r="D82" t="str">
            <v/>
          </cell>
          <cell r="E82">
            <v>1</v>
          </cell>
          <cell r="F82" t="str">
            <v>TON</v>
          </cell>
          <cell r="G82">
            <v>7871</v>
          </cell>
          <cell r="H82">
            <v>7871</v>
          </cell>
          <cell r="I82">
            <v>0</v>
          </cell>
          <cell r="J82">
            <v>0</v>
          </cell>
          <cell r="K82">
            <v>0</v>
          </cell>
          <cell r="L82">
            <v>0</v>
          </cell>
          <cell r="M82">
            <v>7871</v>
          </cell>
          <cell r="N82">
            <v>7871</v>
          </cell>
        </row>
        <row r="84">
          <cell r="A84">
            <v>71</v>
          </cell>
        </row>
        <row r="85">
          <cell r="B85">
            <v>95</v>
          </cell>
        </row>
        <row r="87">
          <cell r="A87">
            <v>97</v>
          </cell>
          <cell r="C87" t="str">
            <v>모래소운반</v>
          </cell>
          <cell r="D87" t="str">
            <v>경운기</v>
          </cell>
          <cell r="E87">
            <v>1</v>
          </cell>
          <cell r="F87" t="str">
            <v>㎥</v>
          </cell>
          <cell r="H87">
            <v>0</v>
          </cell>
          <cell r="I87" t="str">
            <v/>
          </cell>
          <cell r="J87">
            <v>0</v>
          </cell>
          <cell r="K87" t="str">
            <v/>
          </cell>
          <cell r="L87">
            <v>0</v>
          </cell>
          <cell r="M87" t="str">
            <v/>
          </cell>
          <cell r="N87">
            <v>0</v>
          </cell>
        </row>
        <row r="88">
          <cell r="B88">
            <v>103</v>
          </cell>
        </row>
        <row r="90">
          <cell r="A90">
            <v>73</v>
          </cell>
        </row>
        <row r="91">
          <cell r="B91">
            <v>77</v>
          </cell>
        </row>
        <row r="93">
          <cell r="A93">
            <v>75</v>
          </cell>
          <cell r="C93" t="str">
            <v>철재운반</v>
          </cell>
          <cell r="D93" t="str">
            <v/>
          </cell>
          <cell r="E93">
            <v>1</v>
          </cell>
          <cell r="F93" t="str">
            <v>ton</v>
          </cell>
          <cell r="H93">
            <v>9181</v>
          </cell>
          <cell r="I93" t="str">
            <v/>
          </cell>
          <cell r="J93">
            <v>5992</v>
          </cell>
          <cell r="K93" t="str">
            <v/>
          </cell>
          <cell r="L93">
            <v>1087</v>
          </cell>
          <cell r="M93" t="str">
            <v/>
          </cell>
          <cell r="N93">
            <v>2102</v>
          </cell>
        </row>
        <row r="94">
          <cell r="B94">
            <v>79</v>
          </cell>
          <cell r="C94" t="str">
            <v>철재운반</v>
          </cell>
          <cell r="D94" t="str">
            <v>덤프트럭10.5TON</v>
          </cell>
          <cell r="E94">
            <v>1</v>
          </cell>
          <cell r="F94" t="str">
            <v>㎥</v>
          </cell>
          <cell r="G94">
            <v>5937</v>
          </cell>
          <cell r="H94">
            <v>5937</v>
          </cell>
          <cell r="I94">
            <v>2747.8</v>
          </cell>
          <cell r="J94">
            <v>2747.8</v>
          </cell>
          <cell r="K94">
            <v>1087.0999999999999</v>
          </cell>
          <cell r="L94">
            <v>1087.0999999999999</v>
          </cell>
          <cell r="M94">
            <v>2102.1</v>
          </cell>
          <cell r="N94">
            <v>2102.1</v>
          </cell>
        </row>
        <row r="95">
          <cell r="C95" t="str">
            <v>적재적하비</v>
          </cell>
          <cell r="D95" t="str">
            <v/>
          </cell>
          <cell r="E95">
            <v>6.0600000000000001E-2</v>
          </cell>
          <cell r="F95" t="str">
            <v>인</v>
          </cell>
          <cell r="G95">
            <v>31800</v>
          </cell>
          <cell r="H95">
            <v>3245</v>
          </cell>
          <cell r="I95">
            <v>31800</v>
          </cell>
          <cell r="J95">
            <v>3245</v>
          </cell>
          <cell r="K95">
            <v>0</v>
          </cell>
          <cell r="L95">
            <v>0</v>
          </cell>
          <cell r="M95">
            <v>0</v>
          </cell>
          <cell r="N95">
            <v>0</v>
          </cell>
        </row>
        <row r="97">
          <cell r="A97">
            <v>77</v>
          </cell>
        </row>
        <row r="100">
          <cell r="A100">
            <v>79</v>
          </cell>
          <cell r="C100" t="str">
            <v>목재운반 (제재목)</v>
          </cell>
          <cell r="D100" t="str">
            <v>덤프트럭10.5TON</v>
          </cell>
          <cell r="E100">
            <v>1</v>
          </cell>
          <cell r="F100" t="str">
            <v>㎥</v>
          </cell>
          <cell r="H100">
            <v>6928</v>
          </cell>
          <cell r="I100" t="str">
            <v/>
          </cell>
          <cell r="J100">
            <v>4428</v>
          </cell>
          <cell r="K100" t="str">
            <v/>
          </cell>
          <cell r="L100">
            <v>833</v>
          </cell>
          <cell r="M100" t="str">
            <v/>
          </cell>
          <cell r="N100">
            <v>1667</v>
          </cell>
        </row>
        <row r="101">
          <cell r="B101">
            <v>83</v>
          </cell>
          <cell r="C101" t="str">
            <v>목재운반 (제재목)</v>
          </cell>
          <cell r="D101" t="str">
            <v>덤프트럭10.5TON</v>
          </cell>
          <cell r="E101">
            <v>1</v>
          </cell>
          <cell r="F101" t="str">
            <v>㎥</v>
          </cell>
          <cell r="G101">
            <v>4680.3</v>
          </cell>
          <cell r="H101">
            <v>4680.3</v>
          </cell>
          <cell r="I101">
            <v>2179.5</v>
          </cell>
          <cell r="J101">
            <v>2179.5</v>
          </cell>
          <cell r="K101">
            <v>833.5</v>
          </cell>
          <cell r="L101">
            <v>833.5</v>
          </cell>
          <cell r="M101">
            <v>1667.3</v>
          </cell>
          <cell r="N101">
            <v>1667.3</v>
          </cell>
        </row>
        <row r="102">
          <cell r="C102" t="str">
            <v>적재적하비</v>
          </cell>
          <cell r="D102" t="str">
            <v/>
          </cell>
          <cell r="E102">
            <v>3.5365000000000001E-2</v>
          </cell>
          <cell r="F102" t="str">
            <v>인</v>
          </cell>
          <cell r="G102">
            <v>31800</v>
          </cell>
          <cell r="H102">
            <v>2249.3000000000002</v>
          </cell>
          <cell r="I102">
            <v>31800</v>
          </cell>
          <cell r="J102">
            <v>2249.3000000000002</v>
          </cell>
          <cell r="K102">
            <v>0</v>
          </cell>
          <cell r="L102">
            <v>0</v>
          </cell>
          <cell r="M102">
            <v>0</v>
          </cell>
          <cell r="N102">
            <v>0</v>
          </cell>
        </row>
        <row r="104">
          <cell r="A104">
            <v>81</v>
          </cell>
          <cell r="C104" t="str">
            <v>목재소운반</v>
          </cell>
          <cell r="D104" t="str">
            <v>제재목(경운기)</v>
          </cell>
          <cell r="E104">
            <v>1</v>
          </cell>
          <cell r="F104" t="str">
            <v>㎥</v>
          </cell>
          <cell r="H104">
            <v>3986</v>
          </cell>
          <cell r="I104" t="str">
            <v/>
          </cell>
          <cell r="J104">
            <v>3750</v>
          </cell>
          <cell r="K104" t="str">
            <v/>
          </cell>
          <cell r="L104">
            <v>69</v>
          </cell>
          <cell r="M104" t="str">
            <v/>
          </cell>
          <cell r="N104">
            <v>167</v>
          </cell>
        </row>
        <row r="105">
          <cell r="B105">
            <v>85</v>
          </cell>
          <cell r="C105" t="str">
            <v>목재소운반 (제재목)</v>
          </cell>
          <cell r="D105" t="str">
            <v>경운기1000KG</v>
          </cell>
          <cell r="E105">
            <v>1</v>
          </cell>
          <cell r="F105" t="str">
            <v>㎥</v>
          </cell>
          <cell r="G105">
            <v>2918.6</v>
          </cell>
          <cell r="H105">
            <v>2918.6</v>
          </cell>
          <cell r="I105">
            <v>2682</v>
          </cell>
          <cell r="J105">
            <v>2682</v>
          </cell>
          <cell r="K105">
            <v>69.599999999999994</v>
          </cell>
          <cell r="L105">
            <v>69.599999999999994</v>
          </cell>
          <cell r="M105">
            <v>167</v>
          </cell>
          <cell r="N105">
            <v>167</v>
          </cell>
        </row>
        <row r="106">
          <cell r="B106">
            <v>87</v>
          </cell>
        </row>
        <row r="107">
          <cell r="C107" t="str">
            <v>상하차임</v>
          </cell>
          <cell r="D107" t="str">
            <v/>
          </cell>
          <cell r="E107">
            <v>3.3591999999999997E-2</v>
          </cell>
          <cell r="F107" t="str">
            <v>인</v>
          </cell>
          <cell r="G107">
            <v>31800</v>
          </cell>
          <cell r="H107">
            <v>1068.2</v>
          </cell>
          <cell r="I107">
            <v>31800</v>
          </cell>
          <cell r="J107">
            <v>1068.2</v>
          </cell>
          <cell r="K107">
            <v>0</v>
          </cell>
          <cell r="L107">
            <v>0</v>
          </cell>
          <cell r="M107">
            <v>0</v>
          </cell>
          <cell r="N107">
            <v>0</v>
          </cell>
        </row>
        <row r="109">
          <cell r="A109">
            <v>83</v>
          </cell>
          <cell r="C109" t="str">
            <v>호안브럭소운반</v>
          </cell>
          <cell r="D109" t="str">
            <v>경운기</v>
          </cell>
          <cell r="E109">
            <v>1</v>
          </cell>
          <cell r="F109" t="str">
            <v>㎡</v>
          </cell>
          <cell r="H109">
            <v>1554</v>
          </cell>
          <cell r="I109" t="str">
            <v/>
          </cell>
          <cell r="J109">
            <v>1462</v>
          </cell>
          <cell r="K109" t="str">
            <v/>
          </cell>
          <cell r="L109">
            <v>27</v>
          </cell>
          <cell r="M109" t="str">
            <v/>
          </cell>
          <cell r="N109">
            <v>65</v>
          </cell>
        </row>
        <row r="110">
          <cell r="B110">
            <v>89</v>
          </cell>
          <cell r="C110" t="str">
            <v>호안브럭소운반</v>
          </cell>
          <cell r="D110" t="str">
            <v>경운기1000KG</v>
          </cell>
          <cell r="E110">
            <v>1</v>
          </cell>
          <cell r="F110" t="str">
            <v>㎡</v>
          </cell>
          <cell r="G110">
            <v>1138.5999999999999</v>
          </cell>
          <cell r="H110">
            <v>1138.5999999999999</v>
          </cell>
          <cell r="I110">
            <v>1046.4000000000001</v>
          </cell>
          <cell r="J110">
            <v>1046.4000000000001</v>
          </cell>
          <cell r="K110">
            <v>27.1</v>
          </cell>
          <cell r="L110">
            <v>27.1</v>
          </cell>
          <cell r="M110">
            <v>65.099999999999994</v>
          </cell>
          <cell r="N110">
            <v>65.099999999999994</v>
          </cell>
        </row>
        <row r="111">
          <cell r="C111" t="str">
            <v>상하차임</v>
          </cell>
          <cell r="D111" t="str">
            <v/>
          </cell>
          <cell r="E111">
            <v>5.7778000000000003E-2</v>
          </cell>
          <cell r="F111" t="str">
            <v>인</v>
          </cell>
          <cell r="G111">
            <v>31800</v>
          </cell>
          <cell r="H111">
            <v>416</v>
          </cell>
          <cell r="I111">
            <v>31800</v>
          </cell>
          <cell r="J111">
            <v>416</v>
          </cell>
          <cell r="K111">
            <v>0</v>
          </cell>
          <cell r="L111">
            <v>0</v>
          </cell>
          <cell r="M111">
            <v>0</v>
          </cell>
          <cell r="N111">
            <v>0</v>
          </cell>
        </row>
        <row r="113">
          <cell r="A113">
            <v>85</v>
          </cell>
          <cell r="C113" t="str">
            <v>토취장</v>
          </cell>
          <cell r="D113" t="str">
            <v>백호우1.0</v>
          </cell>
          <cell r="E113">
            <v>1</v>
          </cell>
          <cell r="F113" t="str">
            <v>㎥</v>
          </cell>
          <cell r="H113">
            <v>512</v>
          </cell>
          <cell r="I113" t="str">
            <v/>
          </cell>
          <cell r="J113">
            <v>232</v>
          </cell>
          <cell r="K113" t="str">
            <v/>
          </cell>
          <cell r="L113">
            <v>65</v>
          </cell>
          <cell r="M113" t="str">
            <v/>
          </cell>
          <cell r="N113">
            <v>215</v>
          </cell>
        </row>
        <row r="114">
          <cell r="B114">
            <v>91</v>
          </cell>
          <cell r="C114" t="str">
            <v>토취장</v>
          </cell>
          <cell r="D114" t="str">
            <v>백호우1.0㎥</v>
          </cell>
          <cell r="E114">
            <v>1</v>
          </cell>
          <cell r="F114" t="str">
            <v>㎥</v>
          </cell>
          <cell r="G114">
            <v>513.09999999999991</v>
          </cell>
          <cell r="H114">
            <v>513.09999999999991</v>
          </cell>
          <cell r="I114">
            <v>232.7</v>
          </cell>
          <cell r="J114">
            <v>232.7</v>
          </cell>
          <cell r="K114">
            <v>65.099999999999994</v>
          </cell>
          <cell r="L114">
            <v>65.099999999999994</v>
          </cell>
          <cell r="M114">
            <v>215.3</v>
          </cell>
          <cell r="N114">
            <v>215.3</v>
          </cell>
        </row>
        <row r="115">
          <cell r="C115" t="str">
            <v/>
          </cell>
          <cell r="D115" t="str">
            <v/>
          </cell>
          <cell r="F115" t="str">
            <v/>
          </cell>
        </row>
        <row r="116">
          <cell r="A116">
            <v>29</v>
          </cell>
          <cell r="C116" t="str">
            <v>암절취</v>
          </cell>
          <cell r="D116" t="str">
            <v>풍화암</v>
          </cell>
          <cell r="E116">
            <v>1</v>
          </cell>
          <cell r="F116" t="str">
            <v>㎥</v>
          </cell>
          <cell r="H116">
            <v>10622</v>
          </cell>
          <cell r="I116" t="str">
            <v/>
          </cell>
          <cell r="J116">
            <v>9381</v>
          </cell>
          <cell r="K116" t="str">
            <v/>
          </cell>
          <cell r="L116">
            <v>539</v>
          </cell>
          <cell r="M116" t="str">
            <v/>
          </cell>
          <cell r="N116">
            <v>702</v>
          </cell>
        </row>
        <row r="117">
          <cell r="B117">
            <v>35</v>
          </cell>
          <cell r="C117" t="str">
            <v>암절절취풍화암기계절취</v>
          </cell>
          <cell r="D117" t="str">
            <v>공기압축기10.3㎥/min</v>
          </cell>
          <cell r="E117">
            <v>1</v>
          </cell>
          <cell r="F117" t="str">
            <v>㎥</v>
          </cell>
          <cell r="G117">
            <v>644.5</v>
          </cell>
          <cell r="H117">
            <v>644.5</v>
          </cell>
          <cell r="I117">
            <v>385.7</v>
          </cell>
          <cell r="J117">
            <v>385.7</v>
          </cell>
          <cell r="K117">
            <v>127.3</v>
          </cell>
          <cell r="L117">
            <v>127.3</v>
          </cell>
          <cell r="M117">
            <v>131.5</v>
          </cell>
          <cell r="N117">
            <v>131.5</v>
          </cell>
        </row>
        <row r="118">
          <cell r="C118" t="str">
            <v>폭약</v>
          </cell>
          <cell r="D118" t="str">
            <v/>
          </cell>
          <cell r="E118">
            <v>0.08</v>
          </cell>
          <cell r="F118" t="str">
            <v>KG</v>
          </cell>
          <cell r="G118">
            <v>1192</v>
          </cell>
          <cell r="H118">
            <v>95.3</v>
          </cell>
          <cell r="I118">
            <v>0</v>
          </cell>
          <cell r="J118">
            <v>0</v>
          </cell>
          <cell r="K118">
            <v>1192</v>
          </cell>
          <cell r="L118">
            <v>95.3</v>
          </cell>
          <cell r="M118">
            <v>0</v>
          </cell>
          <cell r="N118">
            <v>0</v>
          </cell>
        </row>
        <row r="119">
          <cell r="C119" t="str">
            <v>뇌관</v>
          </cell>
          <cell r="D119" t="str">
            <v/>
          </cell>
          <cell r="E119">
            <v>0.4</v>
          </cell>
          <cell r="F119" t="str">
            <v>KG</v>
          </cell>
          <cell r="G119">
            <v>65.900000000000006</v>
          </cell>
          <cell r="H119">
            <v>26.3</v>
          </cell>
          <cell r="I119">
            <v>0</v>
          </cell>
          <cell r="J119">
            <v>0</v>
          </cell>
          <cell r="K119">
            <v>65.900000000000006</v>
          </cell>
          <cell r="L119">
            <v>26.3</v>
          </cell>
          <cell r="M119">
            <v>0</v>
          </cell>
          <cell r="N119">
            <v>0</v>
          </cell>
        </row>
        <row r="120">
          <cell r="C120" t="str">
            <v>빗트</v>
          </cell>
          <cell r="D120" t="str">
            <v/>
          </cell>
          <cell r="E120">
            <v>3.0000000000000001E-3</v>
          </cell>
          <cell r="F120" t="str">
            <v/>
          </cell>
          <cell r="G120">
            <v>58500</v>
          </cell>
          <cell r="H120">
            <v>175.5</v>
          </cell>
          <cell r="I120">
            <v>0</v>
          </cell>
          <cell r="J120">
            <v>0</v>
          </cell>
          <cell r="K120">
            <v>58500</v>
          </cell>
          <cell r="L120">
            <v>175.5</v>
          </cell>
          <cell r="M120">
            <v>0</v>
          </cell>
          <cell r="N120">
            <v>0</v>
          </cell>
        </row>
        <row r="121">
          <cell r="C121" t="str">
            <v>화약공</v>
          </cell>
          <cell r="D121" t="str">
            <v/>
          </cell>
          <cell r="E121">
            <v>0.05</v>
          </cell>
          <cell r="F121" t="str">
            <v>인</v>
          </cell>
          <cell r="G121">
            <v>64300</v>
          </cell>
          <cell r="H121">
            <v>3215</v>
          </cell>
          <cell r="I121">
            <v>64300</v>
          </cell>
          <cell r="J121">
            <v>3215</v>
          </cell>
          <cell r="K121">
            <v>0</v>
          </cell>
          <cell r="L121">
            <v>0</v>
          </cell>
          <cell r="M121">
            <v>0</v>
          </cell>
          <cell r="N121">
            <v>0</v>
          </cell>
        </row>
        <row r="122">
          <cell r="C122" t="str">
            <v>보통인부</v>
          </cell>
          <cell r="D122" t="str">
            <v/>
          </cell>
          <cell r="E122">
            <v>1</v>
          </cell>
          <cell r="F122" t="str">
            <v>인</v>
          </cell>
          <cell r="G122">
            <v>4134</v>
          </cell>
          <cell r="H122">
            <v>4134</v>
          </cell>
          <cell r="I122">
            <v>4134</v>
          </cell>
          <cell r="J122">
            <v>4134</v>
          </cell>
          <cell r="K122">
            <v>0</v>
          </cell>
          <cell r="L122">
            <v>0</v>
          </cell>
          <cell r="M122">
            <v>0</v>
          </cell>
          <cell r="N122">
            <v>0</v>
          </cell>
        </row>
        <row r="123">
          <cell r="C123" t="str">
            <v>착암공</v>
          </cell>
          <cell r="D123" t="str">
            <v/>
          </cell>
          <cell r="E123">
            <v>1.7000000000000001E-2</v>
          </cell>
          <cell r="F123" t="str">
            <v>인</v>
          </cell>
          <cell r="G123">
            <v>56200</v>
          </cell>
          <cell r="H123">
            <v>955.4</v>
          </cell>
          <cell r="I123">
            <v>56200</v>
          </cell>
          <cell r="J123">
            <v>955.4</v>
          </cell>
          <cell r="K123">
            <v>0</v>
          </cell>
          <cell r="L123">
            <v>0</v>
          </cell>
          <cell r="M123">
            <v>0</v>
          </cell>
          <cell r="N123">
            <v>0</v>
          </cell>
        </row>
        <row r="124">
          <cell r="B124">
            <v>37</v>
          </cell>
          <cell r="C124" t="str">
            <v>암절취풍화암</v>
          </cell>
          <cell r="D124" t="str">
            <v>백호우0.7㎥</v>
          </cell>
          <cell r="E124">
            <v>1</v>
          </cell>
          <cell r="F124" t="str">
            <v>㎥</v>
          </cell>
          <cell r="G124">
            <v>1327.7</v>
          </cell>
          <cell r="H124">
            <v>1327.7</v>
          </cell>
          <cell r="I124">
            <v>691.2</v>
          </cell>
          <cell r="J124">
            <v>691.2</v>
          </cell>
          <cell r="K124">
            <v>114.7</v>
          </cell>
          <cell r="L124">
            <v>114.7</v>
          </cell>
          <cell r="M124">
            <v>521.79999999999995</v>
          </cell>
          <cell r="N124">
            <v>521.79999999999995</v>
          </cell>
        </row>
        <row r="125">
          <cell r="C125" t="str">
            <v>착암기</v>
          </cell>
          <cell r="E125">
            <v>1</v>
          </cell>
          <cell r="G125">
            <v>48.7</v>
          </cell>
          <cell r="H125">
            <v>48.7</v>
          </cell>
          <cell r="M125">
            <v>48.7</v>
          </cell>
          <cell r="N125">
            <v>48.7</v>
          </cell>
        </row>
        <row r="126">
          <cell r="A126">
            <v>31</v>
          </cell>
          <cell r="C126" t="str">
            <v>암절취</v>
          </cell>
          <cell r="D126" t="str">
            <v>연암</v>
          </cell>
          <cell r="E126">
            <v>1</v>
          </cell>
          <cell r="F126" t="str">
            <v>㎥</v>
          </cell>
          <cell r="H126">
            <v>13212</v>
          </cell>
          <cell r="I126" t="str">
            <v/>
          </cell>
          <cell r="J126">
            <v>11553</v>
          </cell>
          <cell r="K126" t="str">
            <v/>
          </cell>
          <cell r="L126">
            <v>772</v>
          </cell>
          <cell r="M126" t="str">
            <v/>
          </cell>
          <cell r="N126">
            <v>887</v>
          </cell>
        </row>
        <row r="127">
          <cell r="B127">
            <v>39</v>
          </cell>
          <cell r="C127" t="str">
            <v>암절취연암기계절취</v>
          </cell>
          <cell r="D127" t="str">
            <v>공기압축기10.3㎥/min</v>
          </cell>
          <cell r="E127">
            <v>1</v>
          </cell>
          <cell r="F127" t="str">
            <v>㎥</v>
          </cell>
          <cell r="G127">
            <v>1178.5</v>
          </cell>
          <cell r="H127">
            <v>1178.5</v>
          </cell>
          <cell r="I127">
            <v>705.2</v>
          </cell>
          <cell r="J127">
            <v>705.2</v>
          </cell>
          <cell r="K127">
            <v>232.8</v>
          </cell>
          <cell r="L127">
            <v>232.8</v>
          </cell>
          <cell r="M127">
            <v>240.5</v>
          </cell>
          <cell r="N127">
            <v>240.5</v>
          </cell>
        </row>
        <row r="128">
          <cell r="C128" t="str">
            <v>폭약</v>
          </cell>
          <cell r="D128" t="str">
            <v/>
          </cell>
          <cell r="E128">
            <v>0.12</v>
          </cell>
          <cell r="F128" t="str">
            <v>KG</v>
          </cell>
          <cell r="G128">
            <v>1192</v>
          </cell>
          <cell r="H128">
            <v>143</v>
          </cell>
          <cell r="I128">
            <v>0</v>
          </cell>
          <cell r="J128">
            <v>0</v>
          </cell>
          <cell r="K128">
            <v>1192</v>
          </cell>
          <cell r="L128">
            <v>143</v>
          </cell>
          <cell r="M128">
            <v>0</v>
          </cell>
          <cell r="N128">
            <v>0</v>
          </cell>
        </row>
        <row r="129">
          <cell r="C129" t="str">
            <v>뇌관</v>
          </cell>
          <cell r="D129" t="str">
            <v/>
          </cell>
          <cell r="E129">
            <v>0.6</v>
          </cell>
          <cell r="F129" t="str">
            <v>KG</v>
          </cell>
          <cell r="G129">
            <v>65.900000000000006</v>
          </cell>
          <cell r="H129">
            <v>39.5</v>
          </cell>
          <cell r="I129">
            <v>0</v>
          </cell>
          <cell r="J129">
            <v>0</v>
          </cell>
          <cell r="K129">
            <v>65.900000000000006</v>
          </cell>
          <cell r="L129">
            <v>39.5</v>
          </cell>
          <cell r="M129">
            <v>0</v>
          </cell>
          <cell r="N129">
            <v>0</v>
          </cell>
        </row>
        <row r="130">
          <cell r="C130" t="str">
            <v>빗트</v>
          </cell>
          <cell r="D130" t="str">
            <v/>
          </cell>
          <cell r="E130">
            <v>4.0000000000000001E-3</v>
          </cell>
          <cell r="F130" t="str">
            <v/>
          </cell>
          <cell r="G130">
            <v>58500</v>
          </cell>
          <cell r="H130">
            <v>234</v>
          </cell>
          <cell r="I130">
            <v>0</v>
          </cell>
          <cell r="J130">
            <v>0</v>
          </cell>
          <cell r="K130">
            <v>58500</v>
          </cell>
          <cell r="L130">
            <v>234</v>
          </cell>
          <cell r="M130">
            <v>0</v>
          </cell>
          <cell r="N130">
            <v>0</v>
          </cell>
        </row>
        <row r="131">
          <cell r="C131" t="str">
            <v>화약공</v>
          </cell>
          <cell r="D131" t="str">
            <v/>
          </cell>
          <cell r="E131">
            <v>0.06</v>
          </cell>
          <cell r="F131" t="str">
            <v>인</v>
          </cell>
          <cell r="G131">
            <v>64300</v>
          </cell>
          <cell r="H131">
            <v>3858</v>
          </cell>
          <cell r="I131">
            <v>64300</v>
          </cell>
          <cell r="J131">
            <v>3858</v>
          </cell>
          <cell r="K131">
            <v>0</v>
          </cell>
          <cell r="L131">
            <v>0</v>
          </cell>
          <cell r="M131">
            <v>0</v>
          </cell>
          <cell r="N131">
            <v>0</v>
          </cell>
        </row>
        <row r="132">
          <cell r="C132" t="str">
            <v>보통인부</v>
          </cell>
          <cell r="D132" t="str">
            <v/>
          </cell>
          <cell r="E132">
            <v>1</v>
          </cell>
          <cell r="F132" t="str">
            <v>인</v>
          </cell>
          <cell r="G132">
            <v>4452</v>
          </cell>
          <cell r="H132">
            <v>4452</v>
          </cell>
          <cell r="I132">
            <v>4452</v>
          </cell>
          <cell r="J132">
            <v>4452</v>
          </cell>
          <cell r="K132">
            <v>0</v>
          </cell>
          <cell r="L132">
            <v>0</v>
          </cell>
          <cell r="M132">
            <v>0</v>
          </cell>
          <cell r="N132">
            <v>0</v>
          </cell>
        </row>
        <row r="133">
          <cell r="C133" t="str">
            <v>착암공</v>
          </cell>
          <cell r="D133" t="str">
            <v/>
          </cell>
          <cell r="E133">
            <v>3.2000000000000001E-2</v>
          </cell>
          <cell r="F133" t="str">
            <v>인</v>
          </cell>
          <cell r="G133">
            <v>56200</v>
          </cell>
          <cell r="H133">
            <v>1798.4</v>
          </cell>
          <cell r="I133">
            <v>56200</v>
          </cell>
          <cell r="J133">
            <v>1798.4</v>
          </cell>
          <cell r="K133">
            <v>0</v>
          </cell>
          <cell r="L133">
            <v>0</v>
          </cell>
          <cell r="M133">
            <v>0</v>
          </cell>
          <cell r="N133">
            <v>0</v>
          </cell>
        </row>
        <row r="134">
          <cell r="B134">
            <v>41</v>
          </cell>
          <cell r="C134" t="str">
            <v>암절취연암</v>
          </cell>
          <cell r="D134" t="str">
            <v>백호우0.7㎥</v>
          </cell>
          <cell r="E134">
            <v>1</v>
          </cell>
          <cell r="F134" t="str">
            <v>㎥</v>
          </cell>
          <cell r="G134">
            <v>1420.6</v>
          </cell>
          <cell r="H134">
            <v>1420.6</v>
          </cell>
          <cell r="I134">
            <v>739.5</v>
          </cell>
          <cell r="J134">
            <v>739.5</v>
          </cell>
          <cell r="K134">
            <v>122.8</v>
          </cell>
          <cell r="L134">
            <v>122.8</v>
          </cell>
          <cell r="M134">
            <v>558.29999999999995</v>
          </cell>
          <cell r="N134">
            <v>558.29999999999995</v>
          </cell>
        </row>
        <row r="135">
          <cell r="C135" t="str">
            <v>착암기</v>
          </cell>
          <cell r="E135">
            <v>1</v>
          </cell>
          <cell r="G135">
            <v>89</v>
          </cell>
          <cell r="H135">
            <v>89</v>
          </cell>
          <cell r="M135">
            <v>89</v>
          </cell>
          <cell r="N135">
            <v>89</v>
          </cell>
        </row>
        <row r="136">
          <cell r="A136">
            <v>33</v>
          </cell>
          <cell r="C136" t="str">
            <v>암절취</v>
          </cell>
          <cell r="D136" t="str">
            <v>보통암</v>
          </cell>
          <cell r="E136">
            <v>1</v>
          </cell>
          <cell r="F136" t="str">
            <v>㎥</v>
          </cell>
          <cell r="H136">
            <v>16349</v>
          </cell>
          <cell r="I136" t="str">
            <v/>
          </cell>
          <cell r="J136">
            <v>14191</v>
          </cell>
          <cell r="K136" t="str">
            <v/>
          </cell>
          <cell r="L136">
            <v>1025</v>
          </cell>
          <cell r="M136" t="str">
            <v/>
          </cell>
          <cell r="N136">
            <v>1133</v>
          </cell>
        </row>
        <row r="137">
          <cell r="B137">
            <v>43</v>
          </cell>
          <cell r="C137" t="str">
            <v>암절취보통암기계절취</v>
          </cell>
          <cell r="D137" t="str">
            <v>공기압축기10.3㎥/min</v>
          </cell>
          <cell r="E137">
            <v>1</v>
          </cell>
          <cell r="F137" t="str">
            <v>㎥</v>
          </cell>
          <cell r="G137">
            <v>1767.9</v>
          </cell>
          <cell r="H137">
            <v>1767.9</v>
          </cell>
          <cell r="I137">
            <v>1057.9000000000001</v>
          </cell>
          <cell r="J137">
            <v>1057.9000000000001</v>
          </cell>
          <cell r="K137">
            <v>349.3</v>
          </cell>
          <cell r="L137">
            <v>349.3</v>
          </cell>
          <cell r="M137">
            <v>360.7</v>
          </cell>
          <cell r="N137">
            <v>360.7</v>
          </cell>
        </row>
        <row r="138">
          <cell r="C138" t="str">
            <v>폭약</v>
          </cell>
          <cell r="D138" t="str">
            <v/>
          </cell>
          <cell r="E138">
            <v>0.16</v>
          </cell>
          <cell r="F138" t="str">
            <v>KG</v>
          </cell>
          <cell r="G138">
            <v>1192</v>
          </cell>
          <cell r="H138">
            <v>190.7</v>
          </cell>
          <cell r="I138">
            <v>0</v>
          </cell>
          <cell r="J138">
            <v>0</v>
          </cell>
          <cell r="K138">
            <v>1192</v>
          </cell>
          <cell r="L138">
            <v>190.7</v>
          </cell>
          <cell r="M138">
            <v>0</v>
          </cell>
          <cell r="N138">
            <v>0</v>
          </cell>
        </row>
        <row r="139">
          <cell r="C139" t="str">
            <v>뇌관</v>
          </cell>
          <cell r="D139" t="str">
            <v/>
          </cell>
          <cell r="E139">
            <v>0.8</v>
          </cell>
          <cell r="F139" t="str">
            <v>KG</v>
          </cell>
          <cell r="G139">
            <v>65.900000000000006</v>
          </cell>
          <cell r="H139">
            <v>52.7</v>
          </cell>
          <cell r="I139">
            <v>0</v>
          </cell>
          <cell r="J139">
            <v>0</v>
          </cell>
          <cell r="K139">
            <v>65.900000000000006</v>
          </cell>
          <cell r="L139">
            <v>52.7</v>
          </cell>
          <cell r="M139">
            <v>0</v>
          </cell>
          <cell r="N139">
            <v>0</v>
          </cell>
        </row>
        <row r="140">
          <cell r="C140" t="str">
            <v>빗트</v>
          </cell>
          <cell r="D140" t="str">
            <v/>
          </cell>
          <cell r="E140">
            <v>5.0000000000000001E-3</v>
          </cell>
          <cell r="F140" t="str">
            <v/>
          </cell>
          <cell r="G140">
            <v>58500</v>
          </cell>
          <cell r="H140">
            <v>292.5</v>
          </cell>
          <cell r="I140">
            <v>0</v>
          </cell>
          <cell r="J140">
            <v>0</v>
          </cell>
          <cell r="K140">
            <v>58500</v>
          </cell>
          <cell r="L140">
            <v>292.5</v>
          </cell>
          <cell r="M140">
            <v>0</v>
          </cell>
          <cell r="N140">
            <v>0</v>
          </cell>
        </row>
        <row r="141">
          <cell r="C141" t="str">
            <v>화약공</v>
          </cell>
          <cell r="D141" t="str">
            <v/>
          </cell>
          <cell r="E141">
            <v>7.0000000000000007E-2</v>
          </cell>
          <cell r="F141" t="str">
            <v>인</v>
          </cell>
          <cell r="G141">
            <v>64300</v>
          </cell>
          <cell r="H141">
            <v>4501</v>
          </cell>
          <cell r="I141">
            <v>64300</v>
          </cell>
          <cell r="J141">
            <v>4501</v>
          </cell>
          <cell r="K141">
            <v>0</v>
          </cell>
          <cell r="L141">
            <v>0</v>
          </cell>
          <cell r="M141">
            <v>0</v>
          </cell>
          <cell r="N141">
            <v>0</v>
          </cell>
        </row>
        <row r="142">
          <cell r="C142" t="str">
            <v>보통인부</v>
          </cell>
          <cell r="D142" t="str">
            <v/>
          </cell>
          <cell r="E142">
            <v>1</v>
          </cell>
          <cell r="F142" t="str">
            <v>인</v>
          </cell>
          <cell r="G142">
            <v>5088</v>
          </cell>
          <cell r="H142">
            <v>5088</v>
          </cell>
          <cell r="I142">
            <v>5088</v>
          </cell>
          <cell r="J142">
            <v>5088</v>
          </cell>
          <cell r="K142">
            <v>0</v>
          </cell>
          <cell r="L142">
            <v>0</v>
          </cell>
          <cell r="M142">
            <v>0</v>
          </cell>
          <cell r="N142">
            <v>0</v>
          </cell>
        </row>
        <row r="143">
          <cell r="C143" t="str">
            <v>착암공</v>
          </cell>
          <cell r="D143" t="str">
            <v/>
          </cell>
          <cell r="E143">
            <v>4.8000000000000001E-2</v>
          </cell>
          <cell r="F143" t="str">
            <v>인</v>
          </cell>
          <cell r="G143">
            <v>56200</v>
          </cell>
          <cell r="H143">
            <v>2697.6</v>
          </cell>
          <cell r="I143">
            <v>56200</v>
          </cell>
          <cell r="J143">
            <v>2697.6</v>
          </cell>
          <cell r="K143">
            <v>0</v>
          </cell>
          <cell r="L143">
            <v>0</v>
          </cell>
          <cell r="M143">
            <v>0</v>
          </cell>
          <cell r="N143">
            <v>0</v>
          </cell>
        </row>
        <row r="144">
          <cell r="B144">
            <v>45</v>
          </cell>
          <cell r="C144" t="str">
            <v>암절취보통암</v>
          </cell>
          <cell r="D144" t="str">
            <v>백호우0.7㎥</v>
          </cell>
          <cell r="E144">
            <v>1</v>
          </cell>
          <cell r="F144" t="str">
            <v>㎥</v>
          </cell>
          <cell r="G144">
            <v>1627.3000000000002</v>
          </cell>
          <cell r="H144">
            <v>1627.3000000000002</v>
          </cell>
          <cell r="I144">
            <v>847.1</v>
          </cell>
          <cell r="J144">
            <v>847.1</v>
          </cell>
          <cell r="K144">
            <v>140.6</v>
          </cell>
          <cell r="L144">
            <v>140.6</v>
          </cell>
          <cell r="M144">
            <v>639.6</v>
          </cell>
          <cell r="N144">
            <v>639.6</v>
          </cell>
        </row>
        <row r="145">
          <cell r="C145" t="str">
            <v>착암기</v>
          </cell>
          <cell r="E145">
            <v>1</v>
          </cell>
          <cell r="G145">
            <v>133.6</v>
          </cell>
          <cell r="H145">
            <v>133.6</v>
          </cell>
          <cell r="M145">
            <v>133.6</v>
          </cell>
          <cell r="N145">
            <v>133.6</v>
          </cell>
        </row>
        <row r="146">
          <cell r="A146">
            <v>93</v>
          </cell>
          <cell r="C146" t="str">
            <v>소할</v>
          </cell>
          <cell r="D146" t="str">
            <v>대형브레이카+백호0.7</v>
          </cell>
          <cell r="E146">
            <v>1</v>
          </cell>
          <cell r="F146" t="str">
            <v>㎥</v>
          </cell>
          <cell r="H146">
            <v>2494</v>
          </cell>
          <cell r="I146" t="str">
            <v/>
          </cell>
          <cell r="J146">
            <v>957</v>
          </cell>
          <cell r="K146" t="str">
            <v/>
          </cell>
          <cell r="L146">
            <v>352</v>
          </cell>
          <cell r="M146" t="str">
            <v/>
          </cell>
          <cell r="N146">
            <v>1185</v>
          </cell>
        </row>
        <row r="147">
          <cell r="B147">
            <v>105</v>
          </cell>
          <cell r="C147" t="str">
            <v>소할</v>
          </cell>
          <cell r="D147" t="str">
            <v>대형브레이카+백호0.7</v>
          </cell>
          <cell r="E147">
            <v>1</v>
          </cell>
          <cell r="F147" t="str">
            <v>㎥</v>
          </cell>
          <cell r="G147">
            <v>2295.8000000000002</v>
          </cell>
          <cell r="H147">
            <v>2295.8000000000002</v>
          </cell>
          <cell r="I147">
            <v>957.7</v>
          </cell>
          <cell r="J147">
            <v>957.7</v>
          </cell>
          <cell r="K147">
            <v>152.69999999999999</v>
          </cell>
          <cell r="L147">
            <v>152.69999999999999</v>
          </cell>
          <cell r="M147">
            <v>1185.4000000000001</v>
          </cell>
          <cell r="N147">
            <v>1185.4000000000001</v>
          </cell>
        </row>
        <row r="148">
          <cell r="C148" t="str">
            <v>치츨소모비</v>
          </cell>
          <cell r="E148">
            <v>1</v>
          </cell>
          <cell r="G148">
            <v>200</v>
          </cell>
          <cell r="H148">
            <v>200</v>
          </cell>
          <cell r="K148">
            <v>200</v>
          </cell>
          <cell r="L148">
            <v>200</v>
          </cell>
        </row>
        <row r="149">
          <cell r="A149">
            <v>9</v>
          </cell>
          <cell r="C149" t="str">
            <v>줄떼</v>
          </cell>
          <cell r="E149">
            <v>1</v>
          </cell>
          <cell r="F149" t="str">
            <v>㎡</v>
          </cell>
          <cell r="H149">
            <v>3596</v>
          </cell>
          <cell r="I149" t="str">
            <v/>
          </cell>
          <cell r="J149">
            <v>3106</v>
          </cell>
          <cell r="K149" t="str">
            <v/>
          </cell>
          <cell r="L149">
            <v>485</v>
          </cell>
          <cell r="M149" t="str">
            <v/>
          </cell>
          <cell r="N149">
            <v>5</v>
          </cell>
        </row>
        <row r="150">
          <cell r="C150" t="str">
            <v>지게운반</v>
          </cell>
          <cell r="D150" t="str">
            <v/>
          </cell>
          <cell r="E150">
            <v>3.1770000000000001E-3</v>
          </cell>
          <cell r="F150" t="str">
            <v>인</v>
          </cell>
          <cell r="G150">
            <v>31800</v>
          </cell>
          <cell r="H150">
            <v>101</v>
          </cell>
          <cell r="I150">
            <v>31800</v>
          </cell>
          <cell r="J150">
            <v>101</v>
          </cell>
          <cell r="K150">
            <v>0</v>
          </cell>
          <cell r="L150">
            <v>0</v>
          </cell>
          <cell r="M150">
            <v>0</v>
          </cell>
          <cell r="N150">
            <v>0</v>
          </cell>
        </row>
        <row r="151">
          <cell r="B151">
            <v>11</v>
          </cell>
          <cell r="C151" t="str">
            <v>운반</v>
          </cell>
          <cell r="D151" t="str">
            <v>경운기1000KG</v>
          </cell>
          <cell r="E151">
            <v>1</v>
          </cell>
          <cell r="F151" t="str">
            <v>㎡</v>
          </cell>
          <cell r="G151">
            <v>91.1</v>
          </cell>
          <cell r="H151">
            <v>91.1</v>
          </cell>
          <cell r="I151">
            <v>84.3</v>
          </cell>
          <cell r="J151">
            <v>84.3</v>
          </cell>
          <cell r="K151">
            <v>1.6</v>
          </cell>
          <cell r="L151">
            <v>1.6</v>
          </cell>
          <cell r="M151">
            <v>5.2</v>
          </cell>
          <cell r="N151">
            <v>5.2</v>
          </cell>
        </row>
        <row r="152">
          <cell r="C152" t="str">
            <v>상하차료</v>
          </cell>
          <cell r="E152">
            <v>8.83E-4</v>
          </cell>
          <cell r="F152" t="str">
            <v>인</v>
          </cell>
          <cell r="G152">
            <v>31800</v>
          </cell>
          <cell r="H152">
            <v>43</v>
          </cell>
          <cell r="I152">
            <v>31800</v>
          </cell>
          <cell r="J152">
            <v>43</v>
          </cell>
          <cell r="K152">
            <v>0</v>
          </cell>
          <cell r="L152">
            <v>0</v>
          </cell>
          <cell r="M152">
            <v>0</v>
          </cell>
          <cell r="N152">
            <v>0</v>
          </cell>
        </row>
        <row r="153">
          <cell r="C153" t="str">
            <v>떼값</v>
          </cell>
          <cell r="F153" t="str">
            <v>㎡</v>
          </cell>
          <cell r="G153">
            <v>200</v>
          </cell>
          <cell r="H153">
            <v>484</v>
          </cell>
          <cell r="J153">
            <v>0</v>
          </cell>
          <cell r="K153">
            <v>200</v>
          </cell>
          <cell r="L153">
            <v>484</v>
          </cell>
          <cell r="N153">
            <v>0</v>
          </cell>
        </row>
        <row r="154">
          <cell r="C154" t="str">
            <v>떼붙임</v>
          </cell>
          <cell r="E154">
            <v>6.9000000000000006E-2</v>
          </cell>
          <cell r="F154" t="str">
            <v>인</v>
          </cell>
          <cell r="G154">
            <v>31800</v>
          </cell>
          <cell r="H154">
            <v>2194.1999999999998</v>
          </cell>
          <cell r="I154">
            <v>31800</v>
          </cell>
          <cell r="J154">
            <v>2194.1999999999998</v>
          </cell>
          <cell r="L154">
            <v>0</v>
          </cell>
          <cell r="N154">
            <v>0</v>
          </cell>
        </row>
        <row r="155">
          <cell r="C155" t="str">
            <v>법면고르기</v>
          </cell>
          <cell r="H155">
            <v>683.7</v>
          </cell>
          <cell r="J155">
            <v>683.7</v>
          </cell>
        </row>
        <row r="157">
          <cell r="A157">
            <v>11</v>
          </cell>
          <cell r="C157" t="str">
            <v>평떼</v>
          </cell>
          <cell r="E157">
            <v>1</v>
          </cell>
          <cell r="F157" t="str">
            <v>㎡</v>
          </cell>
          <cell r="H157">
            <v>6597</v>
          </cell>
          <cell r="I157" t="str">
            <v/>
          </cell>
          <cell r="J157">
            <v>4183</v>
          </cell>
          <cell r="K157" t="str">
            <v/>
          </cell>
          <cell r="L157">
            <v>2399</v>
          </cell>
          <cell r="M157" t="str">
            <v/>
          </cell>
          <cell r="N157">
            <v>15</v>
          </cell>
        </row>
        <row r="158">
          <cell r="C158" t="str">
            <v>지게운반</v>
          </cell>
          <cell r="D158" t="str">
            <v/>
          </cell>
          <cell r="E158">
            <v>3.1770000000000001E-3</v>
          </cell>
          <cell r="F158" t="str">
            <v>인</v>
          </cell>
          <cell r="G158">
            <v>31800</v>
          </cell>
          <cell r="H158">
            <v>101</v>
          </cell>
          <cell r="I158">
            <v>31800</v>
          </cell>
          <cell r="J158">
            <v>101</v>
          </cell>
          <cell r="K158">
            <v>0</v>
          </cell>
          <cell r="L158">
            <v>0</v>
          </cell>
          <cell r="M158">
            <v>0</v>
          </cell>
          <cell r="N158">
            <v>0</v>
          </cell>
        </row>
        <row r="159">
          <cell r="B159">
            <v>13</v>
          </cell>
          <cell r="C159" t="str">
            <v>운반</v>
          </cell>
          <cell r="D159" t="str">
            <v>경운기1000KG</v>
          </cell>
          <cell r="E159">
            <v>1</v>
          </cell>
          <cell r="F159" t="str">
            <v>㎡</v>
          </cell>
          <cell r="G159">
            <v>273.59999999999997</v>
          </cell>
          <cell r="H159">
            <v>273.59999999999997</v>
          </cell>
          <cell r="I159">
            <v>253.1</v>
          </cell>
          <cell r="J159">
            <v>253.1</v>
          </cell>
          <cell r="K159">
            <v>4.8</v>
          </cell>
          <cell r="L159">
            <v>4.8</v>
          </cell>
          <cell r="M159">
            <v>15.7</v>
          </cell>
          <cell r="N159">
            <v>15.7</v>
          </cell>
        </row>
        <row r="160">
          <cell r="C160" t="str">
            <v>상하차료</v>
          </cell>
          <cell r="E160">
            <v>2.6900000000000001E-3</v>
          </cell>
          <cell r="G160">
            <v>31800</v>
          </cell>
          <cell r="H160">
            <v>90</v>
          </cell>
          <cell r="I160">
            <v>31800</v>
          </cell>
          <cell r="J160">
            <v>90</v>
          </cell>
          <cell r="K160">
            <v>0</v>
          </cell>
          <cell r="L160">
            <v>0</v>
          </cell>
          <cell r="M160">
            <v>0</v>
          </cell>
          <cell r="N160">
            <v>0</v>
          </cell>
        </row>
        <row r="161">
          <cell r="C161" t="str">
            <v>떼값</v>
          </cell>
          <cell r="F161" t="str">
            <v>㎡</v>
          </cell>
          <cell r="G161">
            <v>200</v>
          </cell>
          <cell r="H161">
            <v>2395</v>
          </cell>
          <cell r="J161">
            <v>0</v>
          </cell>
          <cell r="K161">
            <v>200</v>
          </cell>
          <cell r="L161">
            <v>2395</v>
          </cell>
          <cell r="N161">
            <v>0</v>
          </cell>
        </row>
        <row r="162">
          <cell r="C162" t="str">
            <v>떼붙임</v>
          </cell>
          <cell r="E162">
            <v>6.9000000000000006E-2</v>
          </cell>
          <cell r="F162" t="str">
            <v>인</v>
          </cell>
          <cell r="G162">
            <v>31800</v>
          </cell>
          <cell r="H162">
            <v>2194.1999999999998</v>
          </cell>
          <cell r="I162">
            <v>31800</v>
          </cell>
          <cell r="J162">
            <v>2194.1999999999998</v>
          </cell>
          <cell r="L162">
            <v>0</v>
          </cell>
          <cell r="N162">
            <v>0</v>
          </cell>
        </row>
        <row r="163">
          <cell r="C163" t="str">
            <v>꼬치</v>
          </cell>
          <cell r="E163">
            <v>6.6E-3</v>
          </cell>
          <cell r="F163" t="str">
            <v>인</v>
          </cell>
          <cell r="G163">
            <v>31800</v>
          </cell>
          <cell r="H163">
            <v>209.8</v>
          </cell>
          <cell r="I163">
            <v>31800</v>
          </cell>
          <cell r="J163">
            <v>209.8</v>
          </cell>
        </row>
        <row r="164">
          <cell r="C164" t="str">
            <v>비탈면고르기</v>
          </cell>
          <cell r="G164">
            <v>31800</v>
          </cell>
          <cell r="H164">
            <v>1335.6</v>
          </cell>
          <cell r="I164">
            <v>31800</v>
          </cell>
          <cell r="J164">
            <v>1335.6</v>
          </cell>
        </row>
        <row r="166">
          <cell r="A166">
            <v>15</v>
          </cell>
          <cell r="C166" t="str">
            <v>유용성토</v>
          </cell>
          <cell r="D166" t="str">
            <v>통관-제당</v>
          </cell>
          <cell r="E166">
            <v>1</v>
          </cell>
          <cell r="F166" t="str">
            <v>㎥</v>
          </cell>
          <cell r="H166">
            <v>1387</v>
          </cell>
          <cell r="I166" t="str">
            <v/>
          </cell>
          <cell r="J166">
            <v>780</v>
          </cell>
          <cell r="K166" t="str">
            <v/>
          </cell>
          <cell r="L166">
            <v>130</v>
          </cell>
          <cell r="M166" t="str">
            <v/>
          </cell>
          <cell r="N166">
            <v>477</v>
          </cell>
        </row>
        <row r="167">
          <cell r="B167">
            <v>17</v>
          </cell>
          <cell r="C167" t="str">
            <v>유용성토</v>
          </cell>
          <cell r="D167" t="str">
            <v>덤프트럭2.5TON</v>
          </cell>
          <cell r="E167">
            <v>1</v>
          </cell>
          <cell r="F167" t="str">
            <v>㎥</v>
          </cell>
          <cell r="G167">
            <v>590.19999999999993</v>
          </cell>
          <cell r="H167">
            <v>590.19999999999993</v>
          </cell>
          <cell r="I167">
            <v>386.2</v>
          </cell>
          <cell r="J167">
            <v>386.2</v>
          </cell>
          <cell r="K167">
            <v>51.4</v>
          </cell>
          <cell r="L167">
            <v>51.4</v>
          </cell>
          <cell r="M167">
            <v>152.6</v>
          </cell>
          <cell r="N167">
            <v>152.6</v>
          </cell>
        </row>
        <row r="168">
          <cell r="B168">
            <v>1</v>
          </cell>
          <cell r="C168" t="str">
            <v>적사</v>
          </cell>
          <cell r="D168" t="str">
            <v>백호우0.7㎥</v>
          </cell>
          <cell r="E168">
            <v>1</v>
          </cell>
          <cell r="F168" t="str">
            <v>㎥</v>
          </cell>
          <cell r="G168">
            <v>638.70000000000005</v>
          </cell>
          <cell r="H168">
            <v>638.70000000000005</v>
          </cell>
          <cell r="I168">
            <v>332.5</v>
          </cell>
          <cell r="J168">
            <v>332.5</v>
          </cell>
          <cell r="K168">
            <v>55.2</v>
          </cell>
          <cell r="L168">
            <v>55.2</v>
          </cell>
          <cell r="M168">
            <v>251</v>
          </cell>
          <cell r="N168">
            <v>251</v>
          </cell>
        </row>
        <row r="169">
          <cell r="B169">
            <v>19</v>
          </cell>
          <cell r="C169" t="str">
            <v>유용성토(고르고다지기)</v>
          </cell>
          <cell r="D169" t="str">
            <v>도쟈  19ton+견인양족식로울러9ton</v>
          </cell>
          <cell r="E169">
            <v>1</v>
          </cell>
          <cell r="F169" t="str">
            <v>㎥</v>
          </cell>
          <cell r="G169">
            <v>159.10000000000002</v>
          </cell>
          <cell r="H169">
            <v>159.10000000000002</v>
          </cell>
          <cell r="I169">
            <v>61.7</v>
          </cell>
          <cell r="J169">
            <v>61.7</v>
          </cell>
          <cell r="K169">
            <v>23.6</v>
          </cell>
          <cell r="L169">
            <v>23.6</v>
          </cell>
          <cell r="M169">
            <v>73.8</v>
          </cell>
          <cell r="N169">
            <v>73.8</v>
          </cell>
        </row>
        <row r="171">
          <cell r="A171">
            <v>17</v>
          </cell>
          <cell r="C171" t="str">
            <v>잔토처리</v>
          </cell>
          <cell r="E171">
            <v>1</v>
          </cell>
          <cell r="F171" t="str">
            <v>㎥</v>
          </cell>
          <cell r="H171">
            <v>464</v>
          </cell>
          <cell r="I171" t="str">
            <v/>
          </cell>
          <cell r="J171">
            <v>194</v>
          </cell>
          <cell r="K171" t="str">
            <v/>
          </cell>
          <cell r="L171">
            <v>74</v>
          </cell>
          <cell r="M171" t="str">
            <v/>
          </cell>
          <cell r="N171">
            <v>196</v>
          </cell>
        </row>
        <row r="172">
          <cell r="B172">
            <v>21</v>
          </cell>
          <cell r="C172" t="str">
            <v>잔토처리(보통)</v>
          </cell>
          <cell r="D172" t="str">
            <v>도쟈19TON</v>
          </cell>
          <cell r="E172">
            <v>1</v>
          </cell>
          <cell r="F172" t="str">
            <v>㎥</v>
          </cell>
          <cell r="G172">
            <v>465.3</v>
          </cell>
          <cell r="H172">
            <v>465.3</v>
          </cell>
          <cell r="I172">
            <v>194.6</v>
          </cell>
          <cell r="J172">
            <v>194.6</v>
          </cell>
          <cell r="K172">
            <v>74.400000000000006</v>
          </cell>
          <cell r="L172">
            <v>74.400000000000006</v>
          </cell>
          <cell r="M172">
            <v>196.3</v>
          </cell>
          <cell r="N172">
            <v>196.3</v>
          </cell>
        </row>
        <row r="174">
          <cell r="A174">
            <v>21</v>
          </cell>
          <cell r="C174" t="str">
            <v>절토90(일반)</v>
          </cell>
          <cell r="D174" t="str">
            <v>백호우 0.7㎥</v>
          </cell>
          <cell r="E174">
            <v>1</v>
          </cell>
          <cell r="F174" t="str">
            <v>㎥</v>
          </cell>
          <cell r="H174">
            <v>472</v>
          </cell>
          <cell r="I174" t="str">
            <v/>
          </cell>
          <cell r="J174">
            <v>246</v>
          </cell>
          <cell r="K174" t="str">
            <v/>
          </cell>
          <cell r="L174">
            <v>41</v>
          </cell>
          <cell r="M174" t="str">
            <v/>
          </cell>
          <cell r="N174">
            <v>185</v>
          </cell>
        </row>
        <row r="175">
          <cell r="B175">
            <v>25</v>
          </cell>
          <cell r="C175" t="str">
            <v>절토</v>
          </cell>
          <cell r="D175" t="str">
            <v>백호우0.7㎥</v>
          </cell>
          <cell r="E175">
            <v>1</v>
          </cell>
          <cell r="F175" t="str">
            <v>㎥</v>
          </cell>
          <cell r="G175">
            <v>472.7</v>
          </cell>
          <cell r="H175">
            <v>472.7</v>
          </cell>
          <cell r="I175">
            <v>246.1</v>
          </cell>
          <cell r="J175">
            <v>246.1</v>
          </cell>
          <cell r="K175">
            <v>40.799999999999997</v>
          </cell>
          <cell r="L175">
            <v>40.799999999999997</v>
          </cell>
          <cell r="M175">
            <v>185.8</v>
          </cell>
          <cell r="N175">
            <v>185.8</v>
          </cell>
        </row>
        <row r="177">
          <cell r="A177">
            <v>27</v>
          </cell>
          <cell r="C177" t="str">
            <v>되메우기</v>
          </cell>
          <cell r="D177" t="str">
            <v>백호우0.7㎥</v>
          </cell>
          <cell r="F177" t="str">
            <v>㎥</v>
          </cell>
          <cell r="H177">
            <v>747</v>
          </cell>
          <cell r="I177" t="str">
            <v/>
          </cell>
          <cell r="J177">
            <v>541</v>
          </cell>
          <cell r="K177" t="str">
            <v/>
          </cell>
          <cell r="L177">
            <v>37</v>
          </cell>
          <cell r="M177" t="str">
            <v/>
          </cell>
          <cell r="N177">
            <v>169</v>
          </cell>
        </row>
        <row r="178">
          <cell r="C178" t="str">
            <v>보통인부</v>
          </cell>
          <cell r="D178" t="str">
            <v/>
          </cell>
          <cell r="E178">
            <v>1.0000000000000002E-2</v>
          </cell>
          <cell r="F178" t="str">
            <v/>
          </cell>
          <cell r="G178">
            <v>31800</v>
          </cell>
          <cell r="H178">
            <v>318</v>
          </cell>
          <cell r="I178">
            <v>31800</v>
          </cell>
          <cell r="J178">
            <v>318</v>
          </cell>
          <cell r="K178">
            <v>0</v>
          </cell>
          <cell r="L178">
            <v>0</v>
          </cell>
          <cell r="M178">
            <v>0</v>
          </cell>
          <cell r="N178">
            <v>0</v>
          </cell>
        </row>
        <row r="179">
          <cell r="B179">
            <v>33</v>
          </cell>
          <cell r="C179" t="str">
            <v>되메우기(기계90%)</v>
          </cell>
          <cell r="D179" t="str">
            <v>백호우0.7㎥</v>
          </cell>
          <cell r="E179">
            <v>1</v>
          </cell>
          <cell r="F179" t="str">
            <v>㎥</v>
          </cell>
          <cell r="G179">
            <v>429.90000000000003</v>
          </cell>
          <cell r="H179">
            <v>429.90000000000003</v>
          </cell>
          <cell r="I179">
            <v>223.8</v>
          </cell>
          <cell r="J179">
            <v>223.8</v>
          </cell>
          <cell r="K179">
            <v>37.1</v>
          </cell>
          <cell r="L179">
            <v>37.1</v>
          </cell>
          <cell r="M179">
            <v>169</v>
          </cell>
          <cell r="N179">
            <v>169</v>
          </cell>
        </row>
        <row r="181">
          <cell r="A181">
            <v>35</v>
          </cell>
          <cell r="C181" t="str">
            <v>터깍기</v>
          </cell>
          <cell r="D181" t="str">
            <v>도쟈19ton</v>
          </cell>
          <cell r="E181">
            <v>1</v>
          </cell>
          <cell r="F181" t="str">
            <v>㎥</v>
          </cell>
          <cell r="H181">
            <v>1071</v>
          </cell>
          <cell r="I181" t="str">
            <v/>
          </cell>
          <cell r="J181">
            <v>448</v>
          </cell>
          <cell r="K181" t="str">
            <v/>
          </cell>
          <cell r="L181">
            <v>171</v>
          </cell>
          <cell r="M181" t="str">
            <v/>
          </cell>
          <cell r="N181">
            <v>452</v>
          </cell>
        </row>
        <row r="182">
          <cell r="B182">
            <v>47</v>
          </cell>
          <cell r="C182" t="str">
            <v>터깍기</v>
          </cell>
          <cell r="D182" t="str">
            <v>도쟈19TON</v>
          </cell>
          <cell r="E182">
            <v>1</v>
          </cell>
          <cell r="F182" t="str">
            <v>㎥</v>
          </cell>
          <cell r="G182">
            <v>1071.4000000000001</v>
          </cell>
          <cell r="H182">
            <v>1071.4000000000001</v>
          </cell>
          <cell r="I182">
            <v>448</v>
          </cell>
          <cell r="J182">
            <v>448</v>
          </cell>
          <cell r="K182">
            <v>171.3</v>
          </cell>
          <cell r="L182">
            <v>171.3</v>
          </cell>
          <cell r="M182">
            <v>452.1</v>
          </cell>
          <cell r="N182">
            <v>452.1</v>
          </cell>
        </row>
        <row r="184">
          <cell r="A184">
            <v>41</v>
          </cell>
          <cell r="C184" t="str">
            <v>유용성토</v>
          </cell>
          <cell r="D184" t="str">
            <v>제당-제당</v>
          </cell>
          <cell r="E184">
            <v>1</v>
          </cell>
          <cell r="F184" t="str">
            <v>㎥</v>
          </cell>
          <cell r="H184">
            <v>1249</v>
          </cell>
          <cell r="I184" t="str">
            <v/>
          </cell>
          <cell r="J184">
            <v>704</v>
          </cell>
          <cell r="K184" t="str">
            <v/>
          </cell>
          <cell r="L184">
            <v>118</v>
          </cell>
          <cell r="M184" t="str">
            <v/>
          </cell>
          <cell r="N184">
            <v>427</v>
          </cell>
        </row>
        <row r="185">
          <cell r="B185">
            <v>53</v>
          </cell>
          <cell r="C185" t="str">
            <v>제당-제당</v>
          </cell>
          <cell r="D185" t="str">
            <v>덤프트럭2.5TON</v>
          </cell>
          <cell r="E185">
            <v>1</v>
          </cell>
          <cell r="F185" t="str">
            <v>㎥</v>
          </cell>
          <cell r="G185">
            <v>557.5</v>
          </cell>
          <cell r="H185">
            <v>557.5</v>
          </cell>
          <cell r="I185">
            <v>364.8</v>
          </cell>
          <cell r="J185">
            <v>364.8</v>
          </cell>
          <cell r="K185">
            <v>48.5</v>
          </cell>
          <cell r="L185">
            <v>48.5</v>
          </cell>
          <cell r="M185">
            <v>144.19999999999999</v>
          </cell>
          <cell r="N185">
            <v>144.19999999999999</v>
          </cell>
        </row>
        <row r="186">
          <cell r="B186">
            <v>193</v>
          </cell>
          <cell r="C186" t="str">
            <v>적사</v>
          </cell>
          <cell r="D186" t="str">
            <v>백호우0.7㎥</v>
          </cell>
          <cell r="E186">
            <v>1</v>
          </cell>
          <cell r="F186" t="str">
            <v>㎥</v>
          </cell>
          <cell r="G186">
            <v>533.4</v>
          </cell>
          <cell r="H186">
            <v>533.4</v>
          </cell>
          <cell r="I186">
            <v>277.7</v>
          </cell>
          <cell r="J186">
            <v>277.7</v>
          </cell>
          <cell r="K186">
            <v>46.1</v>
          </cell>
          <cell r="L186">
            <v>46.1</v>
          </cell>
          <cell r="M186">
            <v>209.6</v>
          </cell>
          <cell r="N186">
            <v>209.6</v>
          </cell>
        </row>
        <row r="187">
          <cell r="B187">
            <v>55</v>
          </cell>
          <cell r="C187" t="str">
            <v>고르고다지기</v>
          </cell>
          <cell r="D187" t="str">
            <v>도쟈  19ton+견인양족식로울러9ton</v>
          </cell>
          <cell r="E187">
            <v>1</v>
          </cell>
          <cell r="F187" t="str">
            <v>㎥</v>
          </cell>
          <cell r="G187">
            <v>159.10000000000002</v>
          </cell>
          <cell r="H187">
            <v>159.10000000000002</v>
          </cell>
          <cell r="I187">
            <v>61.7</v>
          </cell>
          <cell r="J187">
            <v>61.7</v>
          </cell>
          <cell r="K187">
            <v>23.6</v>
          </cell>
          <cell r="L187">
            <v>23.6</v>
          </cell>
          <cell r="M187">
            <v>73.8</v>
          </cell>
          <cell r="N187">
            <v>73.8</v>
          </cell>
        </row>
        <row r="189">
          <cell r="A189">
            <v>43</v>
          </cell>
          <cell r="C189" t="str">
            <v>벌개제근</v>
          </cell>
          <cell r="E189">
            <v>1</v>
          </cell>
          <cell r="F189" t="str">
            <v>㎡</v>
          </cell>
          <cell r="H189">
            <v>143</v>
          </cell>
          <cell r="I189" t="str">
            <v/>
          </cell>
          <cell r="J189">
            <v>143</v>
          </cell>
          <cell r="K189" t="str">
            <v/>
          </cell>
          <cell r="L189">
            <v>0</v>
          </cell>
          <cell r="M189" t="str">
            <v/>
          </cell>
          <cell r="N189">
            <v>0</v>
          </cell>
        </row>
        <row r="190">
          <cell r="C190" t="str">
            <v>보통인부</v>
          </cell>
          <cell r="D190" t="str">
            <v/>
          </cell>
          <cell r="E190">
            <v>4.4999999999999997E-3</v>
          </cell>
          <cell r="F190" t="str">
            <v>인</v>
          </cell>
          <cell r="G190">
            <v>31800</v>
          </cell>
          <cell r="H190">
            <v>143.1</v>
          </cell>
          <cell r="I190">
            <v>31800</v>
          </cell>
          <cell r="J190">
            <v>143.1</v>
          </cell>
          <cell r="K190">
            <v>0</v>
          </cell>
          <cell r="L190">
            <v>0</v>
          </cell>
          <cell r="M190">
            <v>0</v>
          </cell>
          <cell r="N190">
            <v>0</v>
          </cell>
        </row>
        <row r="192">
          <cell r="A192">
            <v>47</v>
          </cell>
          <cell r="C192" t="str">
            <v>무근콘크리트깨기</v>
          </cell>
          <cell r="D192" t="str">
            <v>인력20%,  기계80%</v>
          </cell>
          <cell r="E192">
            <v>1</v>
          </cell>
          <cell r="F192" t="str">
            <v>㎥</v>
          </cell>
          <cell r="H192">
            <v>44532</v>
          </cell>
          <cell r="I192" t="str">
            <v/>
          </cell>
          <cell r="J192">
            <v>38636</v>
          </cell>
          <cell r="K192" t="str">
            <v/>
          </cell>
          <cell r="L192">
            <v>826</v>
          </cell>
          <cell r="M192" t="str">
            <v/>
          </cell>
          <cell r="N192">
            <v>5070</v>
          </cell>
        </row>
        <row r="193">
          <cell r="C193" t="str">
            <v>할석공</v>
          </cell>
          <cell r="D193" t="str">
            <v/>
          </cell>
          <cell r="E193">
            <v>0.4</v>
          </cell>
          <cell r="F193" t="str">
            <v>인</v>
          </cell>
          <cell r="G193">
            <v>68000</v>
          </cell>
          <cell r="H193">
            <v>27200</v>
          </cell>
          <cell r="I193">
            <v>68000</v>
          </cell>
          <cell r="J193">
            <v>27200</v>
          </cell>
          <cell r="K193">
            <v>0</v>
          </cell>
          <cell r="L193">
            <v>0</v>
          </cell>
          <cell r="M193">
            <v>0</v>
          </cell>
          <cell r="N193">
            <v>0</v>
          </cell>
        </row>
        <row r="194">
          <cell r="C194" t="str">
            <v>잡재료비</v>
          </cell>
          <cell r="D194" t="str">
            <v/>
          </cell>
          <cell r="E194">
            <v>0.05</v>
          </cell>
          <cell r="F194" t="str">
            <v/>
          </cell>
          <cell r="G194">
            <v>27200</v>
          </cell>
          <cell r="H194">
            <v>1360</v>
          </cell>
          <cell r="I194">
            <v>0</v>
          </cell>
          <cell r="J194">
            <v>0</v>
          </cell>
          <cell r="K194">
            <v>0</v>
          </cell>
          <cell r="L194">
            <v>0</v>
          </cell>
          <cell r="M194">
            <v>27200</v>
          </cell>
          <cell r="N194">
            <v>1360</v>
          </cell>
        </row>
        <row r="195">
          <cell r="C195" t="str">
            <v>보통인부</v>
          </cell>
          <cell r="D195" t="str">
            <v>소운반(리어카)</v>
          </cell>
          <cell r="E195">
            <v>1</v>
          </cell>
          <cell r="F195" t="str">
            <v>인</v>
          </cell>
          <cell r="G195">
            <v>1549.3</v>
          </cell>
          <cell r="H195">
            <v>1549.3</v>
          </cell>
          <cell r="I195">
            <v>1549.3</v>
          </cell>
          <cell r="J195">
            <v>1549.3</v>
          </cell>
          <cell r="K195">
            <v>0</v>
          </cell>
          <cell r="L195">
            <v>0</v>
          </cell>
          <cell r="M195">
            <v>0</v>
          </cell>
          <cell r="N195">
            <v>0</v>
          </cell>
        </row>
        <row r="196">
          <cell r="B196">
            <v>59</v>
          </cell>
          <cell r="C196" t="str">
            <v>무근콘크리트깨기30㎝미만</v>
          </cell>
          <cell r="D196" t="str">
            <v>대형브레이카+백호0.7</v>
          </cell>
          <cell r="E196">
            <v>1</v>
          </cell>
          <cell r="F196" t="str">
            <v>㎥</v>
          </cell>
          <cell r="G196">
            <v>7187.1</v>
          </cell>
          <cell r="H196">
            <v>7187.1</v>
          </cell>
          <cell r="I196">
            <v>2998.2</v>
          </cell>
          <cell r="J196">
            <v>2998.2</v>
          </cell>
          <cell r="K196">
            <v>478</v>
          </cell>
          <cell r="L196">
            <v>478</v>
          </cell>
          <cell r="M196">
            <v>3710.9</v>
          </cell>
          <cell r="N196">
            <v>3710.9</v>
          </cell>
        </row>
        <row r="197">
          <cell r="C197" t="str">
            <v>보통인부</v>
          </cell>
          <cell r="D197" t="str">
            <v/>
          </cell>
          <cell r="E197">
            <v>2.1739000000000001E-2</v>
          </cell>
          <cell r="F197" t="str">
            <v>인</v>
          </cell>
          <cell r="G197">
            <v>31800</v>
          </cell>
          <cell r="H197">
            <v>691.3</v>
          </cell>
          <cell r="I197">
            <v>31800</v>
          </cell>
          <cell r="J197">
            <v>691.3</v>
          </cell>
          <cell r="K197">
            <v>0</v>
          </cell>
          <cell r="L197">
            <v>0</v>
          </cell>
          <cell r="M197">
            <v>0</v>
          </cell>
          <cell r="N197">
            <v>0</v>
          </cell>
        </row>
        <row r="198">
          <cell r="C198" t="str">
            <v>소운반</v>
          </cell>
          <cell r="D198" t="str">
            <v>(리어카)</v>
          </cell>
          <cell r="E198">
            <v>1</v>
          </cell>
          <cell r="F198" t="str">
            <v>인</v>
          </cell>
          <cell r="G198">
            <v>6197.3</v>
          </cell>
          <cell r="H198">
            <v>6197.3</v>
          </cell>
          <cell r="I198">
            <v>6197.3</v>
          </cell>
          <cell r="J198">
            <v>6197.3</v>
          </cell>
          <cell r="K198">
            <v>0</v>
          </cell>
          <cell r="L198">
            <v>0</v>
          </cell>
          <cell r="M198">
            <v>0</v>
          </cell>
          <cell r="N198">
            <v>0</v>
          </cell>
        </row>
        <row r="199">
          <cell r="C199" t="str">
            <v>치츨</v>
          </cell>
          <cell r="D199" t="str">
            <v/>
          </cell>
          <cell r="E199">
            <v>1.7390000000000001E-3</v>
          </cell>
          <cell r="F199" t="str">
            <v/>
          </cell>
          <cell r="G199">
            <v>200000</v>
          </cell>
          <cell r="H199">
            <v>347.8</v>
          </cell>
          <cell r="I199">
            <v>0</v>
          </cell>
          <cell r="J199">
            <v>0</v>
          </cell>
          <cell r="K199">
            <v>200000</v>
          </cell>
          <cell r="L199">
            <v>347.8</v>
          </cell>
          <cell r="M199">
            <v>0</v>
          </cell>
          <cell r="N199">
            <v>0</v>
          </cell>
        </row>
        <row r="201">
          <cell r="A201">
            <v>49</v>
          </cell>
          <cell r="C201" t="str">
            <v>철근콘크리트깨기</v>
          </cell>
          <cell r="D201" t="str">
            <v>인력20%,  기계80%</v>
          </cell>
          <cell r="E201">
            <v>1</v>
          </cell>
          <cell r="F201" t="str">
            <v>㎥</v>
          </cell>
          <cell r="H201">
            <v>103523</v>
          </cell>
          <cell r="I201" t="str">
            <v/>
          </cell>
          <cell r="J201">
            <v>93739</v>
          </cell>
          <cell r="K201" t="str">
            <v/>
          </cell>
          <cell r="L201">
            <v>2816</v>
          </cell>
          <cell r="M201" t="str">
            <v/>
          </cell>
          <cell r="N201">
            <v>6968</v>
          </cell>
        </row>
        <row r="202">
          <cell r="C202" t="str">
            <v>할석공</v>
          </cell>
          <cell r="D202" t="str">
            <v/>
          </cell>
          <cell r="E202">
            <v>1</v>
          </cell>
          <cell r="F202" t="str">
            <v>인</v>
          </cell>
          <cell r="G202">
            <v>68000</v>
          </cell>
          <cell r="H202">
            <v>68000</v>
          </cell>
          <cell r="I202">
            <v>68000</v>
          </cell>
          <cell r="J202">
            <v>68000</v>
          </cell>
          <cell r="K202">
            <v>0</v>
          </cell>
          <cell r="L202">
            <v>0</v>
          </cell>
          <cell r="M202">
            <v>0</v>
          </cell>
          <cell r="N202">
            <v>0</v>
          </cell>
        </row>
        <row r="203">
          <cell r="C203" t="str">
            <v>잡재료비</v>
          </cell>
          <cell r="D203" t="str">
            <v/>
          </cell>
          <cell r="E203">
            <v>0.05</v>
          </cell>
          <cell r="F203" t="str">
            <v/>
          </cell>
          <cell r="G203">
            <v>68000</v>
          </cell>
          <cell r="H203">
            <v>3400</v>
          </cell>
          <cell r="I203">
            <v>68000</v>
          </cell>
          <cell r="J203">
            <v>3400</v>
          </cell>
          <cell r="K203">
            <v>0</v>
          </cell>
          <cell r="L203">
            <v>0</v>
          </cell>
          <cell r="M203">
            <v>0</v>
          </cell>
          <cell r="N203">
            <v>0</v>
          </cell>
        </row>
        <row r="204">
          <cell r="C204" t="str">
            <v>보통인부</v>
          </cell>
          <cell r="D204" t="str">
            <v>소운반(리어카)</v>
          </cell>
          <cell r="E204">
            <v>5.0890999999999999E-2</v>
          </cell>
          <cell r="F204" t="str">
            <v>인</v>
          </cell>
          <cell r="G204">
            <v>31800</v>
          </cell>
          <cell r="H204">
            <v>1618.3</v>
          </cell>
          <cell r="I204">
            <v>31800</v>
          </cell>
          <cell r="J204">
            <v>1618.3</v>
          </cell>
          <cell r="K204">
            <v>0</v>
          </cell>
          <cell r="L204">
            <v>0</v>
          </cell>
          <cell r="M204">
            <v>0</v>
          </cell>
          <cell r="N204">
            <v>0</v>
          </cell>
        </row>
        <row r="205">
          <cell r="B205">
            <v>61</v>
          </cell>
          <cell r="C205" t="str">
            <v>철근콘크리트깨기30㎝미만</v>
          </cell>
          <cell r="D205" t="str">
            <v>대형브레이카+백호0.7</v>
          </cell>
          <cell r="E205">
            <v>1</v>
          </cell>
          <cell r="F205" t="str">
            <v>㎥</v>
          </cell>
          <cell r="G205">
            <v>13494.400000000001</v>
          </cell>
          <cell r="H205">
            <v>13494.400000000001</v>
          </cell>
          <cell r="I205">
            <v>5629.3</v>
          </cell>
          <cell r="J205">
            <v>5629.3</v>
          </cell>
          <cell r="K205">
            <v>897.6</v>
          </cell>
          <cell r="L205">
            <v>897.6</v>
          </cell>
          <cell r="M205">
            <v>6967.5</v>
          </cell>
          <cell r="N205">
            <v>6967.5</v>
          </cell>
        </row>
        <row r="206">
          <cell r="C206" t="str">
            <v>보통인부</v>
          </cell>
          <cell r="D206" t="str">
            <v/>
          </cell>
          <cell r="E206">
            <v>4.0815999999999998E-2</v>
          </cell>
          <cell r="F206" t="str">
            <v>인</v>
          </cell>
          <cell r="G206">
            <v>31800</v>
          </cell>
          <cell r="H206">
            <v>1297.9000000000001</v>
          </cell>
          <cell r="I206">
            <v>31800</v>
          </cell>
          <cell r="J206">
            <v>1297.9000000000001</v>
          </cell>
          <cell r="K206">
            <v>0</v>
          </cell>
          <cell r="L206">
            <v>0</v>
          </cell>
          <cell r="M206">
            <v>0</v>
          </cell>
          <cell r="N206">
            <v>0</v>
          </cell>
        </row>
        <row r="207">
          <cell r="C207" t="str">
            <v>소운반</v>
          </cell>
          <cell r="D207" t="str">
            <v>(리어카)</v>
          </cell>
          <cell r="E207">
            <v>0.20356199999999999</v>
          </cell>
          <cell r="F207" t="str">
            <v>인</v>
          </cell>
          <cell r="G207">
            <v>31800</v>
          </cell>
          <cell r="H207">
            <v>6473.2</v>
          </cell>
          <cell r="I207">
            <v>31800</v>
          </cell>
          <cell r="J207">
            <v>6473.2</v>
          </cell>
          <cell r="K207">
            <v>0</v>
          </cell>
          <cell r="L207">
            <v>0</v>
          </cell>
          <cell r="M207">
            <v>0</v>
          </cell>
          <cell r="N207">
            <v>0</v>
          </cell>
        </row>
        <row r="208">
          <cell r="C208" t="str">
            <v>치츨</v>
          </cell>
          <cell r="D208" t="str">
            <v/>
          </cell>
          <cell r="E208">
            <v>3.2650000000000001E-3</v>
          </cell>
          <cell r="F208" t="str">
            <v/>
          </cell>
          <cell r="G208">
            <v>200000</v>
          </cell>
          <cell r="H208">
            <v>653</v>
          </cell>
          <cell r="I208">
            <v>0</v>
          </cell>
          <cell r="J208">
            <v>0</v>
          </cell>
          <cell r="K208">
            <v>200000</v>
          </cell>
          <cell r="L208">
            <v>653</v>
          </cell>
          <cell r="M208">
            <v>0</v>
          </cell>
          <cell r="N208">
            <v>0</v>
          </cell>
        </row>
        <row r="209">
          <cell r="C209" t="str">
            <v>용접공</v>
          </cell>
          <cell r="D209" t="str">
            <v/>
          </cell>
          <cell r="E209">
            <v>0.1212</v>
          </cell>
          <cell r="F209" t="str">
            <v>인</v>
          </cell>
          <cell r="G209">
            <v>60400</v>
          </cell>
          <cell r="H209">
            <v>7320.4</v>
          </cell>
          <cell r="I209">
            <v>60400</v>
          </cell>
          <cell r="J209">
            <v>7320.4</v>
          </cell>
          <cell r="K209">
            <v>0</v>
          </cell>
          <cell r="L209">
            <v>0</v>
          </cell>
          <cell r="M209">
            <v>0</v>
          </cell>
          <cell r="N209">
            <v>0</v>
          </cell>
        </row>
        <row r="210">
          <cell r="C210" t="str">
            <v>아세틸렌</v>
          </cell>
          <cell r="D210" t="str">
            <v/>
          </cell>
          <cell r="E210">
            <v>0.23</v>
          </cell>
          <cell r="F210" t="str">
            <v>KG</v>
          </cell>
          <cell r="G210">
            <v>5500</v>
          </cell>
          <cell r="H210">
            <v>1265</v>
          </cell>
          <cell r="I210">
            <v>0</v>
          </cell>
          <cell r="J210">
            <v>0</v>
          </cell>
          <cell r="K210">
            <v>5500</v>
          </cell>
          <cell r="L210">
            <v>1265</v>
          </cell>
          <cell r="M210">
            <v>0</v>
          </cell>
          <cell r="N210">
            <v>0</v>
          </cell>
        </row>
        <row r="211">
          <cell r="C211" t="str">
            <v>산소</v>
          </cell>
          <cell r="D211" t="str">
            <v/>
          </cell>
          <cell r="E211">
            <v>0.68</v>
          </cell>
          <cell r="F211" t="str">
            <v>KG</v>
          </cell>
          <cell r="G211">
            <v>1</v>
          </cell>
          <cell r="H211">
            <v>0.6</v>
          </cell>
          <cell r="I211">
            <v>0</v>
          </cell>
          <cell r="J211">
            <v>0</v>
          </cell>
          <cell r="K211">
            <v>1</v>
          </cell>
          <cell r="L211">
            <v>0.6</v>
          </cell>
          <cell r="M211">
            <v>0</v>
          </cell>
          <cell r="N211">
            <v>0</v>
          </cell>
        </row>
        <row r="213">
          <cell r="A213">
            <v>107</v>
          </cell>
          <cell r="C213" t="str">
            <v>중기운반</v>
          </cell>
          <cell r="D213" t="str">
            <v>트레일러</v>
          </cell>
          <cell r="E213">
            <v>1</v>
          </cell>
          <cell r="F213" t="str">
            <v>대</v>
          </cell>
          <cell r="H213">
            <v>129934</v>
          </cell>
          <cell r="I213" t="str">
            <v/>
          </cell>
          <cell r="J213">
            <v>58000</v>
          </cell>
          <cell r="K213" t="str">
            <v/>
          </cell>
          <cell r="L213">
            <v>19777</v>
          </cell>
          <cell r="M213" t="str">
            <v/>
          </cell>
          <cell r="N213">
            <v>52157</v>
          </cell>
        </row>
        <row r="214">
          <cell r="B214">
            <v>93</v>
          </cell>
          <cell r="C214" t="str">
            <v>트레일러</v>
          </cell>
          <cell r="D214" t="str">
            <v>트럭트레일러20TON</v>
          </cell>
          <cell r="E214">
            <v>1</v>
          </cell>
          <cell r="F214" t="str">
            <v>대</v>
          </cell>
          <cell r="G214">
            <v>129935.6</v>
          </cell>
          <cell r="H214">
            <v>129935.6</v>
          </cell>
          <cell r="I214">
            <v>58000</v>
          </cell>
          <cell r="J214">
            <v>58000</v>
          </cell>
          <cell r="K214">
            <v>19777.8</v>
          </cell>
          <cell r="L214">
            <v>19777.8</v>
          </cell>
          <cell r="M214">
            <v>52157.8</v>
          </cell>
          <cell r="N214">
            <v>52157.8</v>
          </cell>
        </row>
        <row r="216">
          <cell r="A216">
            <v>123</v>
          </cell>
          <cell r="C216" t="str">
            <v>모래부설</v>
          </cell>
          <cell r="E216">
            <v>1</v>
          </cell>
          <cell r="F216" t="str">
            <v>㎥</v>
          </cell>
          <cell r="H216">
            <v>9782</v>
          </cell>
          <cell r="I216" t="str">
            <v/>
          </cell>
          <cell r="J216">
            <v>9173</v>
          </cell>
          <cell r="K216" t="str">
            <v/>
          </cell>
          <cell r="L216">
            <v>288</v>
          </cell>
          <cell r="M216" t="str">
            <v/>
          </cell>
          <cell r="N216">
            <v>321</v>
          </cell>
        </row>
        <row r="217">
          <cell r="B217">
            <v>103</v>
          </cell>
          <cell r="C217" t="str">
            <v>소운반</v>
          </cell>
          <cell r="D217" t="str">
            <v>경운기1000KG</v>
          </cell>
          <cell r="E217">
            <v>1</v>
          </cell>
          <cell r="F217" t="str">
            <v>㎥</v>
          </cell>
          <cell r="G217">
            <v>3456.5</v>
          </cell>
          <cell r="H217">
            <v>3456.5</v>
          </cell>
          <cell r="I217">
            <v>3110.4</v>
          </cell>
          <cell r="J217">
            <v>3110.4</v>
          </cell>
          <cell r="K217">
            <v>152.4</v>
          </cell>
          <cell r="L217">
            <v>152.4</v>
          </cell>
          <cell r="M217">
            <v>193.7</v>
          </cell>
          <cell r="N217">
            <v>193.7</v>
          </cell>
        </row>
        <row r="218">
          <cell r="C218" t="str">
            <v>보통인부</v>
          </cell>
          <cell r="D218" t="str">
            <v/>
          </cell>
          <cell r="E218">
            <v>0.1</v>
          </cell>
          <cell r="F218" t="str">
            <v/>
          </cell>
          <cell r="G218">
            <v>31800</v>
          </cell>
          <cell r="H218">
            <v>3180</v>
          </cell>
          <cell r="I218">
            <v>31800</v>
          </cell>
          <cell r="J218">
            <v>3180</v>
          </cell>
          <cell r="N218">
            <v>0</v>
          </cell>
        </row>
        <row r="219">
          <cell r="C219" t="str">
            <v>다짐</v>
          </cell>
          <cell r="E219">
            <v>1</v>
          </cell>
          <cell r="G219">
            <v>3146.9</v>
          </cell>
          <cell r="H219">
            <v>3146.9</v>
          </cell>
          <cell r="I219">
            <v>2883.4</v>
          </cell>
          <cell r="J219">
            <v>2883.4</v>
          </cell>
          <cell r="K219">
            <v>135.69999999999999</v>
          </cell>
          <cell r="L219">
            <v>135.69999999999999</v>
          </cell>
          <cell r="M219">
            <v>127.8</v>
          </cell>
          <cell r="N219">
            <v>127.8</v>
          </cell>
        </row>
        <row r="221">
          <cell r="A221">
            <v>115</v>
          </cell>
          <cell r="C221" t="str">
            <v>표토처리</v>
          </cell>
          <cell r="D221" t="str">
            <v>표토처리</v>
          </cell>
          <cell r="E221">
            <v>1</v>
          </cell>
          <cell r="F221" t="str">
            <v>㎡</v>
          </cell>
          <cell r="H221">
            <v>91</v>
          </cell>
          <cell r="I221" t="str">
            <v/>
          </cell>
          <cell r="J221">
            <v>38</v>
          </cell>
          <cell r="K221" t="str">
            <v/>
          </cell>
          <cell r="L221">
            <v>14</v>
          </cell>
          <cell r="M221" t="str">
            <v/>
          </cell>
          <cell r="N221">
            <v>39</v>
          </cell>
        </row>
        <row r="222">
          <cell r="B222">
            <v>97</v>
          </cell>
          <cell r="C222" t="str">
            <v>모우기</v>
          </cell>
          <cell r="D222" t="str">
            <v>도쟈19TON</v>
          </cell>
          <cell r="E222">
            <v>1</v>
          </cell>
          <cell r="F222" t="str">
            <v>㎥</v>
          </cell>
          <cell r="G222">
            <v>97.7</v>
          </cell>
          <cell r="H222">
            <v>97.7</v>
          </cell>
          <cell r="I222">
            <v>40.9</v>
          </cell>
          <cell r="J222">
            <v>40.9</v>
          </cell>
          <cell r="K222">
            <v>15.6</v>
          </cell>
          <cell r="L222">
            <v>15.6</v>
          </cell>
          <cell r="M222">
            <v>41.2</v>
          </cell>
          <cell r="N222">
            <v>41.2</v>
          </cell>
        </row>
        <row r="224">
          <cell r="C224" t="str">
            <v>낙찰율적용</v>
          </cell>
          <cell r="E224">
            <v>0.95047999999999999</v>
          </cell>
          <cell r="H224">
            <v>91</v>
          </cell>
          <cell r="J224">
            <v>38</v>
          </cell>
          <cell r="L224">
            <v>14</v>
          </cell>
          <cell r="N224">
            <v>39</v>
          </cell>
        </row>
        <row r="226">
          <cell r="A226">
            <v>117</v>
          </cell>
          <cell r="C226" t="str">
            <v>장비운반</v>
          </cell>
          <cell r="D226" t="str">
            <v>그라우팅</v>
          </cell>
          <cell r="E226">
            <v>1</v>
          </cell>
          <cell r="F226" t="str">
            <v>식</v>
          </cell>
          <cell r="H226">
            <v>328375</v>
          </cell>
          <cell r="J226">
            <v>155118</v>
          </cell>
          <cell r="L226">
            <v>0</v>
          </cell>
          <cell r="N226">
            <v>173257</v>
          </cell>
        </row>
        <row r="227">
          <cell r="C227" t="str">
            <v>장비운반</v>
          </cell>
          <cell r="D227" t="str">
            <v>10ton</v>
          </cell>
          <cell r="E227">
            <v>1</v>
          </cell>
          <cell r="F227" t="str">
            <v>식</v>
          </cell>
          <cell r="G227">
            <v>345484</v>
          </cell>
          <cell r="H227">
            <v>345484</v>
          </cell>
          <cell r="I227">
            <v>163200</v>
          </cell>
          <cell r="J227">
            <v>163200</v>
          </cell>
          <cell r="L227">
            <v>0</v>
          </cell>
          <cell r="M227">
            <v>182284</v>
          </cell>
          <cell r="N227">
            <v>182284</v>
          </cell>
        </row>
        <row r="228">
          <cell r="C228" t="str">
            <v>낙찰율적용</v>
          </cell>
          <cell r="E228">
            <v>0.95047999999999999</v>
          </cell>
          <cell r="H228">
            <v>328375</v>
          </cell>
          <cell r="J228">
            <v>155118</v>
          </cell>
          <cell r="L228">
            <v>0</v>
          </cell>
          <cell r="N228">
            <v>173257</v>
          </cell>
        </row>
        <row r="230">
          <cell r="A230">
            <v>121</v>
          </cell>
          <cell r="C230" t="str">
            <v>사석헐기</v>
          </cell>
          <cell r="E230">
            <v>1</v>
          </cell>
          <cell r="F230" t="str">
            <v>㎡</v>
          </cell>
          <cell r="H230">
            <v>8160</v>
          </cell>
          <cell r="J230">
            <v>7829</v>
          </cell>
          <cell r="L230">
            <v>331</v>
          </cell>
          <cell r="N230">
            <v>0</v>
          </cell>
        </row>
        <row r="231">
          <cell r="C231" t="str">
            <v>운반</v>
          </cell>
          <cell r="D231" t="str">
            <v>리어카20m</v>
          </cell>
          <cell r="E231">
            <v>1</v>
          </cell>
          <cell r="F231">
            <v>0</v>
          </cell>
          <cell r="G231">
            <v>1257</v>
          </cell>
          <cell r="H231">
            <v>1257</v>
          </cell>
          <cell r="I231">
            <v>1257</v>
          </cell>
          <cell r="J231">
            <v>1257</v>
          </cell>
          <cell r="K231">
            <v>0</v>
          </cell>
          <cell r="L231">
            <v>0</v>
          </cell>
          <cell r="M231">
            <v>0</v>
          </cell>
          <cell r="N231">
            <v>0</v>
          </cell>
        </row>
        <row r="232">
          <cell r="C232" t="str">
            <v>인부</v>
          </cell>
          <cell r="D232" t="str">
            <v/>
          </cell>
          <cell r="E232">
            <v>0.2</v>
          </cell>
          <cell r="F232" t="str">
            <v>인</v>
          </cell>
          <cell r="G232">
            <v>34900</v>
          </cell>
          <cell r="H232">
            <v>6980</v>
          </cell>
          <cell r="I232">
            <v>34900</v>
          </cell>
          <cell r="J232">
            <v>6980</v>
          </cell>
          <cell r="L232">
            <v>0</v>
          </cell>
          <cell r="N232">
            <v>0</v>
          </cell>
        </row>
        <row r="233">
          <cell r="C233" t="str">
            <v>잡재료비</v>
          </cell>
          <cell r="D233" t="str">
            <v>5%</v>
          </cell>
          <cell r="E233">
            <v>0.05</v>
          </cell>
          <cell r="G233">
            <v>6980</v>
          </cell>
          <cell r="H233">
            <v>349</v>
          </cell>
          <cell r="J233">
            <v>0</v>
          </cell>
          <cell r="K233">
            <v>6980</v>
          </cell>
          <cell r="L233">
            <v>349</v>
          </cell>
          <cell r="M233">
            <v>0</v>
          </cell>
          <cell r="N233">
            <v>0</v>
          </cell>
        </row>
        <row r="234">
          <cell r="C234" t="str">
            <v>계</v>
          </cell>
          <cell r="H234">
            <v>8586</v>
          </cell>
          <cell r="J234">
            <v>8237</v>
          </cell>
          <cell r="L234">
            <v>349</v>
          </cell>
          <cell r="N234">
            <v>0</v>
          </cell>
        </row>
        <row r="235">
          <cell r="C235" t="str">
            <v>낙찰율적용</v>
          </cell>
          <cell r="E235">
            <v>0.95047999999999999</v>
          </cell>
          <cell r="G235">
            <v>0</v>
          </cell>
          <cell r="H235">
            <v>8160</v>
          </cell>
          <cell r="J235">
            <v>7829</v>
          </cell>
          <cell r="L235">
            <v>331</v>
          </cell>
          <cell r="N235">
            <v>0</v>
          </cell>
        </row>
        <row r="237">
          <cell r="A237">
            <v>125</v>
          </cell>
          <cell r="C237" t="str">
            <v>터파기</v>
          </cell>
          <cell r="D237" t="str">
            <v>리핑암</v>
          </cell>
          <cell r="E237">
            <v>1</v>
          </cell>
          <cell r="F237" t="str">
            <v>㎥</v>
          </cell>
          <cell r="H237">
            <v>26004</v>
          </cell>
          <cell r="J237">
            <v>25662</v>
          </cell>
          <cell r="L237">
            <v>61</v>
          </cell>
          <cell r="N237">
            <v>281</v>
          </cell>
        </row>
        <row r="238">
          <cell r="C238" t="str">
            <v>인부</v>
          </cell>
          <cell r="E238">
            <v>0.16</v>
          </cell>
          <cell r="H238">
            <v>5584</v>
          </cell>
          <cell r="I238">
            <v>34900</v>
          </cell>
          <cell r="J238">
            <v>5584</v>
          </cell>
        </row>
        <row r="239">
          <cell r="C239" t="str">
            <v>할석공</v>
          </cell>
          <cell r="E239">
            <v>0.32</v>
          </cell>
          <cell r="H239">
            <v>21024</v>
          </cell>
          <cell r="I239">
            <v>65700</v>
          </cell>
          <cell r="J239">
            <v>21024</v>
          </cell>
        </row>
        <row r="240">
          <cell r="B240">
            <v>109</v>
          </cell>
          <cell r="C240" t="str">
            <v>터파기</v>
          </cell>
          <cell r="D240" t="str">
            <v>리핑암</v>
          </cell>
          <cell r="E240">
            <v>1</v>
          </cell>
          <cell r="F240" t="str">
            <v>㎥</v>
          </cell>
          <cell r="G240">
            <v>754.5</v>
          </cell>
          <cell r="H240">
            <v>754.5</v>
          </cell>
          <cell r="I240">
            <v>392.8</v>
          </cell>
          <cell r="J240">
            <v>392.8</v>
          </cell>
          <cell r="K240">
            <v>65.2</v>
          </cell>
          <cell r="L240">
            <v>65.2</v>
          </cell>
          <cell r="M240">
            <v>296.5</v>
          </cell>
          <cell r="N240">
            <v>296.5</v>
          </cell>
        </row>
        <row r="241">
          <cell r="C241" t="str">
            <v>계</v>
          </cell>
          <cell r="H241">
            <v>27362</v>
          </cell>
          <cell r="J241">
            <v>27000</v>
          </cell>
          <cell r="L241">
            <v>65</v>
          </cell>
          <cell r="N241">
            <v>296</v>
          </cell>
        </row>
        <row r="242">
          <cell r="C242" t="str">
            <v>낙찰율적용</v>
          </cell>
          <cell r="E242">
            <v>0.95047999999999999</v>
          </cell>
          <cell r="G242">
            <v>0</v>
          </cell>
          <cell r="H242">
            <v>26004</v>
          </cell>
          <cell r="J242">
            <v>25662</v>
          </cell>
          <cell r="L242">
            <v>61</v>
          </cell>
          <cell r="N242">
            <v>281</v>
          </cell>
        </row>
        <row r="244">
          <cell r="A244">
            <v>127</v>
          </cell>
          <cell r="C244" t="str">
            <v>유용성토</v>
          </cell>
          <cell r="D244" t="str">
            <v>여수토-제당</v>
          </cell>
          <cell r="E244">
            <v>1</v>
          </cell>
          <cell r="F244" t="str">
            <v>㎥</v>
          </cell>
          <cell r="H244">
            <v>1457</v>
          </cell>
          <cell r="I244" t="str">
            <v/>
          </cell>
          <cell r="J244">
            <v>825</v>
          </cell>
          <cell r="K244" t="str">
            <v/>
          </cell>
          <cell r="L244">
            <v>136</v>
          </cell>
          <cell r="M244" t="str">
            <v/>
          </cell>
          <cell r="N244">
            <v>496</v>
          </cell>
        </row>
        <row r="245">
          <cell r="B245">
            <v>111</v>
          </cell>
          <cell r="C245" t="str">
            <v>여수토-제당</v>
          </cell>
          <cell r="D245" t="str">
            <v>덤프트럭2.5TON</v>
          </cell>
          <cell r="E245">
            <v>1</v>
          </cell>
          <cell r="F245" t="str">
            <v>㎥</v>
          </cell>
          <cell r="G245">
            <v>658.3</v>
          </cell>
          <cell r="H245">
            <v>658.3</v>
          </cell>
          <cell r="I245">
            <v>430.8</v>
          </cell>
          <cell r="J245">
            <v>430.8</v>
          </cell>
          <cell r="K245">
            <v>57.3</v>
          </cell>
          <cell r="L245">
            <v>57.3</v>
          </cell>
          <cell r="M245">
            <v>170.2</v>
          </cell>
          <cell r="N245">
            <v>170.2</v>
          </cell>
        </row>
        <row r="246">
          <cell r="B246">
            <v>1</v>
          </cell>
          <cell r="C246" t="str">
            <v>적사</v>
          </cell>
          <cell r="D246" t="str">
            <v>백호우0.7㎥</v>
          </cell>
          <cell r="E246">
            <v>1</v>
          </cell>
          <cell r="F246" t="str">
            <v>㎥</v>
          </cell>
          <cell r="G246">
            <v>638.70000000000005</v>
          </cell>
          <cell r="H246">
            <v>638.70000000000005</v>
          </cell>
          <cell r="I246">
            <v>332.5</v>
          </cell>
          <cell r="J246">
            <v>332.5</v>
          </cell>
          <cell r="K246">
            <v>55.2</v>
          </cell>
          <cell r="L246">
            <v>55.2</v>
          </cell>
          <cell r="M246">
            <v>251</v>
          </cell>
          <cell r="N246">
            <v>251</v>
          </cell>
        </row>
        <row r="247">
          <cell r="B247">
            <v>55</v>
          </cell>
          <cell r="C247" t="str">
            <v>고르고다지기</v>
          </cell>
          <cell r="D247" t="str">
            <v>도쟈  19ton+견인양족식로울러9ton</v>
          </cell>
          <cell r="E247">
            <v>1</v>
          </cell>
          <cell r="F247" t="str">
            <v>㎥</v>
          </cell>
          <cell r="G247">
            <v>159.10000000000002</v>
          </cell>
          <cell r="H247">
            <v>159.10000000000002</v>
          </cell>
          <cell r="I247">
            <v>61.7</v>
          </cell>
          <cell r="J247">
            <v>61.7</v>
          </cell>
          <cell r="K247">
            <v>23.6</v>
          </cell>
          <cell r="L247">
            <v>23.6</v>
          </cell>
          <cell r="M247">
            <v>73.8</v>
          </cell>
          <cell r="N247">
            <v>73.8</v>
          </cell>
        </row>
        <row r="249">
          <cell r="A249">
            <v>129</v>
          </cell>
          <cell r="C249" t="str">
            <v>성토다짐공</v>
          </cell>
          <cell r="D249" t="str">
            <v>노상</v>
          </cell>
          <cell r="E249">
            <v>1</v>
          </cell>
          <cell r="F249" t="str">
            <v>㎥</v>
          </cell>
          <cell r="H249">
            <v>831</v>
          </cell>
          <cell r="I249" t="str">
            <v/>
          </cell>
          <cell r="J249">
            <v>411</v>
          </cell>
          <cell r="K249" t="str">
            <v/>
          </cell>
          <cell r="L249">
            <v>154</v>
          </cell>
          <cell r="M249" t="str">
            <v/>
          </cell>
          <cell r="N249">
            <v>266</v>
          </cell>
        </row>
        <row r="250">
          <cell r="B250">
            <v>115</v>
          </cell>
          <cell r="C250" t="str">
            <v>포설</v>
          </cell>
          <cell r="D250" t="str">
            <v>그레이더  3.6m</v>
          </cell>
          <cell r="E250">
            <v>1</v>
          </cell>
          <cell r="F250" t="str">
            <v>㎥</v>
          </cell>
          <cell r="G250">
            <v>284</v>
          </cell>
          <cell r="H250">
            <v>284</v>
          </cell>
          <cell r="I250">
            <v>134.1</v>
          </cell>
          <cell r="J250">
            <v>134.1</v>
          </cell>
          <cell r="K250">
            <v>58.8</v>
          </cell>
          <cell r="L250">
            <v>58.8</v>
          </cell>
          <cell r="M250">
            <v>91.1</v>
          </cell>
          <cell r="N250">
            <v>91.1</v>
          </cell>
        </row>
        <row r="251">
          <cell r="B251">
            <v>117</v>
          </cell>
          <cell r="C251" t="str">
            <v>살수</v>
          </cell>
          <cell r="D251" t="str">
            <v>물탱크   5500L</v>
          </cell>
          <cell r="E251">
            <v>1</v>
          </cell>
          <cell r="F251" t="str">
            <v>㎥</v>
          </cell>
          <cell r="G251">
            <v>223.7</v>
          </cell>
          <cell r="H251">
            <v>223.7</v>
          </cell>
          <cell r="I251">
            <v>135.69999999999999</v>
          </cell>
          <cell r="J251">
            <v>135.69999999999999</v>
          </cell>
          <cell r="K251">
            <v>47.3</v>
          </cell>
          <cell r="L251">
            <v>47.3</v>
          </cell>
          <cell r="M251">
            <v>40.700000000000003</v>
          </cell>
          <cell r="N251">
            <v>40.700000000000003</v>
          </cell>
        </row>
        <row r="252">
          <cell r="B252">
            <v>119</v>
          </cell>
          <cell r="C252" t="str">
            <v>다짐</v>
          </cell>
          <cell r="D252" t="str">
            <v>진동롤러10ton</v>
          </cell>
          <cell r="E252">
            <v>1</v>
          </cell>
          <cell r="F252" t="str">
            <v>㎥</v>
          </cell>
          <cell r="G252">
            <v>174.2</v>
          </cell>
          <cell r="H252">
            <v>174.2</v>
          </cell>
          <cell r="I252">
            <v>65.400000000000006</v>
          </cell>
          <cell r="J252">
            <v>65.400000000000006</v>
          </cell>
          <cell r="K252">
            <v>25.6</v>
          </cell>
          <cell r="L252">
            <v>25.6</v>
          </cell>
          <cell r="M252">
            <v>83.2</v>
          </cell>
          <cell r="N252">
            <v>83.2</v>
          </cell>
        </row>
        <row r="253">
          <cell r="B253">
            <v>121</v>
          </cell>
          <cell r="C253" t="str">
            <v>다짐</v>
          </cell>
          <cell r="D253" t="str">
            <v>타이어로라</v>
          </cell>
          <cell r="E253">
            <v>1</v>
          </cell>
          <cell r="F253" t="str">
            <v>㎥</v>
          </cell>
          <cell r="G253">
            <v>195.8</v>
          </cell>
          <cell r="H253">
            <v>195.8</v>
          </cell>
          <cell r="I253">
            <v>98.2</v>
          </cell>
          <cell r="J253">
            <v>98.2</v>
          </cell>
          <cell r="K253">
            <v>31.8</v>
          </cell>
          <cell r="L253">
            <v>31.8</v>
          </cell>
          <cell r="M253">
            <v>65.8</v>
          </cell>
          <cell r="N253">
            <v>65.8</v>
          </cell>
        </row>
        <row r="254">
          <cell r="C254" t="str">
            <v>계</v>
          </cell>
          <cell r="D254" t="str">
            <v/>
          </cell>
          <cell r="E254">
            <v>1</v>
          </cell>
          <cell r="F254" t="str">
            <v/>
          </cell>
          <cell r="H254">
            <v>876</v>
          </cell>
          <cell r="I254" t="str">
            <v/>
          </cell>
          <cell r="J254">
            <v>433</v>
          </cell>
          <cell r="K254" t="str">
            <v/>
          </cell>
          <cell r="L254">
            <v>163</v>
          </cell>
          <cell r="M254" t="str">
            <v/>
          </cell>
          <cell r="N254">
            <v>280</v>
          </cell>
        </row>
        <row r="255">
          <cell r="C255" t="str">
            <v>낙찰율적용</v>
          </cell>
          <cell r="E255">
            <v>0.95047999999999999</v>
          </cell>
          <cell r="G255">
            <v>0</v>
          </cell>
          <cell r="H255">
            <v>831</v>
          </cell>
          <cell r="J255">
            <v>411</v>
          </cell>
          <cell r="L255">
            <v>154</v>
          </cell>
          <cell r="N255">
            <v>266</v>
          </cell>
        </row>
        <row r="257">
          <cell r="A257">
            <v>131</v>
          </cell>
          <cell r="C257" t="str">
            <v>성토다짐공</v>
          </cell>
          <cell r="D257" t="str">
            <v>노체</v>
          </cell>
          <cell r="E257">
            <v>1</v>
          </cell>
          <cell r="F257" t="str">
            <v>㎥</v>
          </cell>
          <cell r="H257">
            <v>661</v>
          </cell>
          <cell r="I257" t="str">
            <v/>
          </cell>
          <cell r="J257">
            <v>330</v>
          </cell>
          <cell r="K257" t="str">
            <v/>
          </cell>
          <cell r="L257">
            <v>123</v>
          </cell>
          <cell r="M257" t="str">
            <v/>
          </cell>
          <cell r="N257">
            <v>208</v>
          </cell>
        </row>
        <row r="258">
          <cell r="B258">
            <v>123</v>
          </cell>
          <cell r="C258" t="str">
            <v>포설</v>
          </cell>
          <cell r="D258" t="str">
            <v>그레이더  3.6m</v>
          </cell>
          <cell r="E258">
            <v>1</v>
          </cell>
          <cell r="F258" t="str">
            <v>㎥</v>
          </cell>
          <cell r="G258">
            <v>189.3</v>
          </cell>
          <cell r="H258">
            <v>189.3</v>
          </cell>
          <cell r="I258">
            <v>89.4</v>
          </cell>
          <cell r="J258">
            <v>89.4</v>
          </cell>
          <cell r="K258">
            <v>39.200000000000003</v>
          </cell>
          <cell r="L258">
            <v>39.200000000000003</v>
          </cell>
          <cell r="M258">
            <v>60.7</v>
          </cell>
          <cell r="N258">
            <v>60.7</v>
          </cell>
        </row>
        <row r="259">
          <cell r="B259">
            <v>117</v>
          </cell>
          <cell r="C259" t="str">
            <v>살수</v>
          </cell>
          <cell r="D259" t="str">
            <v>물탱크   5500L</v>
          </cell>
          <cell r="E259">
            <v>1</v>
          </cell>
          <cell r="F259" t="str">
            <v>㎥</v>
          </cell>
          <cell r="G259">
            <v>223.7</v>
          </cell>
          <cell r="H259">
            <v>223.7</v>
          </cell>
          <cell r="I259">
            <v>135.69999999999999</v>
          </cell>
          <cell r="J259">
            <v>135.69999999999999</v>
          </cell>
          <cell r="K259">
            <v>47.3</v>
          </cell>
          <cell r="L259">
            <v>47.3</v>
          </cell>
          <cell r="M259">
            <v>40.700000000000003</v>
          </cell>
          <cell r="N259">
            <v>40.700000000000003</v>
          </cell>
        </row>
        <row r="260">
          <cell r="B260">
            <v>125</v>
          </cell>
          <cell r="C260" t="str">
            <v>다짐</v>
          </cell>
          <cell r="D260" t="str">
            <v>진동롤러10ton</v>
          </cell>
          <cell r="E260">
            <v>1</v>
          </cell>
          <cell r="F260" t="str">
            <v>㎥</v>
          </cell>
          <cell r="G260">
            <v>154.80000000000001</v>
          </cell>
          <cell r="H260">
            <v>154.80000000000001</v>
          </cell>
          <cell r="I260">
            <v>58.1</v>
          </cell>
          <cell r="J260">
            <v>58.1</v>
          </cell>
          <cell r="K260">
            <v>22.7</v>
          </cell>
          <cell r="L260">
            <v>22.7</v>
          </cell>
          <cell r="M260">
            <v>74</v>
          </cell>
          <cell r="N260">
            <v>74</v>
          </cell>
        </row>
        <row r="261">
          <cell r="B261">
            <v>127</v>
          </cell>
          <cell r="C261" t="str">
            <v>다짐</v>
          </cell>
          <cell r="D261" t="str">
            <v>타이어로라</v>
          </cell>
          <cell r="E261">
            <v>1</v>
          </cell>
          <cell r="F261" t="str">
            <v>㎥</v>
          </cell>
          <cell r="G261">
            <v>130.5</v>
          </cell>
          <cell r="H261">
            <v>130.5</v>
          </cell>
          <cell r="I261">
            <v>65.400000000000006</v>
          </cell>
          <cell r="J261">
            <v>65.400000000000006</v>
          </cell>
          <cell r="K261">
            <v>21.2</v>
          </cell>
          <cell r="L261">
            <v>21.2</v>
          </cell>
          <cell r="M261">
            <v>43.9</v>
          </cell>
          <cell r="N261">
            <v>43.9</v>
          </cell>
        </row>
        <row r="262">
          <cell r="C262" t="str">
            <v>계</v>
          </cell>
          <cell r="D262" t="str">
            <v/>
          </cell>
          <cell r="E262">
            <v>1</v>
          </cell>
          <cell r="F262" t="str">
            <v/>
          </cell>
          <cell r="H262">
            <v>697</v>
          </cell>
          <cell r="I262" t="str">
            <v/>
          </cell>
          <cell r="J262">
            <v>348</v>
          </cell>
          <cell r="K262" t="str">
            <v/>
          </cell>
          <cell r="L262">
            <v>130</v>
          </cell>
          <cell r="M262" t="str">
            <v/>
          </cell>
          <cell r="N262">
            <v>219</v>
          </cell>
        </row>
        <row r="263">
          <cell r="C263" t="str">
            <v>낙찰율적용</v>
          </cell>
          <cell r="E263">
            <v>0.95047999999999999</v>
          </cell>
          <cell r="G263">
            <v>0</v>
          </cell>
          <cell r="H263">
            <v>661</v>
          </cell>
          <cell r="J263">
            <v>330</v>
          </cell>
          <cell r="L263">
            <v>123</v>
          </cell>
          <cell r="N263">
            <v>208</v>
          </cell>
        </row>
        <row r="265">
          <cell r="A265">
            <v>133</v>
          </cell>
          <cell r="C265" t="str">
            <v>법면보호공</v>
          </cell>
          <cell r="D265" t="str">
            <v>줄떼</v>
          </cell>
          <cell r="E265">
            <v>1</v>
          </cell>
          <cell r="F265" t="str">
            <v>㎡</v>
          </cell>
          <cell r="H265">
            <v>4060</v>
          </cell>
          <cell r="I265" t="str">
            <v/>
          </cell>
          <cell r="J265">
            <v>3340</v>
          </cell>
          <cell r="K265" t="str">
            <v/>
          </cell>
          <cell r="L265">
            <v>508</v>
          </cell>
          <cell r="M265" t="str">
            <v/>
          </cell>
          <cell r="N265">
            <v>212</v>
          </cell>
        </row>
        <row r="266">
          <cell r="C266" t="str">
            <v>떼값</v>
          </cell>
          <cell r="D266" t="str">
            <v/>
          </cell>
          <cell r="E266">
            <v>1</v>
          </cell>
          <cell r="F266" t="str">
            <v>㎡</v>
          </cell>
          <cell r="G266">
            <v>484</v>
          </cell>
          <cell r="H266">
            <v>484</v>
          </cell>
          <cell r="I266">
            <v>0</v>
          </cell>
          <cell r="J266">
            <v>0</v>
          </cell>
          <cell r="K266">
            <v>484</v>
          </cell>
          <cell r="L266">
            <v>484</v>
          </cell>
          <cell r="M266">
            <v>0</v>
          </cell>
          <cell r="N266">
            <v>0</v>
          </cell>
        </row>
        <row r="267">
          <cell r="C267" t="str">
            <v>떼붙임</v>
          </cell>
          <cell r="D267" t="str">
            <v/>
          </cell>
          <cell r="E267">
            <v>1</v>
          </cell>
          <cell r="F267" t="str">
            <v>인</v>
          </cell>
          <cell r="G267">
            <v>2408.1</v>
          </cell>
          <cell r="H267">
            <v>2408.1</v>
          </cell>
          <cell r="I267">
            <v>2408.1</v>
          </cell>
          <cell r="J267">
            <v>2408.1</v>
          </cell>
          <cell r="K267">
            <v>0</v>
          </cell>
          <cell r="L267">
            <v>0</v>
          </cell>
          <cell r="M267">
            <v>0</v>
          </cell>
          <cell r="N267">
            <v>0</v>
          </cell>
        </row>
        <row r="268">
          <cell r="C268" t="str">
            <v>법면고르기</v>
          </cell>
          <cell r="D268" t="str">
            <v/>
          </cell>
          <cell r="E268">
            <v>1</v>
          </cell>
          <cell r="F268" t="str">
            <v>㎡</v>
          </cell>
          <cell r="G268">
            <v>750.3</v>
          </cell>
          <cell r="H268">
            <v>750.3</v>
          </cell>
          <cell r="I268">
            <v>750.3</v>
          </cell>
          <cell r="J268">
            <v>750.3</v>
          </cell>
          <cell r="K268">
            <v>0</v>
          </cell>
          <cell r="L268">
            <v>0</v>
          </cell>
          <cell r="M268">
            <v>0</v>
          </cell>
          <cell r="N268">
            <v>0</v>
          </cell>
        </row>
        <row r="269">
          <cell r="B269">
            <v>129</v>
          </cell>
          <cell r="C269" t="str">
            <v>법면다짐</v>
          </cell>
          <cell r="D269" t="str">
            <v>유압식진동콤팩트+백호우0.7</v>
          </cell>
          <cell r="E269">
            <v>1</v>
          </cell>
          <cell r="F269" t="str">
            <v>㎥</v>
          </cell>
          <cell r="G269">
            <v>499.2</v>
          </cell>
          <cell r="H269">
            <v>499.2</v>
          </cell>
          <cell r="I269">
            <v>229.9</v>
          </cell>
          <cell r="J269">
            <v>229.9</v>
          </cell>
          <cell r="K269">
            <v>49.6</v>
          </cell>
          <cell r="L269">
            <v>49.6</v>
          </cell>
          <cell r="M269">
            <v>219.7</v>
          </cell>
          <cell r="N269">
            <v>219.7</v>
          </cell>
        </row>
        <row r="270">
          <cell r="C270" t="str">
            <v>운반</v>
          </cell>
          <cell r="H270">
            <v>134.1</v>
          </cell>
          <cell r="J270">
            <v>127.3</v>
          </cell>
          <cell r="L270">
            <v>1.6</v>
          </cell>
          <cell r="N270">
            <v>5.2</v>
          </cell>
        </row>
        <row r="271">
          <cell r="C271" t="str">
            <v>계</v>
          </cell>
          <cell r="D271" t="str">
            <v/>
          </cell>
          <cell r="F271" t="str">
            <v/>
          </cell>
          <cell r="H271">
            <v>4274</v>
          </cell>
          <cell r="I271" t="str">
            <v/>
          </cell>
          <cell r="J271">
            <v>3515</v>
          </cell>
          <cell r="K271" t="str">
            <v/>
          </cell>
          <cell r="L271">
            <v>535</v>
          </cell>
          <cell r="M271" t="str">
            <v/>
          </cell>
          <cell r="N271">
            <v>224</v>
          </cell>
        </row>
        <row r="272">
          <cell r="C272" t="str">
            <v>낙찰율적용</v>
          </cell>
          <cell r="E272">
            <v>0.95047999999999999</v>
          </cell>
          <cell r="G272">
            <v>0</v>
          </cell>
          <cell r="H272">
            <v>4060</v>
          </cell>
          <cell r="J272">
            <v>3340</v>
          </cell>
          <cell r="L272">
            <v>508</v>
          </cell>
          <cell r="N272">
            <v>212</v>
          </cell>
        </row>
        <row r="273">
          <cell r="A273">
            <v>135</v>
          </cell>
          <cell r="C273" t="str">
            <v>법면보호공</v>
          </cell>
          <cell r="D273" t="str">
            <v>평떼</v>
          </cell>
          <cell r="E273">
            <v>1</v>
          </cell>
          <cell r="F273" t="str">
            <v>㎡</v>
          </cell>
          <cell r="H273">
            <v>6521</v>
          </cell>
          <cell r="I273" t="str">
            <v/>
          </cell>
          <cell r="J273">
            <v>4226</v>
          </cell>
          <cell r="K273" t="str">
            <v/>
          </cell>
          <cell r="L273">
            <v>2281</v>
          </cell>
          <cell r="M273" t="str">
            <v/>
          </cell>
          <cell r="N273">
            <v>14</v>
          </cell>
        </row>
        <row r="274">
          <cell r="C274" t="str">
            <v>떼값</v>
          </cell>
          <cell r="D274" t="str">
            <v/>
          </cell>
          <cell r="E274">
            <v>1</v>
          </cell>
          <cell r="F274" t="str">
            <v>㎡</v>
          </cell>
          <cell r="G274">
            <v>2395.8000000000002</v>
          </cell>
          <cell r="H274">
            <v>2395.8000000000002</v>
          </cell>
          <cell r="I274">
            <v>0</v>
          </cell>
          <cell r="J274">
            <v>0</v>
          </cell>
          <cell r="K274">
            <v>2395.8000000000002</v>
          </cell>
          <cell r="L274">
            <v>2395.8000000000002</v>
          </cell>
          <cell r="M274">
            <v>0</v>
          </cell>
          <cell r="N274">
            <v>0</v>
          </cell>
        </row>
        <row r="275">
          <cell r="C275" t="str">
            <v>떼붙임</v>
          </cell>
          <cell r="D275" t="str">
            <v/>
          </cell>
          <cell r="E275">
            <v>1</v>
          </cell>
          <cell r="F275" t="str">
            <v>인</v>
          </cell>
          <cell r="G275">
            <v>2408.1</v>
          </cell>
          <cell r="H275">
            <v>2408.1</v>
          </cell>
          <cell r="I275">
            <v>2408.1</v>
          </cell>
          <cell r="J275">
            <v>2408.1</v>
          </cell>
          <cell r="K275">
            <v>0</v>
          </cell>
          <cell r="L275">
            <v>0</v>
          </cell>
          <cell r="M275">
            <v>0</v>
          </cell>
          <cell r="N275">
            <v>0</v>
          </cell>
        </row>
        <row r="276">
          <cell r="C276" t="str">
            <v>꼬치</v>
          </cell>
          <cell r="D276" t="str">
            <v/>
          </cell>
          <cell r="E276">
            <v>1</v>
          </cell>
          <cell r="F276" t="str">
            <v>㎡</v>
          </cell>
          <cell r="G276">
            <v>230.3</v>
          </cell>
          <cell r="H276">
            <v>230.3</v>
          </cell>
          <cell r="I276">
            <v>230.3</v>
          </cell>
          <cell r="J276">
            <v>230.3</v>
          </cell>
          <cell r="K276">
            <v>0</v>
          </cell>
          <cell r="L276">
            <v>0</v>
          </cell>
          <cell r="M276">
            <v>0</v>
          </cell>
          <cell r="N276">
            <v>0</v>
          </cell>
        </row>
        <row r="277">
          <cell r="C277" t="str">
            <v>법면고르기</v>
          </cell>
          <cell r="D277" t="str">
            <v/>
          </cell>
          <cell r="E277">
            <v>1</v>
          </cell>
          <cell r="F277" t="str">
            <v/>
          </cell>
          <cell r="G277">
            <v>1465.8</v>
          </cell>
          <cell r="H277">
            <v>1465.8</v>
          </cell>
          <cell r="I277">
            <v>1465.8</v>
          </cell>
          <cell r="J277">
            <v>1465.8</v>
          </cell>
          <cell r="K277">
            <v>0</v>
          </cell>
          <cell r="L277">
            <v>0</v>
          </cell>
          <cell r="M277">
            <v>0</v>
          </cell>
          <cell r="N277">
            <v>0</v>
          </cell>
        </row>
        <row r="278">
          <cell r="C278" t="str">
            <v>운반</v>
          </cell>
          <cell r="H278">
            <v>363.59999999999997</v>
          </cell>
          <cell r="J278">
            <v>343.1</v>
          </cell>
          <cell r="L278">
            <v>4.8</v>
          </cell>
          <cell r="N278">
            <v>15.7</v>
          </cell>
        </row>
        <row r="279">
          <cell r="C279" t="str">
            <v>계</v>
          </cell>
          <cell r="D279" t="str">
            <v/>
          </cell>
          <cell r="F279" t="str">
            <v/>
          </cell>
          <cell r="H279">
            <v>6862</v>
          </cell>
          <cell r="I279" t="str">
            <v/>
          </cell>
          <cell r="J279">
            <v>4447</v>
          </cell>
          <cell r="K279" t="str">
            <v/>
          </cell>
          <cell r="L279">
            <v>2400</v>
          </cell>
          <cell r="M279" t="str">
            <v/>
          </cell>
          <cell r="N279">
            <v>15</v>
          </cell>
        </row>
        <row r="280">
          <cell r="C280" t="str">
            <v>낙찰율적용</v>
          </cell>
          <cell r="E280">
            <v>0.95047999999999999</v>
          </cell>
          <cell r="G280">
            <v>0</v>
          </cell>
          <cell r="H280">
            <v>6521</v>
          </cell>
          <cell r="J280">
            <v>4226</v>
          </cell>
          <cell r="L280">
            <v>2281</v>
          </cell>
          <cell r="N280">
            <v>14</v>
          </cell>
        </row>
        <row r="281">
          <cell r="A281">
            <v>137</v>
          </cell>
          <cell r="C281" t="str">
            <v>토사,풍화암,발파암</v>
          </cell>
          <cell r="D281" t="str">
            <v>도쟈운반</v>
          </cell>
          <cell r="E281">
            <v>1</v>
          </cell>
          <cell r="F281" t="str">
            <v>㎥</v>
          </cell>
          <cell r="H281">
            <v>1958</v>
          </cell>
          <cell r="I281" t="str">
            <v/>
          </cell>
          <cell r="J281">
            <v>716</v>
          </cell>
          <cell r="K281" t="str">
            <v/>
          </cell>
          <cell r="L281">
            <v>317</v>
          </cell>
          <cell r="M281" t="str">
            <v/>
          </cell>
          <cell r="N281">
            <v>925</v>
          </cell>
        </row>
        <row r="282">
          <cell r="B282">
            <v>137</v>
          </cell>
          <cell r="C282" t="str">
            <v>토사</v>
          </cell>
          <cell r="D282" t="str">
            <v>도쟈19TON</v>
          </cell>
          <cell r="E282">
            <v>1</v>
          </cell>
          <cell r="F282" t="str">
            <v>㎥</v>
          </cell>
          <cell r="G282">
            <v>160.39999999999998</v>
          </cell>
          <cell r="H282">
            <v>160.39999999999998</v>
          </cell>
          <cell r="I282">
            <v>67.099999999999994</v>
          </cell>
          <cell r="J282">
            <v>67.099999999999994</v>
          </cell>
          <cell r="K282">
            <v>25.6</v>
          </cell>
          <cell r="L282">
            <v>25.6</v>
          </cell>
          <cell r="M282">
            <v>67.7</v>
          </cell>
          <cell r="N282">
            <v>67.7</v>
          </cell>
        </row>
        <row r="283">
          <cell r="B283">
            <v>131</v>
          </cell>
          <cell r="C283" t="str">
            <v>풍화암</v>
          </cell>
          <cell r="D283" t="str">
            <v>도쟈32ton</v>
          </cell>
          <cell r="E283">
            <v>1</v>
          </cell>
          <cell r="F283" t="str">
            <v>㎥</v>
          </cell>
          <cell r="G283">
            <v>125.5</v>
          </cell>
          <cell r="H283">
            <v>125.5</v>
          </cell>
          <cell r="I283">
            <v>34.9</v>
          </cell>
          <cell r="J283">
            <v>34.9</v>
          </cell>
          <cell r="K283">
            <v>30.1</v>
          </cell>
          <cell r="L283">
            <v>30.1</v>
          </cell>
          <cell r="M283">
            <v>60.5</v>
          </cell>
          <cell r="N283">
            <v>60.5</v>
          </cell>
        </row>
        <row r="284">
          <cell r="B284">
            <v>133</v>
          </cell>
          <cell r="C284" t="str">
            <v>소할</v>
          </cell>
          <cell r="D284" t="str">
            <v>대형브레이카+백호0.7</v>
          </cell>
          <cell r="E284">
            <v>1</v>
          </cell>
          <cell r="F284" t="str">
            <v>㎥</v>
          </cell>
          <cell r="G284">
            <v>1377.4</v>
          </cell>
          <cell r="H284">
            <v>1377.4</v>
          </cell>
          <cell r="I284">
            <v>574.6</v>
          </cell>
          <cell r="J284">
            <v>574.6</v>
          </cell>
          <cell r="K284">
            <v>91.6</v>
          </cell>
          <cell r="L284">
            <v>91.6</v>
          </cell>
          <cell r="M284">
            <v>711.2</v>
          </cell>
          <cell r="N284">
            <v>711.2</v>
          </cell>
        </row>
        <row r="285">
          <cell r="C285" t="str">
            <v>치츨소모비</v>
          </cell>
          <cell r="D285" t="str">
            <v/>
          </cell>
          <cell r="E285">
            <v>1</v>
          </cell>
          <cell r="F285" t="str">
            <v/>
          </cell>
          <cell r="G285">
            <v>120</v>
          </cell>
          <cell r="H285">
            <v>120</v>
          </cell>
          <cell r="I285">
            <v>0</v>
          </cell>
          <cell r="J285">
            <v>0</v>
          </cell>
          <cell r="K285">
            <v>120</v>
          </cell>
          <cell r="L285">
            <v>120</v>
          </cell>
          <cell r="M285">
            <v>0</v>
          </cell>
          <cell r="N285">
            <v>0</v>
          </cell>
        </row>
        <row r="286">
          <cell r="B286">
            <v>135</v>
          </cell>
          <cell r="C286" t="str">
            <v>발파암</v>
          </cell>
          <cell r="D286" t="str">
            <v>도쟈32ton</v>
          </cell>
          <cell r="E286">
            <v>1</v>
          </cell>
          <cell r="F286" t="str">
            <v>㎥</v>
          </cell>
          <cell r="G286">
            <v>280</v>
          </cell>
          <cell r="H286">
            <v>280</v>
          </cell>
          <cell r="I286">
            <v>77.900000000000006</v>
          </cell>
          <cell r="J286">
            <v>77.900000000000006</v>
          </cell>
          <cell r="K286">
            <v>67.2</v>
          </cell>
          <cell r="L286">
            <v>67.2</v>
          </cell>
          <cell r="M286">
            <v>134.9</v>
          </cell>
          <cell r="N286">
            <v>134.9</v>
          </cell>
        </row>
        <row r="287">
          <cell r="C287" t="str">
            <v>계</v>
          </cell>
          <cell r="D287" t="str">
            <v/>
          </cell>
          <cell r="F287" t="str">
            <v/>
          </cell>
          <cell r="H287">
            <v>2062</v>
          </cell>
          <cell r="I287" t="str">
            <v/>
          </cell>
          <cell r="J287">
            <v>754</v>
          </cell>
          <cell r="K287" t="str">
            <v/>
          </cell>
          <cell r="L287">
            <v>334</v>
          </cell>
          <cell r="M287" t="str">
            <v/>
          </cell>
          <cell r="N287">
            <v>974</v>
          </cell>
        </row>
        <row r="288">
          <cell r="C288" t="str">
            <v>낙찰율적용</v>
          </cell>
          <cell r="E288">
            <v>0.95047999999999999</v>
          </cell>
          <cell r="G288">
            <v>0</v>
          </cell>
          <cell r="H288">
            <v>1958</v>
          </cell>
          <cell r="J288">
            <v>716</v>
          </cell>
          <cell r="L288">
            <v>317</v>
          </cell>
          <cell r="N288">
            <v>925</v>
          </cell>
        </row>
        <row r="290">
          <cell r="A290">
            <v>139</v>
          </cell>
          <cell r="C290" t="str">
            <v>토사,풍화암,발파암</v>
          </cell>
          <cell r="D290" t="str">
            <v>덤프운반</v>
          </cell>
          <cell r="E290">
            <v>1</v>
          </cell>
          <cell r="F290" t="str">
            <v>㎥</v>
          </cell>
          <cell r="H290">
            <v>5911</v>
          </cell>
          <cell r="I290" t="str">
            <v/>
          </cell>
          <cell r="J290">
            <v>4709</v>
          </cell>
          <cell r="K290" t="str">
            <v/>
          </cell>
          <cell r="L290">
            <v>465</v>
          </cell>
          <cell r="M290" t="str">
            <v/>
          </cell>
          <cell r="N290">
            <v>737</v>
          </cell>
        </row>
        <row r="291">
          <cell r="B291">
            <v>139</v>
          </cell>
          <cell r="C291" t="str">
            <v>적사(토사)</v>
          </cell>
          <cell r="D291" t="str">
            <v>페이로다 1.72㎥타이어형</v>
          </cell>
          <cell r="E291">
            <v>1</v>
          </cell>
          <cell r="F291" t="str">
            <v>㎥</v>
          </cell>
          <cell r="G291">
            <v>77.900000000000006</v>
          </cell>
          <cell r="H291">
            <v>77.900000000000006</v>
          </cell>
          <cell r="I291">
            <v>38.200000000000003</v>
          </cell>
          <cell r="J291">
            <v>38.200000000000003</v>
          </cell>
          <cell r="K291">
            <v>13.7</v>
          </cell>
          <cell r="L291">
            <v>13.7</v>
          </cell>
          <cell r="M291">
            <v>26</v>
          </cell>
          <cell r="N291">
            <v>26</v>
          </cell>
        </row>
        <row r="292">
          <cell r="B292">
            <v>141</v>
          </cell>
          <cell r="C292" t="str">
            <v>덤프운반(토사)</v>
          </cell>
          <cell r="D292" t="str">
            <v>덤프트럭10.5TON</v>
          </cell>
          <cell r="E292">
            <v>1</v>
          </cell>
          <cell r="F292" t="str">
            <v>㎥</v>
          </cell>
          <cell r="G292">
            <v>95.1</v>
          </cell>
          <cell r="H292">
            <v>95.1</v>
          </cell>
          <cell r="I292">
            <v>39.200000000000003</v>
          </cell>
          <cell r="J292">
            <v>39.200000000000003</v>
          </cell>
          <cell r="K292">
            <v>25.9</v>
          </cell>
          <cell r="L292">
            <v>25.9</v>
          </cell>
          <cell r="M292">
            <v>30</v>
          </cell>
          <cell r="N292">
            <v>30</v>
          </cell>
        </row>
        <row r="293">
          <cell r="B293">
            <v>143</v>
          </cell>
          <cell r="C293" t="str">
            <v>적사(풍화암)</v>
          </cell>
          <cell r="D293" t="str">
            <v>페이로다 1.72㎥타이어형</v>
          </cell>
          <cell r="E293">
            <v>1</v>
          </cell>
          <cell r="F293" t="str">
            <v>㎥</v>
          </cell>
          <cell r="G293">
            <v>230.2</v>
          </cell>
          <cell r="H293">
            <v>230.2</v>
          </cell>
          <cell r="I293">
            <v>112.9</v>
          </cell>
          <cell r="J293">
            <v>112.9</v>
          </cell>
          <cell r="K293">
            <v>40.5</v>
          </cell>
          <cell r="L293">
            <v>40.5</v>
          </cell>
          <cell r="M293">
            <v>76.8</v>
          </cell>
          <cell r="N293">
            <v>76.8</v>
          </cell>
        </row>
        <row r="294">
          <cell r="B294">
            <v>145</v>
          </cell>
          <cell r="C294" t="str">
            <v>덤프운반(풍화암)</v>
          </cell>
          <cell r="D294" t="str">
            <v>덤프트럭(리핑)10.5TON</v>
          </cell>
          <cell r="E294">
            <v>1</v>
          </cell>
          <cell r="F294" t="str">
            <v>㎥</v>
          </cell>
          <cell r="G294">
            <v>234.5</v>
          </cell>
          <cell r="H294">
            <v>234.5</v>
          </cell>
          <cell r="I294">
            <v>94.3</v>
          </cell>
          <cell r="J294">
            <v>94.3</v>
          </cell>
          <cell r="K294">
            <v>62.1</v>
          </cell>
          <cell r="L294">
            <v>62.1</v>
          </cell>
          <cell r="M294">
            <v>78.099999999999994</v>
          </cell>
          <cell r="N294">
            <v>78.099999999999994</v>
          </cell>
        </row>
        <row r="295">
          <cell r="C295" t="str">
            <v>소할</v>
          </cell>
          <cell r="D295" t="str">
            <v/>
          </cell>
          <cell r="E295">
            <v>1</v>
          </cell>
          <cell r="F295" t="str">
            <v/>
          </cell>
          <cell r="G295">
            <v>3942</v>
          </cell>
          <cell r="H295">
            <v>3942</v>
          </cell>
          <cell r="I295">
            <v>3942</v>
          </cell>
          <cell r="J295">
            <v>3942</v>
          </cell>
          <cell r="K295">
            <v>0</v>
          </cell>
          <cell r="L295">
            <v>0</v>
          </cell>
          <cell r="M295">
            <v>0</v>
          </cell>
          <cell r="N295">
            <v>0</v>
          </cell>
        </row>
        <row r="296">
          <cell r="B296">
            <v>147</v>
          </cell>
          <cell r="C296" t="str">
            <v>적사(발파암)</v>
          </cell>
          <cell r="D296" t="str">
            <v>페이로다 1.72㎥타이어형</v>
          </cell>
          <cell r="E296">
            <v>1</v>
          </cell>
          <cell r="F296" t="str">
            <v>㎥</v>
          </cell>
          <cell r="G296">
            <v>902.6</v>
          </cell>
          <cell r="H296">
            <v>902.6</v>
          </cell>
          <cell r="I296">
            <v>442.7</v>
          </cell>
          <cell r="J296">
            <v>442.7</v>
          </cell>
          <cell r="K296">
            <v>158.9</v>
          </cell>
          <cell r="L296">
            <v>158.9</v>
          </cell>
          <cell r="M296">
            <v>301</v>
          </cell>
          <cell r="N296">
            <v>301</v>
          </cell>
        </row>
        <row r="297">
          <cell r="B297">
            <v>149</v>
          </cell>
          <cell r="C297" t="str">
            <v>덤프운반(발파암)</v>
          </cell>
          <cell r="D297" t="str">
            <v>덤프트럭(발파)10.5TON</v>
          </cell>
          <cell r="E297">
            <v>1</v>
          </cell>
          <cell r="F297" t="str">
            <v>㎥</v>
          </cell>
          <cell r="G297">
            <v>740.1</v>
          </cell>
          <cell r="H297">
            <v>740.1</v>
          </cell>
          <cell r="I297">
            <v>286.60000000000002</v>
          </cell>
          <cell r="J297">
            <v>286.60000000000002</v>
          </cell>
          <cell r="K297">
            <v>189</v>
          </cell>
          <cell r="L297">
            <v>189</v>
          </cell>
          <cell r="M297">
            <v>264.5</v>
          </cell>
          <cell r="N297">
            <v>264.5</v>
          </cell>
        </row>
        <row r="298">
          <cell r="C298" t="str">
            <v>계</v>
          </cell>
          <cell r="D298" t="str">
            <v/>
          </cell>
          <cell r="F298" t="str">
            <v/>
          </cell>
          <cell r="H298">
            <v>6221</v>
          </cell>
          <cell r="I298" t="str">
            <v/>
          </cell>
          <cell r="J298">
            <v>4955</v>
          </cell>
          <cell r="K298" t="str">
            <v/>
          </cell>
          <cell r="L298">
            <v>490</v>
          </cell>
          <cell r="M298" t="str">
            <v/>
          </cell>
          <cell r="N298">
            <v>776</v>
          </cell>
        </row>
        <row r="299">
          <cell r="C299" t="str">
            <v>낙찰율적용</v>
          </cell>
          <cell r="E299">
            <v>0.95047999999999999</v>
          </cell>
          <cell r="G299">
            <v>0</v>
          </cell>
          <cell r="H299">
            <v>5911</v>
          </cell>
          <cell r="J299">
            <v>4709</v>
          </cell>
          <cell r="L299">
            <v>465</v>
          </cell>
          <cell r="N299">
            <v>737</v>
          </cell>
        </row>
        <row r="301">
          <cell r="A301">
            <v>141</v>
          </cell>
          <cell r="C301" t="str">
            <v>구조물터파기</v>
          </cell>
          <cell r="D301" t="str">
            <v>기계90%인력10%</v>
          </cell>
          <cell r="E301">
            <v>1</v>
          </cell>
          <cell r="F301" t="str">
            <v>㎥</v>
          </cell>
          <cell r="H301">
            <v>633</v>
          </cell>
          <cell r="I301" t="str">
            <v/>
          </cell>
          <cell r="J301">
            <v>633</v>
          </cell>
          <cell r="K301" t="str">
            <v/>
          </cell>
          <cell r="L301">
            <v>0</v>
          </cell>
          <cell r="M301" t="str">
            <v/>
          </cell>
          <cell r="N301">
            <v>0</v>
          </cell>
        </row>
        <row r="302">
          <cell r="C302" t="str">
            <v>보통인부</v>
          </cell>
          <cell r="D302" t="str">
            <v/>
          </cell>
          <cell r="E302">
            <v>1</v>
          </cell>
          <cell r="F302" t="str">
            <v/>
          </cell>
          <cell r="G302">
            <v>636</v>
          </cell>
          <cell r="H302">
            <v>636</v>
          </cell>
          <cell r="I302">
            <v>636</v>
          </cell>
          <cell r="J302">
            <v>636</v>
          </cell>
          <cell r="K302">
            <v>0</v>
          </cell>
          <cell r="L302">
            <v>0</v>
          </cell>
          <cell r="M302">
            <v>0</v>
          </cell>
          <cell r="N302">
            <v>0</v>
          </cell>
        </row>
        <row r="303">
          <cell r="C303" t="str">
            <v>작업반장</v>
          </cell>
          <cell r="D303" t="str">
            <v/>
          </cell>
          <cell r="E303">
            <v>1</v>
          </cell>
          <cell r="F303" t="str">
            <v/>
          </cell>
          <cell r="G303">
            <v>30.5</v>
          </cell>
          <cell r="H303">
            <v>30.5</v>
          </cell>
          <cell r="I303">
            <v>30.5</v>
          </cell>
          <cell r="J303">
            <v>30.5</v>
          </cell>
          <cell r="K303">
            <v>0</v>
          </cell>
          <cell r="L303">
            <v>0</v>
          </cell>
          <cell r="M303">
            <v>0</v>
          </cell>
          <cell r="N303">
            <v>0</v>
          </cell>
        </row>
        <row r="304">
          <cell r="B304">
            <v>151</v>
          </cell>
        </row>
        <row r="305">
          <cell r="C305" t="str">
            <v>계</v>
          </cell>
          <cell r="D305" t="str">
            <v/>
          </cell>
          <cell r="F305" t="str">
            <v/>
          </cell>
          <cell r="H305">
            <v>666</v>
          </cell>
          <cell r="I305" t="str">
            <v/>
          </cell>
          <cell r="J305">
            <v>666</v>
          </cell>
          <cell r="K305" t="str">
            <v/>
          </cell>
          <cell r="L305">
            <v>0</v>
          </cell>
          <cell r="M305" t="str">
            <v/>
          </cell>
          <cell r="N305">
            <v>0</v>
          </cell>
        </row>
        <row r="306">
          <cell r="C306" t="str">
            <v>낙찰율적용</v>
          </cell>
          <cell r="E306">
            <v>0.95047999999999999</v>
          </cell>
          <cell r="H306">
            <v>633</v>
          </cell>
          <cell r="J306">
            <v>633</v>
          </cell>
          <cell r="L306">
            <v>0</v>
          </cell>
          <cell r="N306">
            <v>0</v>
          </cell>
        </row>
        <row r="308">
          <cell r="A308">
            <v>143</v>
          </cell>
          <cell r="C308" t="str">
            <v>구조물되메우기</v>
          </cell>
          <cell r="D308" t="str">
            <v/>
          </cell>
          <cell r="E308">
            <v>1</v>
          </cell>
          <cell r="F308" t="str">
            <v>㎥</v>
          </cell>
          <cell r="H308">
            <v>0</v>
          </cell>
          <cell r="I308" t="str">
            <v/>
          </cell>
          <cell r="J308">
            <v>0</v>
          </cell>
          <cell r="K308" t="str">
            <v/>
          </cell>
          <cell r="L308">
            <v>0</v>
          </cell>
          <cell r="M308" t="str">
            <v/>
          </cell>
          <cell r="N308">
            <v>0</v>
          </cell>
        </row>
        <row r="309">
          <cell r="B309">
            <v>153</v>
          </cell>
        </row>
        <row r="310">
          <cell r="B310">
            <v>155</v>
          </cell>
        </row>
        <row r="311">
          <cell r="C311" t="str">
            <v>계</v>
          </cell>
          <cell r="D311" t="str">
            <v/>
          </cell>
          <cell r="F311" t="str">
            <v/>
          </cell>
          <cell r="H311">
            <v>0</v>
          </cell>
          <cell r="I311" t="str">
            <v/>
          </cell>
          <cell r="J311">
            <v>0</v>
          </cell>
          <cell r="K311" t="str">
            <v/>
          </cell>
          <cell r="L311">
            <v>0</v>
          </cell>
          <cell r="M311" t="str">
            <v/>
          </cell>
          <cell r="N311">
            <v>0</v>
          </cell>
        </row>
        <row r="312">
          <cell r="C312" t="str">
            <v>낙찰율적용</v>
          </cell>
          <cell r="E312">
            <v>0.95047999999999999</v>
          </cell>
          <cell r="H312">
            <v>0</v>
          </cell>
          <cell r="J312">
            <v>0</v>
          </cell>
          <cell r="L312">
            <v>0</v>
          </cell>
          <cell r="N312">
            <v>0</v>
          </cell>
        </row>
        <row r="314">
          <cell r="A314">
            <v>145</v>
          </cell>
          <cell r="C314" t="str">
            <v>측구터파기(토사)</v>
          </cell>
          <cell r="D314" t="str">
            <v>기계80%인력20%</v>
          </cell>
          <cell r="E314">
            <v>1</v>
          </cell>
          <cell r="F314" t="str">
            <v>㎥</v>
          </cell>
          <cell r="H314">
            <v>1741</v>
          </cell>
          <cell r="I314" t="str">
            <v/>
          </cell>
          <cell r="J314">
            <v>1543</v>
          </cell>
          <cell r="K314" t="str">
            <v/>
          </cell>
          <cell r="L314">
            <v>35</v>
          </cell>
          <cell r="M314" t="str">
            <v/>
          </cell>
          <cell r="N314">
            <v>163</v>
          </cell>
        </row>
        <row r="315">
          <cell r="C315" t="str">
            <v>보통인부</v>
          </cell>
          <cell r="D315" t="str">
            <v/>
          </cell>
          <cell r="E315">
            <v>1</v>
          </cell>
          <cell r="F315" t="str">
            <v/>
          </cell>
          <cell r="G315">
            <v>1396</v>
          </cell>
          <cell r="H315">
            <v>1396</v>
          </cell>
          <cell r="I315">
            <v>1396</v>
          </cell>
          <cell r="J315">
            <v>1396</v>
          </cell>
          <cell r="K315">
            <v>0</v>
          </cell>
          <cell r="L315">
            <v>0</v>
          </cell>
          <cell r="M315">
            <v>0</v>
          </cell>
          <cell r="N315">
            <v>0</v>
          </cell>
        </row>
        <row r="316">
          <cell r="B316">
            <v>157</v>
          </cell>
          <cell r="C316" t="str">
            <v>기계</v>
          </cell>
          <cell r="D316" t="str">
            <v>백호우0.7㎥</v>
          </cell>
          <cell r="E316">
            <v>1</v>
          </cell>
          <cell r="F316" t="str">
            <v>㎥</v>
          </cell>
          <cell r="G316">
            <v>437.9</v>
          </cell>
          <cell r="H316">
            <v>437.9</v>
          </cell>
          <cell r="I316">
            <v>228</v>
          </cell>
          <cell r="J316">
            <v>228</v>
          </cell>
          <cell r="K316">
            <v>37.799999999999997</v>
          </cell>
          <cell r="L316">
            <v>37.799999999999997</v>
          </cell>
          <cell r="M316">
            <v>172.1</v>
          </cell>
          <cell r="N316">
            <v>172.1</v>
          </cell>
        </row>
        <row r="317">
          <cell r="C317" t="str">
            <v>계</v>
          </cell>
          <cell r="D317" t="str">
            <v/>
          </cell>
          <cell r="F317" t="str">
            <v/>
          </cell>
          <cell r="H317">
            <v>1833</v>
          </cell>
          <cell r="I317" t="str">
            <v/>
          </cell>
          <cell r="J317">
            <v>1624</v>
          </cell>
          <cell r="K317" t="str">
            <v/>
          </cell>
          <cell r="L317">
            <v>37</v>
          </cell>
          <cell r="M317" t="str">
            <v/>
          </cell>
          <cell r="N317">
            <v>172</v>
          </cell>
        </row>
        <row r="318">
          <cell r="C318" t="str">
            <v>낙찰율적용</v>
          </cell>
          <cell r="E318">
            <v>0.95047999999999999</v>
          </cell>
          <cell r="H318">
            <v>1741</v>
          </cell>
          <cell r="J318">
            <v>1543</v>
          </cell>
          <cell r="L318">
            <v>35</v>
          </cell>
          <cell r="N318">
            <v>163</v>
          </cell>
        </row>
        <row r="320">
          <cell r="A320">
            <v>147</v>
          </cell>
          <cell r="C320" t="str">
            <v>측구터파기(풍화암)</v>
          </cell>
          <cell r="D320" t="str">
            <v>기계80%인력20%</v>
          </cell>
          <cell r="E320">
            <v>1</v>
          </cell>
          <cell r="F320" t="str">
            <v>㎥</v>
          </cell>
        </row>
        <row r="321">
          <cell r="C321" t="str">
            <v>보통인부</v>
          </cell>
          <cell r="D321" t="str">
            <v/>
          </cell>
          <cell r="E321">
            <v>1</v>
          </cell>
          <cell r="F321" t="str">
            <v/>
          </cell>
          <cell r="G321">
            <v>5584</v>
          </cell>
          <cell r="H321">
            <v>5584</v>
          </cell>
          <cell r="I321">
            <v>5584</v>
          </cell>
          <cell r="J321">
            <v>5584</v>
          </cell>
          <cell r="K321">
            <v>0</v>
          </cell>
          <cell r="L321">
            <v>0</v>
          </cell>
          <cell r="M321">
            <v>0</v>
          </cell>
          <cell r="N321">
            <v>0</v>
          </cell>
        </row>
        <row r="322">
          <cell r="C322" t="str">
            <v>할석공</v>
          </cell>
          <cell r="D322" t="str">
            <v/>
          </cell>
          <cell r="E322">
            <v>1</v>
          </cell>
          <cell r="F322" t="str">
            <v/>
          </cell>
          <cell r="G322">
            <v>21024</v>
          </cell>
          <cell r="H322">
            <v>21024</v>
          </cell>
          <cell r="I322">
            <v>21024</v>
          </cell>
          <cell r="J322">
            <v>21024</v>
          </cell>
          <cell r="K322">
            <v>0</v>
          </cell>
          <cell r="L322">
            <v>0</v>
          </cell>
          <cell r="M322">
            <v>0</v>
          </cell>
          <cell r="N322">
            <v>0</v>
          </cell>
        </row>
        <row r="323">
          <cell r="B323">
            <v>159</v>
          </cell>
        </row>
        <row r="324">
          <cell r="C324" t="str">
            <v>계</v>
          </cell>
          <cell r="D324" t="str">
            <v/>
          </cell>
          <cell r="F324" t="str">
            <v/>
          </cell>
          <cell r="H324">
            <v>26608</v>
          </cell>
          <cell r="I324" t="str">
            <v/>
          </cell>
          <cell r="J324">
            <v>26608</v>
          </cell>
          <cell r="K324" t="str">
            <v/>
          </cell>
          <cell r="L324">
            <v>0</v>
          </cell>
          <cell r="M324" t="str">
            <v/>
          </cell>
          <cell r="N324">
            <v>0</v>
          </cell>
        </row>
        <row r="325">
          <cell r="C325" t="str">
            <v>낙찰율적용</v>
          </cell>
          <cell r="E325">
            <v>0.95047999999999999</v>
          </cell>
          <cell r="H325">
            <v>25290</v>
          </cell>
          <cell r="J325">
            <v>25290</v>
          </cell>
          <cell r="L325">
            <v>0</v>
          </cell>
          <cell r="N325">
            <v>0</v>
          </cell>
        </row>
        <row r="327">
          <cell r="A327">
            <v>149</v>
          </cell>
          <cell r="C327" t="str">
            <v>측구터파기(발파암)</v>
          </cell>
          <cell r="D327" t="str">
            <v>기계80%인력20%</v>
          </cell>
          <cell r="E327">
            <v>1</v>
          </cell>
          <cell r="F327" t="str">
            <v>㎥</v>
          </cell>
          <cell r="H327">
            <v>63016</v>
          </cell>
          <cell r="I327" t="str">
            <v/>
          </cell>
          <cell r="J327">
            <v>60205</v>
          </cell>
          <cell r="K327" t="str">
            <v/>
          </cell>
          <cell r="L327">
            <v>1355</v>
          </cell>
          <cell r="M327" t="str">
            <v/>
          </cell>
          <cell r="N327">
            <v>1456</v>
          </cell>
        </row>
        <row r="328">
          <cell r="C328" t="str">
            <v>보통인부</v>
          </cell>
          <cell r="D328" t="str">
            <v/>
          </cell>
          <cell r="E328">
            <v>1</v>
          </cell>
          <cell r="F328" t="str">
            <v/>
          </cell>
          <cell r="G328">
            <v>8794.8000000000011</v>
          </cell>
          <cell r="H328">
            <v>8794.7999999999993</v>
          </cell>
          <cell r="I328">
            <v>8794.8000000000011</v>
          </cell>
          <cell r="J328">
            <v>8794.7999999999993</v>
          </cell>
          <cell r="K328">
            <v>0</v>
          </cell>
          <cell r="L328">
            <v>0</v>
          </cell>
          <cell r="M328">
            <v>0</v>
          </cell>
          <cell r="N328">
            <v>0</v>
          </cell>
        </row>
        <row r="329">
          <cell r="C329" t="str">
            <v>할석공</v>
          </cell>
          <cell r="D329" t="str">
            <v/>
          </cell>
          <cell r="E329">
            <v>1</v>
          </cell>
          <cell r="F329" t="str">
            <v/>
          </cell>
          <cell r="G329">
            <v>36792</v>
          </cell>
          <cell r="H329">
            <v>36792</v>
          </cell>
          <cell r="I329">
            <v>36792</v>
          </cell>
          <cell r="J329">
            <v>36792</v>
          </cell>
          <cell r="K329">
            <v>0</v>
          </cell>
          <cell r="L329">
            <v>0</v>
          </cell>
          <cell r="M329">
            <v>0</v>
          </cell>
          <cell r="N329">
            <v>0</v>
          </cell>
        </row>
        <row r="330">
          <cell r="C330" t="str">
            <v>연암</v>
          </cell>
          <cell r="D330" t="str">
            <v/>
          </cell>
          <cell r="E330">
            <v>1</v>
          </cell>
          <cell r="F330" t="str">
            <v/>
          </cell>
          <cell r="G330">
            <v>4921.8</v>
          </cell>
          <cell r="H330">
            <v>4921.8</v>
          </cell>
          <cell r="I330">
            <v>4482.6000000000004</v>
          </cell>
          <cell r="J330">
            <v>4482.6000000000004</v>
          </cell>
          <cell r="K330">
            <v>300</v>
          </cell>
          <cell r="L330">
            <v>300</v>
          </cell>
          <cell r="M330">
            <v>139.19999999999999</v>
          </cell>
          <cell r="N330">
            <v>139.19999999999999</v>
          </cell>
        </row>
        <row r="331">
          <cell r="C331" t="str">
            <v>보통암</v>
          </cell>
          <cell r="D331" t="str">
            <v/>
          </cell>
          <cell r="E331">
            <v>1</v>
          </cell>
          <cell r="F331" t="str">
            <v/>
          </cell>
          <cell r="G331">
            <v>6310.6</v>
          </cell>
          <cell r="H331">
            <v>6310.6</v>
          </cell>
          <cell r="I331">
            <v>5416</v>
          </cell>
          <cell r="J331">
            <v>5416</v>
          </cell>
          <cell r="K331">
            <v>417.8</v>
          </cell>
          <cell r="L331">
            <v>417.8</v>
          </cell>
          <cell r="M331">
            <v>476.8</v>
          </cell>
          <cell r="N331">
            <v>476.8</v>
          </cell>
        </row>
        <row r="332">
          <cell r="C332" t="str">
            <v>경암</v>
          </cell>
          <cell r="D332" t="str">
            <v/>
          </cell>
          <cell r="E332">
            <v>1</v>
          </cell>
          <cell r="F332" t="str">
            <v/>
          </cell>
          <cell r="G332">
            <v>8042.6</v>
          </cell>
          <cell r="H332">
            <v>8042.6</v>
          </cell>
          <cell r="I332">
            <v>7108</v>
          </cell>
          <cell r="J332">
            <v>7108</v>
          </cell>
          <cell r="K332">
            <v>584</v>
          </cell>
          <cell r="L332">
            <v>584</v>
          </cell>
          <cell r="M332">
            <v>350.6</v>
          </cell>
          <cell r="N332">
            <v>350.6</v>
          </cell>
        </row>
        <row r="333">
          <cell r="B333">
            <v>161</v>
          </cell>
          <cell r="C333" t="str">
            <v>집토</v>
          </cell>
          <cell r="D333" t="str">
            <v>백호우0.7㎥</v>
          </cell>
          <cell r="E333">
            <v>1</v>
          </cell>
          <cell r="F333" t="str">
            <v>㎥</v>
          </cell>
          <cell r="G333">
            <v>1439.1</v>
          </cell>
          <cell r="H333">
            <v>1439.1</v>
          </cell>
          <cell r="I333">
            <v>749.1</v>
          </cell>
          <cell r="J333">
            <v>749.1</v>
          </cell>
          <cell r="K333">
            <v>124.4</v>
          </cell>
          <cell r="L333">
            <v>124.4</v>
          </cell>
          <cell r="M333">
            <v>565.6</v>
          </cell>
          <cell r="N333">
            <v>565.6</v>
          </cell>
        </row>
        <row r="334">
          <cell r="C334" t="str">
            <v>계</v>
          </cell>
          <cell r="D334" t="str">
            <v/>
          </cell>
          <cell r="F334" t="str">
            <v/>
          </cell>
          <cell r="H334">
            <v>66300</v>
          </cell>
          <cell r="I334" t="str">
            <v/>
          </cell>
          <cell r="J334">
            <v>63342</v>
          </cell>
          <cell r="K334" t="str">
            <v/>
          </cell>
          <cell r="L334">
            <v>1426</v>
          </cell>
          <cell r="M334" t="str">
            <v/>
          </cell>
          <cell r="N334">
            <v>1532</v>
          </cell>
        </row>
        <row r="335">
          <cell r="C335" t="str">
            <v>낙찰율적용</v>
          </cell>
          <cell r="E335">
            <v>0.95047999999999999</v>
          </cell>
          <cell r="H335">
            <v>63016</v>
          </cell>
          <cell r="J335">
            <v>60205</v>
          </cell>
          <cell r="L335">
            <v>1355</v>
          </cell>
          <cell r="N335">
            <v>1456</v>
          </cell>
        </row>
        <row r="337">
          <cell r="A337">
            <v>151</v>
          </cell>
          <cell r="C337" t="str">
            <v>절토면고르기</v>
          </cell>
          <cell r="D337" t="str">
            <v>풍화암</v>
          </cell>
          <cell r="E337">
            <v>1</v>
          </cell>
          <cell r="F337" t="str">
            <v>㎡</v>
          </cell>
          <cell r="H337">
            <v>3464</v>
          </cell>
          <cell r="I337" t="str">
            <v/>
          </cell>
          <cell r="J337">
            <v>2982</v>
          </cell>
          <cell r="K337" t="str">
            <v/>
          </cell>
          <cell r="L337">
            <v>266</v>
          </cell>
          <cell r="M337" t="str">
            <v/>
          </cell>
          <cell r="N337">
            <v>216</v>
          </cell>
        </row>
        <row r="338">
          <cell r="C338" t="str">
            <v>보통인부</v>
          </cell>
          <cell r="D338" t="str">
            <v/>
          </cell>
          <cell r="E338">
            <v>1</v>
          </cell>
          <cell r="F338" t="str">
            <v/>
          </cell>
          <cell r="G338">
            <v>1779.9</v>
          </cell>
          <cell r="H338">
            <v>1779.9</v>
          </cell>
          <cell r="I338">
            <v>1779.9</v>
          </cell>
          <cell r="J338">
            <v>1779.9</v>
          </cell>
          <cell r="K338">
            <v>0</v>
          </cell>
          <cell r="L338">
            <v>0</v>
          </cell>
          <cell r="M338">
            <v>0</v>
          </cell>
          <cell r="N338">
            <v>0</v>
          </cell>
        </row>
        <row r="339">
          <cell r="B339">
            <v>163</v>
          </cell>
          <cell r="C339" t="str">
            <v>공기압축기</v>
          </cell>
          <cell r="D339" t="str">
            <v>공기압축기3.5㎥/min</v>
          </cell>
          <cell r="E339">
            <v>1</v>
          </cell>
          <cell r="F339" t="str">
            <v>㎥</v>
          </cell>
          <cell r="G339">
            <v>1802.3</v>
          </cell>
          <cell r="H339">
            <v>1802.3</v>
          </cell>
          <cell r="I339">
            <v>1359</v>
          </cell>
          <cell r="J339">
            <v>1359</v>
          </cell>
          <cell r="K339">
            <v>280.2</v>
          </cell>
          <cell r="L339">
            <v>280.2</v>
          </cell>
          <cell r="M339">
            <v>163.1</v>
          </cell>
          <cell r="N339">
            <v>163.1</v>
          </cell>
        </row>
        <row r="340">
          <cell r="B340">
            <v>167</v>
          </cell>
          <cell r="C340" t="str">
            <v>소형브레이카</v>
          </cell>
          <cell r="D340" t="str">
            <v>소형브레이카</v>
          </cell>
          <cell r="E340">
            <v>1</v>
          </cell>
          <cell r="F340" t="str">
            <v>㎥</v>
          </cell>
          <cell r="G340">
            <v>64.900000000000006</v>
          </cell>
          <cell r="H340">
            <v>64.900000000000006</v>
          </cell>
          <cell r="I340">
            <v>0</v>
          </cell>
          <cell r="J340">
            <v>0</v>
          </cell>
          <cell r="K340">
            <v>0</v>
          </cell>
          <cell r="L340">
            <v>0</v>
          </cell>
          <cell r="M340">
            <v>64.900000000000006</v>
          </cell>
          <cell r="N340">
            <v>64.900000000000006</v>
          </cell>
        </row>
        <row r="341">
          <cell r="C341" t="str">
            <v>계</v>
          </cell>
          <cell r="D341" t="str">
            <v/>
          </cell>
          <cell r="F341" t="str">
            <v/>
          </cell>
          <cell r="H341">
            <v>3646</v>
          </cell>
          <cell r="I341" t="str">
            <v/>
          </cell>
          <cell r="J341">
            <v>3138</v>
          </cell>
          <cell r="K341" t="str">
            <v/>
          </cell>
          <cell r="L341">
            <v>280</v>
          </cell>
          <cell r="M341" t="str">
            <v/>
          </cell>
          <cell r="N341">
            <v>228</v>
          </cell>
        </row>
        <row r="342">
          <cell r="C342" t="str">
            <v>낙찰율적용</v>
          </cell>
          <cell r="E342">
            <v>0.95047999999999999</v>
          </cell>
          <cell r="H342">
            <v>3464</v>
          </cell>
          <cell r="J342">
            <v>2982</v>
          </cell>
          <cell r="L342">
            <v>266</v>
          </cell>
          <cell r="N342">
            <v>216</v>
          </cell>
        </row>
        <row r="344">
          <cell r="A344">
            <v>153</v>
          </cell>
          <cell r="C344" t="str">
            <v>절토면고르기</v>
          </cell>
          <cell r="D344" t="str">
            <v>발파암</v>
          </cell>
          <cell r="E344">
            <v>1</v>
          </cell>
          <cell r="F344" t="str">
            <v>㎡</v>
          </cell>
          <cell r="H344">
            <v>4387</v>
          </cell>
          <cell r="I344" t="str">
            <v/>
          </cell>
          <cell r="J344">
            <v>3790</v>
          </cell>
          <cell r="K344" t="str">
            <v/>
          </cell>
          <cell r="L344">
            <v>329</v>
          </cell>
          <cell r="M344" t="str">
            <v/>
          </cell>
          <cell r="N344">
            <v>268</v>
          </cell>
        </row>
        <row r="345">
          <cell r="C345" t="str">
            <v>보통인부</v>
          </cell>
          <cell r="D345" t="str">
            <v/>
          </cell>
          <cell r="E345">
            <v>1</v>
          </cell>
          <cell r="F345" t="str">
            <v/>
          </cell>
          <cell r="G345">
            <v>2303.4</v>
          </cell>
          <cell r="H345">
            <v>2303.4</v>
          </cell>
          <cell r="I345">
            <v>2303.4</v>
          </cell>
          <cell r="J345">
            <v>2303.4</v>
          </cell>
          <cell r="K345">
            <v>0</v>
          </cell>
          <cell r="L345">
            <v>0</v>
          </cell>
          <cell r="M345">
            <v>0</v>
          </cell>
          <cell r="N345">
            <v>0</v>
          </cell>
        </row>
        <row r="346">
          <cell r="B346">
            <v>165</v>
          </cell>
          <cell r="C346" t="str">
            <v>공기압축기</v>
          </cell>
          <cell r="D346" t="str">
            <v>공기압축기3.5㎥/min</v>
          </cell>
          <cell r="E346">
            <v>1</v>
          </cell>
          <cell r="F346" t="str">
            <v>㎥</v>
          </cell>
          <cell r="G346">
            <v>2234.7999999999997</v>
          </cell>
          <cell r="H346">
            <v>2234.7999999999997</v>
          </cell>
          <cell r="I346">
            <v>1685.1</v>
          </cell>
          <cell r="J346">
            <v>1685.1</v>
          </cell>
          <cell r="K346">
            <v>347.5</v>
          </cell>
          <cell r="L346">
            <v>347.5</v>
          </cell>
          <cell r="M346">
            <v>202.2</v>
          </cell>
          <cell r="N346">
            <v>202.2</v>
          </cell>
        </row>
        <row r="347">
          <cell r="B347">
            <v>169</v>
          </cell>
          <cell r="C347" t="str">
            <v>소형브레이카</v>
          </cell>
          <cell r="D347" t="str">
            <v>소형브레이카</v>
          </cell>
          <cell r="E347">
            <v>1</v>
          </cell>
          <cell r="F347" t="str">
            <v>㎥</v>
          </cell>
          <cell r="G347">
            <v>80.8</v>
          </cell>
          <cell r="H347">
            <v>80.8</v>
          </cell>
          <cell r="I347">
            <v>0</v>
          </cell>
          <cell r="J347">
            <v>0</v>
          </cell>
          <cell r="K347">
            <v>0</v>
          </cell>
          <cell r="L347">
            <v>0</v>
          </cell>
          <cell r="M347">
            <v>80.8</v>
          </cell>
          <cell r="N347">
            <v>80.8</v>
          </cell>
        </row>
        <row r="348">
          <cell r="C348" t="str">
            <v>계</v>
          </cell>
          <cell r="D348" t="str">
            <v/>
          </cell>
          <cell r="F348" t="str">
            <v/>
          </cell>
          <cell r="H348">
            <v>4618</v>
          </cell>
          <cell r="I348" t="str">
            <v/>
          </cell>
          <cell r="J348">
            <v>3988</v>
          </cell>
          <cell r="K348" t="str">
            <v/>
          </cell>
          <cell r="L348">
            <v>347</v>
          </cell>
          <cell r="M348" t="str">
            <v/>
          </cell>
          <cell r="N348">
            <v>283</v>
          </cell>
        </row>
        <row r="349">
          <cell r="C349" t="str">
            <v>낙찰율적용</v>
          </cell>
          <cell r="E349">
            <v>0.95047999999999999</v>
          </cell>
          <cell r="H349">
            <v>4387</v>
          </cell>
          <cell r="J349">
            <v>3790</v>
          </cell>
          <cell r="L349">
            <v>329</v>
          </cell>
          <cell r="N349">
            <v>268</v>
          </cell>
        </row>
        <row r="351">
          <cell r="A351">
            <v>157</v>
          </cell>
          <cell r="C351" t="str">
            <v>쇄석운반</v>
          </cell>
          <cell r="D351" t="str">
            <v>노견토</v>
          </cell>
          <cell r="E351">
            <v>1</v>
          </cell>
          <cell r="F351" t="str">
            <v>㎥</v>
          </cell>
          <cell r="H351">
            <v>7965</v>
          </cell>
          <cell r="I351" t="str">
            <v/>
          </cell>
          <cell r="J351">
            <v>5854</v>
          </cell>
          <cell r="K351" t="str">
            <v/>
          </cell>
          <cell r="L351">
            <v>968</v>
          </cell>
          <cell r="M351" t="str">
            <v/>
          </cell>
          <cell r="N351">
            <v>1143</v>
          </cell>
        </row>
        <row r="352">
          <cell r="B352">
            <v>171</v>
          </cell>
          <cell r="C352" t="str">
            <v>운반</v>
          </cell>
          <cell r="D352" t="str">
            <v>덤프트럭10.5TON</v>
          </cell>
          <cell r="E352">
            <v>1</v>
          </cell>
          <cell r="F352" t="str">
            <v>㎥</v>
          </cell>
          <cell r="G352">
            <v>3507.1</v>
          </cell>
          <cell r="H352">
            <v>3507.1</v>
          </cell>
          <cell r="I352">
            <v>1446.6</v>
          </cell>
          <cell r="J352">
            <v>1446.6</v>
          </cell>
          <cell r="K352">
            <v>953.9</v>
          </cell>
          <cell r="L352">
            <v>953.9</v>
          </cell>
          <cell r="M352">
            <v>1106.5999999999999</v>
          </cell>
          <cell r="N352">
            <v>1106.5999999999999</v>
          </cell>
        </row>
        <row r="354">
          <cell r="C354" t="str">
            <v>포설</v>
          </cell>
          <cell r="D354" t="str">
            <v>특수인부</v>
          </cell>
          <cell r="E354">
            <v>1</v>
          </cell>
          <cell r="F354" t="str">
            <v/>
          </cell>
          <cell r="G354">
            <v>330</v>
          </cell>
          <cell r="H354">
            <v>330</v>
          </cell>
          <cell r="I354">
            <v>330</v>
          </cell>
          <cell r="J354">
            <v>330</v>
          </cell>
          <cell r="K354">
            <v>0</v>
          </cell>
          <cell r="L354">
            <v>0</v>
          </cell>
          <cell r="M354">
            <v>0</v>
          </cell>
          <cell r="N354">
            <v>0</v>
          </cell>
        </row>
        <row r="355">
          <cell r="C355" t="str">
            <v>포설</v>
          </cell>
          <cell r="D355" t="str">
            <v>보통인부</v>
          </cell>
          <cell r="E355">
            <v>1</v>
          </cell>
          <cell r="F355" t="str">
            <v/>
          </cell>
          <cell r="G355">
            <v>4188</v>
          </cell>
          <cell r="H355">
            <v>4188</v>
          </cell>
          <cell r="I355">
            <v>4188</v>
          </cell>
          <cell r="J355">
            <v>4188</v>
          </cell>
          <cell r="K355">
            <v>0</v>
          </cell>
          <cell r="L355">
            <v>0</v>
          </cell>
          <cell r="M355">
            <v>0</v>
          </cell>
          <cell r="N355">
            <v>0</v>
          </cell>
        </row>
        <row r="356">
          <cell r="B356">
            <v>175</v>
          </cell>
          <cell r="C356" t="str">
            <v>살수</v>
          </cell>
          <cell r="D356" t="str">
            <v>물탱크   5500L</v>
          </cell>
          <cell r="E356">
            <v>1</v>
          </cell>
          <cell r="F356" t="str">
            <v>㎥</v>
          </cell>
          <cell r="G356">
            <v>154.69999999999999</v>
          </cell>
          <cell r="H356">
            <v>154.69999999999999</v>
          </cell>
          <cell r="I356">
            <v>93.8</v>
          </cell>
          <cell r="J356">
            <v>93.8</v>
          </cell>
          <cell r="K356">
            <v>32.700000000000003</v>
          </cell>
          <cell r="L356">
            <v>32.700000000000003</v>
          </cell>
          <cell r="M356">
            <v>28.2</v>
          </cell>
          <cell r="N356">
            <v>28.2</v>
          </cell>
        </row>
        <row r="357">
          <cell r="B357">
            <v>177</v>
          </cell>
          <cell r="C357" t="str">
            <v>전압비</v>
          </cell>
          <cell r="D357" t="str">
            <v>타이어로라</v>
          </cell>
          <cell r="E357">
            <v>1</v>
          </cell>
          <cell r="F357" t="str">
            <v>㎥</v>
          </cell>
          <cell r="G357">
            <v>204</v>
          </cell>
          <cell r="H357">
            <v>204</v>
          </cell>
          <cell r="I357">
            <v>102.3</v>
          </cell>
          <cell r="J357">
            <v>102.3</v>
          </cell>
          <cell r="K357">
            <v>33.1</v>
          </cell>
          <cell r="L357">
            <v>33.1</v>
          </cell>
          <cell r="M357">
            <v>68.599999999999994</v>
          </cell>
          <cell r="N357">
            <v>68.599999999999994</v>
          </cell>
        </row>
        <row r="358">
          <cell r="C358" t="str">
            <v>계</v>
          </cell>
          <cell r="D358" t="str">
            <v/>
          </cell>
          <cell r="F358" t="str">
            <v/>
          </cell>
          <cell r="H358">
            <v>8382</v>
          </cell>
          <cell r="I358" t="str">
            <v/>
          </cell>
          <cell r="J358">
            <v>6160</v>
          </cell>
          <cell r="K358" t="str">
            <v/>
          </cell>
          <cell r="L358">
            <v>1019</v>
          </cell>
          <cell r="M358" t="str">
            <v/>
          </cell>
          <cell r="N358">
            <v>1203</v>
          </cell>
        </row>
        <row r="359">
          <cell r="C359" t="str">
            <v>낙찰율적용</v>
          </cell>
          <cell r="E359">
            <v>0.95047999999999999</v>
          </cell>
          <cell r="H359">
            <v>7965</v>
          </cell>
          <cell r="J359">
            <v>5854</v>
          </cell>
          <cell r="L359">
            <v>968</v>
          </cell>
          <cell r="N359">
            <v>1143</v>
          </cell>
        </row>
        <row r="361">
          <cell r="A361">
            <v>159</v>
          </cell>
          <cell r="C361" t="str">
            <v>쇄석운반</v>
          </cell>
          <cell r="D361" t="str">
            <v>보조기층</v>
          </cell>
          <cell r="E361">
            <v>1</v>
          </cell>
          <cell r="F361" t="str">
            <v>㎥</v>
          </cell>
          <cell r="H361">
            <v>4789</v>
          </cell>
          <cell r="I361" t="str">
            <v/>
          </cell>
          <cell r="J361">
            <v>2341</v>
          </cell>
          <cell r="K361" t="str">
            <v/>
          </cell>
          <cell r="L361">
            <v>1074</v>
          </cell>
          <cell r="M361" t="str">
            <v/>
          </cell>
          <cell r="N361">
            <v>1374</v>
          </cell>
        </row>
        <row r="362">
          <cell r="B362">
            <v>179</v>
          </cell>
          <cell r="C362" t="str">
            <v>운반</v>
          </cell>
          <cell r="D362" t="str">
            <v>덤프트럭10.5TON</v>
          </cell>
          <cell r="E362">
            <v>1</v>
          </cell>
          <cell r="F362" t="str">
            <v>㎥</v>
          </cell>
          <cell r="G362">
            <v>3507.1</v>
          </cell>
          <cell r="H362">
            <v>3507.1</v>
          </cell>
          <cell r="I362">
            <v>1446.6</v>
          </cell>
          <cell r="J362">
            <v>1446.6</v>
          </cell>
          <cell r="K362">
            <v>953.9</v>
          </cell>
          <cell r="L362">
            <v>953.9</v>
          </cell>
          <cell r="M362">
            <v>1106.5999999999999</v>
          </cell>
          <cell r="N362">
            <v>1106.5999999999999</v>
          </cell>
        </row>
        <row r="364">
          <cell r="C364" t="str">
            <v>포설</v>
          </cell>
          <cell r="D364" t="str">
            <v>특수인부</v>
          </cell>
          <cell r="E364">
            <v>1</v>
          </cell>
          <cell r="F364" t="str">
            <v/>
          </cell>
          <cell r="G364">
            <v>41.2</v>
          </cell>
          <cell r="H364">
            <v>41.2</v>
          </cell>
          <cell r="I364">
            <v>41.2</v>
          </cell>
          <cell r="J364">
            <v>41.2</v>
          </cell>
          <cell r="K364">
            <v>0</v>
          </cell>
          <cell r="L364">
            <v>0</v>
          </cell>
          <cell r="M364">
            <v>0</v>
          </cell>
          <cell r="N364">
            <v>0</v>
          </cell>
        </row>
        <row r="365">
          <cell r="C365" t="str">
            <v>포설</v>
          </cell>
          <cell r="D365" t="str">
            <v>보통인부</v>
          </cell>
          <cell r="E365">
            <v>1</v>
          </cell>
          <cell r="F365" t="str">
            <v/>
          </cell>
          <cell r="G365">
            <v>523.5</v>
          </cell>
          <cell r="H365">
            <v>523.5</v>
          </cell>
          <cell r="I365">
            <v>523.5</v>
          </cell>
          <cell r="J365">
            <v>523.5</v>
          </cell>
          <cell r="K365">
            <v>0</v>
          </cell>
          <cell r="L365">
            <v>0</v>
          </cell>
          <cell r="M365">
            <v>0</v>
          </cell>
          <cell r="N365">
            <v>0</v>
          </cell>
        </row>
        <row r="366">
          <cell r="B366">
            <v>183</v>
          </cell>
          <cell r="C366" t="str">
            <v>그레이다</v>
          </cell>
          <cell r="D366" t="str">
            <v>그레이더  3.6m</v>
          </cell>
          <cell r="E366">
            <v>1</v>
          </cell>
          <cell r="F366" t="str">
            <v>㎥</v>
          </cell>
          <cell r="G366">
            <v>383.4</v>
          </cell>
          <cell r="H366">
            <v>383.4</v>
          </cell>
          <cell r="I366">
            <v>181.1</v>
          </cell>
          <cell r="J366">
            <v>181.1</v>
          </cell>
          <cell r="K366">
            <v>79.3</v>
          </cell>
          <cell r="L366">
            <v>79.3</v>
          </cell>
          <cell r="M366">
            <v>123</v>
          </cell>
          <cell r="N366">
            <v>123</v>
          </cell>
        </row>
        <row r="367">
          <cell r="B367">
            <v>175</v>
          </cell>
          <cell r="C367" t="str">
            <v>살수</v>
          </cell>
          <cell r="D367" t="str">
            <v>물탱크   5500L</v>
          </cell>
          <cell r="E367">
            <v>1</v>
          </cell>
          <cell r="F367" t="str">
            <v>㎥</v>
          </cell>
          <cell r="G367">
            <v>154.69999999999999</v>
          </cell>
          <cell r="H367">
            <v>154.69999999999999</v>
          </cell>
          <cell r="I367">
            <v>93.8</v>
          </cell>
          <cell r="J367">
            <v>93.8</v>
          </cell>
          <cell r="K367">
            <v>32.700000000000003</v>
          </cell>
          <cell r="L367">
            <v>32.700000000000003</v>
          </cell>
          <cell r="M367">
            <v>28.2</v>
          </cell>
          <cell r="N367">
            <v>28.2</v>
          </cell>
        </row>
        <row r="368">
          <cell r="B368">
            <v>185</v>
          </cell>
          <cell r="C368" t="str">
            <v>전압비</v>
          </cell>
          <cell r="D368" t="str">
            <v>진동롤러10ton</v>
          </cell>
          <cell r="E368">
            <v>1</v>
          </cell>
          <cell r="F368" t="str">
            <v>㎥</v>
          </cell>
          <cell r="G368">
            <v>309.8</v>
          </cell>
          <cell r="H368">
            <v>309.8</v>
          </cell>
          <cell r="I368">
            <v>116.3</v>
          </cell>
          <cell r="J368">
            <v>116.3</v>
          </cell>
          <cell r="K368">
            <v>45.5</v>
          </cell>
          <cell r="L368">
            <v>45.5</v>
          </cell>
          <cell r="M368">
            <v>148</v>
          </cell>
          <cell r="N368">
            <v>148</v>
          </cell>
        </row>
        <row r="369">
          <cell r="B369">
            <v>187</v>
          </cell>
          <cell r="C369" t="str">
            <v>전압비</v>
          </cell>
          <cell r="D369" t="str">
            <v>타이어로라</v>
          </cell>
          <cell r="E369">
            <v>1</v>
          </cell>
          <cell r="F369" t="str">
            <v>㎥</v>
          </cell>
          <cell r="G369">
            <v>122.4</v>
          </cell>
          <cell r="H369">
            <v>122.4</v>
          </cell>
          <cell r="I369">
            <v>61.4</v>
          </cell>
          <cell r="J369">
            <v>61.4</v>
          </cell>
          <cell r="K369">
            <v>19.899999999999999</v>
          </cell>
          <cell r="L369">
            <v>19.899999999999999</v>
          </cell>
          <cell r="M369">
            <v>41.1</v>
          </cell>
          <cell r="N369">
            <v>41.1</v>
          </cell>
        </row>
        <row r="370">
          <cell r="C370" t="str">
            <v>계</v>
          </cell>
          <cell r="D370" t="str">
            <v/>
          </cell>
          <cell r="F370" t="str">
            <v/>
          </cell>
          <cell r="H370">
            <v>5040</v>
          </cell>
          <cell r="I370" t="str">
            <v/>
          </cell>
          <cell r="J370">
            <v>2463</v>
          </cell>
          <cell r="K370" t="str">
            <v/>
          </cell>
          <cell r="L370">
            <v>1131</v>
          </cell>
          <cell r="M370" t="str">
            <v/>
          </cell>
          <cell r="N370">
            <v>1446</v>
          </cell>
        </row>
        <row r="371">
          <cell r="C371" t="str">
            <v>낙찰율적용</v>
          </cell>
          <cell r="E371">
            <v>0.95047999999999999</v>
          </cell>
          <cell r="H371">
            <v>4789</v>
          </cell>
          <cell r="J371">
            <v>2341</v>
          </cell>
          <cell r="L371">
            <v>1074</v>
          </cell>
          <cell r="N371">
            <v>1374</v>
          </cell>
        </row>
        <row r="373">
          <cell r="A373">
            <v>161</v>
          </cell>
          <cell r="C373" t="str">
            <v>콘크리트캇타</v>
          </cell>
          <cell r="D373" t="str">
            <v>기계</v>
          </cell>
          <cell r="E373">
            <v>1</v>
          </cell>
          <cell r="F373" t="str">
            <v>m</v>
          </cell>
          <cell r="H373">
            <v>1320</v>
          </cell>
          <cell r="I373" t="str">
            <v/>
          </cell>
          <cell r="J373">
            <v>608</v>
          </cell>
          <cell r="K373" t="str">
            <v/>
          </cell>
          <cell r="L373">
            <v>674</v>
          </cell>
          <cell r="M373" t="str">
            <v/>
          </cell>
          <cell r="N373">
            <v>38</v>
          </cell>
        </row>
        <row r="374">
          <cell r="C374" t="str">
            <v>블레이드</v>
          </cell>
          <cell r="D374" t="str">
            <v/>
          </cell>
          <cell r="E374">
            <v>1</v>
          </cell>
          <cell r="F374" t="str">
            <v/>
          </cell>
          <cell r="G374">
            <v>551.79999999999995</v>
          </cell>
          <cell r="H374">
            <v>551.79999999999995</v>
          </cell>
          <cell r="I374">
            <v>0</v>
          </cell>
          <cell r="J374">
            <v>0</v>
          </cell>
          <cell r="K374">
            <v>551.79999999999995</v>
          </cell>
          <cell r="L374">
            <v>551.79999999999995</v>
          </cell>
          <cell r="M374">
            <v>0</v>
          </cell>
          <cell r="N374">
            <v>0</v>
          </cell>
        </row>
        <row r="375">
          <cell r="C375" t="str">
            <v>보통인부</v>
          </cell>
          <cell r="D375" t="str">
            <v/>
          </cell>
          <cell r="E375">
            <v>1</v>
          </cell>
          <cell r="F375" t="str">
            <v/>
          </cell>
          <cell r="G375">
            <v>293.10000000000002</v>
          </cell>
          <cell r="H375">
            <v>293.10000000000002</v>
          </cell>
          <cell r="I375">
            <v>293.10000000000002</v>
          </cell>
          <cell r="J375">
            <v>293.10000000000002</v>
          </cell>
          <cell r="K375">
            <v>0</v>
          </cell>
          <cell r="L375">
            <v>0</v>
          </cell>
          <cell r="M375">
            <v>0</v>
          </cell>
          <cell r="N375">
            <v>0</v>
          </cell>
        </row>
        <row r="376">
          <cell r="C376" t="str">
            <v>잡재료비</v>
          </cell>
          <cell r="D376" t="str">
            <v/>
          </cell>
          <cell r="E376">
            <v>1</v>
          </cell>
          <cell r="F376" t="str">
            <v/>
          </cell>
          <cell r="G376">
            <v>14</v>
          </cell>
          <cell r="H376">
            <v>14</v>
          </cell>
          <cell r="I376">
            <v>14</v>
          </cell>
          <cell r="J376">
            <v>14</v>
          </cell>
          <cell r="K376">
            <v>0</v>
          </cell>
          <cell r="L376">
            <v>0</v>
          </cell>
          <cell r="M376">
            <v>0</v>
          </cell>
          <cell r="N376">
            <v>0</v>
          </cell>
        </row>
        <row r="377">
          <cell r="B377">
            <v>189</v>
          </cell>
          <cell r="C377" t="str">
            <v>캇타</v>
          </cell>
          <cell r="D377" t="str">
            <v>콘크리트캇타320-400mm</v>
          </cell>
          <cell r="E377">
            <v>1</v>
          </cell>
          <cell r="F377" t="str">
            <v>㎥</v>
          </cell>
          <cell r="G377">
            <v>532.6</v>
          </cell>
          <cell r="H377">
            <v>532.6</v>
          </cell>
          <cell r="I377">
            <v>333.5</v>
          </cell>
          <cell r="J377">
            <v>333.5</v>
          </cell>
          <cell r="K377">
            <v>158.19999999999999</v>
          </cell>
          <cell r="L377">
            <v>158.19999999999999</v>
          </cell>
          <cell r="M377">
            <v>40.9</v>
          </cell>
          <cell r="N377">
            <v>40.9</v>
          </cell>
        </row>
        <row r="378">
          <cell r="C378" t="str">
            <v>계</v>
          </cell>
          <cell r="D378" t="str">
            <v/>
          </cell>
          <cell r="F378" t="str">
            <v/>
          </cell>
          <cell r="H378">
            <v>1390</v>
          </cell>
          <cell r="I378" t="str">
            <v/>
          </cell>
          <cell r="J378">
            <v>640</v>
          </cell>
          <cell r="K378" t="str">
            <v/>
          </cell>
          <cell r="L378">
            <v>710</v>
          </cell>
          <cell r="M378" t="str">
            <v/>
          </cell>
          <cell r="N378">
            <v>40</v>
          </cell>
        </row>
        <row r="379">
          <cell r="C379" t="str">
            <v>낙찰율적용</v>
          </cell>
          <cell r="E379">
            <v>0.95047999999999999</v>
          </cell>
          <cell r="H379">
            <v>1320</v>
          </cell>
          <cell r="J379">
            <v>608</v>
          </cell>
          <cell r="L379">
            <v>674</v>
          </cell>
          <cell r="N379">
            <v>38</v>
          </cell>
        </row>
        <row r="381">
          <cell r="A381">
            <v>163</v>
          </cell>
          <cell r="C381" t="str">
            <v>흄관운반</v>
          </cell>
          <cell r="E381">
            <v>1</v>
          </cell>
          <cell r="F381" t="str">
            <v>본</v>
          </cell>
          <cell r="H381">
            <v>11068</v>
          </cell>
          <cell r="I381" t="str">
            <v/>
          </cell>
          <cell r="J381">
            <v>0</v>
          </cell>
          <cell r="K381" t="str">
            <v/>
          </cell>
          <cell r="L381">
            <v>0</v>
          </cell>
          <cell r="M381" t="str">
            <v/>
          </cell>
          <cell r="N381">
            <v>11068</v>
          </cell>
        </row>
        <row r="382">
          <cell r="C382" t="str">
            <v>운반</v>
          </cell>
          <cell r="D382" t="str">
            <v>D=800mm</v>
          </cell>
          <cell r="E382">
            <v>1</v>
          </cell>
          <cell r="F382" t="str">
            <v>본</v>
          </cell>
          <cell r="G382">
            <v>11645</v>
          </cell>
          <cell r="H382">
            <v>11645</v>
          </cell>
          <cell r="I382">
            <v>0</v>
          </cell>
          <cell r="J382">
            <v>0</v>
          </cell>
          <cell r="K382">
            <v>0</v>
          </cell>
          <cell r="L382">
            <v>0</v>
          </cell>
          <cell r="M382">
            <v>11645</v>
          </cell>
          <cell r="N382">
            <v>11645</v>
          </cell>
        </row>
        <row r="383">
          <cell r="B383">
            <v>195</v>
          </cell>
        </row>
        <row r="384">
          <cell r="C384" t="str">
            <v>계</v>
          </cell>
          <cell r="D384" t="str">
            <v/>
          </cell>
          <cell r="F384" t="str">
            <v/>
          </cell>
          <cell r="H384">
            <v>11645</v>
          </cell>
          <cell r="I384" t="str">
            <v/>
          </cell>
          <cell r="J384">
            <v>0</v>
          </cell>
          <cell r="K384" t="str">
            <v/>
          </cell>
          <cell r="L384">
            <v>0</v>
          </cell>
          <cell r="M384" t="str">
            <v/>
          </cell>
          <cell r="N384">
            <v>11645</v>
          </cell>
        </row>
        <row r="385">
          <cell r="C385" t="str">
            <v>낙찰율적용</v>
          </cell>
          <cell r="E385">
            <v>0.95047999999999999</v>
          </cell>
          <cell r="H385">
            <v>11068</v>
          </cell>
          <cell r="J385">
            <v>0</v>
          </cell>
          <cell r="L385">
            <v>0</v>
          </cell>
          <cell r="N385">
            <v>11068</v>
          </cell>
        </row>
        <row r="387">
          <cell r="A387">
            <v>365</v>
          </cell>
          <cell r="C387" t="str">
            <v>유용토</v>
          </cell>
          <cell r="D387" t="str">
            <v>종단유용</v>
          </cell>
          <cell r="E387">
            <v>1</v>
          </cell>
          <cell r="F387" t="str">
            <v>㎥</v>
          </cell>
          <cell r="H387">
            <v>1349</v>
          </cell>
          <cell r="I387" t="str">
            <v/>
          </cell>
          <cell r="J387">
            <v>803</v>
          </cell>
          <cell r="K387" t="str">
            <v/>
          </cell>
          <cell r="L387">
            <v>116</v>
          </cell>
          <cell r="M387" t="str">
            <v/>
          </cell>
          <cell r="N387">
            <v>430</v>
          </cell>
        </row>
        <row r="388">
          <cell r="B388">
            <v>1</v>
          </cell>
          <cell r="C388" t="str">
            <v>적사</v>
          </cell>
          <cell r="D388" t="str">
            <v>백호우0.7㎥</v>
          </cell>
          <cell r="E388">
            <v>1</v>
          </cell>
          <cell r="F388" t="str">
            <v>㎥</v>
          </cell>
          <cell r="G388">
            <v>638.70000000000005</v>
          </cell>
          <cell r="H388">
            <v>638.70000000000005</v>
          </cell>
          <cell r="I388">
            <v>332.5</v>
          </cell>
          <cell r="J388">
            <v>332.5</v>
          </cell>
          <cell r="K388">
            <v>55.2</v>
          </cell>
          <cell r="L388">
            <v>55.2</v>
          </cell>
          <cell r="M388">
            <v>251</v>
          </cell>
          <cell r="N388">
            <v>251</v>
          </cell>
        </row>
        <row r="389">
          <cell r="B389">
            <v>197</v>
          </cell>
          <cell r="C389" t="str">
            <v>운반</v>
          </cell>
          <cell r="D389" t="str">
            <v>덤프트럭2.5TON</v>
          </cell>
          <cell r="E389">
            <v>1</v>
          </cell>
          <cell r="F389" t="str">
            <v>㎥</v>
          </cell>
          <cell r="G389">
            <v>783.8</v>
          </cell>
          <cell r="H389">
            <v>783.8</v>
          </cell>
          <cell r="I389">
            <v>512.9</v>
          </cell>
          <cell r="J389">
            <v>512.9</v>
          </cell>
          <cell r="K389">
            <v>68.2</v>
          </cell>
          <cell r="L389">
            <v>68.2</v>
          </cell>
          <cell r="M389">
            <v>202.7</v>
          </cell>
          <cell r="N389">
            <v>202.7</v>
          </cell>
        </row>
        <row r="391">
          <cell r="C391" t="str">
            <v>계</v>
          </cell>
          <cell r="D391" t="str">
            <v/>
          </cell>
          <cell r="F391" t="str">
            <v/>
          </cell>
          <cell r="H391">
            <v>1421</v>
          </cell>
          <cell r="I391" t="str">
            <v/>
          </cell>
          <cell r="J391">
            <v>845</v>
          </cell>
          <cell r="K391" t="str">
            <v/>
          </cell>
          <cell r="L391">
            <v>123</v>
          </cell>
          <cell r="M391" t="str">
            <v/>
          </cell>
          <cell r="N391">
            <v>453</v>
          </cell>
        </row>
        <row r="392">
          <cell r="C392" t="str">
            <v>낙찰율적용</v>
          </cell>
          <cell r="E392">
            <v>0.95047999999999999</v>
          </cell>
          <cell r="H392">
            <v>1349</v>
          </cell>
          <cell r="J392">
            <v>803</v>
          </cell>
          <cell r="L392">
            <v>116</v>
          </cell>
          <cell r="N392">
            <v>430</v>
          </cell>
        </row>
        <row r="394">
          <cell r="A394">
            <v>367</v>
          </cell>
          <cell r="C394" t="str">
            <v>면정리및 청소</v>
          </cell>
          <cell r="E394">
            <v>1</v>
          </cell>
          <cell r="F394" t="str">
            <v>㎡</v>
          </cell>
          <cell r="H394">
            <v>1690</v>
          </cell>
          <cell r="I394" t="str">
            <v/>
          </cell>
          <cell r="J394">
            <v>1690</v>
          </cell>
          <cell r="K394" t="str">
            <v/>
          </cell>
          <cell r="L394">
            <v>0</v>
          </cell>
          <cell r="M394" t="str">
            <v/>
          </cell>
          <cell r="N394">
            <v>0</v>
          </cell>
        </row>
        <row r="395">
          <cell r="C395" t="str">
            <v>인부</v>
          </cell>
          <cell r="E395">
            <v>1</v>
          </cell>
          <cell r="F395" t="str">
            <v>인</v>
          </cell>
          <cell r="G395">
            <v>1779.9</v>
          </cell>
          <cell r="H395">
            <v>1779.9</v>
          </cell>
          <cell r="I395">
            <v>1779.9</v>
          </cell>
          <cell r="J395">
            <v>1779.9</v>
          </cell>
          <cell r="L395">
            <v>0</v>
          </cell>
          <cell r="N395">
            <v>0</v>
          </cell>
        </row>
        <row r="398">
          <cell r="C398" t="str">
            <v>계</v>
          </cell>
          <cell r="D398" t="str">
            <v/>
          </cell>
          <cell r="F398" t="str">
            <v/>
          </cell>
          <cell r="H398">
            <v>1779</v>
          </cell>
          <cell r="I398" t="str">
            <v/>
          </cell>
          <cell r="J398">
            <v>1779</v>
          </cell>
          <cell r="K398" t="str">
            <v/>
          </cell>
          <cell r="L398">
            <v>0</v>
          </cell>
          <cell r="M398" t="str">
            <v/>
          </cell>
          <cell r="N398">
            <v>0</v>
          </cell>
        </row>
        <row r="399">
          <cell r="C399" t="str">
            <v>낙찰율적용</v>
          </cell>
          <cell r="E399">
            <v>0.95047999999999999</v>
          </cell>
          <cell r="H399">
            <v>1690</v>
          </cell>
          <cell r="J399">
            <v>1690</v>
          </cell>
          <cell r="L399">
            <v>0</v>
          </cell>
          <cell r="N399">
            <v>0</v>
          </cell>
        </row>
        <row r="401">
          <cell r="A401">
            <v>369</v>
          </cell>
          <cell r="C401" t="str">
            <v>성토</v>
          </cell>
          <cell r="E401">
            <v>1</v>
          </cell>
          <cell r="F401" t="str">
            <v>㎥</v>
          </cell>
          <cell r="H401">
            <v>476</v>
          </cell>
          <cell r="I401" t="str">
            <v/>
          </cell>
          <cell r="J401">
            <v>248</v>
          </cell>
          <cell r="K401" t="str">
            <v/>
          </cell>
          <cell r="L401">
            <v>41</v>
          </cell>
          <cell r="M401" t="str">
            <v/>
          </cell>
          <cell r="N401">
            <v>187</v>
          </cell>
        </row>
        <row r="402">
          <cell r="B402">
            <v>199</v>
          </cell>
          <cell r="C402" t="str">
            <v>성토</v>
          </cell>
          <cell r="D402" t="str">
            <v>백호우0.7㎥</v>
          </cell>
          <cell r="E402">
            <v>1</v>
          </cell>
          <cell r="F402" t="str">
            <v>㎥</v>
          </cell>
          <cell r="G402">
            <v>477.8</v>
          </cell>
          <cell r="H402">
            <v>477.8</v>
          </cell>
          <cell r="I402">
            <v>248.7</v>
          </cell>
          <cell r="J402">
            <v>248.7</v>
          </cell>
          <cell r="K402">
            <v>41.3</v>
          </cell>
          <cell r="L402">
            <v>41.3</v>
          </cell>
          <cell r="M402">
            <v>187.8</v>
          </cell>
          <cell r="N402">
            <v>187.8</v>
          </cell>
        </row>
      </sheetData>
      <sheetData sheetId="1" refreshError="1"/>
      <sheetData sheetId="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포장면적산출"/>
      <sheetName val="포장수량집계"/>
      <sheetName val="포장재료집계표"/>
      <sheetName val="포장총괄집계표"/>
      <sheetName val="Sheet1"/>
      <sheetName val="Sheet2"/>
      <sheetName val="Sheet3"/>
      <sheetName val="포장총괄집계표 (2)"/>
      <sheetName val="시멘트,모래수량산출"/>
      <sheetName val="보도수량"/>
      <sheetName val="포장공수량총괄집계표"/>
      <sheetName val="콘크리트포장공수량집계표"/>
      <sheetName val="콘크리트포장수량"/>
      <sheetName val="본선수량"/>
      <sheetName val="포장(부대시설)"/>
      <sheetName val="포장단위(부대시설)"/>
      <sheetName val="포장공집계"/>
      <sheetName val="보차도집계표"/>
      <sheetName val="보차도화강석"/>
      <sheetName val="도로화강석집계표"/>
      <sheetName val="도로화강석"/>
      <sheetName val="잔디블럭"/>
      <sheetName val="포장조서"/>
      <sheetName val="9509"/>
      <sheetName val="예산자료(최종'00,9.27)"/>
      <sheetName val="1.취수장"/>
      <sheetName val="파일의이용"/>
      <sheetName val="용역비내역-진짜"/>
      <sheetName val="#REF"/>
      <sheetName val="포장공소로2-437"/>
      <sheetName val="중기손료"/>
      <sheetName val="대로근거"/>
      <sheetName val="중로근거"/>
      <sheetName val="데리네이타현황"/>
      <sheetName val="SORCE1"/>
      <sheetName val="기경집계"/>
      <sheetName val="기초안정검토"/>
    </sheetNames>
    <sheetDataSet>
      <sheetData sheetId="0" refreshError="1">
        <row r="6">
          <cell r="C6">
            <v>19.22</v>
          </cell>
        </row>
        <row r="8">
          <cell r="F8">
            <v>96.1</v>
          </cell>
        </row>
        <row r="9">
          <cell r="F9">
            <v>192.2</v>
          </cell>
        </row>
        <row r="10">
          <cell r="C10">
            <v>19.22</v>
          </cell>
          <cell r="F10">
            <v>446.5</v>
          </cell>
        </row>
        <row r="11">
          <cell r="F11">
            <v>692.7</v>
          </cell>
        </row>
        <row r="12">
          <cell r="C12">
            <v>19.22</v>
          </cell>
        </row>
        <row r="17">
          <cell r="C17">
            <v>19.22</v>
          </cell>
        </row>
        <row r="20">
          <cell r="C20">
            <v>22.324999999999999</v>
          </cell>
        </row>
        <row r="22">
          <cell r="C22">
            <v>23.09</v>
          </cell>
        </row>
      </sheetData>
      <sheetData sheetId="1" refreshError="1">
        <row r="8">
          <cell r="F8">
            <v>19.22</v>
          </cell>
        </row>
        <row r="9">
          <cell r="F9">
            <v>19.22</v>
          </cell>
        </row>
        <row r="10">
          <cell r="F10">
            <v>19.22</v>
          </cell>
        </row>
        <row r="11">
          <cell r="F11">
            <v>19.22</v>
          </cell>
        </row>
        <row r="12">
          <cell r="F12">
            <v>22.324999999999999</v>
          </cell>
        </row>
        <row r="13">
          <cell r="F13">
            <v>23.09</v>
          </cell>
        </row>
      </sheetData>
      <sheetData sheetId="2" refreshError="1">
        <row r="6">
          <cell r="C6">
            <v>19.22</v>
          </cell>
        </row>
        <row r="7">
          <cell r="C7">
            <v>227.411</v>
          </cell>
        </row>
        <row r="9">
          <cell r="C9">
            <v>19.22</v>
          </cell>
        </row>
        <row r="10">
          <cell r="C10">
            <v>1.96</v>
          </cell>
        </row>
        <row r="12">
          <cell r="C12">
            <v>19.22</v>
          </cell>
        </row>
        <row r="13">
          <cell r="C13">
            <v>450.90100000000001</v>
          </cell>
        </row>
        <row r="15">
          <cell r="C15">
            <v>19.22</v>
          </cell>
        </row>
        <row r="16">
          <cell r="C16">
            <v>7.3520000000000003</v>
          </cell>
        </row>
        <row r="17">
          <cell r="C17">
            <v>446.5</v>
          </cell>
        </row>
        <row r="18">
          <cell r="C18">
            <v>692.7</v>
          </cell>
        </row>
        <row r="20">
          <cell r="C20">
            <v>889.39300000000003</v>
          </cell>
        </row>
        <row r="21">
          <cell r="C21">
            <v>573.28399999999999</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갑지"/>
      <sheetName val="설계예산서"/>
      <sheetName val="1.측량비"/>
      <sheetName val="2.토질조사"/>
      <sheetName val="토질수량"/>
      <sheetName val="3.환경성"/>
      <sheetName val="4.재해영향성"/>
      <sheetName val="산정내역"/>
      <sheetName val="5.도서인쇄"/>
      <sheetName val="6.실시설계비"/>
      <sheetName val="7.문화재지표조사"/>
      <sheetName val="문화재지표조사 투입내역"/>
      <sheetName val="8.손해배상공제비"/>
      <sheetName val="기본설계공제요율표"/>
      <sheetName val="실시설계공제요율표"/>
      <sheetName val="예정공정표"/>
      <sheetName val="직접경비산출근거"/>
      <sheetName val="직접인건비"/>
    </sheetNames>
    <sheetDataSet>
      <sheetData sheetId="0" refreshError="1"/>
      <sheetData sheetId="1">
        <row r="21">
          <cell r="I21">
            <v>0.87129999999999996</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발주서(경동)"/>
      <sheetName val="적격심사"/>
      <sheetName val="견적"/>
      <sheetName val="계약내역"/>
      <sheetName val="경동(비교분)손"/>
      <sheetName val="Sheet2"/>
      <sheetName val="Sheet3"/>
      <sheetName val="메인거더-크로스빔200연결부"/>
      <sheetName val="갑지"/>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설계서1"/>
      <sheetName val="설계서2"/>
      <sheetName val="변경이유서"/>
      <sheetName val="설계설명서"/>
      <sheetName val="주요공사량"/>
      <sheetName val="재료원"/>
      <sheetName val="지급자재명세서"/>
      <sheetName val="주요자재"/>
      <sheetName val="시멘트배합표"/>
      <sheetName val="아스팔트"/>
      <sheetName val="공사기간"/>
      <sheetName val="설계예산서"/>
      <sheetName val="공문"/>
      <sheetName val="Sheet1"/>
      <sheetName val="1. 갑지"/>
      <sheetName val="집행승인요청현황"/>
      <sheetName val="간지2"/>
      <sheetName val="시행대비표"/>
      <sheetName val="간지3"/>
      <sheetName val="견적대비표"/>
      <sheetName val="간지4"/>
      <sheetName val="TYPE-(1)"/>
      <sheetName val="TYPE-(2)"/>
      <sheetName val="TYPE-(3)"/>
      <sheetName val="TYPE-(4)"/>
      <sheetName val="TYPE-(5)"/>
      <sheetName val="TYPE-(6)"/>
      <sheetName val="터널수량총괄집계표"/>
      <sheetName val="터널수량집계표(본선)"/>
      <sheetName val="터널수량집계표(여주+구미)"/>
      <sheetName val="터널수량집계표(여주방향)"/>
      <sheetName val="TYPE-1(여주방향)"/>
      <sheetName val="TYPE-2(여주방향)"/>
      <sheetName val="TYPE-3(여주방향)"/>
      <sheetName val="TYPE-4(여주방향)"/>
      <sheetName val="TYPE-5(여주방향)"/>
      <sheetName val="TYPE-6(여주방향)"/>
      <sheetName val="터널수량집계표(구미방향)"/>
      <sheetName val="TYPE-1(구미방향)"/>
      <sheetName val="TYPE-2(구미방향)"/>
      <sheetName val="TYPE-3(구미방향)"/>
      <sheetName val="TYPE-4(구미방향)"/>
      <sheetName val="TYPE-5(구미방향)"/>
      <sheetName val="TYPE-6(구미방향)"/>
      <sheetName val="Sheet5"/>
      <sheetName val="Sheet6"/>
      <sheetName val="Sheet7"/>
      <sheetName val="Sheet8"/>
      <sheetName val="Sheet9"/>
      <sheetName val="Sheet10"/>
      <sheetName val="Sheet11"/>
      <sheetName val="Sheet12"/>
      <sheetName val="Sheet13"/>
      <sheetName val="Sheet14"/>
      <sheetName val="Sheet15"/>
      <sheetName val="Sheet16"/>
      <sheetName val="virus"/>
      <sheetName val="표 지"/>
      <sheetName val="Sheet2"/>
      <sheetName val="Sheet3"/>
      <sheetName val="#REF"/>
      <sheetName val="참조"/>
      <sheetName val="메인거더-크로스빔200연결부"/>
      <sheetName val="VXXXXX"/>
      <sheetName val="실행집계"/>
      <sheetName val="실행내역"/>
      <sheetName val="97년물가"/>
      <sheetName val="ABUT수량-A1"/>
      <sheetName val="입찰안"/>
      <sheetName val="공사비증감"/>
      <sheetName val="현장 설명서 (영업소)"/>
      <sheetName val="원도급대비"/>
      <sheetName val="변경원하도급대비 "/>
      <sheetName val="톨게이트(지급자재) "/>
      <sheetName val="영업소(지급자재) "/>
      <sheetName val="내역서(하도+지급)  "/>
      <sheetName val="견적조건"/>
      <sheetName val="내역서(건축) "/>
      <sheetName val="내역서(설비)"/>
      <sheetName val="영업소공내역"/>
      <sheetName val="설비공내역"/>
      <sheetName val="XXXXXX"/>
      <sheetName val="사북도급"/>
      <sheetName val="기성현황 GRP."/>
      <sheetName val="기성현황 GRP. (2)"/>
      <sheetName val="실행대비현황"/>
      <sheetName val="동원(3)"/>
      <sheetName val="예정(3)"/>
      <sheetName val="Sheet1 (2)"/>
      <sheetName val="원가계산서(년도별)"/>
      <sheetName val="집계표(도급)"/>
      <sheetName val="내역서(도급)"/>
      <sheetName val="6월호"/>
      <sheetName val="9GNG운반"/>
      <sheetName val="데이타"/>
      <sheetName val="을"/>
      <sheetName val="설계조건"/>
      <sheetName val="수량집계"/>
      <sheetName val="SANBAISU"/>
      <sheetName val="복주일위대가"/>
      <sheetName val="6공구(당초)"/>
      <sheetName val="지수적용공사비내역서"/>
      <sheetName val="3연box"/>
      <sheetName val="시중노임(공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refreshError="1"/>
      <sheetData sheetId="68" refreshError="1"/>
      <sheetData sheetId="69"/>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sheetData sheetId="86"/>
      <sheetData sheetId="87"/>
      <sheetData sheetId="88" refreshError="1"/>
      <sheetData sheetId="89" refreshError="1"/>
      <sheetData sheetId="90" refreshError="1"/>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단가표"/>
      <sheetName val="노임단가"/>
      <sheetName val="초기화면"/>
      <sheetName val="일위대가"/>
      <sheetName val="시험비"/>
      <sheetName val="토공"/>
      <sheetName val="배수공"/>
      <sheetName val="구조물공"/>
      <sheetName val="포장공"/>
      <sheetName val="부대공"/>
      <sheetName val="보수공"/>
      <sheetName val="표지판"/>
      <sheetName val="표지판일위대가"/>
      <sheetName val="실시설계"/>
      <sheetName val="자재단가"/>
      <sheetName val="장비경비"/>
      <sheetName val="장비경비 (2)"/>
      <sheetName val="Sheet1"/>
      <sheetName val="Sheet2"/>
      <sheetName val="중기솔뇨"/>
      <sheetName val="6공구(당초)"/>
      <sheetName val="참조"/>
    </sheetNames>
    <sheetDataSet>
      <sheetData sheetId="0"/>
      <sheetData sheetId="1"/>
      <sheetData sheetId="2"/>
      <sheetData sheetId="3">
        <row r="41">
          <cell r="F41">
            <v>89164</v>
          </cell>
        </row>
      </sheetData>
      <sheetData sheetId="4"/>
      <sheetData sheetId="5"/>
      <sheetData sheetId="6"/>
      <sheetData sheetId="7"/>
      <sheetData sheetId="8"/>
      <sheetData sheetId="9"/>
      <sheetData sheetId="10"/>
      <sheetData sheetId="11"/>
      <sheetData sheetId="12"/>
      <sheetData sheetId="13"/>
      <sheetData sheetId="14"/>
      <sheetData sheetId="15"/>
      <sheetData sheetId="16">
        <row r="18">
          <cell r="K18">
            <v>67000</v>
          </cell>
        </row>
        <row r="218">
          <cell r="K218">
            <v>4500</v>
          </cell>
        </row>
      </sheetData>
      <sheetData sheetId="17">
        <row r="85">
          <cell r="G85">
            <v>6825</v>
          </cell>
          <cell r="H85">
            <v>8205</v>
          </cell>
          <cell r="I85">
            <v>19499</v>
          </cell>
        </row>
        <row r="90">
          <cell r="G90">
            <v>8064</v>
          </cell>
          <cell r="H90">
            <v>8986</v>
          </cell>
          <cell r="I90">
            <v>19499</v>
          </cell>
        </row>
        <row r="114">
          <cell r="G114">
            <v>10907</v>
          </cell>
          <cell r="H114">
            <v>11428</v>
          </cell>
          <cell r="I114">
            <v>19499</v>
          </cell>
        </row>
        <row r="237">
          <cell r="G237">
            <v>20558</v>
          </cell>
          <cell r="H237">
            <v>7814</v>
          </cell>
          <cell r="I237">
            <v>24833</v>
          </cell>
        </row>
        <row r="239">
          <cell r="G239">
            <v>8596</v>
          </cell>
          <cell r="H239">
            <v>12503</v>
          </cell>
          <cell r="I239">
            <v>16166</v>
          </cell>
        </row>
        <row r="357">
          <cell r="G357">
            <v>92934</v>
          </cell>
          <cell r="H357">
            <v>13351</v>
          </cell>
          <cell r="I357">
            <v>16166</v>
          </cell>
        </row>
      </sheetData>
      <sheetData sheetId="18"/>
      <sheetData sheetId="19"/>
      <sheetData sheetId="20"/>
      <sheetData sheetId="21" refreshError="1"/>
      <sheetData sheetId="22" refreshError="1"/>
      <sheetData sheetId="23"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건축내역"/>
      <sheetName val="000000"/>
      <sheetName val="설계서"/>
      <sheetName val="공사원가 계산서"/>
      <sheetName val="총괄내역서"/>
      <sheetName val="내역서"/>
      <sheetName val="폐기물처리 내역서"/>
      <sheetName val="원가(상차)"/>
      <sheetName val="원가(수집·운반)"/>
      <sheetName val="원가(혼합)"/>
      <sheetName val="구조물깨기"/>
      <sheetName val="상차(폐자재)"/>
      <sheetName val="살수(물탱크)"/>
      <sheetName val="중기사용료"/>
      <sheetName val="B.H(0.7㎥)"/>
      <sheetName val="Breaker(0.7㎥)"/>
      <sheetName val="D.T(15ton)"/>
      <sheetName val="물탱크(5,500ℓ)"/>
      <sheetName val="크레인(트럭)10ton"/>
      <sheetName val="물량집계표"/>
      <sheetName val="갑지"/>
      <sheetName val="복주일위대가"/>
      <sheetName val="메인거더-크로스빔200연결부"/>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원가(칠곡다부)"/>
      <sheetName val="집계표"/>
      <sheetName val="다부IC내역"/>
      <sheetName val="원가(재방송)"/>
      <sheetName val="재방송"/>
      <sheetName val="다부내역"/>
      <sheetName val="읍내터널"/>
      <sheetName val="칠곡IC내역"/>
      <sheetName val="VXXXXX"/>
      <sheetName val="갑지"/>
      <sheetName val="원가계산서"/>
      <sheetName val="내역집계표"/>
      <sheetName val="내역서"/>
      <sheetName val="내역서 (3)"/>
      <sheetName val="대가"/>
      <sheetName val="일위대가"/>
      <sheetName val="산출양식"/>
      <sheetName val="자료"/>
      <sheetName val="대가목록"/>
      <sheetName val="산출양식 (2)"/>
      <sheetName val="#REF"/>
      <sheetName val="토목원가계산서"/>
      <sheetName val="토목원가"/>
      <sheetName val="집계장"/>
      <sheetName val="설계내역"/>
      <sheetName val="제외공종"/>
      <sheetName val="선급금사용계획서"/>
      <sheetName val="사용세부내역"/>
      <sheetName val="Sheet2"/>
      <sheetName val="Sheet3"/>
      <sheetName val="공사비증감대비표"/>
      <sheetName val="전체산출내역서갑(변경) "/>
      <sheetName val="산출내역서을(변경)"/>
      <sheetName val="전체세부(이설도로)"/>
      <sheetName val="전체세부(연결도로)"/>
      <sheetName val="전체원가계산서(변경)"/>
      <sheetName val="용역비"/>
      <sheetName val="공문"/>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수량산출서"/>
      <sheetName val="콘·다 (2)"/>
      <sheetName val="기·집 (2)"/>
      <sheetName val="콘·다 (3)"/>
      <sheetName val="콘·현"/>
      <sheetName val="소·집"/>
      <sheetName val="소·현"/>
      <sheetName val="집·거"/>
      <sheetName val="집·연"/>
      <sheetName val="도·집"/>
      <sheetName val="성도1"/>
      <sheetName val="공사비"/>
      <sheetName val="단가산출"/>
      <sheetName val="가드레일산근"/>
      <sheetName val="수량집계표"/>
      <sheetName val="수량"/>
      <sheetName val="단가비교"/>
      <sheetName val="적용2002"/>
      <sheetName val="중기"/>
      <sheetName val="수목표준대가"/>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실행내역"/>
      <sheetName val="실행총괄 "/>
      <sheetName val="간접비"/>
      <sheetName val="총괄"/>
      <sheetName val="토목"/>
      <sheetName val="본체"/>
      <sheetName val="[IL-3.XLSY갑지"/>
      <sheetName val="IL-3"/>
      <sheetName val="공종단가"/>
      <sheetName val="노무비"/>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직재-1"/>
      <sheetName val="내역"/>
      <sheetName val="MOTOR"/>
      <sheetName val="설비"/>
      <sheetName val="CON'C"/>
      <sheetName val=""/>
      <sheetName val="도급내역서(재노경)"/>
      <sheetName val="설비내역서"/>
      <sheetName val="건축내역서"/>
      <sheetName val="전기내역서"/>
      <sheetName val="총괄표"/>
      <sheetName val="일위대가(4층원격)"/>
      <sheetName val="노임"/>
      <sheetName val="공종구간"/>
      <sheetName val="9811"/>
      <sheetName val="기계경비(시간당)"/>
      <sheetName val="램머"/>
      <sheetName val="일위대가(건축)"/>
      <sheetName val="국내조달(통합-1)"/>
      <sheetName val="1.수인터널"/>
      <sheetName val="2000년1차"/>
      <sheetName val="2000전체분"/>
      <sheetName val="DATE"/>
      <sheetName val="노임단가"/>
      <sheetName val="일위대가표"/>
      <sheetName val="재료비"/>
      <sheetName val="건축공사"/>
      <sheetName val="재료"/>
      <sheetName val="데리네이타현황"/>
      <sheetName val="예가표"/>
      <sheetName val="일위"/>
      <sheetName val="접지수량"/>
      <sheetName val="동원인원"/>
      <sheetName val="단"/>
      <sheetName val="부대내역"/>
      <sheetName val="배관공사기초자료"/>
      <sheetName val="N賃率-職"/>
      <sheetName val="JUCKEYK"/>
      <sheetName val="토목공사"/>
      <sheetName val="단가"/>
      <sheetName val="공사비총괄표"/>
      <sheetName val="보증수수료산출"/>
      <sheetName val="총공사내역서"/>
      <sheetName val="차수공개요"/>
      <sheetName val="DAN"/>
      <sheetName val="백호우계수"/>
      <sheetName val="준검 내역서"/>
      <sheetName val="제출내역 (2)"/>
      <sheetName val="Macro1"/>
      <sheetName val="4.일위대가목차"/>
      <sheetName val="96노임기준"/>
      <sheetName val="일위목록"/>
      <sheetName val="요율"/>
      <sheetName val="내역_ver1.0"/>
      <sheetName val="2000,9월 일위"/>
      <sheetName val="단가일람표"/>
      <sheetName val="실행예산서"/>
      <sheetName val="자  재"/>
      <sheetName val="건축외주"/>
      <sheetName val="단가산출서"/>
      <sheetName val="단가표"/>
      <sheetName val="의왕내역"/>
      <sheetName val="인건비"/>
      <sheetName val="ABUT수량-A1"/>
      <sheetName val="조경일람"/>
      <sheetName val="조명율표"/>
      <sheetName val="대포2교접속"/>
      <sheetName val="천방교접속"/>
      <sheetName val="BQ(실행)"/>
      <sheetName val="냉천부속동"/>
      <sheetName val="건축내역"/>
      <sheetName val="DATA 입력란"/>
      <sheetName val="기흥하도용"/>
      <sheetName val="DATA"/>
      <sheetName val="데이타"/>
      <sheetName val="49단가"/>
      <sheetName val="일반전기(2단지-을지)"/>
      <sheetName val="세부내역"/>
      <sheetName val="b_balju_cho"/>
      <sheetName val="Total"/>
      <sheetName val="간선계산"/>
      <sheetName val="단가대비"/>
      <sheetName val="철근량"/>
      <sheetName val="기계공사비집계(원안)"/>
      <sheetName val="단가조사"/>
      <sheetName val="암거단위"/>
      <sheetName val="원가"/>
      <sheetName val="48단가"/>
      <sheetName val="적용단위길이"/>
      <sheetName val="단가(1)"/>
      <sheetName val="지급자재"/>
      <sheetName val="주beam"/>
      <sheetName val="대비"/>
      <sheetName val="단가대비표 (3)"/>
      <sheetName val="빌딩 안내"/>
      <sheetName val="입찰안"/>
      <sheetName val="BM"/>
      <sheetName val="연결임시"/>
      <sheetName val="부하LOAD"/>
      <sheetName val="일위_파일"/>
      <sheetName val="구간산출"/>
      <sheetName val="G.R300경비"/>
      <sheetName val="상시"/>
      <sheetName val="토공"/>
      <sheetName val="입상내역"/>
      <sheetName val="조도계산서 (도서)"/>
      <sheetName val="수량산출"/>
      <sheetName val="원가계산서(남측)"/>
      <sheetName val="내역서1"/>
      <sheetName val="일대목차"/>
      <sheetName val="항목등록"/>
      <sheetName val="출력용"/>
      <sheetName val="단가대비표"/>
      <sheetName val="차액보증"/>
      <sheetName val="1단계 (2)"/>
      <sheetName val="토사(PE)"/>
      <sheetName val="하부철근수량"/>
      <sheetName val="기자재비"/>
      <sheetName val="품셈"/>
      <sheetName val="노임단가산출근거"/>
      <sheetName val="증감대비"/>
      <sheetName val="COST"/>
      <sheetName val="신고분기설정참고"/>
      <sheetName val="거래처자료등록"/>
      <sheetName val="연결관산출조서"/>
      <sheetName val="내역서적용수량"/>
      <sheetName val="수량집계"/>
      <sheetName val="총괄집계표"/>
      <sheetName val="Sheet1 (2)"/>
      <sheetName val="인수공규격"/>
      <sheetName val="계획집계"/>
      <sheetName val="기계물량"/>
      <sheetName val="코드표"/>
      <sheetName val="CABLE"/>
      <sheetName val="CABLE (2)"/>
      <sheetName val="L_RPTA05_목록"/>
      <sheetName val="조도계산"/>
      <sheetName val="Baby일위대가"/>
      <sheetName val="단가목록"/>
      <sheetName val="비탈면보호공수량산출"/>
      <sheetName val="9509"/>
      <sheetName val="전기일위대가"/>
      <sheetName val="WORK"/>
      <sheetName val="지하"/>
      <sheetName val="교수설계"/>
      <sheetName val="청주(철골발주의뢰서)"/>
      <sheetName val="준공검사원(갑)"/>
      <sheetName val="기성내역서(을) (2)"/>
      <sheetName val="토적집계"/>
      <sheetName val="건설기계목록"/>
      <sheetName val="일위대가_목록"/>
      <sheetName val="재료단가"/>
      <sheetName val="시중노임"/>
      <sheetName val="터파기및재료"/>
      <sheetName val="영신토건물가변동"/>
      <sheetName val="변수값"/>
      <sheetName val="중기상차"/>
      <sheetName val="AS복구"/>
      <sheetName val="중기터파기"/>
      <sheetName val="Customer Databas"/>
      <sheetName val="6. 안전관리비"/>
      <sheetName val="1공구 건정토건 토공"/>
      <sheetName val="2.1  노무비 평균단가산출"/>
      <sheetName val="예산명세서"/>
      <sheetName val="설계명세서"/>
      <sheetName val="자료입력"/>
      <sheetName val="단가일람"/>
      <sheetName val="찍기"/>
      <sheetName val="실행예산"/>
      <sheetName val="TRE TABLE"/>
      <sheetName val="BID"/>
      <sheetName val="조명시설"/>
      <sheetName val="간지"/>
      <sheetName val="진입도로B (2)"/>
      <sheetName val="COPING"/>
      <sheetName val="#3_일위대가목록"/>
      <sheetName val="변압기 및 발전기 용량"/>
      <sheetName val="중강당 내역"/>
      <sheetName val="식재가격"/>
      <sheetName val="식재총괄"/>
      <sheetName val="암거단위-1련"/>
      <sheetName val="중기가격"/>
      <sheetName val="7단가"/>
      <sheetName val="지불내역1"/>
      <sheetName val="계획"/>
      <sheetName val="계획세부"/>
      <sheetName val="표지"/>
      <sheetName val="사용내역서"/>
      <sheetName val="항목별내역서"/>
      <sheetName val="안전담당자"/>
      <sheetName val="유도원"/>
      <sheetName val="안전사진"/>
      <sheetName val="지질조사"/>
      <sheetName val="약품공급2"/>
      <sheetName val="띘랷랷랷"/>
      <sheetName val="전체분2회변경"/>
      <sheetName val="Ekog10"/>
      <sheetName val="48일위"/>
      <sheetName val="22수량"/>
      <sheetName val="49일위"/>
      <sheetName val="22일위"/>
      <sheetName val="49수량"/>
      <sheetName val="자재단가"/>
      <sheetName val="품목현황"/>
      <sheetName val="출고대장"/>
      <sheetName val="3.공사비(07년노임단가)"/>
      <sheetName val="3.공사비(단가조사표)"/>
      <sheetName val="3.공사비(물량산출표)"/>
      <sheetName val="3.공사비(일위대가표목록)"/>
      <sheetName val="3.공사비(일위대가표)"/>
      <sheetName val="제-노임"/>
      <sheetName val="산근"/>
      <sheetName val="이토변실(A3-LINE)"/>
      <sheetName val="단가조사서"/>
      <sheetName val="2.대외공문"/>
      <sheetName val="실행내역 "/>
      <sheetName val="백암비스타내역"/>
      <sheetName val="MAIN"/>
      <sheetName val="바닥판"/>
      <sheetName val="입력DATA"/>
      <sheetName val="★도급내역"/>
      <sheetName val="back-data"/>
      <sheetName val="인월수표"/>
      <sheetName val="산출근거"/>
      <sheetName val="기초자료입력및 K치 확인"/>
      <sheetName val="단가(보완)"/>
      <sheetName val="대가 (보완)"/>
      <sheetName val="횡배수관재료-"/>
      <sheetName val="계산서(직선부)"/>
      <sheetName val="포장재료집계표"/>
      <sheetName val="콘크리트측구연장"/>
      <sheetName val="포장공"/>
      <sheetName val="-몰탈콘크리트"/>
      <sheetName val="-배수구조물공토공"/>
      <sheetName val="견"/>
      <sheetName val="국별인원"/>
      <sheetName val="Bid Summary"/>
      <sheetName val="이동시 예상비용"/>
      <sheetName val="Seg 1DE비용"/>
      <sheetName val="Transit 비용_감가상각미포함"/>
      <sheetName val="맨홀조서"/>
      <sheetName val="Factor"/>
      <sheetName val="분전함신설"/>
      <sheetName val="접지1종"/>
      <sheetName val="ES조서출력하기"/>
      <sheetName val="대전-교대(A1-A2)"/>
      <sheetName val="䂰출양식"/>
      <sheetName val="기계경비"/>
      <sheetName val="asd"/>
      <sheetName val="의뢰내역서"/>
      <sheetName val="guard(mac)"/>
      <sheetName val="견적서"/>
      <sheetName val="제잡비집계"/>
      <sheetName val="수원역(전체분)설계서"/>
      <sheetName val="관급"/>
      <sheetName val="횡배수관집현황(2공구)"/>
      <sheetName val="자재 단가 비교표(견적)"/>
      <sheetName val="자재 단가 비교표"/>
      <sheetName val="Y-WORK"/>
      <sheetName val="전화공사 공량 및 집계표"/>
      <sheetName val="공사착공계"/>
      <sheetName val="단가비교표_공통1"/>
      <sheetName val="웅진교-S2"/>
      <sheetName val="몰탈재료산출"/>
      <sheetName val="단가기준"/>
      <sheetName val="Requirement(Work Crew)"/>
      <sheetName val="제출내역"/>
      <sheetName val="화재 탐지 설비"/>
      <sheetName val="격점별물량"/>
      <sheetName val="세골재  T2 변경 현황"/>
      <sheetName val="산출근거(복구)"/>
      <sheetName val="결선list"/>
      <sheetName val="AV시스템"/>
      <sheetName val="입력"/>
      <sheetName val="단위수량"/>
      <sheetName val="단가비교표"/>
      <sheetName val="직노"/>
      <sheetName val="CATV"/>
      <sheetName val="정거장 설계조건"/>
      <sheetName val="수목데이타 "/>
      <sheetName val="AL공사(원)"/>
      <sheetName val="기본자료"/>
      <sheetName val="한강운반비"/>
      <sheetName val="공정외주"/>
      <sheetName val="제조 경영"/>
      <sheetName val="산출목록표"/>
      <sheetName val="영창26"/>
      <sheetName val="역T형교대(PILE기초)"/>
      <sheetName val="ITEM"/>
      <sheetName val="유입량"/>
      <sheetName val="C지구"/>
      <sheetName val="사내도로"/>
      <sheetName val="가로등내역서"/>
      <sheetName val="부하계산서"/>
      <sheetName val="단가대비표(계측)"/>
      <sheetName val="설계서을"/>
      <sheetName val="자단"/>
      <sheetName val="철거산출근거"/>
      <sheetName val="2.냉난방설비공사"/>
      <sheetName val="7.자동제어공사"/>
      <sheetName val="단가일람 (2)"/>
      <sheetName val="남양주부대"/>
      <sheetName val="자재단가-1"/>
      <sheetName val="BDATA"/>
      <sheetName val="36단가"/>
      <sheetName val="연습"/>
      <sheetName val="오동"/>
      <sheetName val="대조"/>
      <sheetName val="나한"/>
      <sheetName val="내역전기"/>
      <sheetName val="미납품 현황"/>
      <sheetName val="정부노임단가"/>
      <sheetName val="말뚝지지력산정"/>
      <sheetName val="현대물량"/>
      <sheetName val="LD"/>
      <sheetName val="예산서"/>
      <sheetName val="설계예산서"/>
      <sheetName val="견적대비표"/>
      <sheetName val="준공내역서표지"/>
      <sheetName val="내역서 (2)"/>
      <sheetName val="98수문일위"/>
      <sheetName val="일위대가목록"/>
      <sheetName val="2공구산출내역"/>
      <sheetName val="작업일보"/>
      <sheetName val="L_RPTB02_01"/>
      <sheetName val="Input"/>
      <sheetName val="전체산출내역서갑(변경)_"/>
      <sheetName val="내역서_(3)"/>
      <sheetName val="산출양식_(2)"/>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준검_내역서"/>
      <sheetName val="DATA_입력란"/>
      <sheetName val="98지급계획"/>
      <sheetName val="3.자재비(총괄)"/>
      <sheetName val="기초단가"/>
      <sheetName val="CTEMCOST"/>
      <sheetName val="참조 (2)"/>
      <sheetName val="단가대비표 (2)"/>
      <sheetName val="99총공사내역서"/>
      <sheetName val="간접1"/>
      <sheetName val="CODE"/>
      <sheetName val="L-type"/>
      <sheetName val="FB25JN"/>
      <sheetName val="재료비노무비"/>
      <sheetName val="36수량"/>
      <sheetName val="Oper Amount"/>
      <sheetName val="평야부단가"/>
      <sheetName val="기본입력"/>
      <sheetName val="신설개소별 총집계표(동해-배전)"/>
      <sheetName val="안평역사 총집계"/>
      <sheetName val="Macro(차단기)"/>
      <sheetName val="총공사원가"/>
      <sheetName val="건축공사원가"/>
      <sheetName val="설비공사원가"/>
      <sheetName val="분전반"/>
      <sheetName val="경산"/>
      <sheetName val="산출기초"/>
      <sheetName val="발신정보"/>
      <sheetName val="48수량"/>
      <sheetName val="등록자료"/>
      <sheetName val="유의사항"/>
      <sheetName val="현장설명"/>
      <sheetName val="특별조건"/>
      <sheetName val="토공갑"/>
      <sheetName val="구조물갑"/>
      <sheetName val="구조물공"/>
      <sheetName val="투찰계획서"/>
      <sheetName val="실행"/>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Module1"/>
      <sheetName val="노임단가표"/>
      <sheetName val="단위목록"/>
      <sheetName val="기계경비목록"/>
      <sheetName val="조경"/>
      <sheetName val="단  가  대  비  표"/>
      <sheetName val="일  위  대  가  목  록"/>
      <sheetName val="EQ-R1"/>
      <sheetName val="을지"/>
      <sheetName val="주소록"/>
      <sheetName val="자재테이블"/>
      <sheetName val="단가대비표_(3)"/>
      <sheetName val="자__재"/>
      <sheetName val="빌딩_안내"/>
      <sheetName val="Sheet5"/>
      <sheetName val="도면자료제출일정"/>
      <sheetName val="굴화내역"/>
      <sheetName val="위치도1"/>
      <sheetName val="내역분기"/>
      <sheetName val="AS포장복구 "/>
      <sheetName val="단면 (2)"/>
      <sheetName val="철콘공사"/>
      <sheetName val="품목납기"/>
      <sheetName val="정렬"/>
      <sheetName val="101동"/>
      <sheetName val="합의경상"/>
      <sheetName val="DANGA"/>
      <sheetName val="체재비"/>
      <sheetName val="FAX"/>
      <sheetName val="unit"/>
      <sheetName val="내역서(토목)"/>
      <sheetName val="노무"/>
      <sheetName val="날개벽수량표"/>
      <sheetName val="산출내역서"/>
      <sheetName val="노단"/>
      <sheetName val="사업계획"/>
      <sheetName val="인건비 "/>
      <sheetName val="중기손료"/>
      <sheetName val="노 무 비"/>
      <sheetName val="갑지1"/>
      <sheetName val="노임이"/>
      <sheetName val="설치내역"/>
      <sheetName val="NYS"/>
      <sheetName val="횡배수관토공수량"/>
      <sheetName val="4.전기"/>
      <sheetName val="수입"/>
      <sheetName val="자재코드"/>
      <sheetName val="토목변경"/>
      <sheetName val="단가 "/>
      <sheetName val="제잡비계산"/>
      <sheetName val="기존단가 (2)"/>
      <sheetName val="6. 직접경비"/>
      <sheetName val="laroux"/>
      <sheetName val="견적보고서"/>
      <sheetName val="갑지 (2)"/>
      <sheetName val="동산"/>
      <sheetName val="Sheet4"/>
      <sheetName val="품셈TABLE"/>
      <sheetName val="단가조사-2"/>
      <sheetName val="직재"/>
      <sheetName val="직접노무"/>
      <sheetName val="직접재료"/>
      <sheetName val="부안일위"/>
      <sheetName val="설계원가표"/>
      <sheetName val="토목주소"/>
      <sheetName val="프랜트면허"/>
      <sheetName val="산근1"/>
      <sheetName val="장비"/>
      <sheetName val="자재"/>
      <sheetName val="계수시트"/>
      <sheetName val="우,오수"/>
      <sheetName val="부표총괄"/>
      <sheetName val="도급정산"/>
      <sheetName val="중기일위대가"/>
      <sheetName val="A-4"/>
      <sheetName val="자재단가비교표"/>
      <sheetName val="내역(원안-대안)"/>
      <sheetName val="제2공장"/>
      <sheetName val="1"/>
      <sheetName val="식재인부"/>
      <sheetName val="메인거더-크로스빔200연결부"/>
      <sheetName val="기계공사"/>
      <sheetName val="소포내역 (2)"/>
      <sheetName val="총괄표(1)"/>
      <sheetName val="하수급견적대비"/>
      <sheetName val="가설건물"/>
      <sheetName val="송전기본"/>
      <sheetName val="횡배수관수량집계"/>
      <sheetName val="현장관리비"/>
      <sheetName val="정공공사"/>
      <sheetName val="평가데이터"/>
      <sheetName val="소비자가"/>
      <sheetName val="조내역"/>
      <sheetName val="맨홀_공사비"/>
      <sheetName val="22단"/>
      <sheetName val="48단"/>
      <sheetName val="49단"/>
      <sheetName val="청천내"/>
      <sheetName val="재집"/>
      <sheetName val="A 견적"/>
      <sheetName val="한일양산"/>
      <sheetName val="날개벽"/>
      <sheetName val="대로근거"/>
      <sheetName val="중로근거"/>
      <sheetName val="일반공사"/>
      <sheetName val="내역단가"/>
      <sheetName val="일위단가"/>
      <sheetName val="감액총괄표"/>
      <sheetName val="공내역"/>
      <sheetName val="200"/>
      <sheetName val="조정율"/>
      <sheetName val="노임단가 "/>
      <sheetName val="단가 (2)"/>
      <sheetName val="청구서-1001(선진)"/>
      <sheetName val="횡 연장"/>
      <sheetName val="전선 및 전선관"/>
      <sheetName val="물가자료"/>
      <sheetName val="횡배수관"/>
      <sheetName val="LOPCALC"/>
      <sheetName val="지불내역2"/>
      <sheetName val="전체제잡비"/>
      <sheetName val="시중노임단가"/>
      <sheetName val="투찰내역"/>
      <sheetName val="설계수량"/>
      <sheetName val="APT내역"/>
      <sheetName val="_IL-3.XLSY갑지"/>
      <sheetName val="내역서(교량)전체"/>
      <sheetName val="건축-물가변동"/>
      <sheetName val="APT"/>
      <sheetName val="을"/>
      <sheetName val="프라임 강변역(4,236)"/>
      <sheetName val="#2_일위대가목록"/>
      <sheetName val="기본일위"/>
      <sheetName val="인건-측정"/>
      <sheetName val="토목내역서"/>
      <sheetName val="진주방향"/>
      <sheetName val="마산방향"/>
      <sheetName val="마산방향철근집계"/>
      <sheetName val="배수공"/>
      <sheetName val="가도공"/>
      <sheetName val="설계표지"/>
      <sheetName val="수목표Â_x0000_퀀"/>
      <sheetName val="가로등부표"/>
      <sheetName val="도근좌표"/>
      <sheetName val="1.가로등산출"/>
      <sheetName val="김해공항ex현장 심종수팀"/>
      <sheetName val="기준액"/>
      <sheetName val="지장수량집계"/>
      <sheetName val="bearing"/>
      <sheetName val="ATM기초철가"/>
      <sheetName val="실행대비"/>
      <sheetName val="장성방향"/>
      <sheetName val="05년"/>
      <sheetName val="2000양배"/>
      <sheetName val="공통단가"/>
      <sheetName val="운반비"/>
      <sheetName val="표지 (2)"/>
      <sheetName val="공통가설"/>
      <sheetName val="깨기"/>
      <sheetName val="기성총괄표"/>
      <sheetName val="3_공사비(07년노임단가)"/>
      <sheetName val="3_공사비(단가조사표)"/>
      <sheetName val="3_공사비(물량산출표)"/>
      <sheetName val="3_공사비(일위대가표목록)"/>
      <sheetName val="3_공사비(일위대가표)"/>
      <sheetName val="1_수인터널"/>
      <sheetName val="101"/>
      <sheetName val="wall"/>
      <sheetName val="C1"/>
      <sheetName val="교육종류"/>
      <sheetName val="총물량"/>
      <sheetName val="노임변동률"/>
      <sheetName val="공사개요"/>
      <sheetName val="문학간접"/>
      <sheetName val="단가산출_목록"/>
      <sheetName val="측량요율"/>
      <sheetName val="정산내역서"/>
      <sheetName val="유동표"/>
      <sheetName val="개소별수량산출"/>
      <sheetName val="SRC-B3U2"/>
      <sheetName val="1.우편집중내역서"/>
      <sheetName val="세부내역서"/>
      <sheetName val="가로등단가내역"/>
      <sheetName val="보안등단가내역"/>
      <sheetName val="일위대가집계"/>
      <sheetName val="자재단가표"/>
      <sheetName val="기계경비일람"/>
      <sheetName val="다이꾸"/>
      <sheetName val="교각1"/>
      <sheetName val="TYPE1"/>
      <sheetName val="설 계"/>
      <sheetName val="누계12"/>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조건표"/>
      <sheetName val="2F 회의실견적(5_14 일대)"/>
      <sheetName val="참조"/>
      <sheetName val="유림콘도"/>
      <sheetName val="부하"/>
      <sheetName val="Sheet13"/>
      <sheetName val="건축"/>
      <sheetName val="조경식재굴취"/>
      <sheetName val="조경유지관리"/>
      <sheetName val="인력터파기품"/>
      <sheetName val="컨테이너"/>
      <sheetName val="우수받이"/>
      <sheetName val="산1~6"/>
      <sheetName val="노무단가"/>
      <sheetName val="EP0618"/>
      <sheetName val="입출재고현황 (2)"/>
      <sheetName val="단면가정"/>
      <sheetName val="전체공정"/>
      <sheetName val="FC"/>
      <sheetName val="조립공정"/>
      <sheetName val="용역단가"/>
      <sheetName val="부대공"/>
      <sheetName val="토적표(2차기성)"/>
      <sheetName val="70%"/>
      <sheetName val="1호구조물"/>
      <sheetName val="특별땅고르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sheetData sheetId="519"/>
      <sheetData sheetId="520"/>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서류작성2000"/>
      <sheetName val="공통"/>
      <sheetName val="#REF"/>
      <sheetName val="원가&amp;하도급원가"/>
      <sheetName val="을지"/>
      <sheetName val="직영공정"/>
      <sheetName val="공사서류양식"/>
      <sheetName val="견적서"/>
      <sheetName val="타인견적서"/>
      <sheetName val="사용인감계"/>
      <sheetName val="재직증명서"/>
      <sheetName val="인감증명"/>
      <sheetName val="인감위임"/>
      <sheetName val="표준계약서"/>
      <sheetName val="계약보증금납부서"/>
      <sheetName val="착공계"/>
      <sheetName val="현장대리인계"/>
      <sheetName val="공정표"/>
      <sheetName val="건설기술자재직증명서"/>
      <sheetName val="선금급청구공문"/>
      <sheetName val="선금급지급신청서"/>
      <sheetName val="선금급신청사유서"/>
      <sheetName val="선금급사용계획및산출내역"/>
      <sheetName val="선금급공사금청구서"/>
      <sheetName val="각서"/>
      <sheetName val="시설공사추가도급계약서"/>
      <sheetName val="설계변경계약보증금납부서"/>
      <sheetName val="동의서"/>
      <sheetName val="공사도급변경계약서"/>
      <sheetName val="청구기안문"/>
      <sheetName val="기성공사금청구서"/>
      <sheetName val="공사기성분검사원"/>
      <sheetName val="사진대지표지"/>
      <sheetName val="사진대지"/>
      <sheetName val="준공계"/>
      <sheetName val="준공검사원"/>
      <sheetName val="공사감독일지표지"/>
      <sheetName val="공사감독일지앞"/>
      <sheetName val="공사감독일지뒤"/>
      <sheetName val="안전관리비내역서표지"/>
      <sheetName val="안전관리비내역서앞"/>
      <sheetName val="안전관리비내역서뒤"/>
      <sheetName val="관급자재수불부표지"/>
      <sheetName val="관급자재수불부"/>
      <sheetName val="사급자재수불부표지"/>
      <sheetName val="사급자재수불부"/>
      <sheetName val="공사금청구서"/>
      <sheetName val="하자보수보증금납부서"/>
      <sheetName val="사업개요"/>
      <sheetName val="코드표"/>
      <sheetName val="수목표준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포장면적산출"/>
      <sheetName val="포장수량집계"/>
      <sheetName val="포장재료집계표"/>
      <sheetName val="포장총괄집계표"/>
      <sheetName val="건축내역"/>
      <sheetName val="wing"/>
      <sheetName val="횡배수관"/>
      <sheetName val="단 box"/>
      <sheetName val="전단키있슴"/>
      <sheetName val="노임단가"/>
      <sheetName val="종단계산"/>
      <sheetName val="횡배수관집현황(2공구)"/>
      <sheetName val="변압기 및 발전기 용량"/>
      <sheetName val="장비경비"/>
      <sheetName val="자재단가"/>
    </sheetNames>
    <sheetDataSet>
      <sheetData sheetId="0" refreshError="1">
        <row r="11">
          <cell r="F11">
            <v>692.7</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차공문"/>
      <sheetName val="6차계약"/>
      <sheetName val="6차대비"/>
      <sheetName val="6차내역"/>
      <sheetName val="일반조건"/>
      <sheetName val="특기조건"/>
      <sheetName val="거푸집단가"/>
      <sheetName val="6차공문 (2)"/>
      <sheetName val="정산의뢰"/>
      <sheetName val="변경대비"/>
      <sheetName val="증감내역"/>
      <sheetName val="정산확인서"/>
      <sheetName val="내역서2안"/>
      <sheetName val="포장면적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9 하중계산"/>
      <sheetName val="10 상시 input data"/>
      <sheetName val="11 지진시 input data"/>
      <sheetName val="12 해석결과, 13 철근량"/>
      <sheetName val="14 말뚝검토"/>
      <sheetName val="15 우각부, 16 사용성"/>
      <sheetName val="유수지box-말뚝반력"/>
      <sheetName val="단가 및 재료비"/>
      <sheetName val="중기사용료산출근거"/>
      <sheetName val="내역서2안"/>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단가표"/>
      <sheetName val="노임단가"/>
      <sheetName val="초기화면"/>
      <sheetName val="일위대가"/>
      <sheetName val="시험비"/>
      <sheetName val="토공"/>
      <sheetName val="배수공"/>
      <sheetName val="구조물공"/>
      <sheetName val="포장공"/>
      <sheetName val="부대공"/>
      <sheetName val="보수공"/>
      <sheetName val="표지판"/>
      <sheetName val="표지판일위대가"/>
      <sheetName val="실시설계"/>
      <sheetName val="자재단가"/>
      <sheetName val="장비경비"/>
      <sheetName val="장비손료산출"/>
      <sheetName val="중기솔뇨"/>
      <sheetName val="노임"/>
      <sheetName val="중기사용료산출근거"/>
      <sheetName val="단가 및 재료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9">
          <cell r="K9">
            <v>1277</v>
          </cell>
        </row>
        <row r="167">
          <cell r="K167">
            <v>2600</v>
          </cell>
        </row>
        <row r="169">
          <cell r="K169">
            <v>3520</v>
          </cell>
        </row>
        <row r="170">
          <cell r="K170">
            <v>3520</v>
          </cell>
        </row>
        <row r="173">
          <cell r="K173">
            <v>500</v>
          </cell>
        </row>
      </sheetData>
      <sheetData sheetId="17">
        <row r="73">
          <cell r="G73">
            <v>4710</v>
          </cell>
          <cell r="H73">
            <v>6025</v>
          </cell>
          <cell r="I73">
            <v>13808</v>
          </cell>
        </row>
        <row r="228">
          <cell r="G228">
            <v>12909</v>
          </cell>
          <cell r="H228">
            <v>31771</v>
          </cell>
          <cell r="I228">
            <v>13808</v>
          </cell>
        </row>
        <row r="253">
          <cell r="G253">
            <v>47348</v>
          </cell>
          <cell r="H253">
            <v>37757</v>
          </cell>
          <cell r="I253">
            <v>16239</v>
          </cell>
        </row>
        <row r="394">
          <cell r="G394">
            <v>4160</v>
          </cell>
          <cell r="H394">
            <v>27648</v>
          </cell>
          <cell r="I394">
            <v>13171</v>
          </cell>
        </row>
      </sheetData>
      <sheetData sheetId="18" refreshError="1"/>
      <sheetData sheetId="19" refreshError="1"/>
      <sheetData sheetId="20" refreshError="1"/>
      <sheetData sheetId="21" refreshError="1"/>
      <sheetData sheetId="2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가로등"/>
      <sheetName val="지급자재"/>
      <sheetName val="2공구산출내역"/>
    </sheetNames>
    <sheetDataSet>
      <sheetData sheetId="0" refreshError="1"/>
      <sheetData sheetId="1"/>
      <sheetData sheetId="2" refreshError="1"/>
      <sheetData sheetId="3"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중기손료"/>
      <sheetName val="노임"/>
      <sheetName val="포장공"/>
      <sheetName val="Slurry"/>
      <sheetName val="토공"/>
      <sheetName val="콘크리트"/>
      <sheetName val="GABION"/>
      <sheetName val="법면보호공"/>
      <sheetName val="중분가드렐"/>
      <sheetName val="가드레일"/>
      <sheetName val="쏘파(노면파쇄기)"/>
      <sheetName val="배수공"/>
      <sheetName val="낙석방지책"/>
      <sheetName val="부대시설"/>
      <sheetName val="차선"/>
      <sheetName val="보도"/>
      <sheetName val="안전관리"/>
      <sheetName val="공사중표지판"/>
      <sheetName val="노견포장공"/>
      <sheetName val="중기솔뇨"/>
      <sheetName val="중기산출근거"/>
      <sheetName val="톡옹"/>
      <sheetName val="Pavement"/>
      <sheetName val="개뿅"/>
      <sheetName val="움방걸이표"/>
      <sheetName val="공구리"/>
      <sheetName val="법면보혹옹"/>
      <sheetName val="가드렐"/>
      <sheetName val="쏘파"/>
      <sheetName val="측구복개"/>
      <sheetName val="배숙옹"/>
      <sheetName val="낙썩방지책"/>
      <sheetName val="안정괄니"/>
      <sheetName val="차선도면"/>
      <sheetName val="포장면적산출"/>
      <sheetName val="#REF"/>
    </sheetNames>
    <sheetDataSet>
      <sheetData sheetId="0" refreshError="1"/>
      <sheetData sheetId="1" refreshError="1"/>
      <sheetData sheetId="2" refreshError="1">
        <row r="38">
          <cell r="C38">
            <v>70380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용산1(해보)"/>
      <sheetName val="노임"/>
    </sheetNames>
    <sheetDataSet>
      <sheetData sheetId="0" refreshError="1"/>
      <sheetData sheetId="1" refreshError="1"/>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날개벽유동집계표"/>
      <sheetName val="유입방지턱수량"/>
      <sheetName val="유입방지턱표지"/>
      <sheetName val="유입방지턱단위수량"/>
      <sheetName val="xxxxxx"/>
      <sheetName val="배수관공집계"/>
      <sheetName val="횡집계"/>
      <sheetName val="배수관집계표"/>
      <sheetName val="종배수관집계"/>
      <sheetName val="횡배수관현황"/>
      <sheetName val="종배수관현황"/>
      <sheetName val="날개면벽집계"/>
      <sheetName val="날개벽"/>
      <sheetName val="단위수량"/>
      <sheetName val="평균터파기고"/>
      <sheetName val="평균터파기1"/>
      <sheetName val="H"/>
      <sheetName val="깍기공"/>
      <sheetName val="배수관공(IC)"/>
      <sheetName val="C.배수관공"/>
      <sheetName val="가배수관"/>
      <sheetName val="2.10횡배수관"/>
      <sheetName val="전체현황"/>
      <sheetName val="평균터파기"/>
      <sheetName val="RC관집계"/>
      <sheetName val="RC관현황"/>
      <sheetName val="보강집계"/>
      <sheetName val="보강현황"/>
      <sheetName val="흄관집계"/>
      <sheetName val="흄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Sheet4"/>
      <sheetName val="Sheet5"/>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배수관로집계"/>
      <sheetName val="배수관로수량현황"/>
      <sheetName val="배수관로수량집계"/>
      <sheetName val="배수관로수량집계L-8,9,11"/>
      <sheetName val="암거간지1"/>
      <sheetName val="총괄집계"/>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증감총괄"/>
      <sheetName val="내역"/>
      <sheetName val="잡비"/>
      <sheetName val="증감"/>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원가계산서(년도별)"/>
      <sheetName val="집계표(도급)"/>
      <sheetName val="내역서(도급)"/>
      <sheetName val="6월호"/>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전신환매도율"/>
      <sheetName val="표지(하천명)"/>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간지"/>
      <sheetName val="파형강판 총수량집계표"/>
      <sheetName val="통로"/>
      <sheetName val="철근수량 집계표"/>
      <sheetName val="시멘트,모래"/>
      <sheetName val="배수관공수량집계"/>
      <sheetName val="면벽단위"/>
      <sheetName val="흄관단위"/>
      <sheetName val="흄관토공수량"/>
      <sheetName val="흄관설치현황"/>
      <sheetName val="BOQ"/>
      <sheetName val="건축공사실행"/>
      <sheetName val="역T형옹벽(3.0)"/>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DATE"/>
      <sheetName val="우배수"/>
      <sheetName val="교각1"/>
      <sheetName val="터파기및재료"/>
      <sheetName val="물가시세"/>
      <sheetName val="노임단가"/>
      <sheetName val="토공(우물통,기타) "/>
      <sheetName val=""/>
      <sheetName val="45,46"/>
      <sheetName val="BOQ(전체)"/>
      <sheetName val="Baby일위대가"/>
      <sheetName val="수량-가로등"/>
      <sheetName val="개비온집계"/>
      <sheetName val="개비온 단위"/>
      <sheetName val="날개벽(시점좌측)"/>
      <sheetName val="신일위"/>
      <sheetName val="변일위"/>
      <sheetName val="재집"/>
      <sheetName val="종평"/>
      <sheetName val="토집"/>
      <sheetName val="담장"/>
      <sheetName val="조경"/>
      <sheetName val="옹집"/>
      <sheetName val="옹벽수량"/>
      <sheetName val="수량산출"/>
      <sheetName val="1+214(수로)"/>
      <sheetName val="1+185(통로)"/>
      <sheetName val="구체,날개,보강철근수량"/>
      <sheetName val="난간및차수벽철근량"/>
      <sheetName val="접속저판"/>
      <sheetName val="총괄갑 "/>
      <sheetName val="내역서"/>
      <sheetName val="공사비증감"/>
      <sheetName val="을지"/>
      <sheetName val="99총공사내역서"/>
      <sheetName val="원형1호맨홀토공수량"/>
      <sheetName val="CB"/>
      <sheetName val="일위대가(가설)"/>
      <sheetName val="A LINE"/>
      <sheetName val="보차도경계석"/>
      <sheetName val="포장공"/>
      <sheetName val="국도접속 차도부수량"/>
      <sheetName val="저"/>
      <sheetName val="하도금액분계"/>
      <sheetName val="2"/>
      <sheetName val="96보완계획7.12"/>
      <sheetName val="준검 내역서"/>
      <sheetName val="교대(A1)"/>
      <sheetName val="1차설계변경내역"/>
      <sheetName val="정화조동내역"/>
      <sheetName val="INPUT"/>
      <sheetName val="견적서"/>
      <sheetName val="데이타"/>
      <sheetName val="식재인부"/>
      <sheetName val="만수배관단가"/>
      <sheetName val="FRP배관단가(만수)"/>
      <sheetName val="골재산출"/>
      <sheetName val="Macro1"/>
      <sheetName val="일반공사"/>
      <sheetName val="단면가정"/>
      <sheetName val="매매"/>
      <sheetName val="직노"/>
      <sheetName val="7기초"/>
      <sheetName val="부대내역"/>
      <sheetName val="말뚝지지력산정"/>
      <sheetName val="일위대가"/>
      <sheetName val="일위대가표"/>
      <sheetName val="수량산출서"/>
      <sheetName val="덕전리"/>
      <sheetName val="금액내역서"/>
      <sheetName val="실행철강하도"/>
      <sheetName val="공사개요"/>
      <sheetName val="표층포설및다짐"/>
      <sheetName val="인사자료총집계"/>
      <sheetName val="1차증가원가계산"/>
      <sheetName val="J直材4"/>
      <sheetName val="접도구역경계표주현황"/>
      <sheetName val="고분전시관"/>
      <sheetName val="설비"/>
      <sheetName val="도급내역"/>
      <sheetName val="철근계"/>
      <sheetName val="7.PILE  (돌출)"/>
      <sheetName val="연결관암거"/>
      <sheetName val="MAIN_TABLE"/>
      <sheetName val="변수값"/>
      <sheetName val="중기상차"/>
      <sheetName val="AS복구"/>
      <sheetName val="중기터파기"/>
      <sheetName val="BID"/>
      <sheetName val="기초단가"/>
      <sheetName val="내역(설계)"/>
      <sheetName val="TOTAL_BOQ"/>
      <sheetName val="8.PILE  (돌출)"/>
      <sheetName val="E총"/>
      <sheetName val="단가 "/>
      <sheetName val="노임"/>
      <sheetName val="2000년1차"/>
      <sheetName val="제경비"/>
      <sheetName val="관급자재"/>
      <sheetName val="맨홀"/>
      <sheetName val="하부철근수량"/>
      <sheetName val="슬래브(유곡)"/>
      <sheetName val="5.공종별예산내역서"/>
      <sheetName val="암거날개벽재료집계"/>
      <sheetName val="재정비직인"/>
      <sheetName val="재정비내역"/>
      <sheetName val="지적고시내역"/>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일위"/>
      <sheetName val="원격(노무)"/>
      <sheetName val="원격(자재)"/>
      <sheetName val="일위(원격)"/>
      <sheetName val="원격(노임)"/>
      <sheetName val="단가조사"/>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guard(mac)"/>
      <sheetName val="단가산출서"/>
      <sheetName val="단가산출"/>
      <sheetName val="U-TYPE(1)"/>
      <sheetName val="철거산출근거"/>
      <sheetName val="토목"/>
      <sheetName val="도급-집계"/>
      <sheetName val="가로등내역서"/>
      <sheetName val="소비자가"/>
      <sheetName val="품셈TABLE"/>
      <sheetName val="COPING"/>
      <sheetName val="70%"/>
      <sheetName val="#REF"/>
      <sheetName val="내역서전체"/>
      <sheetName val="노무비"/>
      <sheetName val="구조물공"/>
      <sheetName val="배수공"/>
      <sheetName val="부대공"/>
      <sheetName val="토공"/>
      <sheetName val="6PILE  (돌출)"/>
      <sheetName val="보도포장산출"/>
      <sheetName val="데리네이타현황"/>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총괄내역서"/>
      <sheetName val="기본사항"/>
      <sheetName val="현금"/>
      <sheetName val="산출서"/>
      <sheetName val="관급"/>
      <sheetName val="내역(원안-대안)"/>
      <sheetName val="200"/>
      <sheetName val="DANGA"/>
      <sheetName val="기본자료"/>
      <sheetName val="집1"/>
      <sheetName val="Sheet1 (2)"/>
      <sheetName val="주형"/>
      <sheetName val="단가"/>
      <sheetName val="내역(2000년)"/>
      <sheetName val="중기일위대가"/>
      <sheetName val="개요"/>
      <sheetName val="일위목록"/>
      <sheetName val="요율"/>
      <sheetName val="가도공"/>
      <sheetName val="ABUT수량-A1"/>
      <sheetName val="진주방향"/>
      <sheetName val="마산방향"/>
      <sheetName val="마산방향철근집계"/>
      <sheetName val="남양시작동자105노65기1.3화1.2"/>
      <sheetName val="수자재단위당"/>
      <sheetName val="공비대비"/>
      <sheetName val="차액보증"/>
      <sheetName val="용산1(해보)"/>
      <sheetName val="총괄표"/>
      <sheetName val="산출근거"/>
      <sheetName val="참고자료"/>
      <sheetName val="참고사항"/>
      <sheetName val="노무비단가"/>
      <sheetName val="WEIGHT LIST"/>
      <sheetName val="절취및터파기"/>
      <sheetName val="J형측구단위수량"/>
      <sheetName val="유림골조"/>
      <sheetName val="부대시설"/>
      <sheetName val="Apt내역"/>
      <sheetName val="(포장)BOQ-실적공사"/>
      <sheetName val="시점교대"/>
      <sheetName val="VXXXXX"/>
      <sheetName val="Sheet15"/>
      <sheetName val="97 사업추정(WEKI)"/>
      <sheetName val="구조     ."/>
      <sheetName val="내역을"/>
      <sheetName val="1.설계조건"/>
      <sheetName val="2공구산출내역"/>
      <sheetName val="일위대가목차"/>
      <sheetName val="DATA98"/>
      <sheetName val="현장"/>
      <sheetName val="연결임시"/>
      <sheetName val="위치조서"/>
      <sheetName val="C_배수관공"/>
      <sheetName val="2_10횡배수관"/>
      <sheetName val="2_12기존배수관세척"/>
      <sheetName val="2_13날개벽및면벽"/>
      <sheetName val="2_14집수정"/>
      <sheetName val="구체집계2_0x2_0(0-3)"/>
      <sheetName val="구체2_0X2_0(0-3)"/>
      <sheetName val="구체집계2_0x2_0(3-5)"/>
      <sheetName val="구체2_0x2_0(3-5)"/>
      <sheetName val="구체집계2_0x2_0(5-7)"/>
      <sheetName val="구체2_0x2_0(5-7)"/>
      <sheetName val="구체집계2_0x2_0(7-10)"/>
      <sheetName val="구체2_0x2_0(7-10)"/>
      <sheetName val="구체집계2@2_5x2_5"/>
      <sheetName val="구체2@2_5x2_5"/>
      <sheetName val="구체집계3_0x2_0(0-3)"/>
      <sheetName val="일반전기"/>
      <sheetName val="OPGW기별"/>
      <sheetName val="3.하중산정4.양수압5.지지력"/>
      <sheetName val="쌍송교"/>
      <sheetName val="우수받이재료집계표"/>
      <sheetName val="원가계산서"/>
      <sheetName val="DATA"/>
      <sheetName val="동해title"/>
      <sheetName val="입찰안"/>
      <sheetName val="내역서(삼호)"/>
      <sheetName val="퇴직금(울산천상)"/>
      <sheetName val="기초일위"/>
      <sheetName val="DATA2000"/>
      <sheetName val="6호기"/>
      <sheetName val="TIE-IN"/>
      <sheetName val="지수"/>
      <sheetName val="기타#9"/>
      <sheetName val="교각토공"/>
      <sheetName val="장비단가표"/>
      <sheetName val="상-교대(A1-A2)"/>
      <sheetName val="취수탑"/>
      <sheetName val="주요량(96)"/>
      <sheetName val="자재단가"/>
      <sheetName val="포장수량산출"/>
      <sheetName val="토공총괄집계표"/>
      <sheetName val="제목(수량)"/>
      <sheetName val="수량총괄집계"/>
      <sheetName val="SORCE1"/>
      <sheetName val="9902"/>
      <sheetName val="기기리스트"/>
      <sheetName val="총차분(토목)"/>
      <sheetName val="단위중량"/>
      <sheetName val="내역서(사업소)"/>
      <sheetName val="전신"/>
      <sheetName val="1,2,3,4,5단위수량"/>
      <sheetName val="단위수량산출"/>
      <sheetName val="000000"/>
      <sheetName val="토공집계"/>
      <sheetName val="설계"/>
      <sheetName val="깨기수량"/>
      <sheetName val="초기화면"/>
      <sheetName val="당진1,2호기전선관설치및접지4차공사내역서-을지"/>
      <sheetName val="FRP산출근거"/>
      <sheetName val="내역서적용수량"/>
      <sheetName val="적용건축"/>
      <sheetName val="지수산정"/>
      <sheetName val="토공사(흙막이)"/>
      <sheetName val="손익차9월2"/>
      <sheetName val="맨홀토공"/>
      <sheetName val="일위대가목록"/>
      <sheetName val="(A)내역서"/>
      <sheetName val="기술조건"/>
      <sheetName val="토 적 표"/>
      <sheetName val="설계예산서"/>
      <sheetName val="단가목록"/>
      <sheetName val="4)유동표"/>
      <sheetName val="N賃率-職"/>
      <sheetName val="단가산출서총괄"/>
      <sheetName val="설직재-1"/>
      <sheetName val="이토변실(A3-LINE)"/>
      <sheetName val="1.일반수량산출단면"/>
      <sheetName val="YM-IL1"/>
      <sheetName val="DAN"/>
      <sheetName val="백호우계수"/>
      <sheetName val="사다리"/>
      <sheetName val="횡배수관"/>
      <sheetName val="단가산출(총괄)"/>
      <sheetName val="일위총괄"/>
      <sheetName val="단가표 (2)"/>
      <sheetName val="집수정(600-700)"/>
      <sheetName val="Mc1"/>
      <sheetName val="본선집계표"/>
      <sheetName val="상부공"/>
      <sheetName val="수량집계표(舊)"/>
      <sheetName val="흄ꔀ수량집계"/>
      <sheetName val="구체3_0x2_0(0-3)"/>
      <sheetName val="수량집계"/>
      <sheetName val="잡비계산"/>
      <sheetName val="구체집계3_0x2_0(6-8)"/>
      <sheetName val="구체3_0x2_0(6-8)"/>
      <sheetName val="구체집계3_5x3_5(8-10)"/>
      <sheetName val="역T형교대(직접기초)"/>
      <sheetName val="횡배수관집현황(2공구)"/>
      <sheetName val="자재 집계표"/>
      <sheetName val="투찰"/>
      <sheetName val="수안보-MBR1"/>
      <sheetName val="98지급계획"/>
      <sheetName val="콘_재료분리(1)"/>
      <sheetName val="평교-내역"/>
      <sheetName val="99년신청"/>
      <sheetName val="앨범표지"/>
      <sheetName val="설계기준"/>
      <sheetName val="도급"/>
      <sheetName val="단가표"/>
      <sheetName val="경율산정"/>
      <sheetName val="건물"/>
      <sheetName val="9GNG운반"/>
      <sheetName val="3.하중산정4.지지력"/>
      <sheetName val="기둥(원형)"/>
      <sheetName val="기초공"/>
      <sheetName val="건축내역"/>
      <sheetName val="설계조건 및 단면가정"/>
      <sheetName val="부재치수입력"/>
      <sheetName val="토목내역서"/>
      <sheetName val="예가내역서"/>
      <sheetName val="내역서(전체)"/>
      <sheetName val="토적표"/>
      <sheetName val="단가 및 재료비"/>
      <sheetName val="중기사용료산출근거"/>
      <sheetName val="기초자료입력"/>
      <sheetName val="기계경비(시간당)"/>
      <sheetName val="램머"/>
      <sheetName val="토적표(1)"/>
      <sheetName val="식재"/>
      <sheetName val="시설물"/>
      <sheetName val="식재출력용"/>
      <sheetName val="유지관리"/>
      <sheetName val="양지교"/>
      <sheetName val="본체"/>
      <sheetName val="안정검토"/>
      <sheetName val="설비내역"/>
      <sheetName val="본공사"/>
      <sheetName val="간선계산"/>
      <sheetName val="정부노임단가"/>
      <sheetName val="조명율표"/>
      <sheetName val="배수공시멘트 및 골재량산출"/>
      <sheetName val="노면표시수량집계"/>
      <sheetName val="노면표지 수량"/>
      <sheetName val="고창방향"/>
      <sheetName val="소업1교"/>
      <sheetName val="가설공사비"/>
      <sheetName val="절성경계보강공현황및집계_"/>
      <sheetName val="중분대수량산출"/>
      <sheetName val="토공사"/>
      <sheetName val="흥양2교토공집계표"/>
      <sheetName val="조경시설물"/>
      <sheetName val="내역표지"/>
      <sheetName val="도근좌표"/>
      <sheetName val="대로근거"/>
      <sheetName val="PSCbeam설계"/>
      <sheetName val="8설7발"/>
      <sheetName val="(집계) 노면표시"/>
      <sheetName val="Macro3"/>
      <sheetName val="Macro2"/>
      <sheetName val="포장수량집계표"/>
      <sheetName val="두앙"/>
      <sheetName val="토공정보"/>
      <sheetName val="구체3_5x3_5(8-10)"/>
      <sheetName val="구체집계4_5x4_5(2-3)"/>
      <sheetName val="구체4_5x4_5(2-3)"/>
      <sheetName val="구체집계4_5x4_5(4-5)"/>
      <sheetName val="구체4_5x4_5(4-5)"/>
      <sheetName val="구체2_5x2_0(6-8)"/>
      <sheetName val="구체3_5x3_5-8-10"/>
      <sheetName val="파형강판_총수량집계표"/>
      <sheetName val="철근수량_집계표"/>
      <sheetName val="C_간지"/>
      <sheetName val="2_10간지"/>
      <sheetName val="2_11간지"/>
      <sheetName val="2_13간지"/>
      <sheetName val="2_14간지"/>
      <sheetName val="b_수로이설"/>
      <sheetName val="c_돌붙임후면배수표지"/>
      <sheetName val="d_기존배수관폐쇄표지"/>
      <sheetName val="e_기존BOX폐쇄표지"/>
      <sheetName val="j_제작집수정표지"/>
      <sheetName val="k__문비"/>
      <sheetName val="제목_(토공)"/>
      <sheetName val="규준틀및경계말목_(좌안)"/>
      <sheetName val="u형측구_집계표"/>
      <sheetName val="2지구u형측구_"/>
      <sheetName val="총괄갑_"/>
      <sheetName val="역T형옹벽(3_0)"/>
      <sheetName val="96보완계획7_12"/>
      <sheetName val="준검_내역서"/>
      <sheetName val="A_LINE"/>
      <sheetName val="7_PILE__(돌출)"/>
      <sheetName val="토공(우물통,기타)_"/>
      <sheetName val="5_공종별예산내역서"/>
      <sheetName val="노임단가 (2)"/>
      <sheetName val="코드표"/>
      <sheetName val="고정보수량집계"/>
      <sheetName val="웅진교-S2"/>
      <sheetName val=" 냉각수펌프"/>
      <sheetName val="공조기휀"/>
      <sheetName val="2호맨홀공제수량"/>
      <sheetName val="증감대비"/>
      <sheetName val="A-LINE"/>
      <sheetName val="DATA 입력란"/>
      <sheetName val="1. 설계조건 2.단면가정 3. 하중계산"/>
      <sheetName val="갱문및옹벽집계"/>
      <sheetName val="5지진시"/>
      <sheetName val="설계서식"/>
      <sheetName val="L_RPTB~1"/>
      <sheetName val="표지 (2)"/>
      <sheetName val="평형공사비"/>
      <sheetName val="장비집계"/>
      <sheetName val="ITEM"/>
      <sheetName val="맨홀_공사비"/>
      <sheetName val="단중표"/>
      <sheetName val="공조기(삭제)"/>
      <sheetName val="수목데이타 "/>
      <sheetName val="내역서(기계)"/>
      <sheetName val="전력구구조물산근"/>
      <sheetName val="투찰금액"/>
      <sheetName val="총괄"/>
      <sheetName val="발주설계서(당초)"/>
      <sheetName val="변압기 및 발전기 용량"/>
      <sheetName val="CON'C"/>
      <sheetName val="스톱로그내역"/>
      <sheetName val="98NS-N"/>
      <sheetName val="정렬"/>
      <sheetName val="접도구역경계표주挔_x0012_"/>
      <sheetName val="접도구역경계표주窨_x0013_"/>
      <sheetName val="접도구역경계표주齘_x0013_"/>
      <sheetName val="접도구역경계표주竈_x0013_"/>
      <sheetName val="접도구역경계표주傠_x0013_"/>
      <sheetName val="천안IP공장자100노100물량110할증"/>
      <sheetName val="접도구역경계표주畠_x0013_"/>
      <sheetName val="접도구역경계표주_x0005__x0000_"/>
      <sheetName val="접도구역경계표주僀_x0013_"/>
      <sheetName val="을"/>
      <sheetName val="간지양식"/>
      <sheetName val="접도구역경계표주헾】"/>
      <sheetName val="4차월말"/>
      <sheetName val="시설물기초"/>
      <sheetName val="일위怀፵"/>
      <sheetName val="접도구역경계표주丵〒"/>
      <sheetName val="내역1"/>
      <sheetName val="원가"/>
      <sheetName val="단면설계"/>
      <sheetName val="시점교︀"/>
      <sheetName val="단위단가"/>
      <sheetName val="구체3_5x3_5-8-1԰"/>
      <sheetName val="원가계산서(1԰_x0000_缀_x0000__x0000__x0000_"/>
      <sheetName val="구체집계4_5x4_5_x0005__x0000__x0000__x0000_"/>
      <sheetName val="구체3_0x2_0(԰_x0000_缀_x0000_"/>
      <sheetName val="구체집계4_5x4_5尜_x0013_層_x0013_闰"/>
      <sheetName val="원가계산서(1ᰀ፜搀፜ን"/>
      <sheetName val="구체3_5x3_5-8-1렀"/>
      <sheetName val="구체3_0x2_0(᳇፜搀፜"/>
      <sheetName val="내역서(설비+소방)"/>
      <sheetName val="구체3_0x2_0(렀቟԰_x0000_"/>
      <sheetName val="구체집계4_5x4_5徸〒_x0005__x0000_"/>
      <sheetName val="청천내"/>
      <sheetName val="자료"/>
      <sheetName val="접도구역경계표주贸_x0013_"/>
      <sheetName val="화설내"/>
      <sheetName val="물가자료"/>
      <sheetName val="구조물"/>
      <sheetName val="통로암거 4.5 ×4.5 토피0~3m  수량 집계표0"/>
      <sheetName val="재료비 (2)"/>
      <sheetName val="C1ㅇ"/>
      <sheetName val="재료비_(2)"/>
      <sheetName val="라멘기초"/>
      <sheetName val="공비현2"/>
      <sheetName val="급수"/>
      <sheetName val="구체3_0x2_0(ﻇᇕ԰_x0000_"/>
      <sheetName val="구체3_5x3_5-8-1㔀"/>
      <sheetName val="구체3_0x2_0(㗇቎԰_x0000_"/>
      <sheetName val="구체3_0x2_0(㔀቎԰_x0000_"/>
      <sheetName val="투洬"/>
      <sheetName val="마감"/>
      <sheetName val="환경기계공정표 (3)"/>
      <sheetName val="기본단가표"/>
      <sheetName val="산근(1)"/>
      <sheetName val="리스(CIF)산출"/>
      <sheetName val="길어깨(현황)"/>
      <sheetName val="산출"/>
      <sheetName val="EACT10"/>
      <sheetName val="조도계산서 (도서)"/>
      <sheetName val="구체집계4_5x4丵〒_x0005__x0000__x0000__x0000_"/>
      <sheetName val="구체집계3_0x2尜_x0013_層_x0013_闰〒_x0005_"/>
      <sheetName val="구체집계4_5x4_5丵〒_x0005__x0000_"/>
      <sheetName val="현장경비"/>
      <sheetName val="XL4Poppy"/>
      <sheetName val="ESC(K치)"/>
      <sheetName val="구체집계3_0x2壸5丵⿋_x0005__x0000_"/>
      <sheetName val="변경내역"/>
      <sheetName val="구체집계3_0x2喐6嗜6丵⿄_x0005_"/>
      <sheetName val="구체집계4_5x4_5헾】_x0005__x0000_"/>
      <sheetName val="1호맨홀토공"/>
      <sheetName val="구체3_0x2_0(Ⰰ⡛琀⡛"/>
      <sheetName val="맨홀수량산출"/>
      <sheetName val="교대(A1-A2)"/>
      <sheetName val="6공구(당초)"/>
      <sheetName val="지급자재缀ᨪ԰_x0000_缀"/>
      <sheetName val="지급자재ᰀ፜搀፜"/>
      <sheetName val="대비"/>
      <sheetName val="원가계산서(1공구)-헾⿆"/>
      <sheetName val="인입관수량총괄"/>
      <sheetName val="조명시설"/>
      <sheetName val="설계내역서"/>
      <sheetName val="돈암사업"/>
      <sheetName val="기계설비표선정수장"/>
      <sheetName val="증감내역서"/>
      <sheetName val="구체3_5x3_5-8-1 "/>
      <sheetName val="구체3_0x2_0( ⱗ氀ⱗ"/>
      <sheetName val="나.다.라.마.바.피복재 산정"/>
      <sheetName val="깨기"/>
      <sheetName val="Back"/>
      <sheetName val="201동 산출근거"/>
      <sheetName val="구조물공1"/>
      <sheetName val="배수및구조물공1"/>
      <sheetName val="구체3_0x2_0(䈀ᅪ԰_x0000_"/>
      <sheetName val="DATA 입력부"/>
      <sheetName val="woo(mac)"/>
      <sheetName val="초"/>
      <sheetName val="월말"/>
      <sheetName val="주beam"/>
      <sheetName val="현대물량"/>
      <sheetName val="중기손료"/>
      <sheetName val="기간등록"/>
      <sheetName val="공사비_NDE"/>
      <sheetName val="상부집계표"/>
      <sheetName val="경비2내역"/>
      <sheetName val="건축수량산출"/>
      <sheetName val="단砀⫵"/>
      <sheetName val="특수기호강도거푸집"/>
      <sheetName val="종배수관면벽신"/>
      <sheetName val="종배수관(신)"/>
      <sheetName val="비탈면보호공수량산출"/>
      <sheetName val="토공총"/>
      <sheetName val="날개벽수량표"/>
      <sheetName val="매탄-오"/>
      <sheetName val="매탄-합"/>
      <sheetName val="매산"/>
      <sheetName val="송죽c"/>
      <sheetName val="송죽"/>
      <sheetName val="현장식당(1)"/>
      <sheetName val="기초자료"/>
      <sheetName val="횡배수관설치현황"/>
      <sheetName val="날개벽(TYPE1)"/>
      <sheetName val="횡 연장"/>
      <sheetName val="통합"/>
      <sheetName val="자재목록"/>
      <sheetName val="Total"/>
      <sheetName val="패널"/>
      <sheetName val="4.주beam"/>
      <sheetName val="표  지"/>
      <sheetName val="도로구조공사비"/>
      <sheetName val="도로토공공사비"/>
      <sheetName val="여수토공사비"/>
      <sheetName val="SALE"/>
      <sheetName val="안양1공구_건축"/>
      <sheetName val="50201련박스"/>
      <sheetName val="파형강관및곡선부보강및날개벽"/>
      <sheetName val="제1차변경도급"/>
      <sheetName val="맨홀(2~4)"/>
      <sheetName val="순성토"/>
      <sheetName val="건축기성"/>
      <sheetName val="접도구역경계표주橂】"/>
      <sheetName val="아파트건축"/>
      <sheetName val="배수관"/>
      <sheetName val="접도구역경계표주헾⽄"/>
      <sheetName val="대치판정"/>
      <sheetName val="변경현황"/>
      <sheetName val="접도구역경계표주鱨_x0013_"/>
      <sheetName val="접도구역경계표주風_x001a_"/>
      <sheetName val="9811"/>
      <sheetName val="부표총괄"/>
      <sheetName val="9509"/>
      <sheetName val="PipWT"/>
      <sheetName val="사업부배부A"/>
      <sheetName val="산근"/>
      <sheetName val="Sheet17"/>
      <sheetName val="흄관수睽꛲"/>
      <sheetName val="접도구역경계표주헾⾦"/>
      <sheetName val="설계개요"/>
      <sheetName val="Source"/>
      <sheetName val="Preface"/>
      <sheetName val="접도구역경계표주鹘%"/>
      <sheetName val="기중"/>
      <sheetName val="일위2"/>
      <sheetName val="집수정단위수량 "/>
      <sheetName val="맨홀수량"/>
      <sheetName val="전차선로 물량표"/>
      <sheetName val="한강운반비"/>
      <sheetName val="공통(20-91)"/>
      <sheetName val="구체3_5x3_5-8-1退"/>
      <sheetName val="24분기"/>
      <sheetName val="안산기계장치"/>
      <sheetName val="과"/>
      <sheetName val="부대tu"/>
      <sheetName val="위치조렀"/>
      <sheetName val="-레미콘집계"/>
      <sheetName val="-몰탈콘크리트"/>
      <sheetName val="자갈,시멘트,모래산출"/>
      <sheetName val="-철근집계"/>
      <sheetName val="포장재료(1)"/>
      <sheetName val="-흄관집계"/>
      <sheetName val="위치조怀"/>
      <sheetName val="위치조ࠀ"/>
      <sheetName val="신공항A-9(원가수정)"/>
      <sheetName val="수목표준대가"/>
      <sheetName val="토공A"/>
      <sheetName val="unit 4"/>
      <sheetName val="3BL공동구 수량"/>
      <sheetName val="내역5"/>
      <sheetName val="토공산근"/>
      <sheetName val="CANOPY"/>
      <sheetName val="하수급견적대비"/>
      <sheetName val="투澘"/>
      <sheetName val="로우프"/>
      <sheetName val="산출내역(하도)"/>
      <sheetName val="골조시행"/>
      <sheetName val="ELECTRIC"/>
      <sheetName val="전등설비"/>
      <sheetName val="삭제금지단가"/>
      <sheetName val="구조물견적서"/>
      <sheetName val="포장직선구간"/>
      <sheetName val="투吐"/>
      <sheetName val="자재단가 (2)"/>
      <sheetName val="별표 "/>
      <sheetName val="분양금할인"/>
      <sheetName val="중로근거"/>
      <sheetName val="구체집계2_0x2_0(7-1렀቟"/>
      <sheetName val="내역률노무비"/>
      <sheetName val="결과조달"/>
      <sheetName val="경상비"/>
      <sheetName val="공사비예산서(토목분)"/>
      <sheetName val="전체도급"/>
      <sheetName val="CODE"/>
      <sheetName val="전기일위대가"/>
      <sheetName val="부대대비"/>
      <sheetName val="냉연집계"/>
      <sheetName val="부하(성남)"/>
      <sheetName val="부하계산서"/>
      <sheetName val="조건"/>
      <sheetName val="충주"/>
      <sheetName val="입출재고현황 (2)"/>
      <sheetName val="설계서(본관)"/>
      <sheetName val="ilch"/>
      <sheetName val="실행대비"/>
      <sheetName val="투헾"/>
      <sheetName val="수입"/>
      <sheetName val="특판제외"/>
      <sheetName val="출입구총집계"/>
      <sheetName val="4.2.1 마루높이 검토"/>
      <sheetName val="일위대가 집계표"/>
      <sheetName val="투_x0010_"/>
      <sheetName val="투䴨"/>
      <sheetName val="투䡲"/>
      <sheetName val="설계조건"/>
      <sheetName val="wall"/>
      <sheetName val="구체3_0x2_0(퀀቙ᰀቚ"/>
      <sheetName val="구체3_5x3_5-8-1ᰀ"/>
      <sheetName val="임시전기공사설계서"/>
      <sheetName val="인건비 "/>
      <sheetName val="A_7"/>
      <sheetName val="토량1-1"/>
      <sheetName val="견적"/>
      <sheetName val="▣횡배수수량산출참고"/>
      <sheetName val="단가(1)"/>
      <sheetName val="2000전체분"/>
      <sheetName val="단면 (2)"/>
      <sheetName val="TYPE1"/>
      <sheetName val="지급자재"/>
      <sheetName val="기㔀቎԰"/>
      <sheetName val="(4)소요정착장검토"/>
      <sheetName val="BQ"/>
      <sheetName val="관접합및부설"/>
      <sheetName val="재료집계"/>
      <sheetName val="Bid_Detail"/>
      <sheetName val="구체집계2_0x2䈀㉪ԯ_x0000_缀_x0000__x0000_"/>
      <sheetName val="수색정거장"/>
      <sheetName val="몰탈재료산출"/>
      <sheetName val="지우기"/>
      <sheetName val="95MAKER"/>
      <sheetName val="감리원배치기준"/>
      <sheetName val="변수"/>
      <sheetName val="강전사 (2)"/>
      <sheetName val="단가비교표"/>
      <sheetName val="예산서"/>
      <sheetName val="1000 DB구축 부표"/>
      <sheetName val="직재"/>
      <sheetName val="설계서을"/>
      <sheetName val="호표"/>
      <sheetName val="마감산출(다1)"/>
      <sheetName val="주차구획선수량"/>
      <sheetName val="C-C(output)"/>
      <sheetName val="도로정위치부표"/>
      <sheetName val="도로조사부표"/>
      <sheetName val="SLAB"/>
      <sheetName val="CONCRETE"/>
      <sheetName val="도급자재"/>
      <sheetName val="공내역"/>
      <sheetName val="02자재"/>
      <sheetName val="원가계산서 "/>
      <sheetName val="출력은 금물"/>
      <sheetName val="철근량"/>
      <sheetName val="바닥판"/>
      <sheetName val="입력DATA"/>
      <sheetName val="구조물철거타공정이월"/>
      <sheetName val="산출내역서집계표"/>
      <sheetName val="정공공사"/>
      <sheetName val="원가계산"/>
      <sheetName val="2공구하도급내역서"/>
      <sheetName val="구천"/>
      <sheetName val="세부내역"/>
      <sheetName val="투찰추정"/>
      <sheetName val="도급내역5+800"/>
      <sheetName val="JUCKEYK"/>
      <sheetName val="도급금액"/>
      <sheetName val="재노경"/>
      <sheetName val="전선 및 전선관"/>
      <sheetName val="적현로"/>
      <sheetName val="경상직원"/>
      <sheetName val="수목단가"/>
      <sheetName val="시설수량표"/>
      <sheetName val="식재수량표"/>
      <sheetName val="일위대가(1)"/>
      <sheetName val="전체"/>
      <sheetName val="입상내역"/>
      <sheetName val="총공사내역서"/>
      <sheetName val="설 계"/>
      <sheetName val="평형ԯ_x0000_缀"/>
      <sheetName val="우각부보강"/>
      <sheetName val="우수"/>
      <sheetName val="06 일위대가목록"/>
      <sheetName val="갑지(추정)"/>
      <sheetName val="배열수식"/>
      <sheetName val="97_사업추정(WEKI)"/>
      <sheetName val="약전닥트"/>
      <sheetName val="건축부하"/>
      <sheetName val="FA설치명세"/>
      <sheetName val="FD"/>
      <sheetName val="식재가격"/>
      <sheetName val="식재총괄"/>
      <sheetName val="토공총괄헾⿷_x0005_"/>
      <sheetName val="공량산출서"/>
      <sheetName val="토사(PE)"/>
      <sheetName val="농로수량집계"/>
      <sheetName val="농로토공집계"/>
      <sheetName val="환산"/>
      <sheetName val="단면별연장"/>
      <sheetName val="인부노임"/>
      <sheetName val="날개수량1.5"/>
      <sheetName val="부속동"/>
      <sheetName val="APT"/>
      <sheetName val="COA-17"/>
      <sheetName val="C-18"/>
      <sheetName val="3.하중산정4.양수압5.지지︀"/>
      <sheetName val="담장산출"/>
      <sheetName val="오동"/>
      <sheetName val="대조"/>
      <sheetName val="나한"/>
      <sheetName val="전기설계변경"/>
      <sheetName val="일용노임단가"/>
      <sheetName val="1TL종점(1)"/>
      <sheetName val="AC포장수량"/>
      <sheetName val="0506생활권구적"/>
      <sheetName val="상선"/>
      <sheetName val=" 상부공통집계(총괄)"/>
      <sheetName val="계정"/>
      <sheetName val="교통대책내역"/>
      <sheetName val="교육종류"/>
      <sheetName val="특수선일위대가"/>
      <sheetName val="공문(신)"/>
      <sheetName val="삼성동50"/>
      <sheetName val="단֬큭࠯"/>
      <sheetName val="예산총괄표"/>
      <sheetName val="수량3"/>
      <sheetName val="원가계婌."/>
      <sheetName val="지점별강우량"/>
      <sheetName val="unitpric"/>
      <sheetName val="7_PILE__ԯ_x0000_缀_x0000_"/>
      <sheetName val="7_PILE__頀⮿︀䛕"/>
      <sheetName val="가도뻸"/>
      <sheetName val="토공분배표"/>
      <sheetName val="시점부수량산출서"/>
      <sheetName val="평균높이산출근거"/>
      <sheetName val="교대시점"/>
      <sheetName val="SULKEA"/>
      <sheetName val="전기"/>
      <sheetName val="3.2산출근거(감독)"/>
      <sheetName val="별첨-기계경비 산출목록"/>
      <sheetName val="Total 단위경유량집계"/>
      <sheetName val="수로암거"/>
      <sheetName val="경영혁신본부"/>
      <sheetName val="내역서 제출"/>
      <sheetName val="단   산"/>
      <sheetName val="실    단"/>
      <sheetName val="단䈀ᅪ"/>
      <sheetName val="Proposal"/>
      <sheetName val="C_배수ԯ_x0000_"/>
      <sheetName val="C_배수︀ᇕ"/>
      <sheetName val="마스터원본"/>
      <sheetName val="화산경계"/>
      <sheetName val="집수정단위수량600 "/>
      <sheetName val="교대"/>
      <sheetName val="1@3.0X2.0(저류지1)(1)"/>
      <sheetName val="난간벽-3련"/>
      <sheetName val="상수도토공집계표"/>
      <sheetName val="폐기물"/>
      <sheetName val="원가계산서(1공구)-蒈+"/>
      <sheetName val="단﹃ᇕ"/>
      <sheetName val="토 傠_x0013__xdaa2_"/>
      <sheetName val="토 捀_x0013__xdaa2_"/>
      <sheetName val="토 _x0005__x0000_"/>
      <sheetName val="ABUT수량-︀ᇕ"/>
      <sheetName val="ABUT수량-缀ᨪ"/>
      <sheetName val="ABUT수량-㔀቎"/>
      <sheetName val="토 挔_x0012_竖"/>
      <sheetName val="구체집계3_0x2__x0000__x0000_䤰_x0000__x0000__x0000_"/>
      <sheetName val="토 _x0000__x0000_"/>
      <sheetName val="Ⅱ실행비목"/>
      <sheetName val="구체집계2@︀ᇕ԰_x0000_缀_x0000__x0000_"/>
      <sheetName val="구체3_5x3_5-8-1ׂ"/>
      <sheetName val="요_x0005_"/>
      <sheetName val="경산"/>
      <sheetName val="Y-WORK"/>
      <sheetName val="토목주소"/>
      <sheetName val="연결관연장"/>
      <sheetName val="위치조"/>
      <sheetName val="특별교실"/>
      <sheetName val="6.교좌면보강"/>
      <sheetName val="고양시"/>
      <sheetName val="★도급내역"/>
      <sheetName val="배수문수량산출(3)"/>
      <sheetName val="실행내역서을지"/>
      <sheetName val="단가일람"/>
      <sheetName val="조경일람"/>
      <sheetName val="교대일반수량"/>
      <sheetName val="가로등위치"/>
      <sheetName val="현ᰀ"/>
      <sheetName val="FRP산출근橂"/>
      <sheetName val="일위대橂⿭_x0005_"/>
      <sheetName val="우수공"/>
      <sheetName val="공통가설공사"/>
      <sheetName val="Sheet6"/>
      <sheetName val="5흙막이"/>
      <sheetName val="구분자"/>
      <sheetName val="건축원가"/>
      <sheetName val="6က_x0000_"/>
      <sheetName val="피벗테이블데이터분석"/>
      <sheetName val="적용단위길이"/>
      <sheetName val="복주식단위수량"/>
      <sheetName val="기성고"/>
      <sheetName val="파일의이용"/>
      <sheetName val="토공수량산출"/>
      <sheetName val="토적계산서"/>
      <sheetName val="구체2_0x2_0(3-5_x0010_"/>
      <sheetName val="구체2_0x2_0(3-5_x0005_"/>
      <sheetName val="구체2_0x2_0(3-5헾"/>
      <sheetName val="6׈_x0000_"/>
      <sheetName val="구체2_0x2_0(3-5菸"/>
      <sheetName val="noyim"/>
      <sheetName val="1단계"/>
      <sheetName val="구체집계2_0x2_0(5-7ׇ"/>
      <sheetName val="개략"/>
      <sheetName val="참조자료"/>
      <sheetName val="구체집계2_0x2_0(5-7ԯ"/>
      <sheetName val="Sheet1_(2)"/>
      <sheetName val="국도접속_차도부수량"/>
      <sheetName val="터널조도"/>
      <sheetName val="1,2공구원가계산서"/>
      <sheetName val="1공구산출내역서"/>
      <sheetName val="내역서 "/>
      <sheetName val="1~69"/>
      <sheetName val="여과지동"/>
      <sheetName val="6狈譈"/>
      <sheetName val="6磈᎙"/>
      <sheetName val="6È_x0000_"/>
      <sheetName val="6ᣈᎍ"/>
      <sheetName val="6.자재단가"/>
      <sheetName val="MOTOR"/>
      <sheetName val="1"/>
      <sheetName val="CODE1"/>
      <sheetName val="이름정의"/>
      <sheetName val="상 부"/>
      <sheetName val="직접인건비"/>
      <sheetName val="직접경비"/>
      <sheetName val="재"/>
      <sheetName val="교대토공시점"/>
      <sheetName val="98비정기소모"/>
      <sheetName val="목재동바리"/>
      <sheetName val="일위대가(계측기설치)"/>
      <sheetName val="업체별기성내역"/>
      <sheetName val="원심력수로관"/>
      <sheetName val="용소리교"/>
      <sheetName val="제잡비집계"/>
      <sheetName val="PLP"/>
      <sheetName val="총 괄 표"/>
      <sheetName val="2_13날개벽ֳ_x0000_缀"/>
      <sheetName val="2.재료비"/>
      <sheetName val="수량집계표저ᡛ簀"/>
      <sheetName val="일위대가(_x0005__x0000_"/>
      <sheetName val="수량집계표渀빷ԯ"/>
      <sheetName val="이토변실(A3-LI礊⿨_x0005_"/>
      <sheetName val="산근터빈"/>
      <sheetName val="도"/>
      <sheetName val="Base_Data"/>
      <sheetName val="OCT.FDN"/>
      <sheetName val="PI"/>
      <sheetName val="working load at the btm ft."/>
      <sheetName val="stability check"/>
      <sheetName val="design criteria"/>
      <sheetName val="D-3503"/>
      <sheetName val="CAL"/>
      <sheetName val="DRAIN DRUM PIT D-301"/>
      <sheetName val="2.설계제원"/>
      <sheetName val="WIND"/>
      <sheetName val="calcul"/>
      <sheetName val="HORI. VESSEL"/>
      <sheetName val="단면검토"/>
      <sheetName val="TYPE-A"/>
      <sheetName val="부재력정리"/>
      <sheetName val="REBAR"/>
      <sheetName val="POL6차-PIPING"/>
      <sheetName val="맨홀조서"/>
      <sheetName val="단가대비표"/>
      <sheetName val="공사비집계"/>
      <sheetName val="NYS"/>
      <sheetName val="구체집계2@栀ᚃ가ᚃ︀崙ԯ"/>
      <sheetName val="난간,앙카"/>
      <sheetName val="기둥설계(no)"/>
      <sheetName val="기초판설계(교축직각)"/>
      <sheetName val="정산서 "/>
      <sheetName val="찍기"/>
      <sheetName val="대,유,램"/>
      <sheetName val="G.R300경비"/>
      <sheetName val="마감산출"/>
      <sheetName val="투䱨"/>
      <sheetName val="투㟨"/>
      <sheetName val="자재수량"/>
      <sheetName val="기본단가"/>
      <sheetName val="인건비단가"/>
      <sheetName val="구체2_0x︀ᇕ԰_x0000_缀_x0000__x0000__x0000_"/>
      <sheetName val="계산조건"/>
      <sheetName val="가설건물"/>
      <sheetName val="인수공규격"/>
      <sheetName val="96노임기준"/>
      <sheetName val="매출"/>
      <sheetName val="표지-내역서壒〚_x0005__x0000_"/>
      <sheetName val="총수량집계표"/>
      <sheetName val="소야공정계획표"/>
      <sheetName val="국내조달(통합-1)"/>
      <sheetName val="토량산출서"/>
      <sheetName val="교통처리우회도로"/>
      <sheetName val="총괄수량집계표"/>
      <sheetName val="단  가  대  비  표"/>
      <sheetName val="일  위  대  가  목  록"/>
      <sheetName val="SG"/>
      <sheetName val="도기류"/>
      <sheetName val="노임이"/>
      <sheetName val="구체집계2_0x2_0(7-렀቟԰"/>
      <sheetName val="문화재 시굴조사비(표지)"/>
      <sheetName val="3.7교축하중"/>
      <sheetName val="조명율_x0005_"/>
      <sheetName val="8.석축단위(H=1.5M)"/>
      <sheetName val="내역서(삼礊め"/>
      <sheetName val="관기초"/>
      <sheetName val="관기초1"/>
      <sheetName val="박스규격"/>
      <sheetName val="보통암3"/>
      <sheetName val="BOX토공"/>
      <sheetName val="연결관수량-전공구"/>
      <sheetName val="연약지반"/>
      <sheetName val="토사3"/>
      <sheetName val="리핑암3"/>
      <sheetName val="기계설비"/>
      <sheetName val="공구"/>
      <sheetName val="3.바닥판설계"/>
      <sheetName val="업체별기성"/>
      <sheetName val="약품공급2"/>
      <sheetName val="(4-2)열관류값-2"/>
      <sheetName val="工관리비율"/>
      <sheetName val="工완성공사율"/>
      <sheetName val="배수내역"/>
      <sheetName val="MixBed"/>
      <sheetName val="CondPol"/>
      <sheetName val="코드1(매출계정)"/>
      <sheetName val="코드2(원가계정)"/>
      <sheetName val="코드5(투자비계정)"/>
      <sheetName val="세계수요종합OK"/>
      <sheetName val="경영계획1월"/>
      <sheetName val="일반수량총괄집계"/>
      <sheetName val="토목내역서 (도급단가)"/>
      <sheetName val="자료입력"/>
      <sheetName val="전睮"/>
      <sheetName val="SLAB&quot;1&quot;"/>
      <sheetName val="포장공자재집계표"/>
      <sheetName val="위치조_x0001_"/>
      <sheetName val="세동별비상"/>
      <sheetName val="제잡비계산"/>
      <sheetName val="덧씌우기구간수량산출1"/>
      <sheetName val="기자재비"/>
      <sheetName val="7_PILE__䈀ᅪ԰_x0000_"/>
      <sheetName val="7_PILE__︀ᇕ԰_x0000_"/>
      <sheetName val="1.설계기준"/>
      <sheetName val="지장물C"/>
      <sheetName val="주요자재단가"/>
      <sheetName val="단가산출2"/>
      <sheetName val="1호԰_x0000_缀_x0000_"/>
      <sheetName val="1호堀᎟鰀᎟"/>
      <sheetName val="2.단면가정"/>
      <sheetName val="수목데이타"/>
      <sheetName val="평가데이터"/>
      <sheetName val="배수관및곡선부보강및날개벽"/>
      <sheetName val="2_14집԰_x0000_"/>
      <sheetName val="2_14집䈀ᅪ"/>
      <sheetName val="도급내역서"/>
      <sheetName val="연결관단위"/>
      <sheetName val="물가시세표"/>
      <sheetName val="식재출0_x0000_"/>
      <sheetName val="식재출砀鄌"/>
      <sheetName val="일반_x0005__x0000_"/>
      <sheetName val="일반圠_x0018_"/>
      <sheetName val="시설일위"/>
      <sheetName val="조명일위"/>
      <sheetName val="주공 갑지"/>
      <sheetName val="토적단위"/>
      <sheetName val="원가계산서 (변경계약) (3)"/>
      <sheetName val="3련 BOX"/>
      <sheetName val="펌프장토공수량산출"/>
      <sheetName val="강교(Sub)"/>
      <sheetName val="일반토공견적"/>
      <sheetName val="보차도경계석수량"/>
      <sheetName val="일반맨홀수량집계(A-7 LINE)"/>
      <sheetName val="실행예산 명세표"/>
      <sheetName val="유역면적"/>
      <sheetName val="중기사용료"/>
      <sheetName val="적용노임"/>
      <sheetName val="일반자재"/>
      <sheetName val="횡배수관위치조서"/>
      <sheetName val="일缀뼪ԯ"/>
      <sheetName val="일ԯ_x0000_缀"/>
      <sheetName val="일　⹹缀"/>
      <sheetName val="구체"/>
      <sheetName val="좌측날개벽"/>
      <sheetName val="우측날개벽"/>
      <sheetName val="FOB발"/>
      <sheetName val="공사비증(-)䈀४԰_x0000_"/>
      <sheetName val="맨1"/>
      <sheetName val="Sensitivity"/>
      <sheetName val="근무계획표 (전체)"/>
      <sheetName val="98수문일위"/>
      <sheetName val="암거치수표"/>
      <sheetName val="재료집계표빽업"/>
      <sheetName val="암거수리계산서"/>
      <sheetName val="◀암거수리계산조서"/>
      <sheetName val="◀암거위치"/>
      <sheetName val="최종단면▶"/>
      <sheetName val="◀평균높이▶"/>
      <sheetName val="문학간접"/>
      <sheetName val="간접"/>
      <sheetName val="개소별수량산출"/>
      <sheetName val="도장수량(하1)"/>
      <sheetName val="박스암거2.5x2.0"/>
      <sheetName val="포장재료집계표"/>
      <sheetName val="포장면적산출"/>
      <sheetName val="포장수량집계"/>
      <sheetName val="BOX"/>
      <sheetName val="출력X"/>
      <sheetName val="위치조쀀"/>
      <sheetName val="2_12기존㔀ԯ_x0000_缀"/>
      <sheetName val="가CP"/>
      <sheetName val="원가 (2)"/>
      <sheetName val="판정1교토공"/>
      <sheetName val="I一般比"/>
      <sheetName val="공사예산하조서(O.K)"/>
      <sheetName val="설계예시"/>
      <sheetName val="AHU집계"/>
      <sheetName val="토목공사"/>
      <sheetName val="교대일반수량총괄집계표"/>
      <sheetName val="대전-교대(A1-A2)"/>
      <sheetName val="사당"/>
      <sheetName val="현장관리비"/>
      <sheetName val="도색집계"/>
      <sheetName val="배수장토목공사비"/>
      <sheetName val="이름표지정"/>
      <sheetName val="공토공단위당"/>
      <sheetName val="배수공 주요자재 집계표"/>
      <sheetName val="기본(98)"/>
      <sheetName val="BSD (2)"/>
      <sheetName val="보고서원고"/>
      <sheetName val="옹벽"/>
      <sheetName val="기초0_x0000__x0000__x0010_"/>
      <sheetName val="기초0_x0000_蠀q"/>
      <sheetName val="기초Á_x0000_怀ô"/>
      <sheetName val="용수량(생활용수)"/>
      <sheetName val="공통가설"/>
      <sheetName val="LOPCALC"/>
      <sheetName val="값"/>
      <sheetName val="EJ"/>
      <sheetName val="해평견적"/>
      <sheetName val="집수정단위수량"/>
      <sheetName val="2공구餀ኘ԰_x0000_"/>
      <sheetName val="노견단위수량"/>
      <sheetName val="콘크리트채움모래"/>
      <sheetName val="기타방호시설"/>
      <sheetName val="고유코드_설계"/>
      <sheetName val="예가표"/>
      <sheetName val="슬래브"/>
      <sheetName val="산수배수"/>
      <sheetName val="공사비"/>
      <sheetName val="S1,3"/>
      <sheetName val="투_x0000_"/>
      <sheetName val="암거단위-1련"/>
      <sheetName val="5.세운W-A"/>
      <sheetName val="투暷"/>
      <sheetName val="tggwan(mac)"/>
      <sheetName val="원가계산서(1栆ⅎ_x0000_⷇쐋ꍣ"/>
      <sheetName val="7⠀ᩗ"/>
      <sheetName val="사업수지"/>
      <sheetName val="건축설비"/>
      <sheetName val="검토"/>
      <sheetName val="WORK"/>
      <sheetName val="종배수관"/>
      <sheetName val="편입용지조서"/>
      <sheetName val="단락전류-A"/>
      <sheetName val="OPG䈀塪ԯ"/>
      <sheetName val="OPG䈀屪ԯ"/>
      <sheetName val="도로경계블럭연장조서"/>
      <sheetName val="4)유԰_x0000_"/>
      <sheetName val="고정보爇譈0_x0000_"/>
      <sheetName val="고정보䠉ፓ　冂"/>
      <sheetName val="구체2_0X2_0(0-3堀"/>
      <sheetName val="99사업계획"/>
      <sheetName val="P&amp;L(Ahn)"/>
      <sheetName val="미비용95"/>
      <sheetName val="OPGꀀ⑯"/>
      <sheetName val="OPGԯ_x0000_缀"/>
      <sheetName val="OPGᲕԯ"/>
      <sheetName val="맨홀(0+460)"/>
      <sheetName val="일반부표"/>
      <sheetName val="수맨"/>
      <sheetName val="배1"/>
      <sheetName val="원가계산서(공사)"/>
      <sheetName val="포장자재집계표"/>
      <sheetName val="견적대비표"/>
      <sheetName val="단가표+일위"/>
      <sheetName val="참조"/>
      <sheetName val="6PILE__(돌출)"/>
      <sheetName val="남양시작동자105노65기1_3화1_2"/>
      <sheetName val="조작대(1연)"/>
      <sheetName val="2013년상반기"/>
      <sheetName val="Shee__"/>
      <sheetName val="2. 공원조도"/>
      <sheetName val="설계서"/>
      <sheetName val="물가"/>
      <sheetName val="일반0_x0000_"/>
      <sheetName val="일반䢬ፓ"/>
      <sheetName val="일반䣈ፓ"/>
      <sheetName val="일반ﻈᇕ"/>
      <sheetName val="일반ﺬᇕ"/>
      <sheetName val="일반︀ᇕ"/>
      <sheetName val="일반ቀ"/>
      <sheetName val="제-노임"/>
      <sheetName val="제직재"/>
      <sheetName val="하부철근수砀"/>
      <sheetName val="도급정산"/>
      <sheetName val="구체집계2_0x2_︀뗕ԯ_x0000_缀_x0000_"/>
      <sheetName val="단위량당중기"/>
      <sheetName val="투㚈"/>
      <sheetName val="부표(010427)"/>
      <sheetName val="FRP산출근ᛅ"/>
      <sheetName val="일위총괄표"/>
      <sheetName val="FRP산출근헾"/>
      <sheetName val="2축기둥해석"/>
      <sheetName val="시설물일위"/>
      <sheetName val="포장총괄집계표"/>
      <sheetName val="A4"/>
      <sheetName val="외주비"/>
      <sheetName val="원가계䘭畲"/>
      <sheetName val="원가계葘C"/>
      <sheetName val="원가계䘭瘆"/>
      <sheetName val="원가계䘭眙"/>
      <sheetName val="원가계尜_x0013_"/>
      <sheetName val="원가계䘭皙"/>
      <sheetName val="원가계_x0000__x0000_"/>
      <sheetName val="원가계☦ŀ"/>
      <sheetName val="원가계☦:"/>
      <sheetName val="원가계뇣ė"/>
      <sheetName val="원가계瘱Ē"/>
      <sheetName val="원가계챔B"/>
      <sheetName val="BOX날개벽"/>
      <sheetName val="원가계䘭癙"/>
      <sheetName val="다곡2교"/>
      <sheetName val="C_배䤊⾛_x0005_"/>
      <sheetName val="C_배哐.唜"/>
      <sheetName val="열린교실"/>
      <sheetName val="형틀공사"/>
      <sheetName val="대비표"/>
      <sheetName val="대호방조제 접속공"/>
      <sheetName val="GSTOTAL"/>
      <sheetName val="투㤸"/>
      <sheetName val="투㖈"/>
      <sheetName val="위치조 "/>
      <sheetName val="위치조ꀀ"/>
      <sheetName val="위치조"/>
      <sheetName val="위치조僅"/>
      <sheetName val="위치조退"/>
      <sheetName val="위치조뀀"/>
      <sheetName val="음성방향"/>
      <sheetName val="위치조쐀"/>
      <sheetName val="위치조䈀"/>
      <sheetName val="외국인산업연수생"/>
      <sheetName val="교통처리우회도㄁"/>
      <sheetName val="조명율丵"/>
      <sheetName val="조명율汐"/>
      <sheetName val="조명율橂"/>
      <sheetName val="조명율劀"/>
      <sheetName val="L40 B19.9"/>
      <sheetName val="규준틀"/>
      <sheetName val="설계명세"/>
      <sheetName val="위치조瀀"/>
      <sheetName val="7_PILE__崀ሹ԰_x0000_"/>
      <sheetName val="대포2교접속"/>
      <sheetName val="천방교접속"/>
      <sheetName val="안전시설내역서"/>
      <sheetName val="부대공-수량증감 내역서"/>
      <sheetName val="3.하중계산"/>
      <sheetName val="원가서"/>
      <sheetName val="토적표(_x0000__x0000_"/>
      <sheetName val="토적표(˯"/>
      <sheetName val="토적표(摠ˌ"/>
      <sheetName val="토적표(狘Ĕ"/>
      <sheetName val="토적표(_xd9a0_ط"/>
      <sheetName val="토적표(矠ˌ"/>
      <sheetName val="일반㉚"/>
      <sheetName val="일반_x0000__x0000_"/>
      <sheetName val="[배수관공(IC).xls]원가계☦:"/>
      <sheetName val="Library"/>
      <sheetName val="Checklist"/>
      <sheetName val="WORK-VOL"/>
      <sheetName val="Condition"/>
      <sheetName val="DESIGN(77C-102A)-2"/>
      <sheetName val="BOQ.vts"/>
      <sheetName val="95신규호표"/>
      <sheetName val="1련박스"/>
      <sheetName val="역T형"/>
      <sheetName val="품셈"/>
      <sheetName val="예산"/>
      <sheetName val="상행-교대(A1-A2)"/>
      <sheetName val="투尜"/>
      <sheetName val="연도MASTER"/>
      <sheetName val="내역서적용수량 (지방도893)"/>
      <sheetName val="출금실적"/>
      <sheetName val="※참고자료※"/>
      <sheetName val="전尜"/>
      <sheetName val="구체집계3_0x2_尜_x0013_層_x0013_闰〒"/>
      <sheetName val="전徸"/>
      <sheetName val="구체집계3_0x2_徸〒_x0005__x0000__x0000_"/>
      <sheetName val="구체2_0X2_0(0-徸〒"/>
      <sheetName val="4차원가계산서"/>
      <sheetName val="위치조耀"/>
      <sheetName val="장비경비"/>
      <sheetName val="투㞘"/>
      <sheetName val="단면제원"/>
      <sheetName val="투㒨"/>
      <sheetName val="투槓"/>
      <sheetName val="TTL"/>
      <sheetName val="석축설면"/>
      <sheetName val="설계내역2"/>
      <sheetName val="횡배위치"/>
      <sheetName val="간지 (0)"/>
      <sheetName val="측구공수량집계"/>
      <sheetName val="구체집계2_0x2_x0000__x0000_Ԁ_x0000_耀_xda3b__x0002_"/>
      <sheetName val="구체집계2_0x2_x0000__x0000_Ԁ_x0000_쀀_x0002_"/>
      <sheetName val="L_RPTA05_목록"/>
      <sheetName val="9900"/>
      <sheetName val="990_x0000_"/>
      <sheetName val="990Ð"/>
      <sheetName val="990_x0010_"/>
      <sheetName val="견적대비"/>
      <sheetName val="990Å"/>
      <sheetName val="역T형교대(말뚝기초)"/>
      <sheetName val="Macro(전기)"/>
      <sheetName val="사급자재총괄"/>
      <sheetName val="나"/>
      <sheetName val="가압장구체수량산출서"/>
      <sheetName val="단위중기"/>
      <sheetName val="명세서"/>
      <sheetName val="3.하중산정4ࠀ᭷䰀᭷︀곕ԯ_x0000_缀"/>
      <sheetName val="횡배수관집현황堀፾鰀፾︀"/>
      <sheetName val="정산ISSUE(T)"/>
      <sheetName val="변경원가서갑"/>
      <sheetName val="일0_x0000_䠀"/>
      <sheetName val="일0_x0000_ "/>
      <sheetName val="6_x0005__x000a_"/>
      <sheetName val="1__설계조건_2_단면가정_3__하중계산"/>
      <sheetName val="DATA_입력란"/>
      <sheetName val="변화치수"/>
      <sheetName val="XXX"/>
      <sheetName val="연부97-1"/>
      <sheetName val="기초처리공사비"/>
      <sheetName val="복통공사비"/>
      <sheetName val="본제당공사비"/>
      <sheetName val="시험비"/>
      <sheetName val="중기운반비"/>
      <sheetName val="진입도로공사비"/>
      <sheetName val="취수탑공사비"/>
      <sheetName val="토취장복구"/>
      <sheetName val="조서"/>
      <sheetName val="배수계"/>
      <sheetName val="수공기"/>
      <sheetName val="6ᣈᦘ"/>
      <sheetName val="6⣈⦘"/>
      <sheetName val="일반ㅿ"/>
      <sheetName val="설계명세서"/>
      <sheetName val="공사비증(-)/_x0000_頀_x0014_"/>
      <sheetName val="대창(함평)"/>
      <sheetName val="대창(장성)"/>
      <sheetName val="DATA(BAC)"/>
      <sheetName val="3지구단위"/>
      <sheetName val="DATA_BAC_"/>
      <sheetName val="2_1︀ᇕ԰"/>
      <sheetName val="도阀"/>
      <sheetName val="도급기성"/>
      <sheetName val="현장조사"/>
      <sheetName val="일᠀㕗꜀"/>
      <sheetName val="일꜀䞵ԯ"/>
      <sheetName val="일︀ổԯ"/>
      <sheetName val="일怀⅒가"/>
      <sheetName val="일耀㩗찀"/>
      <sheetName val="일蠋⪖堀"/>
      <sheetName val="일렀₃︀"/>
      <sheetName val="2_1ᝓ㰀"/>
      <sheetName val="운반_골재_5km"/>
      <sheetName val="안정계산"/>
      <sheetName val="자재조사표"/>
      <sheetName val="일반부표집계표"/>
      <sheetName val="BOX-1510"/>
      <sheetName val="단가산출1"/>
      <sheetName val="전_x0000_"/>
      <sheetName val="횡배수관집현喠.嗬.颙⽲"/>
      <sheetName val="단가_x0005__x0000_"/>
      <sheetName val="︀ᇕ"/>
      <sheetName val="중기가격"/>
      <sheetName val="하부철근수저"/>
      <sheetName val="일਀鵹ԯ"/>
      <sheetName val="하부철근수_x0000_"/>
      <sheetName val="제2호단위수량"/>
      <sheetName val="입력변수"/>
      <sheetName val="간지1"/>
      <sheetName val="간지2"/>
      <sheetName val="대지1"/>
      <sheetName val="대지2"/>
      <sheetName val="고수호안1"/>
      <sheetName val="고수호안2"/>
      <sheetName val="흥기1"/>
      <sheetName val="흥기2,3"/>
      <sheetName val="보축보수구간"/>
      <sheetName val="대서6낙차보"/>
      <sheetName val="대서1교"/>
      <sheetName val="1진입도로공"/>
      <sheetName val="대서3교 "/>
      <sheetName val="3진입도로공"/>
      <sheetName val="선형"/>
      <sheetName val="21301동"/>
      <sheetName val="결재(카메라)"/>
      <sheetName val="배수공집계표"/>
      <sheetName val="공종단가"/>
      <sheetName val="횡배수관수량"/>
      <sheetName val="POOM_MOTO"/>
      <sheetName val="POOM_MOTO2"/>
      <sheetName val="단관데이터"/>
      <sheetName val="이형관데이터"/>
      <sheetName val="관급자재대"/>
      <sheetName val="토공검토G"/>
      <sheetName val="CTEMCOST"/>
      <sheetName val="EQT-ESTN"/>
      <sheetName val="사  업  비  수  지  예  산  서"/>
      <sheetName val="일람표(공정)"/>
      <sheetName val="1차 내역서"/>
      <sheetName val="구체2_0x2׎_x0000_缀_x0000__x0000__x0000_܀侙"/>
      <sheetName val="구체2_0x2׎_x0000_缀_x0000__x0000__x0000_唀ᚹ"/>
      <sheetName val="구체2_0x2ﻎᇕ԰_x0000_缀_x0000__x0000__x0000_"/>
      <sheetName val="구체2_0x2׎_x0000_缀_x0000__x0000__x0000_㰀"/>
      <sheetName val="부대공수량산출"/>
      <sheetName val="이토변실"/>
      <sheetName val="구체2_0x2_0(50_x0000_耀"/>
      <sheetName val="기타ကṕ"/>
      <sheetName val="기타╗"/>
      <sheetName val="기타䀀ὕ"/>
      <sheetName val="NO.3.PTA PLANT SD COST"/>
      <sheetName val="BJJIN"/>
      <sheetName val="마감집계"/>
      <sheetName val="부안일위"/>
      <sheetName val="사통"/>
      <sheetName val="건축명"/>
      <sheetName val="기계명"/>
      <sheetName val="전기명"/>
      <sheetName val="토목명"/>
      <sheetName val="견적서을지"/>
      <sheetName val="접속슬라브"/>
      <sheetName val="2-1. 경관조명 내역총괄표"/>
      <sheetName val="본선차로수량집계표"/>
      <sheetName val="설명서 "/>
      <sheetName val="입력"/>
      <sheetName val="데이터관리"/>
      <sheetName val="재직(경력)증명서"/>
      <sheetName val="명부"/>
      <sheetName val="물건조서"/>
      <sheetName val="콤보박스와 리스트박스의 연결"/>
      <sheetName val="개별요인비교번호"/>
      <sheetName val="일반자료"/>
      <sheetName val="이름표"/>
      <sheetName val="비교표준지"/>
      <sheetName val="농서동"/>
      <sheetName val="영천리"/>
      <sheetName val="기䈀嵪ԯ"/>
      <sheetName val="6㔀቎"/>
      <sheetName val="1-21_토적"/>
      <sheetName val="pier-1"/>
      <sheetName val="회사정보"/>
      <sheetName val="하부철근수က"/>
      <sheetName val="법면단"/>
      <sheetName val="토지-2731"/>
      <sheetName val="토지-181(2)"/>
      <sheetName val="미끄럼방집계"/>
      <sheetName val="전면식,이격식현황(미끄럼방지포장)"/>
      <sheetName val="단위수량(미끄럼방지포장)"/>
      <sheetName val="미끄럼방지설현황(그루빙)"/>
      <sheetName val="미끄럼방지설배수홈현황(그루빙) "/>
      <sheetName val="미끄럼방지설면적산출근거(그루빙)"/>
      <sheetName val="상세"/>
      <sheetName val="수량집계_x0000__x0000_Ԁ_x0000_"/>
      <sheetName val="횡배수관수량집계"/>
      <sheetName val="자"/>
      <sheetName val="공조기"/>
      <sheetName val="(C)원내역"/>
      <sheetName val="세금자료"/>
      <sheetName val="기성우리"/>
      <sheetName val="수량집계︀⫕ԯ_x0000_"/>
      <sheetName val="수량집계ԯ_x0000_缀_x0000_"/>
      <sheetName val="수량집계저㪃ఀ㪄"/>
      <sheetName val="배수량"/>
      <sheetName val="노임목록"/>
      <sheetName val="역T형(H=6.0) (2)"/>
      <sheetName val="공사비내역서"/>
      <sheetName val="기계변경"/>
      <sheetName val="1.설계기준 "/>
      <sheetName val="집계(2)"/>
      <sheetName val="OPG_x000d__x0000__x0000_"/>
      <sheetName val="위치조Ԁ"/>
      <sheetName val="2공구자재집"/>
      <sheetName val="A2"/>
      <sheetName val="BLOCK(1)"/>
      <sheetName val="일반䈀ᅪ"/>
      <sheetName val="위치조⣇"/>
      <sheetName val="별표"/>
      <sheetName val="신규부표총괄"/>
      <sheetName val="자재조서(2007년 3월)"/>
      <sheetName val="신규품셈총괄"/>
      <sheetName val="노임9월"/>
      <sheetName val="9.Attach"/>
      <sheetName val="공통단가"/>
      <sheetName val="운반비"/>
      <sheetName val="가설공사"/>
      <sheetName val="공기주입기 설치공사"/>
      <sheetName val="기본1"/>
      <sheetName val="수정일위대가"/>
      <sheetName val="안동예산서"/>
      <sheetName val="기ԯ_x0000_缀"/>
      <sheetName val="암거단위"/>
      <sheetName val="단가입력"/>
      <sheetName val="노임단"/>
      <sheetName val="운반공"/>
      <sheetName val="자재단"/>
      <sheetName val="장비단"/>
      <sheetName val="노무단가"/>
      <sheetName val="공사요율"/>
      <sheetName val="⑘"/>
      <sheetName val="단가조사서"/>
      <sheetName val="적용(기계)"/>
      <sheetName val="세목전체"/>
      <sheetName val="DB"/>
      <sheetName val="주요량(⍠」_x0005_"/>
      <sheetName val="JUCK"/>
      <sheetName val="COVER"/>
      <sheetName val="간접경상비"/>
      <sheetName val="단"/>
      <sheetName val="신천3호용수로"/>
      <sheetName val="03전반노무비"/>
      <sheetName val="위치조"/>
      <sheetName val="투丵"/>
      <sheetName val="투_x0005_"/>
      <sheetName val="카니발(자105노60)"/>
      <sheetName val="용산1_해보_"/>
      <sheetName val="인건비"/>
      <sheetName val="수량 Ὑ"/>
      <sheetName val="위렯_x0000_"/>
      <sheetName val="위ᬀ㾀0"/>
      <sheetName val="위㠯_x0000__x0000_"/>
      <sheetName val="위〯B_x0000_"/>
      <sheetName val="위耯j_x0000_"/>
      <sheetName val="위〯_x0000_"/>
      <sheetName val="위က_x0000__x0000_"/>
      <sheetName val="위က_x0000_"/>
      <sheetName val="위က_x0000_"/>
      <sheetName val="건축"/>
      <sheetName val="1-1구간"/>
      <sheetName val="주요량/_x0000_저Í"/>
      <sheetName val="구체집계2_0x2_x0000__x0000_Ԁ_x0000__x0000_Ŋ_x0005__x0000_"/>
      <sheetName val="예산내역"/>
      <sheetName val="아스콘포장(중로)"/>
      <sheetName val="부하LOAD"/>
      <sheetName val="수정계획3"/>
      <sheetName val="에너지요금"/>
      <sheetName val="기계data"/>
      <sheetName val="Ⅴ-2.공종별내역"/>
      <sheetName val="산출-설비"/>
      <sheetName val="구체집계3_0x2_0(0_x0010__x0000_䤰"/>
      <sheetName val="구체집계3_0x2_0(0_x0000__x0000_䣸"/>
      <sheetName val="구체집계3_0x2_0(0_x0000__x0000_θ"/>
      <sheetName val="구체집계3_0x2_0(0_x0000__x0000_"/>
      <sheetName val="구체집계3_0x2_0(0_x0000__x0000_◨"/>
      <sheetName val="구체집계3_0x2_0(0_x0010__x0000_鎀"/>
      <sheetName val="구체집계3_0x2_0(0_x0010__x0000_箘"/>
      <sheetName val="구체집계3_0x2_0(0_x0000__x0000_ꆈ"/>
      <sheetName val="SANBAISU"/>
      <sheetName val="품셈표"/>
      <sheetName val="데리네이타_x000c_콐"/>
      <sheetName val="Stem Footing"/>
      <sheetName val="식재일위대가"/>
      <sheetName val="1안"/>
      <sheetName val="원가계吀_x001f_"/>
      <sheetName val="원가계呠)"/>
      <sheetName val="10"/>
      <sheetName val="11"/>
      <sheetName val="12"/>
      <sheetName val="13"/>
      <sheetName val="14"/>
      <sheetName val="15"/>
      <sheetName val="16"/>
      <sheetName val="3"/>
      <sheetName val="4"/>
      <sheetName val="5"/>
      <sheetName val="7"/>
      <sheetName val="8"/>
      <sheetName val="9"/>
      <sheetName val="유원장"/>
      <sheetName val="예산M11A"/>
      <sheetName val="A-4"/>
      <sheetName val="원가계산 (2)"/>
      <sheetName val="기성내역서"/>
      <sheetName val="토적표(睬_x0015_"/>
      <sheetName val="원가계肈+"/>
      <sheetName val="원가계瑸_x001c_"/>
      <sheetName val="연장및면적(좌측)"/>
      <sheetName val="3.하중산정4.양수압5.怀踣԰"/>
      <sheetName val="3.하중산정4.양수압5.䈀ሬ԰"/>
      <sheetName val="3.하중산정4.양수압5.턀ᄛ԰"/>
      <sheetName val="수량집계표(12)"/>
      <sheetName val="수량집계표(34)"/>
      <sheetName val="손익차_x0000__x0000_굘"/>
      <sheetName val="손익차蚘_x001b_泌"/>
      <sheetName val="마사"/>
      <sheetName val="소화실적"/>
      <sheetName val="산출근거(조건값)"/>
      <sheetName val="아파트기초자료"/>
      <sheetName val="대지권지분"/>
      <sheetName val="상가기초자료"/>
      <sheetName val="종전자산"/>
      <sheetName val="지장물평가기준"/>
      <sheetName val="토지평가조서"/>
      <sheetName val="슬래브 -연속(3경간)"/>
      <sheetName val="캠프용산(토지조서,원본)"/>
      <sheetName val="접속도로1"/>
      <sheetName val="토공사ԯ_x0000_缀_x0000__x0000_"/>
      <sheetName val="현황CODE"/>
      <sheetName val="손익현황"/>
      <sheetName val="제출내역 (2)"/>
      <sheetName val="일반栀䒘"/>
      <sheetName val="일반뀀⋔"/>
      <sheetName val="측량노임단가"/>
      <sheetName val="TOT"/>
      <sheetName val="TYPE-A,B,C,D"/>
      <sheetName val="계림(함평)"/>
      <sheetName val="계림(장성)"/>
      <sheetName val="1호철근량"/>
      <sheetName val="단 box"/>
      <sheetName val="3연box"/>
      <sheetName val="전문하도급"/>
      <sheetName val="교량전기"/>
      <sheetName val="거래처자료등록"/>
      <sheetName val="신고분기설정참고"/>
      <sheetName val="몰탈콘크리트"/>
      <sheetName val="철근집계"/>
      <sheetName val="옥외등신설"/>
      <sheetName val="저케CV22신설"/>
      <sheetName val="저케CV38신설"/>
      <sheetName val="저케CV8신설"/>
      <sheetName val="접지3종"/>
      <sheetName val="기계경비"/>
      <sheetName val="신당동집계표"/>
      <sheetName val="수리보고서비"/>
      <sheetName val="자재비"/>
      <sheetName val="AV시스템"/>
      <sheetName val="흄관기초"/>
      <sheetName val="단재적표"/>
      <sheetName val="표지_토공"/>
      <sheetName val="48평형"/>
      <sheetName val="62평형"/>
      <sheetName val="토공사뀀⭛렀徫ԯ"/>
      <sheetName val="예산명세서"/>
      <sheetName val="일위렀庫"/>
      <sheetName val="프로젝트"/>
      <sheetName val="면수"/>
      <sheetName val="공사비총괄표"/>
      <sheetName val="Character"/>
      <sheetName val="주요량(헾】_x0005_"/>
      <sheetName val="교량"/>
      <sheetName val="정보매체A동"/>
      <sheetName val="구체3_0x2_0頀ᕖ餀輦ԯ"/>
      <sheetName val="구체3_0x2_0餀페ԯ_x0000_缀"/>
      <sheetName val="구체3_0x2_0餀㚘ԯ_x0000_缀"/>
      <sheetName val="수량산출근거(본선)"/>
      <sheetName val="목록"/>
      <sheetName val="1.물가시세표"/>
      <sheetName val="4.중기단가산출"/>
      <sheetName val="빗물받이(910-510-410)"/>
      <sheetName val="1.공사원가계산서"/>
      <sheetName val="갑지1"/>
      <sheetName val="청주(철골발주의뢰서)"/>
      <sheetName val="소포내역 (2)"/>
      <sheetName val="내역서2안"/>
      <sheetName val="자재집계"/>
      <sheetName val="정물량"/>
      <sheetName val="구체3_5x3_5-8-1朏"/>
      <sheetName val="단가艐Ⱦ"/>
      <sheetName val="단가籀%"/>
      <sheetName val="단가菘_x0019_"/>
      <sheetName val="용역비산출"/>
      <sheetName val="장비가동"/>
      <sheetName val="A(Rev.3)"/>
      <sheetName val="주소록"/>
      <sheetName val="일반︀賕"/>
      <sheetName val="제출견적서 - 원본 "/>
      <sheetName val="남평내역"/>
      <sheetName val="C_배수관공3"/>
      <sheetName val="2_10횡배수관3"/>
      <sheetName val="2_12기존배수관세척3"/>
      <sheetName val="2_13날개벽및면벽3"/>
      <sheetName val="2_14집수정3"/>
      <sheetName val="절성경계보강공현황및집계_3"/>
      <sheetName val="구체집계2_0x2_0(0-3)3"/>
      <sheetName val="구체2_0X2_0(0-3)3"/>
      <sheetName val="구체집계2_0x2_0(3-5)3"/>
      <sheetName val="구체2_0x2_0(3-5)3"/>
      <sheetName val="구체집계2_0x2_0(5-7)3"/>
      <sheetName val="구체2_0x2_0(5-7)3"/>
      <sheetName val="구체집계2_0x2_0(7-10)3"/>
      <sheetName val="구체2_0x2_0(7-10)3"/>
      <sheetName val="구체집계2@2_5x2_53"/>
      <sheetName val="구체2@2_5x2_53"/>
      <sheetName val="구체집계3_0x2_0(0-3)3"/>
      <sheetName val="구체3_0x2_0(0-3)3"/>
      <sheetName val="구체집계3_0x2_0(6-8)3"/>
      <sheetName val="구체3_0x2_0(6-8)3"/>
      <sheetName val="구체집계3_5x3_5(8-10)3"/>
      <sheetName val="구체3_5x3_5(8-10)3"/>
      <sheetName val="구체집계4_5x4_5(2-3)3"/>
      <sheetName val="구체4_5x4_5(2-3)3"/>
      <sheetName val="구체집계4_5x4_5(4-5)3"/>
      <sheetName val="구체4_5x4_5(4-5)3"/>
      <sheetName val="구체2_5x2_0(6-8)3"/>
      <sheetName val="구체3_5x3_5-8-103"/>
      <sheetName val="b_수로이설3"/>
      <sheetName val="c_돌붙임후면배수표지2"/>
      <sheetName val="d_기존배수관폐쇄표지2"/>
      <sheetName val="e_기존BOX폐쇄표지2"/>
      <sheetName val="j_제작집수정표지2"/>
      <sheetName val="k__문비2"/>
      <sheetName val="파형강판_총수량집계표2"/>
      <sheetName val="철근수량_집계표2"/>
      <sheetName val="제목_(토공)2"/>
      <sheetName val="규준틀및경계말목_(좌안)2"/>
      <sheetName val="u형측구_집계표2"/>
      <sheetName val="2지구u형측구_2"/>
      <sheetName val="C_간지2"/>
      <sheetName val="2_10간지2"/>
      <sheetName val="2_11간지2"/>
      <sheetName val="2_13간지2"/>
      <sheetName val="2_14간지2"/>
      <sheetName val="토공(우물통,기타)_2"/>
      <sheetName val="총괄갑_2"/>
      <sheetName val="역T형옹벽(3_0)2"/>
      <sheetName val="96보완계획7_122"/>
      <sheetName val="준검_내역서2"/>
      <sheetName val="A_LINE2"/>
      <sheetName val="7_PILE__(돌출)2"/>
      <sheetName val="국도접속_차도부수량2"/>
      <sheetName val="3_하중산정4_지지력2"/>
      <sheetName val="5_공종별예산내역서2"/>
      <sheetName val="구조______2"/>
      <sheetName val="6PILE__(돌출)2"/>
      <sheetName val="남양시작동자105노65기1_3화1_22"/>
      <sheetName val="개비온_단위2"/>
      <sheetName val="단가_2"/>
      <sheetName val="8_PILE__(돌출)2"/>
      <sheetName val="단가표_(2)2"/>
      <sheetName val="Sheet1_(2)2"/>
      <sheetName val="97_사업추정(WEKI)2"/>
      <sheetName val="WEIGHT_LIST2"/>
      <sheetName val="표__지2"/>
      <sheetName val="C_배수관공1"/>
      <sheetName val="2_10횡배수관1"/>
      <sheetName val="2_12기존배수관세척1"/>
      <sheetName val="2_13날개벽및면벽1"/>
      <sheetName val="2_14집수정1"/>
      <sheetName val="절성경계보강공현황및집계_1"/>
      <sheetName val="구체집계2_0x2_0(0-3)1"/>
      <sheetName val="구체2_0X2_0(0-3)1"/>
      <sheetName val="구체집계2_0x2_0(3-5)1"/>
      <sheetName val="구체2_0x2_0(3-5)1"/>
      <sheetName val="구체집계2_0x2_0(5-7)1"/>
      <sheetName val="구체2_0x2_0(5-7)1"/>
      <sheetName val="구체집계2_0x2_0(7-10)1"/>
      <sheetName val="구체2_0x2_0(7-10)1"/>
      <sheetName val="구체집계2@2_5x2_51"/>
      <sheetName val="구체2@2_5x2_51"/>
      <sheetName val="구체집계3_0x2_0(0-3)1"/>
      <sheetName val="구체3_0x2_0(0-3)1"/>
      <sheetName val="구체집계3_0x2_0(6-8)1"/>
      <sheetName val="구체3_0x2_0(6-8)1"/>
      <sheetName val="구체집계3_5x3_5(8-10)1"/>
      <sheetName val="구체3_5x3_5(8-10)1"/>
      <sheetName val="구체집계4_5x4_5(2-3)1"/>
      <sheetName val="구체4_5x4_5(2-3)1"/>
      <sheetName val="구체집계4_5x4_5(4-5)1"/>
      <sheetName val="구체4_5x4_5(4-5)1"/>
      <sheetName val="구체2_5x2_0(6-8)1"/>
      <sheetName val="구체3_5x3_5-8-101"/>
      <sheetName val="b_수로이설1"/>
      <sheetName val="3_하중산정4_지지력"/>
      <sheetName val="구조______"/>
      <sheetName val="개비온_단위"/>
      <sheetName val="단가_"/>
      <sheetName val="8_PILE__(돌출)"/>
      <sheetName val="단가표_(2)"/>
      <sheetName val="WEIGHT_LIST"/>
      <sheetName val="표__지"/>
      <sheetName val="C_배수관공2"/>
      <sheetName val="2_10횡배수관2"/>
      <sheetName val="2_12기존배수관세척2"/>
      <sheetName val="2_13날개벽및면벽2"/>
      <sheetName val="2_14집수정2"/>
      <sheetName val="절성경계보강공현황및집계_2"/>
      <sheetName val="구체집계2_0x2_0(0-3)2"/>
      <sheetName val="구체2_0X2_0(0-3)2"/>
      <sheetName val="구체집계2_0x2_0(3-5)2"/>
      <sheetName val="구체2_0x2_0(3-5)2"/>
      <sheetName val="구체집계2_0x2_0(5-7)2"/>
      <sheetName val="구체2_0x2_0(5-7)2"/>
      <sheetName val="구체집계2_0x2_0(7-10)2"/>
      <sheetName val="구체2_0x2_0(7-10)2"/>
      <sheetName val="구체집계2@2_5x2_52"/>
      <sheetName val="구체2@2_5x2_52"/>
      <sheetName val="구체집계3_0x2_0(0-3)2"/>
      <sheetName val="구체3_0x2_0(0-3)2"/>
      <sheetName val="구체집계3_0x2_0(6-8)2"/>
      <sheetName val="구체3_0x2_0(6-8)2"/>
      <sheetName val="구체집계3_5x3_5(8-10)2"/>
      <sheetName val="구체3_5x3_5(8-10)2"/>
      <sheetName val="구체집계4_5x4_5(2-3)2"/>
      <sheetName val="구체4_5x4_5(2-3)2"/>
      <sheetName val="구체집계4_5x4_5(4-5)2"/>
      <sheetName val="구체4_5x4_5(4-5)2"/>
      <sheetName val="구체2_5x2_0(6-8)2"/>
      <sheetName val="구체3_5x3_5-8-102"/>
      <sheetName val="b_수로이설2"/>
      <sheetName val="c_돌붙임후면배수표지1"/>
      <sheetName val="d_기존배수관폐쇄표지1"/>
      <sheetName val="e_기존BOX폐쇄표지1"/>
      <sheetName val="j_제작집수정표지1"/>
      <sheetName val="k__문비1"/>
      <sheetName val="파형강판_총수량집계표1"/>
      <sheetName val="철근수량_집계표1"/>
      <sheetName val="제목_(토공)1"/>
      <sheetName val="규준틀및경계말목_(좌안)1"/>
      <sheetName val="u형측구_집계표1"/>
      <sheetName val="2지구u형측구_1"/>
      <sheetName val="C_간지1"/>
      <sheetName val="2_10간지1"/>
      <sheetName val="2_11간지1"/>
      <sheetName val="2_13간지1"/>
      <sheetName val="2_14간지1"/>
      <sheetName val="토공(우물통,기타)_1"/>
      <sheetName val="총괄갑_1"/>
      <sheetName val="역T형옹벽(3_0)1"/>
      <sheetName val="96보완계획7_121"/>
      <sheetName val="준검_내역서1"/>
      <sheetName val="A_LINE1"/>
      <sheetName val="7_PILE__(돌출)1"/>
      <sheetName val="국도접속_차도부수량1"/>
      <sheetName val="3_하중산정4_지지력1"/>
      <sheetName val="5_공종별예산내역서1"/>
      <sheetName val="구조______1"/>
      <sheetName val="6PILE__(돌출)1"/>
      <sheetName val="남양시작동자105노65기1_3화1_21"/>
      <sheetName val="개비온_단위1"/>
      <sheetName val="단가_1"/>
      <sheetName val="8_PILE__(돌출)1"/>
      <sheetName val="단가표_(2)1"/>
      <sheetName val="Sheet1_(2)1"/>
      <sheetName val="97_사업추정(WEKI)1"/>
      <sheetName val="WEIGHT_LIST1"/>
      <sheetName val="표__지1"/>
      <sheetName val="승용"/>
      <sheetName val="C_배수관공4"/>
      <sheetName val="2_10횡배수관4"/>
      <sheetName val="2_12기존배수관세척4"/>
      <sheetName val="2_13날개벽및면벽4"/>
      <sheetName val="2_14집수정4"/>
      <sheetName val="절성경계보강공현황및집계_4"/>
      <sheetName val="구체집계2_0x2_0(0-3)4"/>
      <sheetName val="구체2_0X2_0(0-3)4"/>
      <sheetName val="구체집계2_0x2_0(3-5)4"/>
      <sheetName val="구체2_0x2_0(3-5)4"/>
      <sheetName val="구체집계2_0x2_0(5-7)4"/>
      <sheetName val="구체2_0x2_0(5-7)4"/>
      <sheetName val="구체집계2_0x2_0(7-10)4"/>
      <sheetName val="구체2_0x2_0(7-10)4"/>
      <sheetName val="구체집계2@2_5x2_54"/>
      <sheetName val="구체2@2_5x2_54"/>
      <sheetName val="구체집계3_0x2_0(0-3)4"/>
      <sheetName val="구체3_0x2_0(0-3)4"/>
      <sheetName val="구체집계3_0x2_0(6-8)4"/>
      <sheetName val="구체3_0x2_0(6-8)4"/>
      <sheetName val="구체집계3_5x3_5(8-10)4"/>
      <sheetName val="구체3_5x3_5(8-10)4"/>
      <sheetName val="구체집계4_5x4_5(2-3)4"/>
      <sheetName val="구체4_5x4_5(2-3)4"/>
      <sheetName val="구체집계4_5x4_5(4-5)4"/>
      <sheetName val="구체4_5x4_5(4-5)4"/>
      <sheetName val="구체2_5x2_0(6-8)4"/>
      <sheetName val="구체3_5x3_5-8-104"/>
      <sheetName val="b_수로이설4"/>
      <sheetName val="c_돌붙임후면배수표지3"/>
      <sheetName val="d_기존배수관폐쇄표지3"/>
      <sheetName val="e_기존BOX폐쇄표지3"/>
      <sheetName val="j_제작집수정표지3"/>
      <sheetName val="k__문비3"/>
      <sheetName val="파형강판_총수량집계표3"/>
      <sheetName val="철근수량_집계표3"/>
      <sheetName val="제목_(토공)3"/>
      <sheetName val="규준틀및경계말목_(좌안)3"/>
      <sheetName val="u형측구_집계표3"/>
      <sheetName val="2지구u형측구_3"/>
      <sheetName val="C_간지3"/>
      <sheetName val="2_10간지3"/>
      <sheetName val="2_11간지3"/>
      <sheetName val="2_13간지3"/>
      <sheetName val="2_14간지3"/>
      <sheetName val="토공(우물통,기타)_3"/>
      <sheetName val="총괄갑_3"/>
      <sheetName val="역T형옹벽(3_0)3"/>
      <sheetName val="96보완계획7_123"/>
      <sheetName val="준검_내역서3"/>
      <sheetName val="A_LINE3"/>
      <sheetName val="7_PILE__(돌출)3"/>
      <sheetName val="국도접속_차도부수량3"/>
      <sheetName val="3_하중산정4_지지력3"/>
      <sheetName val="5_공종별예산내역서3"/>
      <sheetName val="구조______3"/>
      <sheetName val="6PILE__(돌출)3"/>
      <sheetName val="남양시작동자105노65기1_3화1_23"/>
      <sheetName val="개비온_단위3"/>
      <sheetName val="단가_3"/>
      <sheetName val="8_PILE__(돌출)3"/>
      <sheetName val="단가표_(2)3"/>
      <sheetName val="Sheet1_(2)3"/>
      <sheetName val="97_사업추정(WEKI)3"/>
      <sheetName val="WEIGHT_LIST3"/>
      <sheetName val="표__지3"/>
      <sheetName val="3_하중산정4_양수압5_지지력"/>
      <sheetName val="표지-내역서_(2)"/>
      <sheetName val="지급자재_단가비교"/>
      <sheetName val="기초입력_DATA"/>
      <sheetName val="1_설계조건"/>
      <sheetName val="노면표지_수량"/>
      <sheetName val="횡_연장"/>
      <sheetName val="(집계)_노면표시"/>
      <sheetName val="자재_집계표"/>
      <sheetName val="표지_(2)"/>
      <sheetName val="날개수량1_5"/>
      <sheetName val="설계조건_및_단면가정"/>
      <sheetName val="201동_산출근거"/>
      <sheetName val="토_적_표"/>
      <sheetName val="1_일반수량산출단면"/>
      <sheetName val="단가_및_재료비"/>
      <sheetName val="DATA_입력부"/>
      <sheetName val="_냉각수펌프"/>
      <sheetName val="집수정단위수량_"/>
      <sheetName val="4_2_1_마루높이_검토"/>
      <sheetName val="조도계산서_(도서)"/>
      <sheetName val="unit_4"/>
      <sheetName val="3BL공동구_수량"/>
      <sheetName val="06_일위대가목록"/>
      <sheetName val="표지-내역서壒〚"/>
      <sheetName val="환경기계공정표_(3)"/>
      <sheetName val="재료비_(2)1"/>
      <sheetName val="단__가__대__비__표"/>
      <sheetName val="일__위__대__가__목__록"/>
      <sheetName val="별표_"/>
      <sheetName val="구체집계4_5x4_5"/>
      <sheetName val="접도구역경계표주"/>
      <sheetName val="문화재_시굴조사비(표지)"/>
      <sheetName val="6_교좌면보강"/>
      <sheetName val="단면_(2)"/>
      <sheetName val="3_하중계산"/>
      <sheetName val="4_주beam"/>
      <sheetName val="8_석축단위(H=1_5M)"/>
      <sheetName val="배수공시멘트_및_골재량산출"/>
      <sheetName val="정산서_"/>
      <sheetName val="_상부공통집계(총괄)"/>
      <sheetName val="G_R300경비"/>
      <sheetName val="전차선로_물량표"/>
      <sheetName val="일위대가_집계표"/>
      <sheetName val="나_다_라_마_바_피복재_산정"/>
      <sheetName val="자재단가_(2)"/>
      <sheetName val="OCT_FDN"/>
      <sheetName val="working_load_at_the_btm_ft_"/>
      <sheetName val="stability_check"/>
      <sheetName val="design_criteria"/>
      <sheetName val="DRAIN_DRUM_PIT_D-301"/>
      <sheetName val="2_설계제원"/>
      <sheetName val="HORI__VESSEL"/>
      <sheetName val="접도구역경계표주齘"/>
      <sheetName val="접도구역경계표주挔"/>
      <sheetName val="접도구역경계표주窨"/>
      <sheetName val="접도구역경계표주竈"/>
      <sheetName val="접도구역경계표주傠"/>
      <sheetName val="접도구역경계표주畠"/>
      <sheetName val="접도구역경계표주僀"/>
      <sheetName val="접도구역경계표주贸"/>
      <sheetName val="구체집계4_5x4_5尜層闰"/>
      <sheetName val="구체집계4_5x4_5徸〒"/>
      <sheetName val="통로암거_4_5_×4_5_토피0~3m__수량_집계표0"/>
      <sheetName val="구체집계4_5x4丵〒"/>
      <sheetName val="구체집계3_0x2尜層闰〒"/>
      <sheetName val="구체집계4_5x4_5丵〒"/>
      <sheetName val="구체집계3_0x2壸5丵⿋"/>
      <sheetName val="구체집계3_0x2喐6嗜6丵⿄"/>
      <sheetName val="구체집계4_5x4_5헾】"/>
      <sheetName val="3_7교축하중"/>
      <sheetName val="조명율"/>
      <sheetName val="토_傠"/>
      <sheetName val="토_捀"/>
      <sheetName val="토_"/>
      <sheetName val="토_挔竖"/>
      <sheetName val="토_"/>
      <sheetName val="요"/>
      <sheetName val="일위대橂⿭"/>
      <sheetName val="변압기_및_발전기_용량"/>
      <sheetName val="노임단가_(2)"/>
      <sheetName val="3_바닥판설계"/>
      <sheetName val="Total_단위경유량집계"/>
      <sheetName val="내역서_제출"/>
      <sheetName val="단___산"/>
      <sheetName val="실____단"/>
      <sheetName val="L40_B19_9"/>
      <sheetName val="전선_및_전선관"/>
      <sheetName val="내역서_"/>
      <sheetName val="토목내역서_(도급단가)"/>
      <sheetName val="입출재고현황_(2)"/>
      <sheetName val="토공총괄헾⿷"/>
      <sheetName val="강전사_(2)"/>
      <sheetName val="B.O.Q(배수공)"/>
      <sheetName val="단가산출내역(노임부분수정)"/>
      <sheetName val="하부철근수怀"/>
      <sheetName val="하부철근수頀"/>
      <sheetName val="총괄-1"/>
      <sheetName val="김포IO"/>
      <sheetName val="가시설수량"/>
      <sheetName val="일반쌒"/>
      <sheetName val="상부_x0000_"/>
      <sheetName val="일반䠀᝶"/>
      <sheetName val="일반_xd800_ឈ"/>
      <sheetName val="일반栓椈"/>
      <sheetName val="일반厌"/>
      <sheetName val="도색수량산출근거(중로1류)"/>
      <sheetName val="표지-내역서_(2)1"/>
      <sheetName val="지급자재_단가비교1"/>
      <sheetName val="기초입력_DATA1"/>
      <sheetName val="1_설계조건1"/>
      <sheetName val="3_하중산정4_양수압5_지지력1"/>
      <sheetName val="_냉각수펌프1"/>
      <sheetName val="자재_집계표1"/>
      <sheetName val="토_적_표1"/>
      <sheetName val="노면표지_수량1"/>
      <sheetName val="(집계)_노면표시1"/>
      <sheetName val="설계조건_및_단면가정1"/>
      <sheetName val="DATA_입력부1"/>
      <sheetName val="1_일반수량산출단면1"/>
      <sheetName val="06_일위대가목록1"/>
      <sheetName val="배수공시멘트_및_골재량산출1"/>
      <sheetName val="일위대蓘ď蔜"/>
      <sheetName val="R-F-타공종"/>
      <sheetName val="slab집계"/>
      <sheetName val="슬래브(0)"/>
      <sheetName val="슬래브(1)"/>
      <sheetName val="mb1슬래브송도"/>
      <sheetName val="mb1슬래브송도2"/>
      <sheetName val="ABUT집계"/>
      <sheetName val="포장BOQ"/>
      <sheetName val="구체집계2_0x2_׃⾯_x0000__x0000_ၰ_x0000_"/>
      <sheetName val="구체집계2_0x2_׃⾯_x0000__x0000_ቨ_x0000_"/>
      <sheetName val="계수시트"/>
      <sheetName val="효성CB 1P기초"/>
      <sheetName val="FRP산출근_x0000_"/>
      <sheetName val="일위대가(건축)"/>
      <sheetName val="실행예산SHEET도장재검토"/>
      <sheetName val="2.냉난방설비공사"/>
      <sheetName val="토滰%"/>
      <sheetName val="LINE-8-1@1.5x1.5(TYPE-1)"/>
      <sheetName val="노무,재료"/>
      <sheetName val="내역적용수량"/>
      <sheetName val="총괄토공수량집계표"/>
      <sheetName val="기존포장수량산출"/>
      <sheetName val="수량집계표"/>
      <sheetName val="파인밸리-토적"/>
      <sheetName val="파인밸리-포장절단"/>
      <sheetName val="입석대입구-토적"/>
      <sheetName val="입석대입구-포장절단"/>
      <sheetName val="경원밸리-토적 (2)"/>
      <sheetName val="경원밸리-포장절단 (2)"/>
      <sheetName val="우수관로(ASP)"/>
      <sheetName val="경원밸리-토적"/>
      <sheetName val="경원밸리-포장절단"/>
      <sheetName val="분뇨"/>
      <sheetName val="공사비산출서"/>
      <sheetName val="익산"/>
      <sheetName val="부대시︀"/>
      <sheetName val="양지䬨"/>
      <sheetName val="설계표지"/>
      <sheetName val="간접공사비 적용요율"/>
      <sheetName val="전夈"/>
      <sheetName val="구체집계3_0x2_舘_x0018_헾⼡_x0005__x0000_"/>
      <sheetName val="전丵"/>
      <sheetName val="구체집계3_0x2_丵〒_x0005__x0000__x0000_"/>
      <sheetName val="구체집계3_0x2__x0005__x0000__x0000__x0000__x0000_"/>
      <sheetName val="첨부1"/>
      <sheetName val="집계표(육상)"/>
      <sheetName val="실행갑지"/>
      <sheetName val="포장수량산_x0005_"/>
      <sheetName val="1단계총괄내역서"/>
      <sheetName val="[배수관공(IC).xls]공사비증(-)/_x0000_頀_x0014_"/>
      <sheetName val="지수산_x0000_"/>
      <sheetName val="배관단가조사서"/>
      <sheetName val="가락화장을지"/>
      <sheetName val="일위단위"/>
      <sheetName val="시중노임단가"/>
      <sheetName val="쌍송_x0000_"/>
      <sheetName val="6퇈ꚲ"/>
      <sheetName val="front"/>
      <sheetName val="저류지수량집계"/>
      <sheetName val="카렌스센터계량기설치공사"/>
      <sheetName val="전체제잡비"/>
      <sheetName val="2차공사"/>
      <sheetName val="내역ꃑᑖ렀"/>
      <sheetName val="------"/>
      <sheetName val="간 지"/>
      <sheetName val="3.안정검토"/>
      <sheetName val="4.말뚝설계"/>
      <sheetName val="5.단면설계"/>
      <sheetName val="6.교량받침부검토"/>
      <sheetName val="7.접속슬래브"/>
      <sheetName val="8.날개벽"/>
      <sheetName val="소일위대가코드표"/>
      <sheetName val="상_x0000__x0000_"/>
      <sheetName val="4차월_x0000_"/>
      <sheetName val="DATE2001"/>
      <sheetName val="수량집계표 "/>
      <sheetName val="자재계산서"/>
      <sheetName val="IT-BAT"/>
      <sheetName val="방수몰탈"/>
      <sheetName val="SS"/>
      <sheetName val="환율"/>
      <sheetName val="정산노무"/>
      <sheetName val="정산재료"/>
      <sheetName val="단가품"/>
      <sheetName val="부총"/>
      <sheetName val="대가목록"/>
      <sheetName val="2000양배"/>
      <sheetName val="소총괄표1"/>
      <sheetName val="data2"/>
      <sheetName val="중기목록"/>
      <sheetName val="연습"/>
      <sheetName val="대구-교대(A1)"/>
      <sheetName val="코드"/>
      <sheetName val="구체2@2_5x栀Ẅ가"/>
      <sheetName val="일반ࠀ⏁"/>
      <sheetName val="말뚝기초(안정검토)-외측"/>
      <sheetName val="메인거더-크로스빔200연결부"/>
      <sheetName val="4월"/>
      <sheetName val="일반_x0000_樀"/>
      <sheetName val="재료비단가"/>
      <sheetName val="식생블럭단위수량"/>
      <sheetName val="X17-TOTAL"/>
      <sheetName val="기계경비1"/>
      <sheetName val="왕십리방향"/>
      <sheetName val="Tota_x0005_"/>
      <sheetName val="type-F1"/>
      <sheetName val="CONTENTS"/>
      <sheetName val="1호인버트수량"/>
      <sheetName val="IMPEADENCE MAP 취수장"/>
      <sheetName val="TYPE-3"/>
      <sheetName val="원가_x0001__x0000_䀀"/>
      <sheetName val="원가ⴀ癆顶"/>
      <sheetName val="원가顶๔꤂"/>
      <sheetName val="건   축"/>
      <sheetName val="현장관리비데이타"/>
      <sheetName val="단가표 _x0003__x0004_ÿ"/>
      <sheetName val="구성1"/>
      <sheetName val="구성2"/>
      <sheetName val="구성3"/>
      <sheetName val="구성4"/>
      <sheetName val="그림2"/>
      <sheetName val="잔수량(작성)"/>
      <sheetName val="SUB일위대가(이음)"/>
      <sheetName val="확약서"/>
      <sheetName val="01"/>
      <sheetName val="WING3"/>
      <sheetName val="단위수량(출력X)"/>
      <sheetName val="하부철근수頁"/>
      <sheetName val="토목내역"/>
      <sheetName val="도급FORM"/>
      <sheetName val="1_3.견적(통합)"/>
      <sheetName val="현장식당(1ԅ"/>
      <sheetName val="현장식당(1ԃ"/>
      <sheetName val="현장식당(1က"/>
      <sheetName val="C_배수관㖰"/>
      <sheetName val="BSD _2_"/>
      <sheetName val="우수받이재료집阀葢"/>
      <sheetName val="방조제"/>
      <sheetName val="토적표98"/>
      <sheetName val="수지,측설"/>
      <sheetName val="횡배수_x0006__x0005__x0006__x0006__x0007__x000a__x0006__x000b__x000d_"/>
      <sheetName val="ࠀЀऀ܀ЀȀࠀȀ؀؀؀؀Ȁ"/>
      <sheetName val="집"/>
      <sheetName val="EQ-R1"/>
      <sheetName val="남대문빌딩"/>
      <sheetName val="BOX복구단위수량"/>
      <sheetName val="뜃맟뭁돽띿맟?-BLDG"/>
      <sheetName val="차수별내역서"/>
      <sheetName val="990à"/>
      <sheetName val="인건-측정"/>
      <sheetName val="합"/>
      <sheetName val="Summary"/>
      <sheetName val="손익차䢀5ꮸ"/>
      <sheetName val="손익차_x0005__x0000_"/>
      <sheetName val="1.용수간선총재료집계표"/>
      <sheetName val="기본자료입력"/>
      <sheetName val="원내역"/>
      <sheetName val="부산만덕"/>
      <sheetName val="수원율전"/>
      <sheetName val="안양주공"/>
      <sheetName val="표준일위대가"/>
      <sheetName val="파주"/>
      <sheetName val="무안방향교대일반수량집계표"/>
      <sheetName val="maccp04"/>
      <sheetName val="공조기(삭제뀀"/>
      <sheetName val="2.하중산정"/>
      <sheetName val="II손익관리"/>
      <sheetName val="총괄집계표"/>
      <sheetName val="개인DATA"/>
      <sheetName val="분전함신설"/>
      <sheetName val="접지1종"/>
      <sheetName val="5사남"/>
      <sheetName val="국민연금"/>
      <sheetName val="우수공집계"/>
      <sheetName val="외주"/>
      <sheetName val="잡설비내역"/>
      <sheetName val="연돌일위집계"/>
      <sheetName val="원가계산서(1԰"/>
      <sheetName val="구체집계4_5x4_5_x0005_"/>
      <sheetName val="구체3_0x2_0(԰"/>
      <sheetName val="토 _x0005_"/>
      <sheetName val="구체집계3_0x2_"/>
      <sheetName val="토 "/>
      <sheetName val="지급자재缀ᨪ԰"/>
      <sheetName val="구체집계2@︀ᇕ԰"/>
      <sheetName val="구체집계4_5x4_5徸〒_x0005_"/>
      <sheetName val="구체집계4_5x4丵〒_x0005_"/>
      <sheetName val="구체집계4_5x4_5丵〒_x0005_"/>
      <sheetName val="구체집계3_0x2壸5丵⿋_x0005_"/>
      <sheetName val="구체집계4_5x4_5헾】_x0005_"/>
      <sheetName val="구체2_0x︀ᇕ԰"/>
      <sheetName val="구체집계2_0x2䈀㉪ԯ"/>
      <sheetName val="7_PILE__ԯ"/>
      <sheetName val="원가계산서(1栆ⅎ"/>
      <sheetName val="일위대가(_x0005_"/>
      <sheetName val="구체집계3_0x2_徸〒_x0005_"/>
      <sheetName val="2_13날개벽ֳ"/>
      <sheetName val="구체2_0x2׎"/>
      <sheetName val="구체2_0x2ﻎᇕ԰"/>
      <sheetName val="2_12기존㔀ԯ"/>
      <sheetName val="평형ԯ"/>
      <sheetName val="기초0"/>
      <sheetName val="기초Á"/>
      <sheetName val="기ԯ"/>
      <sheetName val="1호԰"/>
      <sheetName val="주요량/"/>
      <sheetName val="구체집계2_0x2"/>
      <sheetName val="손익차"/>
      <sheetName val="구역화물"/>
      <sheetName val="단위목록"/>
      <sheetName val="기계경비목록"/>
      <sheetName val="암거"/>
      <sheetName val="설계룅቟"/>
      <sheetName val="골조"/>
      <sheetName val="공제구간조서"/>
      <sheetName val="도봉2지구"/>
      <sheetName val="104동"/>
      <sheetName val="노무비갑지"/>
      <sheetName val="Internal Floor"/>
      <sheetName val="전기내역1"/>
      <sheetName val="1공구내역"/>
      <sheetName val="입주일"/>
      <sheetName val="15100"/>
      <sheetName val="수지예산"/>
      <sheetName val="교각계산"/>
      <sheetName val="현장관리비내역 "/>
      <sheetName val="당년매출집계"/>
      <sheetName val="배관BM(일반)"/>
      <sheetName val="건축내역서"/>
      <sheetName val="설비내역서"/>
      <sheetName val="전기내역서"/>
      <sheetName val="본지사합"/>
      <sheetName val="2000년 공정표"/>
      <sheetName val="현장식당(1瀀"/>
      <sheetName val="현장식당(1_x0000_"/>
      <sheetName val="FAB별"/>
      <sheetName val="안정검토(온1)"/>
      <sheetName val="창원- 전기공사"/>
      <sheetName val="기본"/>
      <sheetName val="관로공사"/>
      <sheetName val="전력구현황"/>
      <sheetName val="고압계통도(장한DL)"/>
      <sheetName val="공사설계서"/>
      <sheetName val="하부철근수/"/>
      <sheetName val="5.3 단면가정"/>
      <sheetName val="가옥집계"/>
      <sheetName val="명세"/>
      <sheetName val="단산"/>
      <sheetName val="일대"/>
      <sheetName val="DAT_x0000_"/>
      <sheetName val="총사업비명세"/>
      <sheetName val="총투자비산정"/>
      <sheetName val="통장출금액"/>
      <sheetName val="방범설비"/>
      <sheetName val="내역서(삼颙〒"/>
      <sheetName val="자재단가(x)"/>
      <sheetName val="동력설비"/>
      <sheetName val="전열설비"/>
      <sheetName val="FB25JN"/>
      <sheetName val="ETC"/>
      <sheetName val="정문내역"/>
      <sheetName val="총괄자재집계표"/>
      <sheetName val="일위대가모듈"/>
      <sheetName val="교각 P3"/>
      <sheetName val="손익차䮀6ꮸ"/>
      <sheetName val="7단가"/>
      <sheetName val="1.취수장"/>
      <sheetName val="교각(P1)수량"/>
      <sheetName val="8.2TON"/>
      <sheetName val="철골"/>
      <sheetName val="일위대가-1"/>
      <sheetName val="트렌치집계"/>
      <sheetName val="연구소"/>
      <sheetName val="수리용"/>
      <sheetName val="ELEC"/>
      <sheetName val="원내역서3"/>
      <sheetName val="구체2_0x2_0(5︀ᇕ԰"/>
      <sheetName val="공사자료입력"/>
      <sheetName val="일위목莘"/>
      <sheetName val="수주추정"/>
      <sheetName val="RD제품개발투자비(매가)"/>
      <sheetName val="철거공-조경"/>
      <sheetName val="2_1催≘鰀"/>
      <sheetName val="2_1Ɡԯ"/>
      <sheetName val="기타"/>
      <sheetName val="기타_xde00_"/>
      <sheetName val="기타࠸ᨷ"/>
      <sheetName val="기타띘̘"/>
      <sheetName val="입력란"/>
      <sheetName val="97노임단가"/>
      <sheetName val="공종별예산조서(계약기준)"/>
      <sheetName val="하조서"/>
      <sheetName val="단면"/>
      <sheetName val="총_구조물공"/>
      <sheetName val="총괄직영"/>
      <sheetName val="기계내역"/>
      <sheetName val="2호송수관로 포장조서"/>
      <sheetName val="유림䑲⾡"/>
      <sheetName val="유림_x0010__x0000_"/>
      <sheetName val="22신설수량"/>
      <sheetName val="22신설단가"/>
      <sheetName val="소업洅⽢"/>
      <sheetName val="도로폭"/>
      <sheetName val="물푸기"/>
      <sheetName val="조직표"/>
      <sheetName val="지장물조서"/>
      <sheetName val="단_x0000__x0000_Ԁ"/>
      <sheetName val="단Å_x0000_Ԁ"/>
      <sheetName val="단_x0000__x0000_"/>
      <sheetName val="원가Ȁ녾ԯ"/>
      <sheetName val="단0_x0000_退"/>
      <sheetName val="단¬_x0000_Ԁ"/>
      <sheetName val="3.하중산정4.양_x0000__x0000__x0005__x0000_Ƹ_x0000_"/>
      <sheetName val="회사개요"/>
      <sheetName val="3.공통공사대비"/>
      <sheetName val="구체집계3_0x2_0(0_x0010__x0000_爰"/>
      <sheetName val="노면표/_x0000_w"/>
      <sheetName val="규격"/>
      <sheetName val="수종"/>
      <sheetName val="단가및재료비"/>
      <sheetName val="2_12기존ԯ_x0000_缀_x0000__x0000_"/>
      <sheetName val="구체2_0X2_0羾ᨪ԰_x0000_缀"/>
      <sheetName val="구체2_0X2_0ꂾ⨷_x000c_懪洂"/>
      <sheetName val="CHECK LIST관리대장"/>
      <sheetName val="도로및블럭명"/>
      <sheetName val="3.하중산정4Ṹ㰀ṹ︀쳕ԯ_x0000_缀"/>
      <sheetName val="반중력식옹벽"/>
      <sheetName val="하부철근수²"/>
      <sheetName val="실행(표지,갑,을)"/>
      <sheetName val="[배수관공(IC).xls][배수관공(IC).xls]__2"/>
      <sheetName val="옹벽철근"/>
      <sheetName val="실적(2안)"/>
      <sheetName val="020114"/>
      <sheetName val="0111월"/>
      <sheetName val="공문"/>
      <sheetName val="지출결의서"/>
      <sheetName val="견적서1"/>
      <sheetName val="손익분석"/>
      <sheetName val="1-1평균터파기고(1)"/>
      <sheetName val="프랜트면허"/>
      <sheetName val="내역서(삼堰6"/>
      <sheetName val="분전반"/>
      <sheetName val="제목(ԯ_x0000_缀"/>
      <sheetName val="조경내역"/>
      <sheetName val="CALCULATION"/>
      <sheetName val="CLARIFIER"/>
      <sheetName val="일0"/>
      <sheetName val="공사비증(-)/"/>
      <sheetName val="구체집계3_0x2_丵〒_x0005_"/>
      <sheetName val="구체집계3_0x2__x0005_"/>
      <sheetName val="구체3_0x2_0餀페ԯ"/>
      <sheetName val="구체3_0x2_0餀㚘ԯ"/>
      <sheetName val="구체집계2_0x2_︀뗕ԯ"/>
      <sheetName val="구체집계3_0x2_0(0_x0010_"/>
      <sheetName val="구체집계3_0x2_0(0"/>
      <sheetName val="3.하중산정4ࠀ᭷䰀᭷︀곕ԯ"/>
      <sheetName val="원가_x0001_"/>
      <sheetName val="SLIDES"/>
      <sheetName val="기본정보"/>
      <sheetName val="1장"/>
      <sheetName val="실행분석표"/>
      <sheetName val="전채분"/>
      <sheetName val="국공유지및사유지"/>
      <sheetName val="직접공사비"/>
      <sheetName val="노임단가2003상"/>
      <sheetName val="일위ׇ_x0000_"/>
      <sheetName val="명일작업계획 (3)"/>
      <sheetName val="설계변경 내역서"/>
      <sheetName val="접지수량"/>
      <sheetName val="조건표"/>
      <sheetName val="자재가격"/>
      <sheetName val="역T형교대(PILE기초)"/>
      <sheetName val="성곽내역서"/>
      <sheetName val="기본일위"/>
      <sheetName val="부분별수량산출(조합기초)"/>
      <sheetName val="덧씌우기구간수량산출(본선1)"/>
      <sheetName val="배수관공(IC).xls"/>
      <sheetName val="화재 탐지 설비"/>
      <sheetName val="회로내역(승인)"/>
      <sheetName val="1,2,3,ԯ_x0000_缀_x0000__x0000__x0000_㸀"/>
      <sheetName val="박스제원"/>
      <sheetName val="수량"/>
      <sheetName val="토적계산"/>
      <sheetName val="Base"/>
      <sheetName val="저판(버림100)"/>
      <sheetName val="기둥"/>
      <sheetName val="중기명"/>
      <sheetName val="주민번호"/>
      <sheetName val="간(배)"/>
      <sheetName val="배집"/>
      <sheetName val="수로집"/>
      <sheetName val="총괄수량집계"/>
      <sheetName val="집수정수량집계표 "/>
      <sheetName val="집수정단위"/>
      <sheetName val="집수정명세"/>
      <sheetName val="일위_FILE"/>
      <sheetName val="토공수량"/>
      <sheetName val="구체집계2_0x2_0(7-1蕈&lt;"/>
      <sheetName val="수토공단위당"/>
      <sheetName val="가시설(TYPE-A)"/>
      <sheetName val="교량토공 집계표"/>
      <sheetName val="건설기계_목록"/>
      <sheetName val="시설대가"/>
      <sheetName val="신_기중"/>
      <sheetName val="기초"/>
      <sheetName val="맨홀,터파기"/>
      <sheetName val="도로절단및포장"/>
      <sheetName val="분전반기초"/>
      <sheetName val="접지"/>
      <sheetName val="폐기물처리비및고재처리"/>
      <sheetName val="철거및고재처리"/>
      <sheetName val="가설공사"/>
      <sheetName val="구조"/>
      <sheetName val="GAEYO"/>
      <sheetName val="sub"/>
      <sheetName val="6ト焫"/>
      <sheetName val="6뇈쫀"/>
      <sheetName val="유동표"/>
      <sheetName val="개별직종노임단가(2002.5)"/>
      <sheetName val="일퐀ﵖ_xdc00_"/>
      <sheetName val="전체 대가표"/>
      <sheetName val="교량하부공"/>
      <sheetName val="대_x0000__x0000_頀"/>
      <sheetName val="대쌛鐅/"/>
      <sheetName val="강병규"/>
      <sheetName val="일堮Ꮕ︀"/>
      <sheetName val="XML(소방전기)"/>
      <sheetName val="자재단가비교표"/>
      <sheetName val="은대내역서"/>
      <sheetName val="NAI"/>
      <sheetName val="보고서"/>
      <sheetName val="실행내역변경전.후"/>
      <sheetName val="실행내역서(2018)"/>
      <sheetName val="st김윤식"/>
      <sheetName val="st김윤식(추가분)"/>
      <sheetName val="조경(성원)"/>
      <sheetName val="교'평"/>
      <sheetName val="현장경상비"/>
      <sheetName val="망운면"/>
      <sheetName val="몽탄면"/>
      <sheetName val="무안군전체"/>
      <sheetName val="3.3과거인구추이"/>
      <sheetName val="무안읍"/>
      <sheetName val="삼향면"/>
      <sheetName val="운남면"/>
      <sheetName val="일로읍"/>
      <sheetName val="청계면"/>
      <sheetName val="해제면"/>
      <sheetName val="현경면"/>
      <sheetName val="일위대가목窤"/>
      <sheetName val="3차공사비요약"/>
      <sheetName val="관구보호몰탈"/>
      <sheetName val="파일항타"/>
      <sheetName val="직접재료비데이타"/>
      <sheetName val="지주토목내역서"/>
      <sheetName val="공사대장"/>
      <sheetName val="고가수조"/>
      <sheetName val="MEXICO-C"/>
      <sheetName val="원하대비"/>
      <sheetName val="원도급"/>
      <sheetName val="하도급"/>
      <sheetName val="일저ኅఀ"/>
      <sheetName val="[배수관공(IC).xls][배수관공(IC).xls]I_2"/>
      <sheetName val="____LH_0____10________IC______2"/>
      <sheetName val="금융비용"/>
      <sheetName val="계량화"/>
      <sheetName val="단ⶬ஁԰"/>
      <sheetName val="단悬ᑕ가"/>
      <sheetName val="원가昂⭝_x0001_"/>
      <sheetName val="원가ⴀ譆⡵"/>
      <sheetName val="원가·_x0000_ "/>
      <sheetName val="원가甂㘼_x0001_"/>
      <sheetName val="원가_x0001__x0000_퀀"/>
      <sheetName val="원가_x0001__x0000_"/>
      <sheetName val="단堉⺆᠀"/>
      <sheetName val="원가_x0000__x0000_က"/>
      <sheetName val="원가丂⳴_x0001_"/>
      <sheetName val="현장별계약현황('98.10.31)"/>
      <sheetName val="측량수수료"/>
      <sheetName val="장비단가_x0000_"/>
      <sheetName val="인공산출"/>
      <sheetName val="Area"/>
      <sheetName val="감가상각"/>
      <sheetName val="소업咈_x001e_"/>
      <sheetName val="토공사頀▅︀ە԰"/>
      <sheetName val="광통신 견적내역서1"/>
      <sheetName val="급탕순환펌프"/>
      <sheetName val="법곡리"/>
      <sheetName val="마감산출(연구생산동)"/>
      <sheetName val="마감산출(습식,석공사)"/>
      <sheetName val="가정"/>
      <sheetName val="로선구조"/>
      <sheetName val="은행"/>
      <sheetName val="노단"/>
      <sheetName val="자단"/>
      <sheetName val="gr(ma)"/>
      <sheetName val="스케즐"/>
      <sheetName val="2.12기존배수관세척_x0000__x0000__x0018_[배수관공(IC).xls]2.1"/>
      <sheetName val="흥양2교토공집丵⾇"/>
      <sheetName val="흥양2교토공집_x0005__x0000_"/>
      <sheetName val="자2.재료비단가"/>
      <sheetName val="기타တʸ"/>
      <sheetName val="기타세Ȍ"/>
      <sheetName val="일위갑"/>
      <sheetName val="기계경비일람"/>
      <sheetName val="남양시작동010313100%"/>
      <sheetName val="[배수관공(IC).xls]공사비증(-)/"/>
      <sheetName val="일ԯ"/>
      <sheetName val="손익차_x0005_"/>
      <sheetName val="기초부하"/>
      <sheetName val="3집"/>
      <sheetName val="협진중기"/>
      <sheetName val="근로자자료입력"/>
      <sheetName val="당사"/>
      <sheetName val="자재표"/>
      <sheetName val="COL"/>
      <sheetName val="구체집계2_0x2_x0000__x0000_쀀_x0000__x0000__x0000__x0000_"/>
      <sheetName val="구체집계2_0x2_x0000__x0000_ꠀ_x0000__x0000__x0000__x0000_"/>
      <sheetName val="전체산출"/>
      <sheetName val="물건지별현황 (2)"/>
      <sheetName val="캔개발배경"/>
      <sheetName val="시장"/>
      <sheetName val="일정표"/>
      <sheetName val="사_x0000__x0000_"/>
      <sheetName val="흄ꔀ수_x0000__x0000__x0005_"/>
      <sheetName val="일위대가(4층원격)"/>
      <sheetName val="자산별"/>
      <sheetName val="산출서집계"/>
      <sheetName val="사다워"/>
      <sheetName val="일반전기C"/>
      <sheetName val="작업금지"/>
      <sheetName val="일반硴䌧"/>
      <sheetName val="b_balju"/>
      <sheetName val="토적기초자료"/>
      <sheetName val="줄떼식재"/>
      <sheetName val="쌍᠀颼"/>
      <sheetName val="실행내역 "/>
      <sheetName val="흙쌓기도수로설치현황"/>
      <sheetName val="설계명세서(a"/>
      <sheetName val="_x0008__x0000_"/>
      <sheetName val="원가계산서_"/>
      <sheetName val="출력은_금물"/>
      <sheetName val="설_계"/>
      <sheetName val="수목데이타_"/>
      <sheetName val="3_하중산정4_양수압5_지지︀"/>
      <sheetName val="원가계婌_"/>
      <sheetName val="인건비_"/>
      <sheetName val="1_설계기준"/>
      <sheetName val="3_2산출근거(감독)"/>
      <sheetName val="별첨-기계경비_산출목록"/>
      <sheetName val="상_부"/>
      <sheetName val="접도구역경계표주鱨"/>
      <sheetName val="2_재료비"/>
      <sheetName val="5_세운W-A"/>
      <sheetName val="원가계尜"/>
      <sheetName val="3련_BOX"/>
      <sheetName val="C_배䤊⾛"/>
      <sheetName val="C_배哐_唜"/>
      <sheetName val="1000_DB구축_부표"/>
      <sheetName val="대호방조제_접속공"/>
      <sheetName val="주공_갑지"/>
      <sheetName val="일반圠"/>
      <sheetName val="3_하중산정4ࠀ᭷䰀᭷︀곕ԯ缀"/>
      <sheetName val="A조"/>
      <sheetName val="노무"/>
      <sheetName val="총계"/>
      <sheetName val="갱문및옹벽집_x0000_"/>
      <sheetName val="단면도"/>
      <sheetName val="양지頀"/>
      <sheetName val="양지ԯ"/>
      <sheetName val="본선수량집계표"/>
      <sheetName val="본선구간수량집계표 (2)"/>
      <sheetName val="본선형황"/>
      <sheetName val="본선노면표시현황"/>
      <sheetName val="본선횡단보도및방지턱현황"/>
      <sheetName val="교차로별수량집계표)"/>
      <sheetName val="덕미삼거리수량집계표"/>
      <sheetName val="덕미삼거리"/>
      <sheetName val="덕미노면표시현황"/>
      <sheetName val="덕지리수량집계표"/>
      <sheetName val="덕지리삼거리"/>
      <sheetName val="덕지리노면표시현황"/>
      <sheetName val="단위수량1"/>
      <sheetName val="단위수량2"/>
      <sheetName val="단위수량3"/>
      <sheetName val="부뢮暫ԯ"/>
      <sheetName val="하도급대비"/>
      <sheetName val="수량집계/_x0000_저]"/>
      <sheetName val="5-2.하현재"/>
      <sheetName val="구분표"/>
      <sheetName val="제원입력"/>
      <sheetName val="자재대"/>
      <sheetName val="정리"/>
      <sheetName val="확산동"/>
      <sheetName val="잡철물"/>
      <sheetName val="기성2"/>
      <sheetName val="OPGԯ"/>
      <sheetName val="3.하중산정4Ṹ㰀ṹ︀쳕ԯ"/>
      <sheetName val="구체집계2_0x2_׃⾯"/>
      <sheetName val="다이꾸"/>
      <sheetName val="KP1590_E"/>
      <sheetName val="최종인구"/>
      <sheetName val="토공2"/>
      <sheetName val="국영"/>
      <sheetName val="총집계표"/>
      <sheetName val="TV"/>
      <sheetName val="재료비"/>
      <sheetName val="실적공사비"/>
      <sheetName val="시간당누수량표"/>
      <sheetName val="6.방수공사"/>
      <sheetName val="BOJUNGGM"/>
      <sheetName val="BM"/>
      <sheetName val="교대(영천시점)"/>
      <sheetName val="교대(영천IC시점)"/>
      <sheetName val="포장물량집계"/>
      <sheetName val="내역(가지)"/>
      <sheetName val="969910( R)"/>
      <sheetName val="Data&amp;Result"/>
      <sheetName val="__MAIN"/>
      <sheetName val="품"/>
      <sheetName val="인적사항"/>
      <sheetName val="계측"/>
      <sheetName val="날개벽수량집계"/>
      <sheetName val="하부철근수턀"/>
      <sheetName val="일위대가data"/>
      <sheetName val="INPUTDATA"/>
      <sheetName val="위치조_x0000_"/>
    </sheetNames>
    <definedNames>
      <definedName name="매크로11"/>
      <definedName name="매크로4" sheetId="22"/>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sheetData sheetId="212"/>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sheetData sheetId="245"/>
      <sheetData sheetId="246"/>
      <sheetData sheetId="247"/>
      <sheetData sheetId="248"/>
      <sheetData sheetId="249" refreshError="1"/>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refreshError="1"/>
      <sheetData sheetId="269" refreshError="1"/>
      <sheetData sheetId="270" refreshError="1"/>
      <sheetData sheetId="271"/>
      <sheetData sheetId="272" refreshError="1"/>
      <sheetData sheetId="273"/>
      <sheetData sheetId="274"/>
      <sheetData sheetId="275"/>
      <sheetData sheetId="276"/>
      <sheetData sheetId="277"/>
      <sheetData sheetId="278" refreshError="1"/>
      <sheetData sheetId="279"/>
      <sheetData sheetId="280"/>
      <sheetData sheetId="281"/>
      <sheetData sheetId="282" refreshError="1"/>
      <sheetData sheetId="283" refreshError="1"/>
      <sheetData sheetId="284" refreshError="1"/>
      <sheetData sheetId="285" refreshError="1"/>
      <sheetData sheetId="286"/>
      <sheetData sheetId="287"/>
      <sheetData sheetId="288"/>
      <sheetData sheetId="289"/>
      <sheetData sheetId="290"/>
      <sheetData sheetId="291"/>
      <sheetData sheetId="292"/>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refreshError="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sheetData sheetId="427"/>
      <sheetData sheetId="428"/>
      <sheetData sheetId="429" refreshError="1"/>
      <sheetData sheetId="430" refreshError="1"/>
      <sheetData sheetId="431"/>
      <sheetData sheetId="432"/>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refreshError="1"/>
      <sheetData sheetId="471" refreshError="1"/>
      <sheetData sheetId="472"/>
      <sheetData sheetId="473"/>
      <sheetData sheetId="474"/>
      <sheetData sheetId="475"/>
      <sheetData sheetId="476" refreshError="1"/>
      <sheetData sheetId="477" refreshError="1"/>
      <sheetData sheetId="478" refreshError="1"/>
      <sheetData sheetId="479" refreshError="1"/>
      <sheetData sheetId="480"/>
      <sheetData sheetId="481" refreshError="1"/>
      <sheetData sheetId="482" refreshError="1"/>
      <sheetData sheetId="483"/>
      <sheetData sheetId="484" refreshError="1"/>
      <sheetData sheetId="485" refreshError="1"/>
      <sheetData sheetId="486" refreshError="1"/>
      <sheetData sheetId="487"/>
      <sheetData sheetId="488" refreshError="1"/>
      <sheetData sheetId="489" refreshError="1"/>
      <sheetData sheetId="490"/>
      <sheetData sheetId="491"/>
      <sheetData sheetId="492" refreshError="1"/>
      <sheetData sheetId="493" refreshError="1"/>
      <sheetData sheetId="494" refreshError="1"/>
      <sheetData sheetId="495"/>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sheetData sheetId="516" refreshError="1"/>
      <sheetData sheetId="517"/>
      <sheetData sheetId="518"/>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refreshError="1"/>
      <sheetData sheetId="556" refreshError="1"/>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sheetData sheetId="580" refreshError="1"/>
      <sheetData sheetId="581"/>
      <sheetData sheetId="582"/>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sheetData sheetId="635"/>
      <sheetData sheetId="636"/>
      <sheetData sheetId="637"/>
      <sheetData sheetId="638" refreshError="1"/>
      <sheetData sheetId="639"/>
      <sheetData sheetId="640" refreshError="1"/>
      <sheetData sheetId="641" refreshError="1"/>
      <sheetData sheetId="642" refreshError="1"/>
      <sheetData sheetId="643"/>
      <sheetData sheetId="644"/>
      <sheetData sheetId="645" refreshError="1"/>
      <sheetData sheetId="646" refreshError="1"/>
      <sheetData sheetId="647" refreshError="1"/>
      <sheetData sheetId="648"/>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sheetData sheetId="715" refreshError="1"/>
      <sheetData sheetId="716" refreshError="1"/>
      <sheetData sheetId="717" refreshError="1"/>
      <sheetData sheetId="718" refreshError="1"/>
      <sheetData sheetId="719"/>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refreshError="1"/>
      <sheetData sheetId="843" refreshError="1"/>
      <sheetData sheetId="844" refreshError="1"/>
      <sheetData sheetId="845" refreshError="1"/>
      <sheetData sheetId="846" refreshError="1"/>
      <sheetData sheetId="847"/>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sheetData sheetId="1343" refreshError="1"/>
      <sheetData sheetId="1344" refreshError="1"/>
      <sheetData sheetId="1345" refreshError="1"/>
      <sheetData sheetId="1346" refreshError="1"/>
      <sheetData sheetId="1347" refreshError="1"/>
      <sheetData sheetId="1348"/>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sheetData sheetId="1572"/>
      <sheetData sheetId="1573" refreshError="1"/>
      <sheetData sheetId="1574" refreshError="1"/>
      <sheetData sheetId="1575" refreshError="1"/>
      <sheetData sheetId="1576" refreshError="1"/>
      <sheetData sheetId="1577" refreshError="1"/>
      <sheetData sheetId="1578" refreshError="1"/>
      <sheetData sheetId="1579"/>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sheetData sheetId="1742" refreshError="1"/>
      <sheetData sheetId="1743" refreshError="1"/>
      <sheetData sheetId="1744" refreshError="1"/>
      <sheetData sheetId="1745" refreshError="1"/>
      <sheetData sheetId="1746" refreshError="1"/>
      <sheetData sheetId="1747" refreshError="1"/>
      <sheetData sheetId="1748" refreshError="1"/>
      <sheetData sheetId="1749"/>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sheetData sheetId="1867" refreshError="1"/>
      <sheetData sheetId="1868" refreshError="1"/>
      <sheetData sheetId="1869" refreshError="1"/>
      <sheetData sheetId="1870"/>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refreshError="1"/>
      <sheetData sheetId="2043"/>
      <sheetData sheetId="2044" refreshError="1"/>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refreshError="1"/>
      <sheetData sheetId="2099"/>
      <sheetData sheetId="2100"/>
      <sheetData sheetId="2101"/>
      <sheetData sheetId="2102"/>
      <sheetData sheetId="2103"/>
      <sheetData sheetId="2104"/>
      <sheetData sheetId="2105"/>
      <sheetData sheetId="2106" refreshError="1"/>
      <sheetData sheetId="2107"/>
      <sheetData sheetId="2108"/>
      <sheetData sheetId="2109"/>
      <sheetData sheetId="2110" refreshError="1"/>
      <sheetData sheetId="2111" refreshError="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sheetData sheetId="2286"/>
      <sheetData sheetId="2287"/>
      <sheetData sheetId="2288"/>
      <sheetData sheetId="2289"/>
      <sheetData sheetId="2290"/>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sheetData sheetId="2444" refreshError="1"/>
      <sheetData sheetId="2445" refreshError="1"/>
      <sheetData sheetId="2446" refreshError="1"/>
      <sheetData sheetId="2447" refreshError="1"/>
      <sheetData sheetId="2448" refreshError="1"/>
      <sheetData sheetId="2449" refreshError="1"/>
      <sheetData sheetId="2450"/>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sheetData sheetId="2485" refreshError="1"/>
      <sheetData sheetId="2486"/>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sheetData sheetId="2677"/>
      <sheetData sheetId="2678" refreshError="1"/>
      <sheetData sheetId="2679" refreshError="1"/>
      <sheetData sheetId="2680"/>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sheetData sheetId="2690"/>
      <sheetData sheetId="2691"/>
      <sheetData sheetId="2692"/>
      <sheetData sheetId="2693"/>
      <sheetData sheetId="2694"/>
      <sheetData sheetId="2695"/>
      <sheetData sheetId="2696"/>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sheetData sheetId="2706"/>
      <sheetData sheetId="2707"/>
      <sheetData sheetId="2708"/>
      <sheetData sheetId="2709"/>
      <sheetData sheetId="2710"/>
      <sheetData sheetId="2711"/>
      <sheetData sheetId="2712"/>
      <sheetData sheetId="2713"/>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sheetData sheetId="2732"/>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sheetData sheetId="2764"/>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sheetData sheetId="290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집계"/>
      <sheetName val="철근집계표"/>
      <sheetName val="slab집계"/>
      <sheetName val="슬래브(30)"/>
      <sheetName val="부대공"/>
      <sheetName val="슬래브(1)"/>
      <sheetName val="슬래브(2)"/>
      <sheetName val="교대집계"/>
      <sheetName val="교대철근"/>
      <sheetName val="교대(A1)집계"/>
      <sheetName val="교대(A1)"/>
      <sheetName val="접속S(A1)"/>
      <sheetName val="교대(A2)집계"/>
      <sheetName val="교대(A2)"/>
      <sheetName val="날개벽(A2,좌)"/>
      <sheetName val="날개벽(A2,우)"/>
      <sheetName val="접속S(A2)"/>
      <sheetName val="교각집계"/>
      <sheetName val="교각철근"/>
      <sheetName val="P1-집계"/>
      <sheetName val="P1"/>
      <sheetName val="P2-집계"/>
      <sheetName val="P2"/>
      <sheetName val="P3-집계"/>
      <sheetName val="P3"/>
      <sheetName val="P4-집계"/>
      <sheetName val="P4"/>
      <sheetName val="P5-집계"/>
      <sheetName val="P5"/>
      <sheetName val="P6-집계"/>
      <sheetName val="P6"/>
      <sheetName val="옹벽집계"/>
      <sheetName val="옹벽철근(30)"/>
      <sheetName val="옹벽토공(RW1)"/>
      <sheetName val="옹벽토공(RW2)"/>
      <sheetName val="토공집계"/>
      <sheetName val="교대토공집계"/>
      <sheetName val="교대토공상세집계(A1)"/>
      <sheetName val="교대토공(A1)"/>
      <sheetName val="교대토공상세집계(A2)"/>
      <sheetName val="교대토공(A2)"/>
      <sheetName val="교각토공집계"/>
      <sheetName val="교각토공집계(P1)"/>
      <sheetName val="교각토공(P1)"/>
      <sheetName val="교각토공집계(P2)"/>
      <sheetName val="교각토공(P2)"/>
      <sheetName val="교각토공집계(P3)"/>
      <sheetName val="교각토공(P3)"/>
      <sheetName val="교각토공집계(P4)"/>
      <sheetName val="교각토공(P4)"/>
      <sheetName val="교각토공집계(P5)"/>
      <sheetName val="교각토공(P5)"/>
      <sheetName val="교각토공집계(P6)"/>
      <sheetName val="교각토공(P6)"/>
      <sheetName val="죽림1교"/>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표"/>
      <sheetName val="계림육교"/>
      <sheetName val="계림(함평)"/>
      <sheetName val="계림(장성)"/>
      <sheetName val="총괄철근"/>
      <sheetName val="총괄토공"/>
      <sheetName val="총괄(1)"/>
      <sheetName val="총괄(2)"/>
      <sheetName val="라멘철근방향별"/>
      <sheetName val="방향별토공"/>
      <sheetName val="구체방향별집계(1)"/>
      <sheetName val="구체방향별집계(2)"/>
      <sheetName val="접슬방향별집계"/>
      <sheetName val="라멘함평 철근"/>
      <sheetName val="함평토공"/>
      <sheetName val="라멘함평방향(1)"/>
      <sheetName val="라멘함평방향(2)"/>
      <sheetName val="접슬함평방향"/>
      <sheetName val="라멘장성 철근"/>
      <sheetName val="장성토공"/>
      <sheetName val="라멘장성방향(1)"/>
      <sheetName val="라멘장성방향(2)"/>
      <sheetName val="접슬장성방향 "/>
      <sheetName val="보강토수량"/>
      <sheetName val="타공종이기"/>
      <sheetName val="laroux"/>
      <sheetName val="계림수량"/>
      <sheetName val="교대(A1)"/>
    </sheetNames>
    <definedNames>
      <definedName name="Macro10"/>
      <definedName name="Macro12"/>
      <definedName name="Macro13"/>
      <definedName name="Macro14"/>
      <definedName name="Macro2"/>
      <definedName name="Macro5"/>
      <definedName name="Macro6"/>
      <definedName name="Macro7"/>
      <definedName name="Macro8"/>
      <definedName name="Macro9"/>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림(함평)"/>
      <sheetName val="계림(장성)"/>
      <sheetName val="SHINME"/>
    </sheetNames>
    <sheetDataSet>
      <sheetData sheetId="0" refreshError="1"/>
      <sheetData sheetId="1" refreshError="1"/>
      <sheetData sheetId="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기손료"/>
      <sheetName val="노임"/>
      <sheetName val="자재가격"/>
      <sheetName val="토공"/>
      <sheetName val="콘크리트"/>
      <sheetName val="표지판"/>
      <sheetName val="Sheet5"/>
      <sheetName val="Sheet6"/>
      <sheetName val="Sheet7"/>
      <sheetName val="Sheet8"/>
      <sheetName val="Sheet9"/>
      <sheetName val="Sheet10"/>
      <sheetName val="Sheet11"/>
      <sheetName val="Sheet12"/>
      <sheetName val="Sheet13"/>
      <sheetName val="Sheet14"/>
      <sheetName val="Sheet15"/>
      <sheetName val="Sheet16"/>
      <sheetName val="교대(A1)"/>
      <sheetName val="계림(함평)"/>
      <sheetName val="계림(장성)"/>
      <sheetName val="단가"/>
      <sheetName val="고분"/>
      <sheetName val="기계공사"/>
      <sheetName val="제경비(전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Strand-장기처짐PCI"/>
      <sheetName val="콘크리트탄성연결체"/>
      <sheetName val="바닥판설계"/>
      <sheetName val="횡빔계산"/>
      <sheetName val="Sheet4"/>
      <sheetName val="토공"/>
      <sheetName val="자재가격"/>
      <sheetName val="설계조건"/>
      <sheetName val="유효폭의 계산"/>
      <sheetName val="계림(함평)"/>
      <sheetName val="계림(장성)"/>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1~6 설계조건...."/>
      <sheetName val="7 input data"/>
      <sheetName val="11 스플라이스, 용접부 검토"/>
      <sheetName val="15 Pier1~Pier3"/>
      <sheetName val="16 Pier4~Pier9"/>
      <sheetName val="일위대가"/>
      <sheetName val="5Strand-장기처짐PCI"/>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창(함평)"/>
      <sheetName val="대창(장성)"/>
      <sheetName val="대창(함평)-창열"/>
      <sheetName val="1~9 하중계산"/>
    </sheetNames>
    <sheetDataSet>
      <sheetData sheetId="0" refreshError="1"/>
      <sheetData sheetId="1" refreshError="1"/>
      <sheetData sheetId="2" refreshError="1"/>
      <sheetData sheetId="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집계표"/>
      <sheetName val="토적표(1)"/>
      <sheetName val="토적표(2)"/>
      <sheetName val="토적표(3)"/>
      <sheetName val="1~6 설계조건...."/>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면"/>
      <sheetName val="자재소요"/>
      <sheetName val="공사원가"/>
      <sheetName val="설계서"/>
      <sheetName val="수량집계"/>
      <sheetName val="고재"/>
      <sheetName val="설계내역"/>
      <sheetName val="Sheet1"/>
      <sheetName val="Sheet2"/>
      <sheetName val="Sheet3"/>
      <sheetName val="시점교대"/>
      <sheetName val="1~6 설계조건...."/>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효폭의 계산"/>
      <sheetName val="가정단면도"/>
      <sheetName val="바닥판(방호벽+중앙지간)"/>
      <sheetName val="바닥판(중분대)"/>
      <sheetName val="주장율"/>
      <sheetName val="강재자중"/>
      <sheetName val="주형의 설계"/>
      <sheetName val="단면특성"/>
      <sheetName val="단면특성 (1)"/>
      <sheetName val="단면특성 (2)"/>
      <sheetName val="단면특성 (3)"/>
      <sheetName val="단면특성 (4)"/>
      <sheetName val="단면특성 (5)"/>
      <sheetName val="단면특성 (6)"/>
      <sheetName val="CROSS BEAM"/>
      <sheetName val="LAYOUT"/>
      <sheetName val="단면력"/>
      <sheetName val="검토용단면력"/>
      <sheetName val="K(secon)"/>
      <sheetName val="K(단위모멘트)"/>
      <sheetName val="Chart"/>
      <sheetName val="피로응력 "/>
      <sheetName val="용접부의 검토"/>
      <sheetName val="처짐검토"/>
      <sheetName val="FLANG 보강재"/>
      <sheetName val="WEB 보강재"/>
      <sheetName val="지점부보강(교대부)"/>
      <sheetName val="지점부보강(교각부)-NEW"/>
      <sheetName val="JACKUP보강"/>
      <sheetName val="SPLICE(정)"/>
      <sheetName val="slpice(부)"/>
      <sheetName val="slpice(부) (2)"/>
      <sheetName val="SPLICE(정)-1"/>
      <sheetName val="지점부DIAPHRAGM"/>
      <sheetName val="DIAPHRAGM(일반부)"/>
      <sheetName val="전단연결재"/>
      <sheetName val="CAMBER"/>
      <sheetName val="stringer"/>
      <sheetName val="cross "/>
      <sheetName val="4.5 뒴비틀림(warping)"/>
      <sheetName val="Sole Plate"/>
      <sheetName val="Module1"/>
      <sheetName val="Module3"/>
      <sheetName val="Module2"/>
      <sheetName val="Module4"/>
      <sheetName val="Module5"/>
      <sheetName val="Module6"/>
      <sheetName val="5Strand-장기처짐PCI"/>
      <sheetName val="Sheet1 (2)"/>
      <sheetName val="STEEL BOX 단면설계(SEC.8)"/>
      <sheetName val="토공"/>
      <sheetName val="자재가격"/>
    </sheetNames>
    <sheetDataSet>
      <sheetData sheetId="0">
        <row r="26">
          <cell r="N26">
            <v>2.5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서"/>
      <sheetName val="제잡비"/>
      <sheetName val="내역서"/>
    </sheetNames>
    <sheetDataSet>
      <sheetData sheetId="0"/>
      <sheetData sheetId="1"/>
      <sheetData sheetId="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본"/>
      <sheetName val="예산2003"/>
      <sheetName val="코드"/>
      <sheetName val="일위대가"/>
      <sheetName val="지수적용공사비내역서"/>
    </sheetNames>
    <sheetDataSet>
      <sheetData sheetId="0"/>
      <sheetData sheetId="1"/>
      <sheetData sheetId="2">
        <row r="2">
          <cell r="A2">
            <v>11</v>
          </cell>
          <cell r="B2" t="str">
            <v>RCS</v>
          </cell>
          <cell r="C2" t="str">
            <v>RC슬래브교</v>
          </cell>
          <cell r="D2">
            <v>10</v>
          </cell>
          <cell r="E2" t="str">
            <v>WP</v>
          </cell>
          <cell r="F2" t="str">
            <v>목조식</v>
          </cell>
          <cell r="G2">
            <v>11</v>
          </cell>
          <cell r="H2" t="str">
            <v>T6,D6</v>
          </cell>
        </row>
        <row r="3">
          <cell r="A3">
            <v>12</v>
          </cell>
          <cell r="B3" t="str">
            <v>RCH</v>
          </cell>
          <cell r="C3" t="str">
            <v>RC중공슬래브교</v>
          </cell>
          <cell r="D3">
            <v>11</v>
          </cell>
          <cell r="E3" t="str">
            <v>GP</v>
          </cell>
          <cell r="F3" t="str">
            <v>중력식</v>
          </cell>
          <cell r="G3">
            <v>12</v>
          </cell>
          <cell r="H3" t="str">
            <v>T8,D8</v>
          </cell>
        </row>
        <row r="4">
          <cell r="A4">
            <v>13</v>
          </cell>
          <cell r="B4" t="str">
            <v>RCT</v>
          </cell>
          <cell r="C4" t="str">
            <v>RC T형교</v>
          </cell>
          <cell r="D4">
            <v>12</v>
          </cell>
          <cell r="E4" t="str">
            <v>WLP</v>
          </cell>
          <cell r="F4" t="str">
            <v>벽식</v>
          </cell>
          <cell r="G4">
            <v>13</v>
          </cell>
          <cell r="H4" t="str">
            <v>T9,D9</v>
          </cell>
        </row>
        <row r="5">
          <cell r="A5">
            <v>14</v>
          </cell>
          <cell r="B5" t="str">
            <v>STI</v>
          </cell>
          <cell r="C5" t="str">
            <v>강 I형교</v>
          </cell>
          <cell r="D5">
            <v>13</v>
          </cell>
          <cell r="E5" t="str">
            <v>RP</v>
          </cell>
          <cell r="F5" t="str">
            <v>구주식</v>
          </cell>
          <cell r="G5">
            <v>14</v>
          </cell>
          <cell r="H5" t="str">
            <v>T12,D12</v>
          </cell>
        </row>
        <row r="6">
          <cell r="A6">
            <v>15</v>
          </cell>
          <cell r="B6" t="str">
            <v>PSCB</v>
          </cell>
          <cell r="C6" t="str">
            <v>PSC상자형교</v>
          </cell>
          <cell r="D6">
            <v>14</v>
          </cell>
          <cell r="E6" t="str">
            <v>TP</v>
          </cell>
          <cell r="F6" t="str">
            <v>T형교각식</v>
          </cell>
          <cell r="G6">
            <v>15</v>
          </cell>
          <cell r="H6" t="str">
            <v>T13,D13</v>
          </cell>
        </row>
        <row r="7">
          <cell r="A7">
            <v>16</v>
          </cell>
          <cell r="B7" t="str">
            <v>SPG</v>
          </cell>
          <cell r="C7" t="str">
            <v>강판형교</v>
          </cell>
          <cell r="D7">
            <v>15</v>
          </cell>
          <cell r="E7" t="str">
            <v>RAP</v>
          </cell>
          <cell r="F7" t="str">
            <v>라멘식</v>
          </cell>
          <cell r="G7">
            <v>22</v>
          </cell>
          <cell r="H7" t="str">
            <v>DB13.5</v>
          </cell>
        </row>
        <row r="8">
          <cell r="A8">
            <v>17</v>
          </cell>
          <cell r="B8" t="str">
            <v>RA</v>
          </cell>
          <cell r="C8" t="str">
            <v>라멘교</v>
          </cell>
          <cell r="D8">
            <v>16</v>
          </cell>
          <cell r="E8" t="str">
            <v>ARP</v>
          </cell>
          <cell r="F8" t="str">
            <v>아치식</v>
          </cell>
          <cell r="G8">
            <v>23</v>
          </cell>
          <cell r="H8" t="str">
            <v>DB18</v>
          </cell>
        </row>
        <row r="9">
          <cell r="A9">
            <v>18</v>
          </cell>
          <cell r="B9" t="str">
            <v>TR</v>
          </cell>
          <cell r="C9" t="str">
            <v>트러스교</v>
          </cell>
          <cell r="D9">
            <v>17</v>
          </cell>
          <cell r="E9" t="str">
            <v>VP</v>
          </cell>
          <cell r="F9" t="str">
            <v>V형교각식</v>
          </cell>
          <cell r="G9">
            <v>24</v>
          </cell>
          <cell r="H9" t="str">
            <v>DB24</v>
          </cell>
        </row>
        <row r="10">
          <cell r="A10">
            <v>19</v>
          </cell>
          <cell r="B10" t="str">
            <v>AR</v>
          </cell>
          <cell r="C10" t="str">
            <v>아치교</v>
          </cell>
          <cell r="D10">
            <v>18</v>
          </cell>
          <cell r="E10" t="str">
            <v>SGP</v>
          </cell>
          <cell r="F10" t="str">
            <v>반중력식</v>
          </cell>
          <cell r="G10">
            <v>88</v>
          </cell>
          <cell r="H10" t="str">
            <v>미상</v>
          </cell>
        </row>
        <row r="11">
          <cell r="A11">
            <v>20</v>
          </cell>
          <cell r="B11" t="str">
            <v>CS</v>
          </cell>
          <cell r="C11" t="str">
            <v>사장교</v>
          </cell>
          <cell r="D11">
            <v>99</v>
          </cell>
          <cell r="E11" t="str">
            <v>ETC</v>
          </cell>
          <cell r="F11" t="str">
            <v>기타</v>
          </cell>
          <cell r="G11">
            <v>99</v>
          </cell>
          <cell r="H11" t="str">
            <v>기타</v>
          </cell>
        </row>
        <row r="12">
          <cell r="A12">
            <v>21</v>
          </cell>
          <cell r="B12" t="str">
            <v>SU</v>
          </cell>
          <cell r="C12" t="str">
            <v>현수교</v>
          </cell>
          <cell r="D12">
            <v>21</v>
          </cell>
          <cell r="E12" t="str">
            <v>GA</v>
          </cell>
          <cell r="F12" t="str">
            <v>중력식교대</v>
          </cell>
        </row>
        <row r="13">
          <cell r="A13">
            <v>22</v>
          </cell>
          <cell r="B13" t="str">
            <v>PF</v>
          </cell>
          <cell r="C13" t="str">
            <v>프리플렉스형교</v>
          </cell>
          <cell r="D13">
            <v>22</v>
          </cell>
          <cell r="E13" t="str">
            <v>SGA</v>
          </cell>
          <cell r="F13" t="str">
            <v>반중력식교대</v>
          </cell>
        </row>
        <row r="14">
          <cell r="A14">
            <v>23</v>
          </cell>
          <cell r="B14" t="str">
            <v>PSCI</v>
          </cell>
          <cell r="C14" t="str">
            <v>PSC I 형교</v>
          </cell>
          <cell r="D14">
            <v>23</v>
          </cell>
          <cell r="E14" t="str">
            <v>RTA</v>
          </cell>
          <cell r="F14" t="str">
            <v>역T형식교대</v>
          </cell>
        </row>
        <row r="15">
          <cell r="A15">
            <v>24</v>
          </cell>
          <cell r="B15" t="str">
            <v>WOD</v>
          </cell>
          <cell r="C15" t="str">
            <v>목교</v>
          </cell>
          <cell r="D15">
            <v>24</v>
          </cell>
          <cell r="E15" t="str">
            <v>BTA</v>
          </cell>
          <cell r="F15" t="str">
            <v>부벽식교대</v>
          </cell>
        </row>
        <row r="16">
          <cell r="A16">
            <v>26</v>
          </cell>
          <cell r="B16" t="str">
            <v>PSCS</v>
          </cell>
          <cell r="C16" t="str">
            <v>PSC슬래브교</v>
          </cell>
          <cell r="D16">
            <v>25</v>
          </cell>
          <cell r="E16" t="str">
            <v>RA</v>
          </cell>
          <cell r="F16" t="str">
            <v>구주식교대</v>
          </cell>
        </row>
        <row r="17">
          <cell r="A17">
            <v>27</v>
          </cell>
          <cell r="B17" t="str">
            <v>PSCH</v>
          </cell>
          <cell r="C17" t="str">
            <v>PSC중공슬래브교</v>
          </cell>
          <cell r="D17">
            <v>26</v>
          </cell>
          <cell r="E17" t="str">
            <v>RAA</v>
          </cell>
          <cell r="F17" t="str">
            <v>라멘식교대</v>
          </cell>
        </row>
        <row r="18">
          <cell r="A18">
            <v>28</v>
          </cell>
          <cell r="B18" t="str">
            <v>RCB</v>
          </cell>
          <cell r="C18" t="str">
            <v>RC상자형교</v>
          </cell>
          <cell r="D18">
            <v>27</v>
          </cell>
          <cell r="E18" t="str">
            <v>BA</v>
          </cell>
          <cell r="F18" t="str">
            <v>박스식교대</v>
          </cell>
        </row>
        <row r="19">
          <cell r="A19">
            <v>29</v>
          </cell>
          <cell r="B19" t="str">
            <v>STB</v>
          </cell>
          <cell r="C19" t="str">
            <v>강상자형교</v>
          </cell>
          <cell r="D19">
            <v>99</v>
          </cell>
          <cell r="E19" t="str">
            <v>ETC</v>
          </cell>
          <cell r="F19" t="str">
            <v>기타</v>
          </cell>
        </row>
        <row r="20">
          <cell r="A20">
            <v>99</v>
          </cell>
          <cell r="B20" t="str">
            <v>ETC</v>
          </cell>
          <cell r="C20" t="str">
            <v>기타</v>
          </cell>
        </row>
      </sheetData>
      <sheetData sheetId="3" refreshError="1"/>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용역원가계산"/>
      <sheetName val="갑지"/>
      <sheetName val="대가총괄표"/>
      <sheetName val="총괄내역서"/>
      <sheetName val="내역서"/>
      <sheetName val="일위대가표"/>
      <sheetName val="도서인쇄비"/>
      <sheetName val="양평교수량"/>
      <sheetName val="재하시험"/>
      <sheetName val="구조해석"/>
      <sheetName val="노임단가"/>
    </sheetNames>
    <sheetDataSet>
      <sheetData sheetId="0" refreshError="1"/>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2)"/>
      <sheetName val="단가변경표"/>
      <sheetName val="단가산출서"/>
      <sheetName val="1안"/>
      <sheetName val="공비증감"/>
      <sheetName val="지수적용공사비내역서"/>
      <sheetName val="단가"/>
      <sheetName val="단가산출"/>
      <sheetName val="6공구(당초)"/>
      <sheetName val="2공구산출내역"/>
      <sheetName val="원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Sheet1"/>
      <sheetName val="Sheet2"/>
      <sheetName val="Sheet3"/>
      <sheetName val="코드표"/>
      <sheetName val="기초단가"/>
    </sheetNames>
    <sheetDataSet>
      <sheetData sheetId="0"/>
      <sheetData sheetId="1"/>
      <sheetData sheetId="2"/>
      <sheetData sheetId="3"/>
      <sheetData sheetId="4" refreshError="1"/>
      <sheetData sheetId="5"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양"/>
      <sheetName val="신"/>
      <sheetName val="일"/>
      <sheetName val="과"/>
      <sheetName val="조"/>
      <sheetName val="윤희욱"/>
      <sheetName val="교육(13일)"/>
      <sheetName val="교육(6일)"/>
      <sheetName val="1박"/>
      <sheetName val="비상"/>
      <sheetName val="해외"/>
      <sheetName val="접도"/>
      <sheetName val="을지"/>
      <sheetName val="서"/>
      <sheetName val="엄"/>
      <sheetName val="김민"/>
      <sheetName val="박"/>
      <sheetName val="김"/>
      <sheetName val="2"/>
      <sheetName val="과장 (2)"/>
      <sheetName val="과장3"/>
      <sheetName val="5"/>
      <sheetName val="5(직)"/>
      <sheetName val="5(직) (2)"/>
      <sheetName val="조영민 (2)"/>
      <sheetName val="조영민"/>
      <sheetName val="신2"/>
      <sheetName val="양승문"/>
      <sheetName val="거리&amp;요금표"/>
      <sheetName val="XL4Popp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단가"/>
      <sheetName val="직접경비산출"/>
      <sheetName val="일위대가"/>
      <sheetName val="내역서"/>
      <sheetName val="설계갑지"/>
      <sheetName val="구조해석, 재하시험, 수중조사"/>
      <sheetName val="갑지"/>
      <sheetName val="GPR"/>
    </sheetNames>
    <sheetDataSet>
      <sheetData sheetId="0"/>
      <sheetData sheetId="1">
        <row r="23">
          <cell r="A23" t="str">
            <v>교통안내표지판 1</v>
          </cell>
        </row>
        <row r="24">
          <cell r="A24" t="str">
            <v>교통안내표지판 2</v>
          </cell>
        </row>
        <row r="25">
          <cell r="A25" t="str">
            <v>삼각표지판</v>
          </cell>
        </row>
        <row r="26">
          <cell r="A26" t="str">
            <v>라바콘</v>
          </cell>
        </row>
      </sheetData>
      <sheetData sheetId="2"/>
      <sheetData sheetId="3"/>
      <sheetData sheetId="4"/>
      <sheetData sheetId="5"/>
      <sheetData sheetId="6"/>
      <sheetData sheetId="7"/>
      <sheetData sheetId="8"/>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승강장"/>
      <sheetName val="중기솔뇨"/>
      <sheetName val="노임"/>
      <sheetName val="Gabion"/>
      <sheetName val="Pavement"/>
      <sheetName val="쪼인뜨"/>
      <sheetName val="쏘파"/>
      <sheetName val="Slurry"/>
      <sheetName val="교면방수"/>
      <sheetName val="톡옹"/>
      <sheetName val="콩클이트"/>
      <sheetName val="법면보혹옹"/>
      <sheetName val="가드레일"/>
      <sheetName val="배숙옹"/>
      <sheetName val="낙석방지책"/>
      <sheetName val="부대시설"/>
      <sheetName val="차선"/>
      <sheetName val="보도"/>
      <sheetName val="안정괄니"/>
      <sheetName val="용역"/>
      <sheetName val="도장공"/>
      <sheetName val="표지판"/>
      <sheetName val="난간보수"/>
      <sheetName val="난간정비"/>
      <sheetName val="하수준설(박달재)"/>
      <sheetName val="하수준설 (백마령)"/>
      <sheetName val="소파보수"/>
      <sheetName val="Sheet1"/>
      <sheetName val="Sheet2"/>
      <sheetName val="Sheet3"/>
    </sheetNames>
    <sheetDataSet>
      <sheetData sheetId="0" refreshError="1"/>
      <sheetData sheetId="1" refreshError="1"/>
      <sheetData sheetId="2" refreshError="1">
        <row r="369">
          <cell r="E369">
            <v>3344</v>
          </cell>
          <cell r="J369">
            <v>13217</v>
          </cell>
          <cell r="N369">
            <v>6420</v>
          </cell>
        </row>
      </sheetData>
      <sheetData sheetId="3" refreshError="1">
        <row r="119">
          <cell r="C119">
            <v>82490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가"/>
      <sheetName val="자재단가대비표"/>
      <sheetName val="기초단위"/>
      <sheetName val="일위대가"/>
      <sheetName val="차선일위"/>
      <sheetName val="갑지"/>
      <sheetName val="기계경비"/>
      <sheetName val="원가계산서"/>
      <sheetName val="총괄표"/>
      <sheetName val="내역서"/>
      <sheetName val="토공(우물통,기타) "/>
      <sheetName val="노임"/>
      <sheetName val="중기솔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내역"/>
      <sheetName val="일위대가"/>
      <sheetName val="laroux"/>
      <sheetName val="제출문"/>
      <sheetName val="조사개요"/>
      <sheetName val="물가변동지수표"/>
      <sheetName val="비목별계수표"/>
      <sheetName val="결과표(총)"/>
      <sheetName val="장비가격"/>
      <sheetName val="지수조정율산출결과표"/>
      <sheetName val="내역서(1)"/>
      <sheetName val="지수조정율산출결과표(2)"/>
      <sheetName val="내역서(2)"/>
      <sheetName val="N"/>
      <sheetName val="일위(건축)"/>
      <sheetName val="S"/>
      <sheetName val="기계"/>
      <sheetName val="원가"/>
      <sheetName val="결과표"/>
      <sheetName val="내역서"/>
      <sheetName val="적용대가"/>
      <sheetName val="지수산출방법"/>
      <sheetName val="산출방법"/>
      <sheetName val="원가 (2)"/>
      <sheetName val="토목"/>
      <sheetName val="건축"/>
      <sheetName val="설비"/>
      <sheetName val="N(TO)"/>
      <sheetName val="N(GUN)"/>
      <sheetName val="S배수공"/>
      <sheetName val="원가계산서구조조정"/>
      <sheetName val="토공(우물통,기타) "/>
      <sheetName val="내역"/>
      <sheetName val="조경내"/>
      <sheetName val="인건비"/>
      <sheetName val="대치판정"/>
      <sheetName val="전산망"/>
      <sheetName val="노무비"/>
      <sheetName val="재료값"/>
      <sheetName val="일위1"/>
    </sheetNames>
    <sheetDataSet>
      <sheetData sheetId="0"/>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목행대교 정밀안전진단"/>
      <sheetName val="원가계산서구조조정"/>
    </sheetNames>
    <sheetDataSet>
      <sheetData sheetId="0" refreshError="1"/>
      <sheetData sheetId="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실정보고"/>
      <sheetName val="표지"/>
      <sheetName val="증감(갑)"/>
      <sheetName val="증감(을지)"/>
      <sheetName val="내역서 (2차분)"/>
      <sheetName val="제경비(전체)"/>
      <sheetName val="제경비 (2차)"/>
      <sheetName val="수량"/>
      <sheetName val="폐기물"/>
      <sheetName val="내역서"/>
      <sheetName val="참고사항"/>
      <sheetName val="초기화면"/>
      <sheetName val="보상비"/>
      <sheetName val="관급자재"/>
      <sheetName val="제경비산출서"/>
      <sheetName val="예정공정표"/>
      <sheetName val="증감표"/>
      <sheetName val="단가표"/>
      <sheetName val="Sheet1"/>
      <sheetName val="자재목록"/>
      <sheetName val="원가계산서구조조정"/>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대가"/>
      <sheetName val="수량"/>
      <sheetName val="Sheet1"/>
      <sheetName val="일위대가"/>
      <sheetName val="재하시험"/>
      <sheetName val="구조해석"/>
      <sheetName val="노임단가(`09.1.1  ~)"/>
      <sheetName val="장비경비"/>
      <sheetName val="장비경비 (2)"/>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조건"/>
      <sheetName val="summary"/>
      <sheetName val="BRAKET"/>
      <sheetName val="BRAKET (2)"/>
      <sheetName val="기둥의 설계"/>
      <sheetName val="기둥설계(교축)"/>
      <sheetName val="기둥설계(교축1)"/>
      <sheetName val="기둥설계(교축직각) "/>
      <sheetName val="띠철근량"/>
      <sheetName val="기초"/>
      <sheetName val="지반지지력"/>
      <sheetName val="교좌받침"/>
      <sheetName val="철근량"/>
      <sheetName val="사용성"/>
      <sheetName val="Sheet11"/>
      <sheetName val="Sheet12"/>
      <sheetName val="Sheet13"/>
      <sheetName val="Sheet14"/>
      <sheetName val="Sheet15"/>
      <sheetName val="Sheet16"/>
      <sheetName val="건축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중기솔뇨"/>
      <sheetName val="Sheet2"/>
      <sheetName val="노임"/>
      <sheetName val="Gabion"/>
      <sheetName val="Pavement"/>
      <sheetName val="쪼인뜨"/>
      <sheetName val="쏘파"/>
      <sheetName val="Slurry"/>
      <sheetName val="톡옹"/>
      <sheetName val="교면방수"/>
      <sheetName val="법면보혹옹"/>
      <sheetName val="콩클이트"/>
      <sheetName val="가드레일"/>
      <sheetName val="배숙옹"/>
      <sheetName val="낙석방지책"/>
      <sheetName val="부대시설"/>
      <sheetName val="차선"/>
      <sheetName val="보도"/>
      <sheetName val="안정괄니"/>
      <sheetName val="교량표면처리"/>
      <sheetName val="용역"/>
      <sheetName val="철근량"/>
    </sheetNames>
    <sheetDataSet>
      <sheetData sheetId="0" refreshError="1"/>
      <sheetData sheetId="1"/>
      <sheetData sheetId="2" refreshError="1"/>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수정내역"/>
      <sheetName val="일위대가표"/>
      <sheetName val="일위대가"/>
      <sheetName val="실행내역"/>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골재산출"/>
      <sheetName val="적용토목"/>
      <sheetName val="기본일위"/>
      <sheetName val="J直材4"/>
      <sheetName val="I一般比"/>
      <sheetName val="현장"/>
      <sheetName val="식재인부"/>
      <sheetName val="KKK"/>
      <sheetName val="내역"/>
      <sheetName val="#REF"/>
      <sheetName val="5공철탑검토표"/>
      <sheetName val="4공철탑검토"/>
      <sheetName val="MAIN_TABLE"/>
      <sheetName val="교통대책내역"/>
      <sheetName val="백암비스타내역"/>
      <sheetName val="기초자료"/>
      <sheetName val="공사비총괄표"/>
      <sheetName val="출자한도"/>
      <sheetName val="예산M11A"/>
      <sheetName val="건축내역"/>
      <sheetName val="101동"/>
      <sheetName val="2000년1차"/>
      <sheetName val="2000전체분"/>
      <sheetName val="3BL공동구 수량"/>
      <sheetName val="일대-1"/>
      <sheetName val="공사개요(서광주)"/>
      <sheetName val="재료"/>
      <sheetName val="기본단가표"/>
      <sheetName val="단가조사"/>
      <sheetName val="N賃率-職"/>
      <sheetName val="영창26"/>
      <sheetName val="총괄표"/>
      <sheetName val="차수공개요"/>
      <sheetName val="경산"/>
      <sheetName val="대공종"/>
      <sheetName val="산출내역서"/>
      <sheetName val="산근"/>
      <sheetName val="산출근거"/>
      <sheetName val="금액내역서"/>
      <sheetName val="Customer Databas"/>
      <sheetName val="자료"/>
      <sheetName val="노임"/>
      <sheetName val="당초"/>
      <sheetName val="교각별철근수량집계표"/>
      <sheetName val="철탑공사"/>
      <sheetName val="지질조사"/>
      <sheetName val="코드표"/>
      <sheetName val="실행"/>
      <sheetName val="스포회원매출"/>
      <sheetName val="단중표"/>
      <sheetName val="CTEMCOST"/>
      <sheetName val="도급기성"/>
      <sheetName val="설비단가표"/>
      <sheetName val="설직재-1"/>
      <sheetName val="NYS"/>
      <sheetName val="본공사"/>
      <sheetName val="기초내역서"/>
      <sheetName val="수량산출"/>
      <sheetName val="대가목록표"/>
      <sheetName val="요율"/>
      <sheetName val="갑지"/>
      <sheetName val="토공(우물통,기타) "/>
      <sheetName val="위생설비"/>
      <sheetName val="조명율표"/>
      <sheetName val="본체"/>
      <sheetName val="지급자재"/>
      <sheetName val="일위대가목차"/>
      <sheetName val="설계서"/>
      <sheetName val="AIR SHOWER(3인용)"/>
      <sheetName val="LF자재단가"/>
      <sheetName val="식생블럭단위수량"/>
      <sheetName val="노임,재료비"/>
      <sheetName val="내역(원안-대안)"/>
      <sheetName val="목록"/>
      <sheetName val="자재"/>
      <sheetName val="B부대공"/>
      <sheetName val="갑지(추정)"/>
      <sheetName val="단가산출"/>
      <sheetName val="예산"/>
      <sheetName val="물가자료"/>
      <sheetName val="asd"/>
      <sheetName val="6PILE  (돌출)"/>
      <sheetName val="지하"/>
      <sheetName val="재료비노무비"/>
      <sheetName val="원가 (2)"/>
      <sheetName val="연부97-1"/>
      <sheetName val="조건표"/>
      <sheetName val="자갈,시멘트,모래산출"/>
      <sheetName val="데이타"/>
      <sheetName val="DATA"/>
      <sheetName val="Sheet5"/>
      <sheetName val="LEGEND"/>
      <sheetName val="Sheet6"/>
      <sheetName val="자재단가"/>
      <sheetName val="오수공수량집계표"/>
      <sheetName val="공정율"/>
      <sheetName val="pldt"/>
      <sheetName val="건집"/>
      <sheetName val="건축"/>
      <sheetName val="기설집"/>
      <sheetName val="설집"/>
      <sheetName val="식재수량표"/>
      <sheetName val="총괄"/>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48전력선로일위"/>
      <sheetName val="단가표"/>
      <sheetName val="교수설계"/>
      <sheetName val="공사직종별노임"/>
      <sheetName val="시설물기초"/>
      <sheetName val=" 냉각수펌프"/>
      <sheetName val="AHU집계"/>
      <sheetName val="1.설계조건"/>
      <sheetName val=" HIT-&gt;HMC 견적(3900)"/>
      <sheetName val="중기"/>
      <sheetName val="토공 total"/>
      <sheetName val="율촌법률사무소2내역"/>
      <sheetName val="RE9604"/>
      <sheetName val="내역서2안"/>
      <sheetName val="ELEC"/>
      <sheetName val="9GNG운반"/>
      <sheetName val="N賃率_職"/>
      <sheetName val="공조기휀"/>
      <sheetName val="기술부대조건"/>
      <sheetName val="내역서(중수)"/>
      <sheetName val="CAT_5"/>
      <sheetName val="단가비교표_공통1"/>
      <sheetName val="CIVIL4"/>
      <sheetName val="시멘트"/>
      <sheetName val="입찰안"/>
      <sheetName val="102역사"/>
      <sheetName val="특외대"/>
      <sheetName val="6호기"/>
      <sheetName val="금액집계"/>
      <sheetName val="96정변2"/>
      <sheetName val="수주추정"/>
      <sheetName val="조명시설"/>
      <sheetName val="당진1,2호기전선관설치및접지4차공사내역서-을지"/>
      <sheetName val="본체철근표"/>
      <sheetName val="역공종"/>
      <sheetName val="대치판정"/>
      <sheetName val="원가서"/>
      <sheetName val="전기일위목록"/>
      <sheetName val="노무,재료"/>
      <sheetName val="견적"/>
      <sheetName val="철거산출근거"/>
      <sheetName val="사다리"/>
      <sheetName val="아파트건축"/>
      <sheetName val="노무비"/>
      <sheetName val="도급견적가"/>
      <sheetName val="기계경비(시간당)"/>
      <sheetName val="공통가설공사"/>
      <sheetName val="표지"/>
      <sheetName val="조경일람"/>
      <sheetName val="guard(mac)"/>
      <sheetName val="제-노임"/>
      <sheetName val="제직재"/>
      <sheetName val="데리네이타현황"/>
      <sheetName val="철근집계"/>
      <sheetName val="COPING"/>
      <sheetName val="견적서"/>
      <sheetName val="3.2제조설비"/>
      <sheetName val="하이테콤직원"/>
      <sheetName val="내역서 "/>
      <sheetName val="시점교대"/>
      <sheetName val="내역서(기성청구)"/>
      <sheetName val="청주(철골발주의뢰서)"/>
      <sheetName val="DATE"/>
      <sheetName val="일위(철거)"/>
      <sheetName val="수량총괄"/>
      <sheetName val="산출-설비"/>
      <sheetName val="전선 및 전선관"/>
      <sheetName val="원가계산서"/>
      <sheetName val="Sheet7(ㅅ)"/>
      <sheetName val="제작비추산총괄표"/>
      <sheetName val="갑"/>
      <sheetName val="노무비단가"/>
      <sheetName val="총수량집계표"/>
      <sheetName val="일위대가1"/>
      <sheetName val="교각1"/>
      <sheetName val="계약서"/>
      <sheetName val="조명일위"/>
      <sheetName val="하도급원가계산총괄표(식재)"/>
      <sheetName val="연결관암거"/>
      <sheetName val="소비자가"/>
      <sheetName val="저"/>
      <sheetName val="일위대가목록"/>
      <sheetName val="일위_파일"/>
      <sheetName val="Baby일위대가"/>
      <sheetName val="일위(PANEL)"/>
      <sheetName val="효성CB 1P기초"/>
      <sheetName val="계수시트"/>
      <sheetName val="램머"/>
      <sheetName val="경영상태"/>
      <sheetName val="노무비 근거"/>
      <sheetName val="백룡교차로"/>
      <sheetName val="산정교차로"/>
      <sheetName val="신영교차로"/>
      <sheetName val="5.동별횡주관경"/>
      <sheetName val="별표 "/>
      <sheetName val="001"/>
      <sheetName val="단위내역서"/>
      <sheetName val="공통가설"/>
      <sheetName val="내역(설계)"/>
      <sheetName val="공사개요"/>
      <sheetName val="배수내역"/>
      <sheetName val="기흥하도용"/>
      <sheetName val="부대공Ⅱ"/>
      <sheetName val="물량입력"/>
      <sheetName val="토공"/>
      <sheetName val="터파기및재료"/>
      <sheetName val="약품공급2"/>
      <sheetName val="갑지1"/>
      <sheetName val="카메라"/>
      <sheetName val="sub"/>
      <sheetName val="을지"/>
      <sheetName val="주beam"/>
      <sheetName val="적용단위길이"/>
      <sheetName val="피벗테이블데이터분석"/>
      <sheetName val="기계공사비집계(원안)"/>
      <sheetName val="설_(3)"/>
      <sheetName val="설_(2)"/>
      <sheetName val="3BL공동구_수량"/>
      <sheetName val="단"/>
      <sheetName val="상가분양"/>
      <sheetName val="2000년 공정표"/>
      <sheetName val="빌딩 안내"/>
      <sheetName val="200"/>
      <sheetName val="3본사"/>
      <sheetName val="간접1"/>
      <sheetName val="장비가동"/>
      <sheetName val="부하자료"/>
      <sheetName val="찍기"/>
      <sheetName val="첨부1"/>
      <sheetName val="부대"/>
      <sheetName val="일위CODE"/>
      <sheetName val="gyun"/>
      <sheetName val="노 무 비"/>
      <sheetName val="내역관리1"/>
      <sheetName val="E총15"/>
      <sheetName val="적용건축"/>
      <sheetName val="Inst."/>
      <sheetName val="01상노임"/>
      <sheetName val="2공구산출내역"/>
      <sheetName val="입력변수"/>
      <sheetName val="일위"/>
      <sheetName val="산출0"/>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단재적표"/>
      <sheetName val="일위목록"/>
      <sheetName val="설계"/>
      <sheetName val="입상내역"/>
      <sheetName val="기초자료입력"/>
      <sheetName val="가설공사"/>
      <sheetName val="물량표"/>
      <sheetName val="토공집계표"/>
      <sheetName val="국내"/>
      <sheetName val="내역서 제출"/>
      <sheetName val="유림콘도"/>
      <sheetName val="차액보증"/>
      <sheetName val="도급예산내역서봉투"/>
      <sheetName val="공사원가계산서"/>
      <sheetName val="설계산출표지"/>
      <sheetName val="도급예산내역서총괄표"/>
      <sheetName val="을부담운반비"/>
      <sheetName val="설계산출기초"/>
      <sheetName val="운반비산출"/>
      <sheetName val="일반전기C"/>
      <sheetName val="구리토평1전기"/>
      <sheetName val="C.전기공사"/>
      <sheetName val="직접공사비"/>
      <sheetName val="JUCKEYK"/>
      <sheetName val="내역표지"/>
      <sheetName val="건축원가"/>
      <sheetName val="#3_일위대가목록"/>
      <sheetName val="별표"/>
      <sheetName val="반포2차"/>
      <sheetName val="공사착공계"/>
      <sheetName val="특별땅고르기"/>
      <sheetName val="지점장"/>
      <sheetName val="J-EQ"/>
      <sheetName val="Customer_Databas"/>
      <sheetName val="토공_total"/>
      <sheetName val="_HIT-&gt;HMC_견적(3900)"/>
      <sheetName val="토공(우물통,기타)_"/>
      <sheetName val="AIR_SHOWER(3인용)"/>
      <sheetName val="노(97_1,97_9,98_1)"/>
      <sheetName val="6PILE__(돌출)"/>
      <sheetName val="원가_(2)"/>
      <sheetName val="을"/>
      <sheetName val="접지수량"/>
      <sheetName val="내역서1"/>
      <sheetName val="단위단가"/>
      <sheetName val="INPUT"/>
      <sheetName val="기초일위"/>
      <sheetName val="설계조건"/>
      <sheetName val="1공구산출내역서"/>
      <sheetName val="유기공정"/>
      <sheetName val="ITEM"/>
      <sheetName val="원본"/>
      <sheetName val="암거단위"/>
      <sheetName val="단가대비표 (3)"/>
      <sheetName val="손익분석"/>
      <sheetName val="원가총괄"/>
      <sheetName val="수량산출(생반)"/>
      <sheetName val="청곡지선입력"/>
      <sheetName val="COST"/>
      <sheetName val="부대내역"/>
      <sheetName val="세골재  T2 변경 현황"/>
      <sheetName val="직재"/>
      <sheetName val="통합집계표"/>
      <sheetName val="단가일람"/>
      <sheetName val="갑지.을지"/>
      <sheetName val="실행철강하도"/>
      <sheetName val="BID"/>
      <sheetName val="일위대가(1)"/>
      <sheetName val="기타 정보통신공사"/>
      <sheetName val="재집"/>
      <sheetName val="Sheet1 (2)"/>
      <sheetName val="조명율"/>
      <sheetName val="총괄내역"/>
      <sheetName val="(1)본선수량집계"/>
      <sheetName val="Macro1"/>
      <sheetName val="1000 DB구축 부표"/>
      <sheetName val="CT "/>
      <sheetName val="발신정보"/>
      <sheetName val="기초대가"/>
      <sheetName val="조도계산서 (도서)"/>
      <sheetName val="명세서"/>
      <sheetName val="맨홀수량산출"/>
      <sheetName val="개요"/>
      <sheetName val="노임단가(08.01)"/>
      <sheetName val="현장관리비"/>
      <sheetName val="봉방동근생"/>
      <sheetName val="유림골조"/>
      <sheetName val="민감도"/>
      <sheetName val="세부내역서(전기)"/>
      <sheetName val="품셈"/>
      <sheetName val="변경내역(전체)"/>
      <sheetName val="참조자료"/>
      <sheetName val="날개벽수량표"/>
      <sheetName val="신우"/>
      <sheetName val="전기내역"/>
      <sheetName val="자재표"/>
      <sheetName val="98지급계획"/>
      <sheetName val="20관리비율"/>
      <sheetName val="연습"/>
      <sheetName val="내역서중"/>
      <sheetName val="교각계산"/>
      <sheetName val="직접노무"/>
      <sheetName val="직접재료"/>
      <sheetName val="표  지"/>
      <sheetName val="현장관리비참조"/>
      <sheetName val="그림"/>
      <sheetName val="그림2"/>
      <sheetName val="분전반"/>
      <sheetName val="내역서적용수량"/>
      <sheetName val="가도공"/>
      <sheetName val="간접비계산"/>
      <sheetName val="유림총괄"/>
      <sheetName val="예가표"/>
      <sheetName val="작성"/>
      <sheetName val="출력은 금물"/>
      <sheetName val="일위대가(건축)"/>
      <sheetName val="간접비"/>
      <sheetName val="청도공장"/>
      <sheetName val="철콘"/>
      <sheetName val="계측기"/>
      <sheetName val="단가 "/>
      <sheetName val="COVER"/>
      <sheetName val="ESCO개보수공사"/>
      <sheetName val="자료입력"/>
      <sheetName val="전체"/>
      <sheetName val="화재 탐지 설비"/>
      <sheetName val="PIPING"/>
      <sheetName val="DATA테이블1 (2)"/>
      <sheetName val="건축기계설비표선정수장"/>
      <sheetName val="DB"/>
      <sheetName val="공연,전시"/>
      <sheetName val="A 견적"/>
      <sheetName val="s.v"/>
      <sheetName val="공사입찰정보입력"/>
      <sheetName val="국내조달(통합-1)"/>
      <sheetName val="보증수수료산출"/>
      <sheetName val="도담구내 개소별 명세"/>
      <sheetName val="1안"/>
      <sheetName val="견적(100%)"/>
      <sheetName val="2000.05"/>
      <sheetName val="실행대비"/>
      <sheetName val="터널조도"/>
      <sheetName val="철근중량"/>
      <sheetName val="16-1"/>
      <sheetName val="내역전기"/>
      <sheetName val="정거장 설계조건"/>
      <sheetName val="구의33고"/>
      <sheetName val="구성1"/>
      <sheetName val="구성2"/>
      <sheetName val="구성3"/>
      <sheetName val="구성4"/>
      <sheetName val="집수정토공"/>
      <sheetName val="설계명세서"/>
      <sheetName val="남양시작동자105노65기1.3화1.2"/>
      <sheetName val="전기"/>
      <sheetName val="인적사항"/>
      <sheetName val="국도접속 차도부수량"/>
      <sheetName val="참고"/>
      <sheetName val="제경비율"/>
      <sheetName val="기본가정"/>
      <sheetName val="Sheet4"/>
      <sheetName val="인공산출"/>
      <sheetName val="철근량"/>
      <sheetName val="본서하반기"/>
      <sheetName val="하반기(지구대)"/>
      <sheetName val="Motor"/>
      <sheetName val="전기2005"/>
      <sheetName val="통신2005"/>
      <sheetName val="총괄집계표"/>
      <sheetName val="패널"/>
      <sheetName val="간접(90)"/>
      <sheetName val="품셈총괄"/>
      <sheetName val="표층포설및다짐"/>
      <sheetName val="투찰가"/>
      <sheetName val="공문"/>
      <sheetName val="수목표준대가"/>
      <sheetName val="Total"/>
      <sheetName val="예산총괄"/>
      <sheetName val="옥외계측"/>
      <sheetName val="CODE"/>
      <sheetName val="인공"/>
      <sheetName val="도급자재"/>
      <sheetName val="설_(3)1"/>
      <sheetName val="설_(2)1"/>
      <sheetName val="3BL공동구_수량1"/>
      <sheetName val="1_설계조건"/>
      <sheetName val="_냉각수펌프"/>
      <sheetName val="2000년_공정표"/>
      <sheetName val="노무비_근거"/>
      <sheetName val="전선_및_전선관"/>
      <sheetName val="효성CB_1P기초"/>
      <sheetName val="내역서_제출"/>
      <sheetName val="중기일위대가"/>
      <sheetName val="0Title"/>
      <sheetName val="추가예산"/>
      <sheetName val="ABUT수량-A1"/>
      <sheetName val="工관리비율"/>
      <sheetName val="工완성공사율"/>
      <sheetName val="오동"/>
      <sheetName val="대조"/>
      <sheetName val="나한"/>
      <sheetName val="물가시세"/>
      <sheetName val="부하"/>
      <sheetName val="주요기준"/>
      <sheetName val="자재단가비교표"/>
      <sheetName val="단가대비표"/>
      <sheetName val="b_balju"/>
      <sheetName val="노무단가산정"/>
      <sheetName val="도급내역서(재노경)"/>
      <sheetName val="와동수량"/>
      <sheetName val="직원현황"/>
      <sheetName val="ELECTRIC"/>
      <sheetName val="품셈TABLE"/>
      <sheetName val="99년하반기"/>
      <sheetName val="말뚝지지력산정"/>
      <sheetName val="금융비용"/>
      <sheetName val="콘크리트"/>
      <sheetName val="건설기계사용료목록"/>
      <sheetName val="단가조사서"/>
      <sheetName val="집"/>
      <sheetName val="간선계산"/>
      <sheetName val="계화배수"/>
      <sheetName val="공정코드"/>
      <sheetName val="예비용"/>
      <sheetName val="상행-교대(A1-A2)"/>
      <sheetName val="차압계산"/>
      <sheetName val="실행-집행"/>
      <sheetName val="FAX"/>
      <sheetName val="BF12-R0"/>
      <sheetName val="일위대가(4층원격)"/>
      <sheetName val="대가호표"/>
      <sheetName val="노임200103"/>
      <sheetName val="전기설계변경"/>
      <sheetName val="기초목록"/>
      <sheetName val="단가(자재)"/>
      <sheetName val="공사추진현황"/>
      <sheetName val="입력"/>
      <sheetName val="&lt;--"/>
      <sheetName val="단가 및 재료비"/>
      <sheetName val="1차 내역서"/>
      <sheetName val="현장경비"/>
      <sheetName val="포승중환경개선공사(변경)"/>
      <sheetName val="처리단락"/>
      <sheetName val="건축부하"/>
      <sheetName val="약전닥트"/>
      <sheetName val="일지-H"/>
      <sheetName val="김포IO"/>
      <sheetName val="LD"/>
      <sheetName val="FA설치명세"/>
      <sheetName val="견적업체"/>
      <sheetName val="직접인건비"/>
      <sheetName val="공내역"/>
      <sheetName val="기성내역"/>
      <sheetName val="주차구획선수량"/>
      <sheetName val="재료할증"/>
      <sheetName val="단위수량산출"/>
      <sheetName val="낙찰표"/>
      <sheetName val="개별직종노임단가(2003.9)"/>
      <sheetName val="실행내역 (2)"/>
      <sheetName val="7.환경"/>
      <sheetName val="수원공사비"/>
      <sheetName val="자재대"/>
      <sheetName val="직원관리자료"/>
      <sheetName val="수량산출서"/>
      <sheetName val="XL4Poppy"/>
      <sheetName val="이름"/>
      <sheetName val="BOX단위철근"/>
      <sheetName val="기초분물량표"/>
      <sheetName val="일위총괄표"/>
      <sheetName val="화의-현금흐름"/>
      <sheetName val="일위(시설)"/>
      <sheetName val="BSD (2)"/>
      <sheetName val="교사기준면적(초등)"/>
      <sheetName val="Y-WORK"/>
      <sheetName val="일위대가 "/>
      <sheetName val="Uint보온"/>
      <sheetName val="개별직종노임단가(2002.5)"/>
      <sheetName val="공기압축기실"/>
      <sheetName val="문학간접"/>
      <sheetName val="직접시공계획서"/>
      <sheetName val="중기사용료산출근거"/>
      <sheetName val="기계경비시간당손료목록"/>
      <sheetName val="모래기초"/>
      <sheetName val="백호우계수"/>
      <sheetName val="시중노임"/>
      <sheetName val="앉음벽 (2)"/>
      <sheetName val="직공비"/>
      <sheetName val="단조-노임"/>
      <sheetName val="기본항목 입력"/>
      <sheetName val="조사집계표(1)_솎아베기"/>
      <sheetName val="조사집계표(2)_솎아베기"/>
      <sheetName val="필지별내역서"/>
      <sheetName val="조사집계표(3)_솎아베기"/>
      <sheetName val="청학계"/>
      <sheetName val="사전공사"/>
      <sheetName val="물집"/>
      <sheetName val="실행(1)"/>
      <sheetName val="가락화장을지"/>
      <sheetName val="기초입력"/>
      <sheetName val="단가비교"/>
      <sheetName val="대,유,램"/>
      <sheetName val="담장산출"/>
      <sheetName val="견적내역서"/>
      <sheetName val="어룡"/>
      <sheetName val="ATM기초철가"/>
      <sheetName val="지입자재집계표"/>
      <sheetName val="준공내역"/>
      <sheetName val="대"/>
      <sheetName val="엔지니어링"/>
      <sheetName val="골조"/>
      <sheetName val="총공사내역서"/>
      <sheetName val="원가계산서(변경)"/>
      <sheetName val="정부노임단가"/>
      <sheetName val="내역서(삼호)"/>
      <sheetName val="1구간BOQ"/>
      <sheetName val="일위대가(출입)"/>
      <sheetName val="EJ"/>
      <sheetName val="국별인원"/>
      <sheetName val="식재일위대가"/>
      <sheetName val="도급내역"/>
      <sheetName val="공량(1월22일)"/>
      <sheetName val="도급내역서"/>
      <sheetName val="부분별수량산출(조합기초)"/>
      <sheetName val="단위중량"/>
      <sheetName val="기자재비"/>
      <sheetName val="출력은_금물"/>
      <sheetName val="단가_"/>
      <sheetName val="일반공사"/>
      <sheetName val="외주비"/>
      <sheetName val="sst,stl창호"/>
      <sheetName val="구천"/>
      <sheetName val="토사(PE)"/>
      <sheetName val="양식_자재단가조사표"/>
      <sheetName val="하중계산"/>
      <sheetName val="안정성검토"/>
      <sheetName val="설계기준"/>
      <sheetName val="포장복구집계"/>
      <sheetName val="상수도토공집계표"/>
      <sheetName val="기계설비표선정수장"/>
      <sheetName val="청곡지거입력"/>
      <sheetName val="기초일위대가"/>
      <sheetName val="산출기초"/>
      <sheetName val="기계내역"/>
      <sheetName val="소방"/>
      <sheetName val="COL"/>
      <sheetName val="2F 회의실견적(5_14 일대)"/>
      <sheetName val="Sheet38"/>
      <sheetName val="부속동"/>
      <sheetName val="부대공"/>
      <sheetName val="포장공"/>
      <sheetName val="ilch"/>
      <sheetName val="골조시행"/>
      <sheetName val="샘플표지"/>
      <sheetName val="대보~세기"/>
      <sheetName val="대운반(철재)"/>
      <sheetName val="쌍송교"/>
      <sheetName val="수지예산"/>
      <sheetName val="4.고용보험"/>
      <sheetName val="휴가비,급량비"/>
      <sheetName val="토목"/>
      <sheetName val="투찰내역"/>
      <sheetName val="자재일람"/>
      <sheetName val="유입맨홀산출"/>
      <sheetName val="ETC"/>
      <sheetName val="1-1"/>
      <sheetName val="합의경상"/>
      <sheetName val="대목"/>
      <sheetName val="남양구조시험동"/>
      <sheetName val="특별교실"/>
      <sheetName val="조정율"/>
      <sheetName val="직원자료입력"/>
      <sheetName val="토공A1"/>
      <sheetName val="전기단가조사서"/>
      <sheetName val="전체제잡비"/>
      <sheetName val="참조 (2)"/>
      <sheetName val="2.노임및손료"/>
      <sheetName val="신표지1"/>
      <sheetName val="P-산#1-1(WOWA1)"/>
      <sheetName val="단중표-ST"/>
      <sheetName val="바닥판"/>
      <sheetName val="입력DATA"/>
      <sheetName val="95년12월말"/>
      <sheetName val="AHU-01"/>
      <sheetName val="예산명세서"/>
      <sheetName val="시운전연료비"/>
      <sheetName val="퍼스트"/>
      <sheetName val="집수A"/>
      <sheetName val="일용노임단가"/>
      <sheetName val="MAT"/>
      <sheetName val="환율change"/>
      <sheetName val="3.자재비(총괄)"/>
      <sheetName val="Data&amp;Result"/>
      <sheetName val="신규 수주분(사용자 정의)"/>
      <sheetName val="동해title"/>
      <sheetName val="주안3차A-A"/>
      <sheetName val="간접경상비"/>
      <sheetName val="Cost bd-&quot;A&quot;"/>
      <sheetName val="기안1"/>
      <sheetName val="2.대외공문"/>
      <sheetName val="건축공사"/>
      <sheetName val="다이꾸"/>
      <sheetName val="17F MOCKUP B-1,B-2"/>
      <sheetName val="간접"/>
      <sheetName val="인부노임"/>
      <sheetName val="세부내역"/>
      <sheetName val="약품설비"/>
      <sheetName val="대비"/>
      <sheetName val="하조서"/>
      <sheetName val="일위단가"/>
      <sheetName val="Summary Sheets"/>
      <sheetName val=" 토목 처리장도급내역서 "/>
      <sheetName val="기성내역서표지"/>
      <sheetName val="산출내력"/>
      <sheetName val="조건표 (2)"/>
      <sheetName val="ES조서출력하기"/>
      <sheetName val="일 위 목 록 표"/>
      <sheetName val="1.토공집계표"/>
      <sheetName val="접속단위"/>
      <sheetName val="노임단가 (2)"/>
      <sheetName val="설계예시"/>
      <sheetName val="B-data"/>
      <sheetName val="천방교접속"/>
      <sheetName val="대포2교접속"/>
      <sheetName val="설계명세"/>
      <sheetName val="일위대가(계측기설치)"/>
      <sheetName val="f산출"/>
      <sheetName val="자재단가리스트"/>
      <sheetName val="관로공정"/>
      <sheetName val="작업일보"/>
      <sheetName val="내역서01"/>
      <sheetName val="01"/>
      <sheetName val="수배전반"/>
      <sheetName val="총내역서"/>
      <sheetName val="예산서"/>
      <sheetName val="사급자재(1단계)"/>
      <sheetName val="기초입력 DATA"/>
      <sheetName val="간지"/>
      <sheetName val="견적단가"/>
      <sheetName val="기초작업"/>
      <sheetName val="부대집계"/>
      <sheetName val="전신환매도율"/>
      <sheetName val="투찰(하수)"/>
      <sheetName val="일위대가목록 "/>
      <sheetName val="일위(집)"/>
      <sheetName val="개거재료산출"/>
      <sheetName val="1"/>
      <sheetName val="시화점실행"/>
      <sheetName val="광장"/>
      <sheetName val="기존단가 (2)"/>
      <sheetName val="PROJECT BRIEF(EX.NEW)"/>
      <sheetName val="3BL공동구_桐ݾ蔌"/>
      <sheetName val="Macro(전선)"/>
      <sheetName val="일위대가(4층원격礊"/>
      <sheetName val="일위대가(4_x0005__x0000__x0000_"/>
      <sheetName val="관리보고"/>
      <sheetName val="1,2공구원가계산서"/>
      <sheetName val="영외수지"/>
      <sheetName val="일위-1"/>
      <sheetName val="연결원본-절대지우지말것"/>
      <sheetName val="폐토수익화 "/>
      <sheetName val="원료"/>
      <sheetName val="값"/>
      <sheetName val="노임(1차)"/>
      <sheetName val="1Month+Sheet2!"/>
      <sheetName val="석축산출서"/>
      <sheetName val="unitpric"/>
      <sheetName val="지하시설물작성"/>
      <sheetName val="도로일위대가표"/>
      <sheetName val="진흥지역조서(구역밖)"/>
      <sheetName val="토공 totൡý"/>
      <sheetName val="MAT 철근"/>
      <sheetName val="퍼ԯ_x0000_"/>
      <sheetName val="SHEET PILE단가"/>
      <sheetName val="사유서제출현황-2"/>
      <sheetName val="준공정산"/>
      <sheetName val="흥양2교토공집계표"/>
      <sheetName val="자재테이블"/>
      <sheetName val="자재발주서"/>
      <sheetName val="WING3"/>
      <sheetName val="설계예산서"/>
      <sheetName val="폐기물"/>
      <sheetName val="일위대가(4獏め_x0005__x0000_"/>
      <sheetName val="일위대가(4층원격唨"/>
      <sheetName val="3BL공동구__x0000__x0000_"/>
      <sheetName val="3BL공동구_厠į召"/>
      <sheetName val="B2BERP"/>
      <sheetName val="1월"/>
      <sheetName val="itm코드"/>
      <sheetName val="itm기준"/>
      <sheetName val="P-1"/>
      <sheetName val="원가계산서구조조정"/>
      <sheetName val="세부내역서"/>
      <sheetName val="base"/>
      <sheetName val="중질쓰레기"/>
      <sheetName val="압축공기소요량"/>
      <sheetName val="보일러물질수지"/>
      <sheetName val="제출내역 (3)"/>
      <sheetName val="CL분석결과"/>
      <sheetName val="형틀공사"/>
      <sheetName val="을-ATYPE"/>
      <sheetName val="TABLE"/>
      <sheetName val="RAHMEN"/>
      <sheetName val="WORK"/>
      <sheetName val="AV시스템"/>
      <sheetName val="민속촌메뉴"/>
      <sheetName val="2F 회의실견적_5_14 일대_"/>
      <sheetName val="97"/>
      <sheetName val="식재가격"/>
      <sheetName val="식재총괄"/>
      <sheetName val="토공_total1"/>
      <sheetName val="Customer_Databas1"/>
      <sheetName val="원가_(2)1"/>
      <sheetName val="AIR_SHOWER(3인용)1"/>
      <sheetName val="6PILE__(돌출)1"/>
      <sheetName val="토공(우물통,기타)_1"/>
      <sheetName val="노(97_1,97_9,98_1)1"/>
      <sheetName val="_HIT-&gt;HMC_견적(3900)1"/>
      <sheetName val="내역서_"/>
      <sheetName val="노_무_비"/>
      <sheetName val="Inst_"/>
      <sheetName val="별표_"/>
      <sheetName val="3_2제조설비"/>
      <sheetName val="단가대비표_(3)"/>
      <sheetName val="세골재__T2_변경_현황"/>
      <sheetName val="상반기손익차2총괄"/>
      <sheetName val="직접경비호표"/>
      <sheetName val="매출채권"/>
      <sheetName val="본사업"/>
      <sheetName val="흙쌓기도수로설치현황"/>
      <sheetName val="샌딩 에폭시 도장"/>
      <sheetName val="일반문틀 설치"/>
      <sheetName val="스텐문틀설치"/>
      <sheetName val="철콘산출"/>
      <sheetName val="노임단가2004(상)"/>
      <sheetName val="버스운행안내"/>
      <sheetName val="예방접종계획"/>
      <sheetName val="근태계획서"/>
      <sheetName val="조달단가"/>
      <sheetName val="품목"/>
      <sheetName val="부자재 적용비율"/>
      <sheetName val="효동"/>
      <sheetName val="항목등록"/>
      <sheetName val="ND"/>
      <sheetName val="원본(갑지)"/>
      <sheetName val="가감수량"/>
      <sheetName val="공헾⾵_x0005_"/>
      <sheetName val="투자-국내2"/>
      <sheetName val="4.2내역서"/>
      <sheetName val="공통(20-91)"/>
      <sheetName val="설-원가"/>
      <sheetName val="설치자재"/>
      <sheetName val="단중"/>
      <sheetName val="#2_일위대가목록"/>
      <sheetName val="양식(직판용)"/>
      <sheetName val="상세도(80)"/>
      <sheetName val="통신원가"/>
      <sheetName val="동원(3)"/>
      <sheetName val="강관주휀스"/>
      <sheetName val="공급집계 (현대-우림)"/>
      <sheetName val="99총공사내역서"/>
      <sheetName val="면적표"/>
      <sheetName val="실행기초"/>
      <sheetName val="적용률"/>
      <sheetName val="1구간FRP수량산출"/>
      <sheetName val="97년 추정"/>
      <sheetName val="준검 내역서"/>
      <sheetName val="결재갑지"/>
      <sheetName val="제잡비"/>
      <sheetName val="건축2"/>
      <sheetName val="wall"/>
      <sheetName val="B부대0"/>
      <sheetName val="말뚝지/_x0000__x0013_"/>
      <sheetName val="사업부배부A"/>
      <sheetName val="전계가"/>
      <sheetName val="산출금액내역"/>
      <sheetName val="용역비내역-진짜"/>
      <sheetName val="관급단가"/>
      <sheetName val="공사비산출서"/>
      <sheetName val="WEIGHT LIST"/>
      <sheetName val="한강운반비"/>
      <sheetName val="단가 (2)"/>
      <sheetName val="파일의이용"/>
      <sheetName val="NO.1-NO12(설계예산서)"/>
      <sheetName val="인건비"/>
      <sheetName val="2.고용보험료산출근거"/>
      <sheetName val="ÀÏÀ§(PANEL)"/>
      <sheetName val="산출"/>
      <sheetName val="현장관리비 산출내역"/>
      <sheetName val="토목내역서 (도급단가)"/>
      <sheetName val="기둥(원형)"/>
      <sheetName val="기초공"/>
      <sheetName val="수공기"/>
      <sheetName val="특수기호강도거푸집"/>
      <sheetName val="종배수관면벽신"/>
      <sheetName val="종배수관(신)"/>
      <sheetName val="전담운영PM"/>
      <sheetName val="BOQ(전체)"/>
      <sheetName val="전통건설"/>
      <sheetName val="설계내역2"/>
      <sheetName val="유수전환공사"/>
      <sheetName val="대로근거"/>
      <sheetName val="관로토공"/>
      <sheetName val="우수관"/>
      <sheetName val="공종목록표"/>
      <sheetName val="프랜트면허"/>
      <sheetName val="설계내역서"/>
      <sheetName val="기본자료"/>
      <sheetName val="노무비 "/>
      <sheetName val="평가데이터"/>
      <sheetName val="부안변전"/>
      <sheetName val="가로등내역서"/>
      <sheetName val="전기외주내역"/>
      <sheetName val="기초목"/>
      <sheetName val="현장관리비데이타"/>
      <sheetName val="기술조건"/>
      <sheetName val="원내역"/>
      <sheetName val="내역(100%)"/>
      <sheetName val="호표"/>
      <sheetName val="건설성적"/>
      <sheetName val="청곡지선토공총"/>
      <sheetName val="토공총"/>
      <sheetName val="슬래브(유곡)"/>
      <sheetName val="손익"/>
      <sheetName val="제노임"/>
      <sheetName val="연환"/>
      <sheetName val="단가조사-1"/>
      <sheetName val="단가조사-2"/>
      <sheetName val="중기조종사 단위단가"/>
      <sheetName val="성곽공사"/>
      <sheetName val="교대(A1-A2)"/>
      <sheetName val="P1(좌,우)"/>
      <sheetName val="전기일위대가"/>
      <sheetName val="tggwan(mac)"/>
      <sheetName val="예산총괄표"/>
      <sheetName val="주소"/>
      <sheetName val="공주-교대(A1)"/>
      <sheetName val="일위대가내역"/>
      <sheetName val="C3"/>
      <sheetName val="납부서"/>
      <sheetName val="공사미수"/>
      <sheetName val="Mc1"/>
      <sheetName val="사업수지"/>
      <sheetName val="표지1"/>
      <sheetName val="산출근거(단청공사)"/>
      <sheetName val="POL6차-PIPING"/>
      <sheetName val="물량"/>
      <sheetName val="산#2-1 (2)"/>
      <sheetName val="산#3-1"/>
      <sheetName val="공량산출서"/>
      <sheetName val="TANK견적대지"/>
      <sheetName val="각종양식"/>
      <sheetName val="기계공사"/>
      <sheetName val="2,EXIST 전기실산출"/>
      <sheetName val="위치조서"/>
      <sheetName val="포승중환경개선공사_변경_"/>
      <sheetName val="제안서입력"/>
      <sheetName val="장비선정 "/>
      <sheetName val="범례표"/>
      <sheetName val="공사내역"/>
      <sheetName val="평3"/>
      <sheetName val="우배수"/>
      <sheetName val="현장조사"/>
      <sheetName val="일위대가(목록)"/>
      <sheetName val="산근(목록)"/>
      <sheetName val="재료비"/>
      <sheetName val="이형관중량"/>
      <sheetName val="내역(가지)"/>
      <sheetName val="단가산출(T)"/>
      <sheetName val="업체별기성내역"/>
      <sheetName val="실행간접비용"/>
      <sheetName val="소총괄표1"/>
      <sheetName val="주요항목별"/>
      <sheetName val="관개"/>
      <sheetName val="전동기"/>
      <sheetName val="인사자료총집계"/>
      <sheetName val="원가계산 (2)"/>
      <sheetName val="70%"/>
      <sheetName val="배수공"/>
      <sheetName val="건축기성"/>
      <sheetName val="일위목록-기"/>
      <sheetName val="단가산출2"/>
      <sheetName val="청곡간선입력"/>
      <sheetName val="산출기초(기계터파기)3열"/>
      <sheetName val="전송망집계"/>
      <sheetName val="철거수량(전송)"/>
      <sheetName val="P.M 별"/>
      <sheetName val="차수"/>
      <sheetName val="선급비용"/>
      <sheetName val="남평내역"/>
      <sheetName val="본사"/>
      <sheetName val="공장"/>
      <sheetName val="BOX수량"/>
      <sheetName val="Sheet15"/>
      <sheetName val="전국현황"/>
      <sheetName val="내역서_᎛⼗"/>
      <sheetName val="플랜트 설치"/>
      <sheetName val="산출근거1"/>
      <sheetName val="수토공단위당"/>
      <sheetName val="인건-측정"/>
      <sheetName val="우수공집계"/>
      <sheetName val="암거 제원표-1단계"/>
      <sheetName val="하수처리장"/>
      <sheetName val="LIST"/>
      <sheetName val="견적조건"/>
      <sheetName val="하자접수대장"/>
      <sheetName val="광주주공"/>
      <sheetName val="GRACE"/>
      <sheetName val="조업일수"/>
      <sheetName val="B.O.M"/>
      <sheetName val="5"/>
      <sheetName val="생산매출 (4)"/>
      <sheetName val="시산표"/>
      <sheetName val="STANDARD (상)-참고"/>
      <sheetName val="직접노무비"/>
      <sheetName val="일  위  대  가  목  록"/>
      <sheetName val="PSCbeam설계"/>
      <sheetName val="재료집계표"/>
      <sheetName val="수안보-MBR1"/>
      <sheetName val="원형1호맨홀토공수량"/>
      <sheetName val="PARAMETER"/>
      <sheetName val="10월"/>
      <sheetName val="기초"/>
      <sheetName val="부경"/>
      <sheetName val="database"/>
      <sheetName val="S1,3"/>
      <sheetName val="남양내역"/>
      <sheetName val="봉양~조차장간고하개명(신설)"/>
      <sheetName val="간접비 총괄표"/>
      <sheetName val="인수공규격"/>
      <sheetName val="업무분장"/>
      <sheetName val="A1"/>
      <sheetName val="부재리스트"/>
      <sheetName val="실행내역 "/>
      <sheetName val="구분자"/>
      <sheetName val="220 (2)"/>
      <sheetName val="48단가"/>
      <sheetName val="이형관"/>
      <sheetName val="공종"/>
      <sheetName val="기계경비_시간당_"/>
      <sheetName val="22관계"/>
      <sheetName val="22기타(L,R)"/>
      <sheetName val="22전선계"/>
      <sheetName val="월래"/>
      <sheetName val="연결관단위"/>
      <sheetName val="중기단가"/>
      <sheetName val="중기목록"/>
      <sheetName val="수량이동"/>
      <sheetName val="정철호"/>
      <sheetName val="FUEL FILLER"/>
      <sheetName val="북방3터널"/>
      <sheetName val="단가대비"/>
      <sheetName val="여과지동"/>
      <sheetName val="공사진행"/>
      <sheetName val=" 갑지"/>
      <sheetName val="ysn"/>
      <sheetName val="공동구수량"/>
      <sheetName val="노임이"/>
      <sheetName val="도급"/>
      <sheetName val="설_(3)2"/>
      <sheetName val="설_(2)2"/>
      <sheetName val="Front"/>
      <sheetName val=" 소방공사 산출근거"/>
      <sheetName val="노임변동률"/>
      <sheetName val="잡철물"/>
      <sheetName val="철집"/>
      <sheetName val="냉온수유니트"/>
      <sheetName val="진단세부현황"/>
      <sheetName val="Macro(MCC)"/>
      <sheetName val="수주이월"/>
      <sheetName val="공사잡비"/>
      <sheetName val="하鄘8눰"/>
      <sheetName val="전기내역서(총계)"/>
      <sheetName val="FD"/>
      <sheetName val="99관저"/>
      <sheetName val="QandAJunior"/>
      <sheetName val="FB25JN"/>
      <sheetName val="직접수량"/>
      <sheetName val="J형측구단위수량"/>
      <sheetName val="전기공사일위대가"/>
      <sheetName val="도로단위당"/>
      <sheetName val="횡배수관집현황(2공구)"/>
      <sheetName val="자재비"/>
      <sheetName val="일위대가서식"/>
      <sheetName val="단가표 (2)"/>
      <sheetName val="대비2"/>
      <sheetName val="2차기성내역서"/>
      <sheetName val="소각장스케줄"/>
      <sheetName val="공사예산하조서(O.K)"/>
      <sheetName val="건축공사실행"/>
      <sheetName val="DAN"/>
      <sheetName val="공사비"/>
      <sheetName val="1공구내역"/>
      <sheetName val="BOX전기내역"/>
      <sheetName val="길어깨(현황)"/>
      <sheetName val="60명당사(총괄)"/>
      <sheetName val="공종별내역서"/>
      <sheetName val="SG"/>
      <sheetName val="합천내역"/>
      <sheetName val="요약&amp;결과"/>
      <sheetName val="(4-2)열관류값-2"/>
      <sheetName val="금융"/>
      <sheetName val="일위목록데이타"/>
      <sheetName val="화전내"/>
      <sheetName val="성곽내역서"/>
      <sheetName val="danga"/>
      <sheetName val="TEMP"/>
      <sheetName val="JA"/>
      <sheetName val="인테리어내역"/>
      <sheetName val="횡배수관토공수량"/>
      <sheetName val="98수문일위"/>
      <sheetName val="총괄내역서"/>
      <sheetName val="5사남"/>
      <sheetName val="미드수량"/>
      <sheetName val="3BL공동구_수량2"/>
      <sheetName val="내역서_제출1"/>
      <sheetName val="2000년_공정표1"/>
      <sheetName val="1_설계조건1"/>
      <sheetName val="_냉각수펌프1"/>
      <sheetName val="갑지_을지"/>
      <sheetName val="기타_정보통신공사"/>
      <sheetName val="정거장_설계조건"/>
      <sheetName val="노무비_근거1"/>
      <sheetName val="효성CB_1P기초1"/>
      <sheetName val="전선_및_전선관1"/>
      <sheetName val="2000_05"/>
      <sheetName val="일위대가56-1_"/>
      <sheetName val="일위대가71-1_"/>
      <sheetName val="일위대가74-1_"/>
      <sheetName val="일위대가76-1_"/>
      <sheetName val="일위대가77-1_"/>
      <sheetName val="일위대가78-1_"/>
      <sheetName val="노임단가(08_01)"/>
      <sheetName val="남양시작동자105노65기1_3화1_2"/>
      <sheetName val="출력은_금물1"/>
      <sheetName val="C_전기공사"/>
      <sheetName val="국도접속_차도부수량"/>
      <sheetName val="빌딩_안내"/>
      <sheetName val="화재_탐지_설비"/>
      <sheetName val="BSD_(2)"/>
      <sheetName val="Sheet1_(2)"/>
      <sheetName val="단가_1"/>
      <sheetName val="A_견적"/>
      <sheetName val="s_v"/>
      <sheetName val="DATA테이블1_(2)"/>
      <sheetName val="1000_DB구축_부표"/>
      <sheetName val="CT_"/>
      <sheetName val="조도계산서_(도서)"/>
      <sheetName val="1차_내역서"/>
      <sheetName val="일위대가_"/>
      <sheetName val="표__지"/>
      <sheetName val="97년_추정"/>
      <sheetName val="SHEET_PILE단가"/>
      <sheetName val="도담구내_개소별_명세"/>
      <sheetName val="3_자재비(총괄)"/>
      <sheetName val="준검_내역서"/>
      <sheetName val="5_동별횡주관경"/>
      <sheetName val="1_토공집계표"/>
      <sheetName val="플랜트_설치"/>
      <sheetName val="Cost_bd-&quot;A&quot;"/>
      <sheetName val="Summary_Sheets"/>
      <sheetName val="2_대외공문"/>
      <sheetName val="앉음벽_(2)"/>
      <sheetName val="_토목_처리장도급내역서_"/>
      <sheetName val="4_고용보험"/>
      <sheetName val="2F_회의실견적(5_14_일대)"/>
      <sheetName val="신규_수주분(사용자_정의)"/>
      <sheetName val="현장관리비_산출내역"/>
      <sheetName val="원가계산_(2)"/>
      <sheetName val="토목내역서_(도급단가)"/>
      <sheetName val="팀업무"/>
      <sheetName val="점수계산1-2"/>
      <sheetName val="담보"/>
      <sheetName val="경비2내역"/>
      <sheetName val="통합"/>
      <sheetName val="정산내역서"/>
      <sheetName val="일위대가(4蒨,蓬,"/>
      <sheetName val="AIR SHOWER_3인용_"/>
      <sheetName val="일위대가(4ꌱ⿪_x0005__x0000_"/>
      <sheetName val="일위대가(4층원격夸"/>
      <sheetName val="일위대가(4층원격咘"/>
      <sheetName val="[KKK.XLS][KKK.XLS]말뚝지/_x0000__x0013_"/>
      <sheetName val="1호맨홀토공"/>
      <sheetName val="총괄표 "/>
      <sheetName val="공내역서"/>
      <sheetName val="2공구내역서"/>
      <sheetName val="기뇣đ"/>
      <sheetName val="분祍⿪"/>
      <sheetName val="변경총괄지(1)"/>
      <sheetName val="(C)원내역"/>
      <sheetName val="관리비"/>
      <sheetName val="코드"/>
      <sheetName val="기준표"/>
      <sheetName val="수량산출목록표"/>
      <sheetName val="000000"/>
      <sheetName val="무시"/>
      <sheetName val="관로내역원"/>
      <sheetName val="CABLE SIZE-1"/>
      <sheetName val="견적대비 견적서"/>
      <sheetName val="갑  지"/>
      <sheetName val="제안서"/>
      <sheetName val="행정표준(1)"/>
      <sheetName val="행정표준(2)"/>
      <sheetName val="단면가정"/>
      <sheetName val="부재력정리"/>
      <sheetName val="경비"/>
      <sheetName val="품셈총괄표"/>
      <sheetName val="BS(5월-경리과)"/>
      <sheetName val="공정외주"/>
      <sheetName val="채권(하반기)"/>
      <sheetName val="1.검토서"/>
      <sheetName val="지급자재단가"/>
      <sheetName val="집 계 표"/>
      <sheetName val="BH-1 (2)"/>
      <sheetName val="맨홀수량산출(2호)"/>
      <sheetName val="가감수량(2호)"/>
      <sheetName val="작성방법"/>
      <sheetName val="자재(원원+원대)"/>
      <sheetName val="기안문"/>
      <sheetName val="집수정(600-700)"/>
      <sheetName val="인원계획-미화"/>
      <sheetName val="시중노임단가"/>
      <sheetName val="●수량(침구보관창고-21평)"/>
      <sheetName val="투입내역"/>
      <sheetName val="원"/>
      <sheetName val="SUS(150)"/>
      <sheetName val="미장&amp;수장공사"/>
      <sheetName val="광주운남을"/>
      <sheetName val="법면단"/>
      <sheetName val="1단계 (2)"/>
      <sheetName val="수 량 명 세 서 - 1"/>
      <sheetName val="매립"/>
      <sheetName val="#REF!"/>
      <sheetName val="기계경비산출기준"/>
      <sheetName val="기초단가"/>
      <sheetName val="경영"/>
      <sheetName val="98년"/>
      <sheetName val="실적"/>
      <sheetName val="내역서(교량)전체"/>
      <sheetName val="관급_File"/>
      <sheetName val="구역화물"/>
      <sheetName val="단위목록"/>
      <sheetName val="시험비"/>
      <sheetName val="기계경비목록"/>
      <sheetName val="견적을지"/>
      <sheetName val="변경내역"/>
      <sheetName val="개요2"/>
      <sheetName val="입찰보고"/>
      <sheetName val="기타"/>
      <sheetName val="전선(총)"/>
      <sheetName val="철근"/>
      <sheetName val="부자재_적용비율"/>
      <sheetName val="일위대가목록_"/>
      <sheetName val="MEMORY"/>
      <sheetName val="식재일위대"/>
      <sheetName val="측량요율"/>
      <sheetName val="1유리"/>
      <sheetName val="중간"/>
      <sheetName val="      "/>
      <sheetName val="제안실적sum조회"/>
      <sheetName val="선체-H"/>
      <sheetName val="설계예/"/>
      <sheetName val="공劰.勼"/>
      <sheetName val="공韛⾶_x0005_"/>
      <sheetName val="공_x0005__x0000_"/>
      <sheetName val="1 자원총괄"/>
      <sheetName val="5.지붕"/>
      <sheetName val="철근콘크리트"/>
      <sheetName val="상시"/>
      <sheetName val="접속도로1"/>
      <sheetName val="도로횡단-D300"/>
      <sheetName val="공사 Scope 표지"/>
      <sheetName val="공사 Scope"/>
      <sheetName val="원가표"/>
      <sheetName val="내역-1"/>
      <sheetName val="내역-2"/>
      <sheetName val="일위2"/>
      <sheetName val="일위3"/>
      <sheetName val="몸체(460×600)"/>
      <sheetName val="560×550"/>
      <sheetName val="590×630"/>
      <sheetName val="502(760×600)"/>
      <sheetName val="840×700"/>
      <sheetName val="4.2유효폭의 계산"/>
      <sheetName val="투찰"/>
      <sheetName val="중기솔뇨"/>
      <sheetName val="정공공사"/>
      <sheetName val="고시단가"/>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efreshError="1"/>
      <sheetData sheetId="525" refreshError="1"/>
      <sheetData sheetId="526"/>
      <sheetData sheetId="527" refreshError="1"/>
      <sheetData sheetId="528"/>
      <sheetData sheetId="529"/>
      <sheetData sheetId="530"/>
      <sheetData sheetId="531" refreshError="1"/>
      <sheetData sheetId="532"/>
      <sheetData sheetId="533"/>
      <sheetData sheetId="534"/>
      <sheetData sheetId="535"/>
      <sheetData sheetId="536"/>
      <sheetData sheetId="537"/>
      <sheetData sheetId="538" refreshError="1"/>
      <sheetData sheetId="539" refreshError="1"/>
      <sheetData sheetId="540" refreshError="1"/>
      <sheetData sheetId="541"/>
      <sheetData sheetId="542"/>
      <sheetData sheetId="543" refreshError="1"/>
      <sheetData sheetId="544" refreshError="1"/>
      <sheetData sheetId="545"/>
      <sheetData sheetId="546"/>
      <sheetData sheetId="547" refreshError="1"/>
      <sheetData sheetId="548"/>
      <sheetData sheetId="549" refreshError="1"/>
      <sheetData sheetId="550" refreshError="1"/>
      <sheetData sheetId="551" refreshError="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ow r="2">
          <cell r="A2">
            <v>0</v>
          </cell>
        </row>
      </sheetData>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Sheet1"/>
      <sheetName val="단가산출1"/>
      <sheetName val="단가산출2"/>
      <sheetName val="일위대가"/>
      <sheetName val="일위대가data"/>
      <sheetName val="이름표"/>
      <sheetName val="일위대가 (2)"/>
      <sheetName val="담장산출"/>
      <sheetName val="준검 내역서"/>
      <sheetName val="실행내역"/>
      <sheetName val="수량산출"/>
      <sheetName val="일위대가(가설)"/>
      <sheetName val="단가"/>
      <sheetName val="시설물일위"/>
      <sheetName val="매인"/>
      <sheetName val="터널조도"/>
      <sheetName val="부하계산서"/>
      <sheetName val="데이타"/>
      <sheetName val="식재인부"/>
      <sheetName val="화재 탐지 설비"/>
      <sheetName val="내역서"/>
      <sheetName val="공사개요"/>
      <sheetName val="ilch"/>
      <sheetName val="b_balju_cho"/>
      <sheetName val="가로등"/>
      <sheetName val="I一般比"/>
      <sheetName val="하조서"/>
      <sheetName val="2001단가계약(건설공사)"/>
      <sheetName val="토공(우물통,기타) "/>
      <sheetName val="단가비교표"/>
      <sheetName val="조명율표"/>
      <sheetName val="Sales Comparison"/>
      <sheetName val="단가조사"/>
      <sheetName val="집계표"/>
      <sheetName val="2009노임(공사)"/>
      <sheetName val="수량산출서"/>
      <sheetName val="수량집계표"/>
      <sheetName val="여과지동"/>
      <sheetName val="기초자료"/>
      <sheetName val="수목데이타"/>
      <sheetName val="수로BOX"/>
      <sheetName val="2"/>
      <sheetName val="과세내역(세부)"/>
      <sheetName val="일위"/>
      <sheetName val="노임단가"/>
      <sheetName val="수목표준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지촌덕평"/>
      <sheetName val="지덕잡비"/>
      <sheetName val="200"/>
      <sheetName val="cka"/>
      <sheetName val="2000년1차"/>
      <sheetName val="2000년1차잡비"/>
      <sheetName val="신규단가"/>
      <sheetName val="단가리스트"/>
      <sheetName val="입력"/>
      <sheetName val="Sheet1"/>
      <sheetName val="STANDARD"/>
      <sheetName val="원가계산서구조조정"/>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참고사항"/>
      <sheetName val="제경비"/>
      <sheetName val="초기화면"/>
      <sheetName val="수량"/>
      <sheetName val="관급자재"/>
      <sheetName val="폐기물"/>
      <sheetName val="사급"/>
      <sheetName val="내역서"/>
      <sheetName val="제경비산출서"/>
      <sheetName val="예정공정표"/>
      <sheetName val="증감표"/>
      <sheetName val="표지"/>
      <sheetName val="단가표"/>
      <sheetName val="Sheet1"/>
      <sheetName val="SLAB&quot;1&quot;"/>
      <sheetName val="200"/>
    </sheetNames>
    <sheetDataSet>
      <sheetData sheetId="0"/>
      <sheetData sheetId="1"/>
      <sheetData sheetId="2">
        <row r="8">
          <cell r="O8" t="str">
            <v>초기화면에서 공사개요를 입력하세요</v>
          </cell>
        </row>
      </sheetData>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교량명"/>
      <sheetName val="제목"/>
      <sheetName val="일반도"/>
      <sheetName val="목차"/>
      <sheetName val="설계조건"/>
      <sheetName val="상부하중"/>
      <sheetName val="하중계산"/>
      <sheetName val="안정검토"/>
      <sheetName val="사용하중"/>
      <sheetName val="강도 설계법(1)"/>
      <sheetName val="강도 설계법(2)"/>
      <sheetName val="강도 설계법(3)"/>
      <sheetName val="말뚝지지력,펀칭"/>
      <sheetName val="기초단면설계"/>
      <sheetName val="교좌검토A1"/>
      <sheetName val="주철근조립도"/>
      <sheetName val="기초단면설계 (2)"/>
      <sheetName val="날개벽설계 "/>
      <sheetName val="날개벽설계  (2)"/>
      <sheetName val="교좌받침"/>
      <sheetName val="교좌받침 (2)"/>
      <sheetName val="단가 및 재료비"/>
      <sheetName val="초기화면"/>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포장면적산출"/>
      <sheetName val="포장수량집계"/>
      <sheetName val="포장재료집계표"/>
      <sheetName val="포장총괄집계표"/>
      <sheetName val="접속도로수량집계표"/>
      <sheetName val="접속도로수량"/>
      <sheetName val="골재산출"/>
      <sheetName val="200"/>
      <sheetName val="단가"/>
      <sheetName val="ACUNIT"/>
      <sheetName val="원가계산"/>
      <sheetName val="Sheet1"/>
      <sheetName val="토공사"/>
      <sheetName val="입력자료(노무비)"/>
      <sheetName val="하조서"/>
      <sheetName val="공정코드"/>
      <sheetName val="MAIN_TABLE"/>
      <sheetName val="종단계산"/>
    </sheetNames>
    <sheetDataSet>
      <sheetData sheetId="0"/>
      <sheetData sheetId="1"/>
      <sheetData sheetId="2" refreshError="1">
        <row r="9">
          <cell r="G9">
            <v>4.7553000000000001</v>
          </cell>
        </row>
      </sheetData>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  차"/>
      <sheetName val="1.설계조건"/>
      <sheetName val="2.단면가정"/>
      <sheetName val="3.하중계산"/>
      <sheetName val="4.내진설계"/>
      <sheetName val="5.모델링"/>
      <sheetName val="5.5INPUTDATA"/>
      <sheetName val="6.해석결과"/>
      <sheetName val="7.SLAB,BOX단면설계"/>
      <sheetName val="7.2사용성 검토"/>
      <sheetName val="7.3우각부검토"/>
      <sheetName val="7.4 BOX흙막이벽"/>
      <sheetName val="7.5피로검토"/>
      <sheetName val="8.아치리브 설계"/>
      <sheetName val="8.4리브단면검토설계"/>
      <sheetName val="9.기초안정"/>
      <sheetName val="10.기초단면"/>
      <sheetName val="11.날개벽"/>
      <sheetName val="12.접속슬래브"/>
      <sheetName val="12.2브래킷"/>
      <sheetName val="13. 기타검토"/>
      <sheetName val="14.주철근조립도"/>
      <sheetName val="4-2.아치리브선형데이타"/>
      <sheetName val="Outputdata-1"/>
      <sheetName val="Outputdata-2"/>
      <sheetName val="Displacement"/>
      <sheetName val="2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P28"/>
  <sheetViews>
    <sheetView tabSelected="1" view="pageBreakPreview" zoomScale="75" zoomScaleNormal="75" zoomScaleSheetLayoutView="75" workbookViewId="0">
      <selection activeCell="K14" sqref="K14"/>
    </sheetView>
  </sheetViews>
  <sheetFormatPr defaultColWidth="8.75" defaultRowHeight="14.25"/>
  <cols>
    <col min="1" max="10" width="10.125" style="235" customWidth="1"/>
    <col min="11" max="11" width="11.625" style="235" customWidth="1"/>
    <col min="12" max="16" width="10.125" style="235" customWidth="1"/>
    <col min="17" max="256" width="8.75" style="235"/>
    <col min="257" max="258" width="10.125" style="235" customWidth="1"/>
    <col min="259" max="260" width="9.5" style="235" customWidth="1"/>
    <col min="261" max="262" width="8.25" style="235" customWidth="1"/>
    <col min="263" max="263" width="7.25" style="235" customWidth="1"/>
    <col min="264" max="264" width="5.25" style="235" customWidth="1"/>
    <col min="265" max="265" width="7.25" style="235" customWidth="1"/>
    <col min="266" max="266" width="20.75" style="235" customWidth="1"/>
    <col min="267" max="267" width="10.25" style="235" customWidth="1"/>
    <col min="268" max="268" width="5.75" style="235" customWidth="1"/>
    <col min="269" max="269" width="4.5" style="235" customWidth="1"/>
    <col min="270" max="270" width="20.25" style="235" customWidth="1"/>
    <col min="271" max="271" width="8.75" style="235"/>
    <col min="272" max="272" width="12.25" style="235" customWidth="1"/>
    <col min="273" max="512" width="8.75" style="235"/>
    <col min="513" max="514" width="10.125" style="235" customWidth="1"/>
    <col min="515" max="516" width="9.5" style="235" customWidth="1"/>
    <col min="517" max="518" width="8.25" style="235" customWidth="1"/>
    <col min="519" max="519" width="7.25" style="235" customWidth="1"/>
    <col min="520" max="520" width="5.25" style="235" customWidth="1"/>
    <col min="521" max="521" width="7.25" style="235" customWidth="1"/>
    <col min="522" max="522" width="20.75" style="235" customWidth="1"/>
    <col min="523" max="523" width="10.25" style="235" customWidth="1"/>
    <col min="524" max="524" width="5.75" style="235" customWidth="1"/>
    <col min="525" max="525" width="4.5" style="235" customWidth="1"/>
    <col min="526" max="526" width="20.25" style="235" customWidth="1"/>
    <col min="527" max="527" width="8.75" style="235"/>
    <col min="528" max="528" width="12.25" style="235" customWidth="1"/>
    <col min="529" max="768" width="8.75" style="235"/>
    <col min="769" max="770" width="10.125" style="235" customWidth="1"/>
    <col min="771" max="772" width="9.5" style="235" customWidth="1"/>
    <col min="773" max="774" width="8.25" style="235" customWidth="1"/>
    <col min="775" max="775" width="7.25" style="235" customWidth="1"/>
    <col min="776" max="776" width="5.25" style="235" customWidth="1"/>
    <col min="777" max="777" width="7.25" style="235" customWidth="1"/>
    <col min="778" max="778" width="20.75" style="235" customWidth="1"/>
    <col min="779" max="779" width="10.25" style="235" customWidth="1"/>
    <col min="780" max="780" width="5.75" style="235" customWidth="1"/>
    <col min="781" max="781" width="4.5" style="235" customWidth="1"/>
    <col min="782" max="782" width="20.25" style="235" customWidth="1"/>
    <col min="783" max="783" width="8.75" style="235"/>
    <col min="784" max="784" width="12.25" style="235" customWidth="1"/>
    <col min="785" max="1024" width="8.75" style="235"/>
    <col min="1025" max="1026" width="10.125" style="235" customWidth="1"/>
    <col min="1027" max="1028" width="9.5" style="235" customWidth="1"/>
    <col min="1029" max="1030" width="8.25" style="235" customWidth="1"/>
    <col min="1031" max="1031" width="7.25" style="235" customWidth="1"/>
    <col min="1032" max="1032" width="5.25" style="235" customWidth="1"/>
    <col min="1033" max="1033" width="7.25" style="235" customWidth="1"/>
    <col min="1034" max="1034" width="20.75" style="235" customWidth="1"/>
    <col min="1035" max="1035" width="10.25" style="235" customWidth="1"/>
    <col min="1036" max="1036" width="5.75" style="235" customWidth="1"/>
    <col min="1037" max="1037" width="4.5" style="235" customWidth="1"/>
    <col min="1038" max="1038" width="20.25" style="235" customWidth="1"/>
    <col min="1039" max="1039" width="8.75" style="235"/>
    <col min="1040" max="1040" width="12.25" style="235" customWidth="1"/>
    <col min="1041" max="1280" width="8.75" style="235"/>
    <col min="1281" max="1282" width="10.125" style="235" customWidth="1"/>
    <col min="1283" max="1284" width="9.5" style="235" customWidth="1"/>
    <col min="1285" max="1286" width="8.25" style="235" customWidth="1"/>
    <col min="1287" max="1287" width="7.25" style="235" customWidth="1"/>
    <col min="1288" max="1288" width="5.25" style="235" customWidth="1"/>
    <col min="1289" max="1289" width="7.25" style="235" customWidth="1"/>
    <col min="1290" max="1290" width="20.75" style="235" customWidth="1"/>
    <col min="1291" max="1291" width="10.25" style="235" customWidth="1"/>
    <col min="1292" max="1292" width="5.75" style="235" customWidth="1"/>
    <col min="1293" max="1293" width="4.5" style="235" customWidth="1"/>
    <col min="1294" max="1294" width="20.25" style="235" customWidth="1"/>
    <col min="1295" max="1295" width="8.75" style="235"/>
    <col min="1296" max="1296" width="12.25" style="235" customWidth="1"/>
    <col min="1297" max="1536" width="8.75" style="235"/>
    <col min="1537" max="1538" width="10.125" style="235" customWidth="1"/>
    <col min="1539" max="1540" width="9.5" style="235" customWidth="1"/>
    <col min="1541" max="1542" width="8.25" style="235" customWidth="1"/>
    <col min="1543" max="1543" width="7.25" style="235" customWidth="1"/>
    <col min="1544" max="1544" width="5.25" style="235" customWidth="1"/>
    <col min="1545" max="1545" width="7.25" style="235" customWidth="1"/>
    <col min="1546" max="1546" width="20.75" style="235" customWidth="1"/>
    <col min="1547" max="1547" width="10.25" style="235" customWidth="1"/>
    <col min="1548" max="1548" width="5.75" style="235" customWidth="1"/>
    <col min="1549" max="1549" width="4.5" style="235" customWidth="1"/>
    <col min="1550" max="1550" width="20.25" style="235" customWidth="1"/>
    <col min="1551" max="1551" width="8.75" style="235"/>
    <col min="1552" max="1552" width="12.25" style="235" customWidth="1"/>
    <col min="1553" max="1792" width="8.75" style="235"/>
    <col min="1793" max="1794" width="10.125" style="235" customWidth="1"/>
    <col min="1795" max="1796" width="9.5" style="235" customWidth="1"/>
    <col min="1797" max="1798" width="8.25" style="235" customWidth="1"/>
    <col min="1799" max="1799" width="7.25" style="235" customWidth="1"/>
    <col min="1800" max="1800" width="5.25" style="235" customWidth="1"/>
    <col min="1801" max="1801" width="7.25" style="235" customWidth="1"/>
    <col min="1802" max="1802" width="20.75" style="235" customWidth="1"/>
    <col min="1803" max="1803" width="10.25" style="235" customWidth="1"/>
    <col min="1804" max="1804" width="5.75" style="235" customWidth="1"/>
    <col min="1805" max="1805" width="4.5" style="235" customWidth="1"/>
    <col min="1806" max="1806" width="20.25" style="235" customWidth="1"/>
    <col min="1807" max="1807" width="8.75" style="235"/>
    <col min="1808" max="1808" width="12.25" style="235" customWidth="1"/>
    <col min="1809" max="2048" width="8.75" style="235"/>
    <col min="2049" max="2050" width="10.125" style="235" customWidth="1"/>
    <col min="2051" max="2052" width="9.5" style="235" customWidth="1"/>
    <col min="2053" max="2054" width="8.25" style="235" customWidth="1"/>
    <col min="2055" max="2055" width="7.25" style="235" customWidth="1"/>
    <col min="2056" max="2056" width="5.25" style="235" customWidth="1"/>
    <col min="2057" max="2057" width="7.25" style="235" customWidth="1"/>
    <col min="2058" max="2058" width="20.75" style="235" customWidth="1"/>
    <col min="2059" max="2059" width="10.25" style="235" customWidth="1"/>
    <col min="2060" max="2060" width="5.75" style="235" customWidth="1"/>
    <col min="2061" max="2061" width="4.5" style="235" customWidth="1"/>
    <col min="2062" max="2062" width="20.25" style="235" customWidth="1"/>
    <col min="2063" max="2063" width="8.75" style="235"/>
    <col min="2064" max="2064" width="12.25" style="235" customWidth="1"/>
    <col min="2065" max="2304" width="8.75" style="235"/>
    <col min="2305" max="2306" width="10.125" style="235" customWidth="1"/>
    <col min="2307" max="2308" width="9.5" style="235" customWidth="1"/>
    <col min="2309" max="2310" width="8.25" style="235" customWidth="1"/>
    <col min="2311" max="2311" width="7.25" style="235" customWidth="1"/>
    <col min="2312" max="2312" width="5.25" style="235" customWidth="1"/>
    <col min="2313" max="2313" width="7.25" style="235" customWidth="1"/>
    <col min="2314" max="2314" width="20.75" style="235" customWidth="1"/>
    <col min="2315" max="2315" width="10.25" style="235" customWidth="1"/>
    <col min="2316" max="2316" width="5.75" style="235" customWidth="1"/>
    <col min="2317" max="2317" width="4.5" style="235" customWidth="1"/>
    <col min="2318" max="2318" width="20.25" style="235" customWidth="1"/>
    <col min="2319" max="2319" width="8.75" style="235"/>
    <col min="2320" max="2320" width="12.25" style="235" customWidth="1"/>
    <col min="2321" max="2560" width="8.75" style="235"/>
    <col min="2561" max="2562" width="10.125" style="235" customWidth="1"/>
    <col min="2563" max="2564" width="9.5" style="235" customWidth="1"/>
    <col min="2565" max="2566" width="8.25" style="235" customWidth="1"/>
    <col min="2567" max="2567" width="7.25" style="235" customWidth="1"/>
    <col min="2568" max="2568" width="5.25" style="235" customWidth="1"/>
    <col min="2569" max="2569" width="7.25" style="235" customWidth="1"/>
    <col min="2570" max="2570" width="20.75" style="235" customWidth="1"/>
    <col min="2571" max="2571" width="10.25" style="235" customWidth="1"/>
    <col min="2572" max="2572" width="5.75" style="235" customWidth="1"/>
    <col min="2573" max="2573" width="4.5" style="235" customWidth="1"/>
    <col min="2574" max="2574" width="20.25" style="235" customWidth="1"/>
    <col min="2575" max="2575" width="8.75" style="235"/>
    <col min="2576" max="2576" width="12.25" style="235" customWidth="1"/>
    <col min="2577" max="2816" width="8.75" style="235"/>
    <col min="2817" max="2818" width="10.125" style="235" customWidth="1"/>
    <col min="2819" max="2820" width="9.5" style="235" customWidth="1"/>
    <col min="2821" max="2822" width="8.25" style="235" customWidth="1"/>
    <col min="2823" max="2823" width="7.25" style="235" customWidth="1"/>
    <col min="2824" max="2824" width="5.25" style="235" customWidth="1"/>
    <col min="2825" max="2825" width="7.25" style="235" customWidth="1"/>
    <col min="2826" max="2826" width="20.75" style="235" customWidth="1"/>
    <col min="2827" max="2827" width="10.25" style="235" customWidth="1"/>
    <col min="2828" max="2828" width="5.75" style="235" customWidth="1"/>
    <col min="2829" max="2829" width="4.5" style="235" customWidth="1"/>
    <col min="2830" max="2830" width="20.25" style="235" customWidth="1"/>
    <col min="2831" max="2831" width="8.75" style="235"/>
    <col min="2832" max="2832" width="12.25" style="235" customWidth="1"/>
    <col min="2833" max="3072" width="8.75" style="235"/>
    <col min="3073" max="3074" width="10.125" style="235" customWidth="1"/>
    <col min="3075" max="3076" width="9.5" style="235" customWidth="1"/>
    <col min="3077" max="3078" width="8.25" style="235" customWidth="1"/>
    <col min="3079" max="3079" width="7.25" style="235" customWidth="1"/>
    <col min="3080" max="3080" width="5.25" style="235" customWidth="1"/>
    <col min="3081" max="3081" width="7.25" style="235" customWidth="1"/>
    <col min="3082" max="3082" width="20.75" style="235" customWidth="1"/>
    <col min="3083" max="3083" width="10.25" style="235" customWidth="1"/>
    <col min="3084" max="3084" width="5.75" style="235" customWidth="1"/>
    <col min="3085" max="3085" width="4.5" style="235" customWidth="1"/>
    <col min="3086" max="3086" width="20.25" style="235" customWidth="1"/>
    <col min="3087" max="3087" width="8.75" style="235"/>
    <col min="3088" max="3088" width="12.25" style="235" customWidth="1"/>
    <col min="3089" max="3328" width="8.75" style="235"/>
    <col min="3329" max="3330" width="10.125" style="235" customWidth="1"/>
    <col min="3331" max="3332" width="9.5" style="235" customWidth="1"/>
    <col min="3333" max="3334" width="8.25" style="235" customWidth="1"/>
    <col min="3335" max="3335" width="7.25" style="235" customWidth="1"/>
    <col min="3336" max="3336" width="5.25" style="235" customWidth="1"/>
    <col min="3337" max="3337" width="7.25" style="235" customWidth="1"/>
    <col min="3338" max="3338" width="20.75" style="235" customWidth="1"/>
    <col min="3339" max="3339" width="10.25" style="235" customWidth="1"/>
    <col min="3340" max="3340" width="5.75" style="235" customWidth="1"/>
    <col min="3341" max="3341" width="4.5" style="235" customWidth="1"/>
    <col min="3342" max="3342" width="20.25" style="235" customWidth="1"/>
    <col min="3343" max="3343" width="8.75" style="235"/>
    <col min="3344" max="3344" width="12.25" style="235" customWidth="1"/>
    <col min="3345" max="3584" width="8.75" style="235"/>
    <col min="3585" max="3586" width="10.125" style="235" customWidth="1"/>
    <col min="3587" max="3588" width="9.5" style="235" customWidth="1"/>
    <col min="3589" max="3590" width="8.25" style="235" customWidth="1"/>
    <col min="3591" max="3591" width="7.25" style="235" customWidth="1"/>
    <col min="3592" max="3592" width="5.25" style="235" customWidth="1"/>
    <col min="3593" max="3593" width="7.25" style="235" customWidth="1"/>
    <col min="3594" max="3594" width="20.75" style="235" customWidth="1"/>
    <col min="3595" max="3595" width="10.25" style="235" customWidth="1"/>
    <col min="3596" max="3596" width="5.75" style="235" customWidth="1"/>
    <col min="3597" max="3597" width="4.5" style="235" customWidth="1"/>
    <col min="3598" max="3598" width="20.25" style="235" customWidth="1"/>
    <col min="3599" max="3599" width="8.75" style="235"/>
    <col min="3600" max="3600" width="12.25" style="235" customWidth="1"/>
    <col min="3601" max="3840" width="8.75" style="235"/>
    <col min="3841" max="3842" width="10.125" style="235" customWidth="1"/>
    <col min="3843" max="3844" width="9.5" style="235" customWidth="1"/>
    <col min="3845" max="3846" width="8.25" style="235" customWidth="1"/>
    <col min="3847" max="3847" width="7.25" style="235" customWidth="1"/>
    <col min="3848" max="3848" width="5.25" style="235" customWidth="1"/>
    <col min="3849" max="3849" width="7.25" style="235" customWidth="1"/>
    <col min="3850" max="3850" width="20.75" style="235" customWidth="1"/>
    <col min="3851" max="3851" width="10.25" style="235" customWidth="1"/>
    <col min="3852" max="3852" width="5.75" style="235" customWidth="1"/>
    <col min="3853" max="3853" width="4.5" style="235" customWidth="1"/>
    <col min="3854" max="3854" width="20.25" style="235" customWidth="1"/>
    <col min="3855" max="3855" width="8.75" style="235"/>
    <col min="3856" max="3856" width="12.25" style="235" customWidth="1"/>
    <col min="3857" max="4096" width="8.75" style="235"/>
    <col min="4097" max="4098" width="10.125" style="235" customWidth="1"/>
    <col min="4099" max="4100" width="9.5" style="235" customWidth="1"/>
    <col min="4101" max="4102" width="8.25" style="235" customWidth="1"/>
    <col min="4103" max="4103" width="7.25" style="235" customWidth="1"/>
    <col min="4104" max="4104" width="5.25" style="235" customWidth="1"/>
    <col min="4105" max="4105" width="7.25" style="235" customWidth="1"/>
    <col min="4106" max="4106" width="20.75" style="235" customWidth="1"/>
    <col min="4107" max="4107" width="10.25" style="235" customWidth="1"/>
    <col min="4108" max="4108" width="5.75" style="235" customWidth="1"/>
    <col min="4109" max="4109" width="4.5" style="235" customWidth="1"/>
    <col min="4110" max="4110" width="20.25" style="235" customWidth="1"/>
    <col min="4111" max="4111" width="8.75" style="235"/>
    <col min="4112" max="4112" width="12.25" style="235" customWidth="1"/>
    <col min="4113" max="4352" width="8.75" style="235"/>
    <col min="4353" max="4354" width="10.125" style="235" customWidth="1"/>
    <col min="4355" max="4356" width="9.5" style="235" customWidth="1"/>
    <col min="4357" max="4358" width="8.25" style="235" customWidth="1"/>
    <col min="4359" max="4359" width="7.25" style="235" customWidth="1"/>
    <col min="4360" max="4360" width="5.25" style="235" customWidth="1"/>
    <col min="4361" max="4361" width="7.25" style="235" customWidth="1"/>
    <col min="4362" max="4362" width="20.75" style="235" customWidth="1"/>
    <col min="4363" max="4363" width="10.25" style="235" customWidth="1"/>
    <col min="4364" max="4364" width="5.75" style="235" customWidth="1"/>
    <col min="4365" max="4365" width="4.5" style="235" customWidth="1"/>
    <col min="4366" max="4366" width="20.25" style="235" customWidth="1"/>
    <col min="4367" max="4367" width="8.75" style="235"/>
    <col min="4368" max="4368" width="12.25" style="235" customWidth="1"/>
    <col min="4369" max="4608" width="8.75" style="235"/>
    <col min="4609" max="4610" width="10.125" style="235" customWidth="1"/>
    <col min="4611" max="4612" width="9.5" style="235" customWidth="1"/>
    <col min="4613" max="4614" width="8.25" style="235" customWidth="1"/>
    <col min="4615" max="4615" width="7.25" style="235" customWidth="1"/>
    <col min="4616" max="4616" width="5.25" style="235" customWidth="1"/>
    <col min="4617" max="4617" width="7.25" style="235" customWidth="1"/>
    <col min="4618" max="4618" width="20.75" style="235" customWidth="1"/>
    <col min="4619" max="4619" width="10.25" style="235" customWidth="1"/>
    <col min="4620" max="4620" width="5.75" style="235" customWidth="1"/>
    <col min="4621" max="4621" width="4.5" style="235" customWidth="1"/>
    <col min="4622" max="4622" width="20.25" style="235" customWidth="1"/>
    <col min="4623" max="4623" width="8.75" style="235"/>
    <col min="4624" max="4624" width="12.25" style="235" customWidth="1"/>
    <col min="4625" max="4864" width="8.75" style="235"/>
    <col min="4865" max="4866" width="10.125" style="235" customWidth="1"/>
    <col min="4867" max="4868" width="9.5" style="235" customWidth="1"/>
    <col min="4869" max="4870" width="8.25" style="235" customWidth="1"/>
    <col min="4871" max="4871" width="7.25" style="235" customWidth="1"/>
    <col min="4872" max="4872" width="5.25" style="235" customWidth="1"/>
    <col min="4873" max="4873" width="7.25" style="235" customWidth="1"/>
    <col min="4874" max="4874" width="20.75" style="235" customWidth="1"/>
    <col min="4875" max="4875" width="10.25" style="235" customWidth="1"/>
    <col min="4876" max="4876" width="5.75" style="235" customWidth="1"/>
    <col min="4877" max="4877" width="4.5" style="235" customWidth="1"/>
    <col min="4878" max="4878" width="20.25" style="235" customWidth="1"/>
    <col min="4879" max="4879" width="8.75" style="235"/>
    <col min="4880" max="4880" width="12.25" style="235" customWidth="1"/>
    <col min="4881" max="5120" width="8.75" style="235"/>
    <col min="5121" max="5122" width="10.125" style="235" customWidth="1"/>
    <col min="5123" max="5124" width="9.5" style="235" customWidth="1"/>
    <col min="5125" max="5126" width="8.25" style="235" customWidth="1"/>
    <col min="5127" max="5127" width="7.25" style="235" customWidth="1"/>
    <col min="5128" max="5128" width="5.25" style="235" customWidth="1"/>
    <col min="5129" max="5129" width="7.25" style="235" customWidth="1"/>
    <col min="5130" max="5130" width="20.75" style="235" customWidth="1"/>
    <col min="5131" max="5131" width="10.25" style="235" customWidth="1"/>
    <col min="5132" max="5132" width="5.75" style="235" customWidth="1"/>
    <col min="5133" max="5133" width="4.5" style="235" customWidth="1"/>
    <col min="5134" max="5134" width="20.25" style="235" customWidth="1"/>
    <col min="5135" max="5135" width="8.75" style="235"/>
    <col min="5136" max="5136" width="12.25" style="235" customWidth="1"/>
    <col min="5137" max="5376" width="8.75" style="235"/>
    <col min="5377" max="5378" width="10.125" style="235" customWidth="1"/>
    <col min="5379" max="5380" width="9.5" style="235" customWidth="1"/>
    <col min="5381" max="5382" width="8.25" style="235" customWidth="1"/>
    <col min="5383" max="5383" width="7.25" style="235" customWidth="1"/>
    <col min="5384" max="5384" width="5.25" style="235" customWidth="1"/>
    <col min="5385" max="5385" width="7.25" style="235" customWidth="1"/>
    <col min="5386" max="5386" width="20.75" style="235" customWidth="1"/>
    <col min="5387" max="5387" width="10.25" style="235" customWidth="1"/>
    <col min="5388" max="5388" width="5.75" style="235" customWidth="1"/>
    <col min="5389" max="5389" width="4.5" style="235" customWidth="1"/>
    <col min="5390" max="5390" width="20.25" style="235" customWidth="1"/>
    <col min="5391" max="5391" width="8.75" style="235"/>
    <col min="5392" max="5392" width="12.25" style="235" customWidth="1"/>
    <col min="5393" max="5632" width="8.75" style="235"/>
    <col min="5633" max="5634" width="10.125" style="235" customWidth="1"/>
    <col min="5635" max="5636" width="9.5" style="235" customWidth="1"/>
    <col min="5637" max="5638" width="8.25" style="235" customWidth="1"/>
    <col min="5639" max="5639" width="7.25" style="235" customWidth="1"/>
    <col min="5640" max="5640" width="5.25" style="235" customWidth="1"/>
    <col min="5641" max="5641" width="7.25" style="235" customWidth="1"/>
    <col min="5642" max="5642" width="20.75" style="235" customWidth="1"/>
    <col min="5643" max="5643" width="10.25" style="235" customWidth="1"/>
    <col min="5644" max="5644" width="5.75" style="235" customWidth="1"/>
    <col min="5645" max="5645" width="4.5" style="235" customWidth="1"/>
    <col min="5646" max="5646" width="20.25" style="235" customWidth="1"/>
    <col min="5647" max="5647" width="8.75" style="235"/>
    <col min="5648" max="5648" width="12.25" style="235" customWidth="1"/>
    <col min="5649" max="5888" width="8.75" style="235"/>
    <col min="5889" max="5890" width="10.125" style="235" customWidth="1"/>
    <col min="5891" max="5892" width="9.5" style="235" customWidth="1"/>
    <col min="5893" max="5894" width="8.25" style="235" customWidth="1"/>
    <col min="5895" max="5895" width="7.25" style="235" customWidth="1"/>
    <col min="5896" max="5896" width="5.25" style="235" customWidth="1"/>
    <col min="5897" max="5897" width="7.25" style="235" customWidth="1"/>
    <col min="5898" max="5898" width="20.75" style="235" customWidth="1"/>
    <col min="5899" max="5899" width="10.25" style="235" customWidth="1"/>
    <col min="5900" max="5900" width="5.75" style="235" customWidth="1"/>
    <col min="5901" max="5901" width="4.5" style="235" customWidth="1"/>
    <col min="5902" max="5902" width="20.25" style="235" customWidth="1"/>
    <col min="5903" max="5903" width="8.75" style="235"/>
    <col min="5904" max="5904" width="12.25" style="235" customWidth="1"/>
    <col min="5905" max="6144" width="8.75" style="235"/>
    <col min="6145" max="6146" width="10.125" style="235" customWidth="1"/>
    <col min="6147" max="6148" width="9.5" style="235" customWidth="1"/>
    <col min="6149" max="6150" width="8.25" style="235" customWidth="1"/>
    <col min="6151" max="6151" width="7.25" style="235" customWidth="1"/>
    <col min="6152" max="6152" width="5.25" style="235" customWidth="1"/>
    <col min="6153" max="6153" width="7.25" style="235" customWidth="1"/>
    <col min="6154" max="6154" width="20.75" style="235" customWidth="1"/>
    <col min="6155" max="6155" width="10.25" style="235" customWidth="1"/>
    <col min="6156" max="6156" width="5.75" style="235" customWidth="1"/>
    <col min="6157" max="6157" width="4.5" style="235" customWidth="1"/>
    <col min="6158" max="6158" width="20.25" style="235" customWidth="1"/>
    <col min="6159" max="6159" width="8.75" style="235"/>
    <col min="6160" max="6160" width="12.25" style="235" customWidth="1"/>
    <col min="6161" max="6400" width="8.75" style="235"/>
    <col min="6401" max="6402" width="10.125" style="235" customWidth="1"/>
    <col min="6403" max="6404" width="9.5" style="235" customWidth="1"/>
    <col min="6405" max="6406" width="8.25" style="235" customWidth="1"/>
    <col min="6407" max="6407" width="7.25" style="235" customWidth="1"/>
    <col min="6408" max="6408" width="5.25" style="235" customWidth="1"/>
    <col min="6409" max="6409" width="7.25" style="235" customWidth="1"/>
    <col min="6410" max="6410" width="20.75" style="235" customWidth="1"/>
    <col min="6411" max="6411" width="10.25" style="235" customWidth="1"/>
    <col min="6412" max="6412" width="5.75" style="235" customWidth="1"/>
    <col min="6413" max="6413" width="4.5" style="235" customWidth="1"/>
    <col min="6414" max="6414" width="20.25" style="235" customWidth="1"/>
    <col min="6415" max="6415" width="8.75" style="235"/>
    <col min="6416" max="6416" width="12.25" style="235" customWidth="1"/>
    <col min="6417" max="6656" width="8.75" style="235"/>
    <col min="6657" max="6658" width="10.125" style="235" customWidth="1"/>
    <col min="6659" max="6660" width="9.5" style="235" customWidth="1"/>
    <col min="6661" max="6662" width="8.25" style="235" customWidth="1"/>
    <col min="6663" max="6663" width="7.25" style="235" customWidth="1"/>
    <col min="6664" max="6664" width="5.25" style="235" customWidth="1"/>
    <col min="6665" max="6665" width="7.25" style="235" customWidth="1"/>
    <col min="6666" max="6666" width="20.75" style="235" customWidth="1"/>
    <col min="6667" max="6667" width="10.25" style="235" customWidth="1"/>
    <col min="6668" max="6668" width="5.75" style="235" customWidth="1"/>
    <col min="6669" max="6669" width="4.5" style="235" customWidth="1"/>
    <col min="6670" max="6670" width="20.25" style="235" customWidth="1"/>
    <col min="6671" max="6671" width="8.75" style="235"/>
    <col min="6672" max="6672" width="12.25" style="235" customWidth="1"/>
    <col min="6673" max="6912" width="8.75" style="235"/>
    <col min="6913" max="6914" width="10.125" style="235" customWidth="1"/>
    <col min="6915" max="6916" width="9.5" style="235" customWidth="1"/>
    <col min="6917" max="6918" width="8.25" style="235" customWidth="1"/>
    <col min="6919" max="6919" width="7.25" style="235" customWidth="1"/>
    <col min="6920" max="6920" width="5.25" style="235" customWidth="1"/>
    <col min="6921" max="6921" width="7.25" style="235" customWidth="1"/>
    <col min="6922" max="6922" width="20.75" style="235" customWidth="1"/>
    <col min="6923" max="6923" width="10.25" style="235" customWidth="1"/>
    <col min="6924" max="6924" width="5.75" style="235" customWidth="1"/>
    <col min="6925" max="6925" width="4.5" style="235" customWidth="1"/>
    <col min="6926" max="6926" width="20.25" style="235" customWidth="1"/>
    <col min="6927" max="6927" width="8.75" style="235"/>
    <col min="6928" max="6928" width="12.25" style="235" customWidth="1"/>
    <col min="6929" max="7168" width="8.75" style="235"/>
    <col min="7169" max="7170" width="10.125" style="235" customWidth="1"/>
    <col min="7171" max="7172" width="9.5" style="235" customWidth="1"/>
    <col min="7173" max="7174" width="8.25" style="235" customWidth="1"/>
    <col min="7175" max="7175" width="7.25" style="235" customWidth="1"/>
    <col min="7176" max="7176" width="5.25" style="235" customWidth="1"/>
    <col min="7177" max="7177" width="7.25" style="235" customWidth="1"/>
    <col min="7178" max="7178" width="20.75" style="235" customWidth="1"/>
    <col min="7179" max="7179" width="10.25" style="235" customWidth="1"/>
    <col min="7180" max="7180" width="5.75" style="235" customWidth="1"/>
    <col min="7181" max="7181" width="4.5" style="235" customWidth="1"/>
    <col min="7182" max="7182" width="20.25" style="235" customWidth="1"/>
    <col min="7183" max="7183" width="8.75" style="235"/>
    <col min="7184" max="7184" width="12.25" style="235" customWidth="1"/>
    <col min="7185" max="7424" width="8.75" style="235"/>
    <col min="7425" max="7426" width="10.125" style="235" customWidth="1"/>
    <col min="7427" max="7428" width="9.5" style="235" customWidth="1"/>
    <col min="7429" max="7430" width="8.25" style="235" customWidth="1"/>
    <col min="7431" max="7431" width="7.25" style="235" customWidth="1"/>
    <col min="7432" max="7432" width="5.25" style="235" customWidth="1"/>
    <col min="7433" max="7433" width="7.25" style="235" customWidth="1"/>
    <col min="7434" max="7434" width="20.75" style="235" customWidth="1"/>
    <col min="7435" max="7435" width="10.25" style="235" customWidth="1"/>
    <col min="7436" max="7436" width="5.75" style="235" customWidth="1"/>
    <col min="7437" max="7437" width="4.5" style="235" customWidth="1"/>
    <col min="7438" max="7438" width="20.25" style="235" customWidth="1"/>
    <col min="7439" max="7439" width="8.75" style="235"/>
    <col min="7440" max="7440" width="12.25" style="235" customWidth="1"/>
    <col min="7441" max="7680" width="8.75" style="235"/>
    <col min="7681" max="7682" width="10.125" style="235" customWidth="1"/>
    <col min="7683" max="7684" width="9.5" style="235" customWidth="1"/>
    <col min="7685" max="7686" width="8.25" style="235" customWidth="1"/>
    <col min="7687" max="7687" width="7.25" style="235" customWidth="1"/>
    <col min="7688" max="7688" width="5.25" style="235" customWidth="1"/>
    <col min="7689" max="7689" width="7.25" style="235" customWidth="1"/>
    <col min="7690" max="7690" width="20.75" style="235" customWidth="1"/>
    <col min="7691" max="7691" width="10.25" style="235" customWidth="1"/>
    <col min="7692" max="7692" width="5.75" style="235" customWidth="1"/>
    <col min="7693" max="7693" width="4.5" style="235" customWidth="1"/>
    <col min="7694" max="7694" width="20.25" style="235" customWidth="1"/>
    <col min="7695" max="7695" width="8.75" style="235"/>
    <col min="7696" max="7696" width="12.25" style="235" customWidth="1"/>
    <col min="7697" max="7936" width="8.75" style="235"/>
    <col min="7937" max="7938" width="10.125" style="235" customWidth="1"/>
    <col min="7939" max="7940" width="9.5" style="235" customWidth="1"/>
    <col min="7941" max="7942" width="8.25" style="235" customWidth="1"/>
    <col min="7943" max="7943" width="7.25" style="235" customWidth="1"/>
    <col min="7944" max="7944" width="5.25" style="235" customWidth="1"/>
    <col min="7945" max="7945" width="7.25" style="235" customWidth="1"/>
    <col min="7946" max="7946" width="20.75" style="235" customWidth="1"/>
    <col min="7947" max="7947" width="10.25" style="235" customWidth="1"/>
    <col min="7948" max="7948" width="5.75" style="235" customWidth="1"/>
    <col min="7949" max="7949" width="4.5" style="235" customWidth="1"/>
    <col min="7950" max="7950" width="20.25" style="235" customWidth="1"/>
    <col min="7951" max="7951" width="8.75" style="235"/>
    <col min="7952" max="7952" width="12.25" style="235" customWidth="1"/>
    <col min="7953" max="8192" width="8.75" style="235"/>
    <col min="8193" max="8194" width="10.125" style="235" customWidth="1"/>
    <col min="8195" max="8196" width="9.5" style="235" customWidth="1"/>
    <col min="8197" max="8198" width="8.25" style="235" customWidth="1"/>
    <col min="8199" max="8199" width="7.25" style="235" customWidth="1"/>
    <col min="8200" max="8200" width="5.25" style="235" customWidth="1"/>
    <col min="8201" max="8201" width="7.25" style="235" customWidth="1"/>
    <col min="8202" max="8202" width="20.75" style="235" customWidth="1"/>
    <col min="8203" max="8203" width="10.25" style="235" customWidth="1"/>
    <col min="8204" max="8204" width="5.75" style="235" customWidth="1"/>
    <col min="8205" max="8205" width="4.5" style="235" customWidth="1"/>
    <col min="8206" max="8206" width="20.25" style="235" customWidth="1"/>
    <col min="8207" max="8207" width="8.75" style="235"/>
    <col min="8208" max="8208" width="12.25" style="235" customWidth="1"/>
    <col min="8209" max="8448" width="8.75" style="235"/>
    <col min="8449" max="8450" width="10.125" style="235" customWidth="1"/>
    <col min="8451" max="8452" width="9.5" style="235" customWidth="1"/>
    <col min="8453" max="8454" width="8.25" style="235" customWidth="1"/>
    <col min="8455" max="8455" width="7.25" style="235" customWidth="1"/>
    <col min="8456" max="8456" width="5.25" style="235" customWidth="1"/>
    <col min="8457" max="8457" width="7.25" style="235" customWidth="1"/>
    <col min="8458" max="8458" width="20.75" style="235" customWidth="1"/>
    <col min="8459" max="8459" width="10.25" style="235" customWidth="1"/>
    <col min="8460" max="8460" width="5.75" style="235" customWidth="1"/>
    <col min="8461" max="8461" width="4.5" style="235" customWidth="1"/>
    <col min="8462" max="8462" width="20.25" style="235" customWidth="1"/>
    <col min="8463" max="8463" width="8.75" style="235"/>
    <col min="8464" max="8464" width="12.25" style="235" customWidth="1"/>
    <col min="8465" max="8704" width="8.75" style="235"/>
    <col min="8705" max="8706" width="10.125" style="235" customWidth="1"/>
    <col min="8707" max="8708" width="9.5" style="235" customWidth="1"/>
    <col min="8709" max="8710" width="8.25" style="235" customWidth="1"/>
    <col min="8711" max="8711" width="7.25" style="235" customWidth="1"/>
    <col min="8712" max="8712" width="5.25" style="235" customWidth="1"/>
    <col min="8713" max="8713" width="7.25" style="235" customWidth="1"/>
    <col min="8714" max="8714" width="20.75" style="235" customWidth="1"/>
    <col min="8715" max="8715" width="10.25" style="235" customWidth="1"/>
    <col min="8716" max="8716" width="5.75" style="235" customWidth="1"/>
    <col min="8717" max="8717" width="4.5" style="235" customWidth="1"/>
    <col min="8718" max="8718" width="20.25" style="235" customWidth="1"/>
    <col min="8719" max="8719" width="8.75" style="235"/>
    <col min="8720" max="8720" width="12.25" style="235" customWidth="1"/>
    <col min="8721" max="8960" width="8.75" style="235"/>
    <col min="8961" max="8962" width="10.125" style="235" customWidth="1"/>
    <col min="8963" max="8964" width="9.5" style="235" customWidth="1"/>
    <col min="8965" max="8966" width="8.25" style="235" customWidth="1"/>
    <col min="8967" max="8967" width="7.25" style="235" customWidth="1"/>
    <col min="8968" max="8968" width="5.25" style="235" customWidth="1"/>
    <col min="8969" max="8969" width="7.25" style="235" customWidth="1"/>
    <col min="8970" max="8970" width="20.75" style="235" customWidth="1"/>
    <col min="8971" max="8971" width="10.25" style="235" customWidth="1"/>
    <col min="8972" max="8972" width="5.75" style="235" customWidth="1"/>
    <col min="8973" max="8973" width="4.5" style="235" customWidth="1"/>
    <col min="8974" max="8974" width="20.25" style="235" customWidth="1"/>
    <col min="8975" max="8975" width="8.75" style="235"/>
    <col min="8976" max="8976" width="12.25" style="235" customWidth="1"/>
    <col min="8977" max="9216" width="8.75" style="235"/>
    <col min="9217" max="9218" width="10.125" style="235" customWidth="1"/>
    <col min="9219" max="9220" width="9.5" style="235" customWidth="1"/>
    <col min="9221" max="9222" width="8.25" style="235" customWidth="1"/>
    <col min="9223" max="9223" width="7.25" style="235" customWidth="1"/>
    <col min="9224" max="9224" width="5.25" style="235" customWidth="1"/>
    <col min="9225" max="9225" width="7.25" style="235" customWidth="1"/>
    <col min="9226" max="9226" width="20.75" style="235" customWidth="1"/>
    <col min="9227" max="9227" width="10.25" style="235" customWidth="1"/>
    <col min="9228" max="9228" width="5.75" style="235" customWidth="1"/>
    <col min="9229" max="9229" width="4.5" style="235" customWidth="1"/>
    <col min="9230" max="9230" width="20.25" style="235" customWidth="1"/>
    <col min="9231" max="9231" width="8.75" style="235"/>
    <col min="9232" max="9232" width="12.25" style="235" customWidth="1"/>
    <col min="9233" max="9472" width="8.75" style="235"/>
    <col min="9473" max="9474" width="10.125" style="235" customWidth="1"/>
    <col min="9475" max="9476" width="9.5" style="235" customWidth="1"/>
    <col min="9477" max="9478" width="8.25" style="235" customWidth="1"/>
    <col min="9479" max="9479" width="7.25" style="235" customWidth="1"/>
    <col min="9480" max="9480" width="5.25" style="235" customWidth="1"/>
    <col min="9481" max="9481" width="7.25" style="235" customWidth="1"/>
    <col min="9482" max="9482" width="20.75" style="235" customWidth="1"/>
    <col min="9483" max="9483" width="10.25" style="235" customWidth="1"/>
    <col min="9484" max="9484" width="5.75" style="235" customWidth="1"/>
    <col min="9485" max="9485" width="4.5" style="235" customWidth="1"/>
    <col min="9486" max="9486" width="20.25" style="235" customWidth="1"/>
    <col min="9487" max="9487" width="8.75" style="235"/>
    <col min="9488" max="9488" width="12.25" style="235" customWidth="1"/>
    <col min="9489" max="9728" width="8.75" style="235"/>
    <col min="9729" max="9730" width="10.125" style="235" customWidth="1"/>
    <col min="9731" max="9732" width="9.5" style="235" customWidth="1"/>
    <col min="9733" max="9734" width="8.25" style="235" customWidth="1"/>
    <col min="9735" max="9735" width="7.25" style="235" customWidth="1"/>
    <col min="9736" max="9736" width="5.25" style="235" customWidth="1"/>
    <col min="9737" max="9737" width="7.25" style="235" customWidth="1"/>
    <col min="9738" max="9738" width="20.75" style="235" customWidth="1"/>
    <col min="9739" max="9739" width="10.25" style="235" customWidth="1"/>
    <col min="9740" max="9740" width="5.75" style="235" customWidth="1"/>
    <col min="9741" max="9741" width="4.5" style="235" customWidth="1"/>
    <col min="9742" max="9742" width="20.25" style="235" customWidth="1"/>
    <col min="9743" max="9743" width="8.75" style="235"/>
    <col min="9744" max="9744" width="12.25" style="235" customWidth="1"/>
    <col min="9745" max="9984" width="8.75" style="235"/>
    <col min="9985" max="9986" width="10.125" style="235" customWidth="1"/>
    <col min="9987" max="9988" width="9.5" style="235" customWidth="1"/>
    <col min="9989" max="9990" width="8.25" style="235" customWidth="1"/>
    <col min="9991" max="9991" width="7.25" style="235" customWidth="1"/>
    <col min="9992" max="9992" width="5.25" style="235" customWidth="1"/>
    <col min="9993" max="9993" width="7.25" style="235" customWidth="1"/>
    <col min="9994" max="9994" width="20.75" style="235" customWidth="1"/>
    <col min="9995" max="9995" width="10.25" style="235" customWidth="1"/>
    <col min="9996" max="9996" width="5.75" style="235" customWidth="1"/>
    <col min="9997" max="9997" width="4.5" style="235" customWidth="1"/>
    <col min="9998" max="9998" width="20.25" style="235" customWidth="1"/>
    <col min="9999" max="9999" width="8.75" style="235"/>
    <col min="10000" max="10000" width="12.25" style="235" customWidth="1"/>
    <col min="10001" max="10240" width="8.75" style="235"/>
    <col min="10241" max="10242" width="10.125" style="235" customWidth="1"/>
    <col min="10243" max="10244" width="9.5" style="235" customWidth="1"/>
    <col min="10245" max="10246" width="8.25" style="235" customWidth="1"/>
    <col min="10247" max="10247" width="7.25" style="235" customWidth="1"/>
    <col min="10248" max="10248" width="5.25" style="235" customWidth="1"/>
    <col min="10249" max="10249" width="7.25" style="235" customWidth="1"/>
    <col min="10250" max="10250" width="20.75" style="235" customWidth="1"/>
    <col min="10251" max="10251" width="10.25" style="235" customWidth="1"/>
    <col min="10252" max="10252" width="5.75" style="235" customWidth="1"/>
    <col min="10253" max="10253" width="4.5" style="235" customWidth="1"/>
    <col min="10254" max="10254" width="20.25" style="235" customWidth="1"/>
    <col min="10255" max="10255" width="8.75" style="235"/>
    <col min="10256" max="10256" width="12.25" style="235" customWidth="1"/>
    <col min="10257" max="10496" width="8.75" style="235"/>
    <col min="10497" max="10498" width="10.125" style="235" customWidth="1"/>
    <col min="10499" max="10500" width="9.5" style="235" customWidth="1"/>
    <col min="10501" max="10502" width="8.25" style="235" customWidth="1"/>
    <col min="10503" max="10503" width="7.25" style="235" customWidth="1"/>
    <col min="10504" max="10504" width="5.25" style="235" customWidth="1"/>
    <col min="10505" max="10505" width="7.25" style="235" customWidth="1"/>
    <col min="10506" max="10506" width="20.75" style="235" customWidth="1"/>
    <col min="10507" max="10507" width="10.25" style="235" customWidth="1"/>
    <col min="10508" max="10508" width="5.75" style="235" customWidth="1"/>
    <col min="10509" max="10509" width="4.5" style="235" customWidth="1"/>
    <col min="10510" max="10510" width="20.25" style="235" customWidth="1"/>
    <col min="10511" max="10511" width="8.75" style="235"/>
    <col min="10512" max="10512" width="12.25" style="235" customWidth="1"/>
    <col min="10513" max="10752" width="8.75" style="235"/>
    <col min="10753" max="10754" width="10.125" style="235" customWidth="1"/>
    <col min="10755" max="10756" width="9.5" style="235" customWidth="1"/>
    <col min="10757" max="10758" width="8.25" style="235" customWidth="1"/>
    <col min="10759" max="10759" width="7.25" style="235" customWidth="1"/>
    <col min="10760" max="10760" width="5.25" style="235" customWidth="1"/>
    <col min="10761" max="10761" width="7.25" style="235" customWidth="1"/>
    <col min="10762" max="10762" width="20.75" style="235" customWidth="1"/>
    <col min="10763" max="10763" width="10.25" style="235" customWidth="1"/>
    <col min="10764" max="10764" width="5.75" style="235" customWidth="1"/>
    <col min="10765" max="10765" width="4.5" style="235" customWidth="1"/>
    <col min="10766" max="10766" width="20.25" style="235" customWidth="1"/>
    <col min="10767" max="10767" width="8.75" style="235"/>
    <col min="10768" max="10768" width="12.25" style="235" customWidth="1"/>
    <col min="10769" max="11008" width="8.75" style="235"/>
    <col min="11009" max="11010" width="10.125" style="235" customWidth="1"/>
    <col min="11011" max="11012" width="9.5" style="235" customWidth="1"/>
    <col min="11013" max="11014" width="8.25" style="235" customWidth="1"/>
    <col min="11015" max="11015" width="7.25" style="235" customWidth="1"/>
    <col min="11016" max="11016" width="5.25" style="235" customWidth="1"/>
    <col min="11017" max="11017" width="7.25" style="235" customWidth="1"/>
    <col min="11018" max="11018" width="20.75" style="235" customWidth="1"/>
    <col min="11019" max="11019" width="10.25" style="235" customWidth="1"/>
    <col min="11020" max="11020" width="5.75" style="235" customWidth="1"/>
    <col min="11021" max="11021" width="4.5" style="235" customWidth="1"/>
    <col min="11022" max="11022" width="20.25" style="235" customWidth="1"/>
    <col min="11023" max="11023" width="8.75" style="235"/>
    <col min="11024" max="11024" width="12.25" style="235" customWidth="1"/>
    <col min="11025" max="11264" width="8.75" style="235"/>
    <col min="11265" max="11266" width="10.125" style="235" customWidth="1"/>
    <col min="11267" max="11268" width="9.5" style="235" customWidth="1"/>
    <col min="11269" max="11270" width="8.25" style="235" customWidth="1"/>
    <col min="11271" max="11271" width="7.25" style="235" customWidth="1"/>
    <col min="11272" max="11272" width="5.25" style="235" customWidth="1"/>
    <col min="11273" max="11273" width="7.25" style="235" customWidth="1"/>
    <col min="11274" max="11274" width="20.75" style="235" customWidth="1"/>
    <col min="11275" max="11275" width="10.25" style="235" customWidth="1"/>
    <col min="11276" max="11276" width="5.75" style="235" customWidth="1"/>
    <col min="11277" max="11277" width="4.5" style="235" customWidth="1"/>
    <col min="11278" max="11278" width="20.25" style="235" customWidth="1"/>
    <col min="11279" max="11279" width="8.75" style="235"/>
    <col min="11280" max="11280" width="12.25" style="235" customWidth="1"/>
    <col min="11281" max="11520" width="8.75" style="235"/>
    <col min="11521" max="11522" width="10.125" style="235" customWidth="1"/>
    <col min="11523" max="11524" width="9.5" style="235" customWidth="1"/>
    <col min="11525" max="11526" width="8.25" style="235" customWidth="1"/>
    <col min="11527" max="11527" width="7.25" style="235" customWidth="1"/>
    <col min="11528" max="11528" width="5.25" style="235" customWidth="1"/>
    <col min="11529" max="11529" width="7.25" style="235" customWidth="1"/>
    <col min="11530" max="11530" width="20.75" style="235" customWidth="1"/>
    <col min="11531" max="11531" width="10.25" style="235" customWidth="1"/>
    <col min="11532" max="11532" width="5.75" style="235" customWidth="1"/>
    <col min="11533" max="11533" width="4.5" style="235" customWidth="1"/>
    <col min="11534" max="11534" width="20.25" style="235" customWidth="1"/>
    <col min="11535" max="11535" width="8.75" style="235"/>
    <col min="11536" max="11536" width="12.25" style="235" customWidth="1"/>
    <col min="11537" max="11776" width="8.75" style="235"/>
    <col min="11777" max="11778" width="10.125" style="235" customWidth="1"/>
    <col min="11779" max="11780" width="9.5" style="235" customWidth="1"/>
    <col min="11781" max="11782" width="8.25" style="235" customWidth="1"/>
    <col min="11783" max="11783" width="7.25" style="235" customWidth="1"/>
    <col min="11784" max="11784" width="5.25" style="235" customWidth="1"/>
    <col min="11785" max="11785" width="7.25" style="235" customWidth="1"/>
    <col min="11786" max="11786" width="20.75" style="235" customWidth="1"/>
    <col min="11787" max="11787" width="10.25" style="235" customWidth="1"/>
    <col min="11788" max="11788" width="5.75" style="235" customWidth="1"/>
    <col min="11789" max="11789" width="4.5" style="235" customWidth="1"/>
    <col min="11790" max="11790" width="20.25" style="235" customWidth="1"/>
    <col min="11791" max="11791" width="8.75" style="235"/>
    <col min="11792" max="11792" width="12.25" style="235" customWidth="1"/>
    <col min="11793" max="12032" width="8.75" style="235"/>
    <col min="12033" max="12034" width="10.125" style="235" customWidth="1"/>
    <col min="12035" max="12036" width="9.5" style="235" customWidth="1"/>
    <col min="12037" max="12038" width="8.25" style="235" customWidth="1"/>
    <col min="12039" max="12039" width="7.25" style="235" customWidth="1"/>
    <col min="12040" max="12040" width="5.25" style="235" customWidth="1"/>
    <col min="12041" max="12041" width="7.25" style="235" customWidth="1"/>
    <col min="12042" max="12042" width="20.75" style="235" customWidth="1"/>
    <col min="12043" max="12043" width="10.25" style="235" customWidth="1"/>
    <col min="12044" max="12044" width="5.75" style="235" customWidth="1"/>
    <col min="12045" max="12045" width="4.5" style="235" customWidth="1"/>
    <col min="12046" max="12046" width="20.25" style="235" customWidth="1"/>
    <col min="12047" max="12047" width="8.75" style="235"/>
    <col min="12048" max="12048" width="12.25" style="235" customWidth="1"/>
    <col min="12049" max="12288" width="8.75" style="235"/>
    <col min="12289" max="12290" width="10.125" style="235" customWidth="1"/>
    <col min="12291" max="12292" width="9.5" style="235" customWidth="1"/>
    <col min="12293" max="12294" width="8.25" style="235" customWidth="1"/>
    <col min="12295" max="12295" width="7.25" style="235" customWidth="1"/>
    <col min="12296" max="12296" width="5.25" style="235" customWidth="1"/>
    <col min="12297" max="12297" width="7.25" style="235" customWidth="1"/>
    <col min="12298" max="12298" width="20.75" style="235" customWidth="1"/>
    <col min="12299" max="12299" width="10.25" style="235" customWidth="1"/>
    <col min="12300" max="12300" width="5.75" style="235" customWidth="1"/>
    <col min="12301" max="12301" width="4.5" style="235" customWidth="1"/>
    <col min="12302" max="12302" width="20.25" style="235" customWidth="1"/>
    <col min="12303" max="12303" width="8.75" style="235"/>
    <col min="12304" max="12304" width="12.25" style="235" customWidth="1"/>
    <col min="12305" max="12544" width="8.75" style="235"/>
    <col min="12545" max="12546" width="10.125" style="235" customWidth="1"/>
    <col min="12547" max="12548" width="9.5" style="235" customWidth="1"/>
    <col min="12549" max="12550" width="8.25" style="235" customWidth="1"/>
    <col min="12551" max="12551" width="7.25" style="235" customWidth="1"/>
    <col min="12552" max="12552" width="5.25" style="235" customWidth="1"/>
    <col min="12553" max="12553" width="7.25" style="235" customWidth="1"/>
    <col min="12554" max="12554" width="20.75" style="235" customWidth="1"/>
    <col min="12555" max="12555" width="10.25" style="235" customWidth="1"/>
    <col min="12556" max="12556" width="5.75" style="235" customWidth="1"/>
    <col min="12557" max="12557" width="4.5" style="235" customWidth="1"/>
    <col min="12558" max="12558" width="20.25" style="235" customWidth="1"/>
    <col min="12559" max="12559" width="8.75" style="235"/>
    <col min="12560" max="12560" width="12.25" style="235" customWidth="1"/>
    <col min="12561" max="12800" width="8.75" style="235"/>
    <col min="12801" max="12802" width="10.125" style="235" customWidth="1"/>
    <col min="12803" max="12804" width="9.5" style="235" customWidth="1"/>
    <col min="12805" max="12806" width="8.25" style="235" customWidth="1"/>
    <col min="12807" max="12807" width="7.25" style="235" customWidth="1"/>
    <col min="12808" max="12808" width="5.25" style="235" customWidth="1"/>
    <col min="12809" max="12809" width="7.25" style="235" customWidth="1"/>
    <col min="12810" max="12810" width="20.75" style="235" customWidth="1"/>
    <col min="12811" max="12811" width="10.25" style="235" customWidth="1"/>
    <col min="12812" max="12812" width="5.75" style="235" customWidth="1"/>
    <col min="12813" max="12813" width="4.5" style="235" customWidth="1"/>
    <col min="12814" max="12814" width="20.25" style="235" customWidth="1"/>
    <col min="12815" max="12815" width="8.75" style="235"/>
    <col min="12816" max="12816" width="12.25" style="235" customWidth="1"/>
    <col min="12817" max="13056" width="8.75" style="235"/>
    <col min="13057" max="13058" width="10.125" style="235" customWidth="1"/>
    <col min="13059" max="13060" width="9.5" style="235" customWidth="1"/>
    <col min="13061" max="13062" width="8.25" style="235" customWidth="1"/>
    <col min="13063" max="13063" width="7.25" style="235" customWidth="1"/>
    <col min="13064" max="13064" width="5.25" style="235" customWidth="1"/>
    <col min="13065" max="13065" width="7.25" style="235" customWidth="1"/>
    <col min="13066" max="13066" width="20.75" style="235" customWidth="1"/>
    <col min="13067" max="13067" width="10.25" style="235" customWidth="1"/>
    <col min="13068" max="13068" width="5.75" style="235" customWidth="1"/>
    <col min="13069" max="13069" width="4.5" style="235" customWidth="1"/>
    <col min="13070" max="13070" width="20.25" style="235" customWidth="1"/>
    <col min="13071" max="13071" width="8.75" style="235"/>
    <col min="13072" max="13072" width="12.25" style="235" customWidth="1"/>
    <col min="13073" max="13312" width="8.75" style="235"/>
    <col min="13313" max="13314" width="10.125" style="235" customWidth="1"/>
    <col min="13315" max="13316" width="9.5" style="235" customWidth="1"/>
    <col min="13317" max="13318" width="8.25" style="235" customWidth="1"/>
    <col min="13319" max="13319" width="7.25" style="235" customWidth="1"/>
    <col min="13320" max="13320" width="5.25" style="235" customWidth="1"/>
    <col min="13321" max="13321" width="7.25" style="235" customWidth="1"/>
    <col min="13322" max="13322" width="20.75" style="235" customWidth="1"/>
    <col min="13323" max="13323" width="10.25" style="235" customWidth="1"/>
    <col min="13324" max="13324" width="5.75" style="235" customWidth="1"/>
    <col min="13325" max="13325" width="4.5" style="235" customWidth="1"/>
    <col min="13326" max="13326" width="20.25" style="235" customWidth="1"/>
    <col min="13327" max="13327" width="8.75" style="235"/>
    <col min="13328" max="13328" width="12.25" style="235" customWidth="1"/>
    <col min="13329" max="13568" width="8.75" style="235"/>
    <col min="13569" max="13570" width="10.125" style="235" customWidth="1"/>
    <col min="13571" max="13572" width="9.5" style="235" customWidth="1"/>
    <col min="13573" max="13574" width="8.25" style="235" customWidth="1"/>
    <col min="13575" max="13575" width="7.25" style="235" customWidth="1"/>
    <col min="13576" max="13576" width="5.25" style="235" customWidth="1"/>
    <col min="13577" max="13577" width="7.25" style="235" customWidth="1"/>
    <col min="13578" max="13578" width="20.75" style="235" customWidth="1"/>
    <col min="13579" max="13579" width="10.25" style="235" customWidth="1"/>
    <col min="13580" max="13580" width="5.75" style="235" customWidth="1"/>
    <col min="13581" max="13581" width="4.5" style="235" customWidth="1"/>
    <col min="13582" max="13582" width="20.25" style="235" customWidth="1"/>
    <col min="13583" max="13583" width="8.75" style="235"/>
    <col min="13584" max="13584" width="12.25" style="235" customWidth="1"/>
    <col min="13585" max="13824" width="8.75" style="235"/>
    <col min="13825" max="13826" width="10.125" style="235" customWidth="1"/>
    <col min="13827" max="13828" width="9.5" style="235" customWidth="1"/>
    <col min="13829" max="13830" width="8.25" style="235" customWidth="1"/>
    <col min="13831" max="13831" width="7.25" style="235" customWidth="1"/>
    <col min="13832" max="13832" width="5.25" style="235" customWidth="1"/>
    <col min="13833" max="13833" width="7.25" style="235" customWidth="1"/>
    <col min="13834" max="13834" width="20.75" style="235" customWidth="1"/>
    <col min="13835" max="13835" width="10.25" style="235" customWidth="1"/>
    <col min="13836" max="13836" width="5.75" style="235" customWidth="1"/>
    <col min="13837" max="13837" width="4.5" style="235" customWidth="1"/>
    <col min="13838" max="13838" width="20.25" style="235" customWidth="1"/>
    <col min="13839" max="13839" width="8.75" style="235"/>
    <col min="13840" max="13840" width="12.25" style="235" customWidth="1"/>
    <col min="13841" max="14080" width="8.75" style="235"/>
    <col min="14081" max="14082" width="10.125" style="235" customWidth="1"/>
    <col min="14083" max="14084" width="9.5" style="235" customWidth="1"/>
    <col min="14085" max="14086" width="8.25" style="235" customWidth="1"/>
    <col min="14087" max="14087" width="7.25" style="235" customWidth="1"/>
    <col min="14088" max="14088" width="5.25" style="235" customWidth="1"/>
    <col min="14089" max="14089" width="7.25" style="235" customWidth="1"/>
    <col min="14090" max="14090" width="20.75" style="235" customWidth="1"/>
    <col min="14091" max="14091" width="10.25" style="235" customWidth="1"/>
    <col min="14092" max="14092" width="5.75" style="235" customWidth="1"/>
    <col min="14093" max="14093" width="4.5" style="235" customWidth="1"/>
    <col min="14094" max="14094" width="20.25" style="235" customWidth="1"/>
    <col min="14095" max="14095" width="8.75" style="235"/>
    <col min="14096" max="14096" width="12.25" style="235" customWidth="1"/>
    <col min="14097" max="14336" width="8.75" style="235"/>
    <col min="14337" max="14338" width="10.125" style="235" customWidth="1"/>
    <col min="14339" max="14340" width="9.5" style="235" customWidth="1"/>
    <col min="14341" max="14342" width="8.25" style="235" customWidth="1"/>
    <col min="14343" max="14343" width="7.25" style="235" customWidth="1"/>
    <col min="14344" max="14344" width="5.25" style="235" customWidth="1"/>
    <col min="14345" max="14345" width="7.25" style="235" customWidth="1"/>
    <col min="14346" max="14346" width="20.75" style="235" customWidth="1"/>
    <col min="14347" max="14347" width="10.25" style="235" customWidth="1"/>
    <col min="14348" max="14348" width="5.75" style="235" customWidth="1"/>
    <col min="14349" max="14349" width="4.5" style="235" customWidth="1"/>
    <col min="14350" max="14350" width="20.25" style="235" customWidth="1"/>
    <col min="14351" max="14351" width="8.75" style="235"/>
    <col min="14352" max="14352" width="12.25" style="235" customWidth="1"/>
    <col min="14353" max="14592" width="8.75" style="235"/>
    <col min="14593" max="14594" width="10.125" style="235" customWidth="1"/>
    <col min="14595" max="14596" width="9.5" style="235" customWidth="1"/>
    <col min="14597" max="14598" width="8.25" style="235" customWidth="1"/>
    <col min="14599" max="14599" width="7.25" style="235" customWidth="1"/>
    <col min="14600" max="14600" width="5.25" style="235" customWidth="1"/>
    <col min="14601" max="14601" width="7.25" style="235" customWidth="1"/>
    <col min="14602" max="14602" width="20.75" style="235" customWidth="1"/>
    <col min="14603" max="14603" width="10.25" style="235" customWidth="1"/>
    <col min="14604" max="14604" width="5.75" style="235" customWidth="1"/>
    <col min="14605" max="14605" width="4.5" style="235" customWidth="1"/>
    <col min="14606" max="14606" width="20.25" style="235" customWidth="1"/>
    <col min="14607" max="14607" width="8.75" style="235"/>
    <col min="14608" max="14608" width="12.25" style="235" customWidth="1"/>
    <col min="14609" max="14848" width="8.75" style="235"/>
    <col min="14849" max="14850" width="10.125" style="235" customWidth="1"/>
    <col min="14851" max="14852" width="9.5" style="235" customWidth="1"/>
    <col min="14853" max="14854" width="8.25" style="235" customWidth="1"/>
    <col min="14855" max="14855" width="7.25" style="235" customWidth="1"/>
    <col min="14856" max="14856" width="5.25" style="235" customWidth="1"/>
    <col min="14857" max="14857" width="7.25" style="235" customWidth="1"/>
    <col min="14858" max="14858" width="20.75" style="235" customWidth="1"/>
    <col min="14859" max="14859" width="10.25" style="235" customWidth="1"/>
    <col min="14860" max="14860" width="5.75" style="235" customWidth="1"/>
    <col min="14861" max="14861" width="4.5" style="235" customWidth="1"/>
    <col min="14862" max="14862" width="20.25" style="235" customWidth="1"/>
    <col min="14863" max="14863" width="8.75" style="235"/>
    <col min="14864" max="14864" width="12.25" style="235" customWidth="1"/>
    <col min="14865" max="15104" width="8.75" style="235"/>
    <col min="15105" max="15106" width="10.125" style="235" customWidth="1"/>
    <col min="15107" max="15108" width="9.5" style="235" customWidth="1"/>
    <col min="15109" max="15110" width="8.25" style="235" customWidth="1"/>
    <col min="15111" max="15111" width="7.25" style="235" customWidth="1"/>
    <col min="15112" max="15112" width="5.25" style="235" customWidth="1"/>
    <col min="15113" max="15113" width="7.25" style="235" customWidth="1"/>
    <col min="15114" max="15114" width="20.75" style="235" customWidth="1"/>
    <col min="15115" max="15115" width="10.25" style="235" customWidth="1"/>
    <col min="15116" max="15116" width="5.75" style="235" customWidth="1"/>
    <col min="15117" max="15117" width="4.5" style="235" customWidth="1"/>
    <col min="15118" max="15118" width="20.25" style="235" customWidth="1"/>
    <col min="15119" max="15119" width="8.75" style="235"/>
    <col min="15120" max="15120" width="12.25" style="235" customWidth="1"/>
    <col min="15121" max="15360" width="8.75" style="235"/>
    <col min="15361" max="15362" width="10.125" style="235" customWidth="1"/>
    <col min="15363" max="15364" width="9.5" style="235" customWidth="1"/>
    <col min="15365" max="15366" width="8.25" style="235" customWidth="1"/>
    <col min="15367" max="15367" width="7.25" style="235" customWidth="1"/>
    <col min="15368" max="15368" width="5.25" style="235" customWidth="1"/>
    <col min="15369" max="15369" width="7.25" style="235" customWidth="1"/>
    <col min="15370" max="15370" width="20.75" style="235" customWidth="1"/>
    <col min="15371" max="15371" width="10.25" style="235" customWidth="1"/>
    <col min="15372" max="15372" width="5.75" style="235" customWidth="1"/>
    <col min="15373" max="15373" width="4.5" style="235" customWidth="1"/>
    <col min="15374" max="15374" width="20.25" style="235" customWidth="1"/>
    <col min="15375" max="15375" width="8.75" style="235"/>
    <col min="15376" max="15376" width="12.25" style="235" customWidth="1"/>
    <col min="15377" max="15616" width="8.75" style="235"/>
    <col min="15617" max="15618" width="10.125" style="235" customWidth="1"/>
    <col min="15619" max="15620" width="9.5" style="235" customWidth="1"/>
    <col min="15621" max="15622" width="8.25" style="235" customWidth="1"/>
    <col min="15623" max="15623" width="7.25" style="235" customWidth="1"/>
    <col min="15624" max="15624" width="5.25" style="235" customWidth="1"/>
    <col min="15625" max="15625" width="7.25" style="235" customWidth="1"/>
    <col min="15626" max="15626" width="20.75" style="235" customWidth="1"/>
    <col min="15627" max="15627" width="10.25" style="235" customWidth="1"/>
    <col min="15628" max="15628" width="5.75" style="235" customWidth="1"/>
    <col min="15629" max="15629" width="4.5" style="235" customWidth="1"/>
    <col min="15630" max="15630" width="20.25" style="235" customWidth="1"/>
    <col min="15631" max="15631" width="8.75" style="235"/>
    <col min="15632" max="15632" width="12.25" style="235" customWidth="1"/>
    <col min="15633" max="15872" width="8.75" style="235"/>
    <col min="15873" max="15874" width="10.125" style="235" customWidth="1"/>
    <col min="15875" max="15876" width="9.5" style="235" customWidth="1"/>
    <col min="15877" max="15878" width="8.25" style="235" customWidth="1"/>
    <col min="15879" max="15879" width="7.25" style="235" customWidth="1"/>
    <col min="15880" max="15880" width="5.25" style="235" customWidth="1"/>
    <col min="15881" max="15881" width="7.25" style="235" customWidth="1"/>
    <col min="15882" max="15882" width="20.75" style="235" customWidth="1"/>
    <col min="15883" max="15883" width="10.25" style="235" customWidth="1"/>
    <col min="15884" max="15884" width="5.75" style="235" customWidth="1"/>
    <col min="15885" max="15885" width="4.5" style="235" customWidth="1"/>
    <col min="15886" max="15886" width="20.25" style="235" customWidth="1"/>
    <col min="15887" max="15887" width="8.75" style="235"/>
    <col min="15888" max="15888" width="12.25" style="235" customWidth="1"/>
    <col min="15889" max="16128" width="8.75" style="235"/>
    <col min="16129" max="16130" width="10.125" style="235" customWidth="1"/>
    <col min="16131" max="16132" width="9.5" style="235" customWidth="1"/>
    <col min="16133" max="16134" width="8.25" style="235" customWidth="1"/>
    <col min="16135" max="16135" width="7.25" style="235" customWidth="1"/>
    <col min="16136" max="16136" width="5.25" style="235" customWidth="1"/>
    <col min="16137" max="16137" width="7.25" style="235" customWidth="1"/>
    <col min="16138" max="16138" width="20.75" style="235" customWidth="1"/>
    <col min="16139" max="16139" width="10.25" style="235" customWidth="1"/>
    <col min="16140" max="16140" width="5.75" style="235" customWidth="1"/>
    <col min="16141" max="16141" width="4.5" style="235" customWidth="1"/>
    <col min="16142" max="16142" width="20.25" style="235" customWidth="1"/>
    <col min="16143" max="16143" width="8.75" style="235"/>
    <col min="16144" max="16144" width="12.25" style="235" customWidth="1"/>
    <col min="16145" max="16384" width="8.75" style="235"/>
  </cols>
  <sheetData>
    <row r="1" spans="1:16" ht="49.5" customHeight="1" thickBot="1">
      <c r="A1" s="359" t="s">
        <v>467</v>
      </c>
      <c r="B1" s="358"/>
      <c r="C1" s="359" t="s">
        <v>468</v>
      </c>
      <c r="D1" s="361"/>
      <c r="E1" s="359" t="s">
        <v>469</v>
      </c>
      <c r="F1" s="361"/>
      <c r="G1" s="358" t="s">
        <v>470</v>
      </c>
      <c r="H1" s="360" t="s">
        <v>474</v>
      </c>
      <c r="I1" s="358" t="s">
        <v>472</v>
      </c>
      <c r="J1" s="358"/>
      <c r="K1" s="358" t="s">
        <v>471</v>
      </c>
      <c r="L1" s="358"/>
      <c r="M1" s="358" t="s">
        <v>473</v>
      </c>
      <c r="N1" s="358"/>
      <c r="O1" s="468" t="s">
        <v>525</v>
      </c>
      <c r="P1" s="469"/>
    </row>
    <row r="2" spans="1:16" ht="38.25" customHeight="1">
      <c r="A2" s="276"/>
      <c r="B2" s="387"/>
      <c r="C2" s="388"/>
      <c r="D2" s="388"/>
      <c r="E2" s="389"/>
      <c r="F2" s="389"/>
      <c r="G2" s="389"/>
      <c r="H2" s="389"/>
      <c r="I2" s="389"/>
      <c r="J2" s="389"/>
      <c r="K2" s="473"/>
      <c r="L2" s="473"/>
      <c r="M2" s="473"/>
      <c r="N2" s="389"/>
      <c r="O2" s="390"/>
      <c r="P2" s="298"/>
    </row>
    <row r="3" spans="1:16" ht="30" customHeight="1">
      <c r="A3" s="237"/>
      <c r="B3" s="391"/>
      <c r="C3" s="392"/>
      <c r="D3" s="392"/>
      <c r="E3" s="392"/>
      <c r="F3" s="392"/>
      <c r="G3" s="393"/>
      <c r="H3" s="394"/>
      <c r="I3" s="395"/>
      <c r="J3" s="395"/>
      <c r="K3" s="395"/>
      <c r="L3" s="395"/>
      <c r="M3" s="395"/>
      <c r="N3" s="395"/>
      <c r="O3" s="392"/>
      <c r="P3" s="384"/>
    </row>
    <row r="4" spans="1:16" ht="30" customHeight="1">
      <c r="A4" s="237"/>
      <c r="B4" s="391"/>
      <c r="C4" s="392"/>
      <c r="D4" s="392"/>
      <c r="E4" s="392"/>
      <c r="F4" s="392"/>
      <c r="G4" s="393"/>
      <c r="H4" s="394"/>
      <c r="I4" s="395"/>
      <c r="J4" s="395" t="s">
        <v>526</v>
      </c>
      <c r="K4" s="395"/>
      <c r="L4" s="395"/>
      <c r="M4" s="395"/>
      <c r="N4" s="395"/>
      <c r="O4" s="395"/>
      <c r="P4" s="384"/>
    </row>
    <row r="5" spans="1:16" ht="36.75" customHeight="1">
      <c r="A5" s="237"/>
      <c r="B5" s="392"/>
      <c r="C5" s="392"/>
      <c r="D5" s="392"/>
      <c r="E5" s="392"/>
      <c r="F5" s="392"/>
      <c r="G5" s="393"/>
      <c r="H5" s="396"/>
      <c r="I5" s="395"/>
      <c r="J5" s="395" t="s">
        <v>527</v>
      </c>
      <c r="K5" s="395"/>
      <c r="L5" s="395"/>
      <c r="M5" s="395"/>
      <c r="N5" s="395"/>
      <c r="O5" s="395"/>
      <c r="P5" s="236"/>
    </row>
    <row r="6" spans="1:16" ht="39.75" customHeight="1">
      <c r="A6" s="237"/>
      <c r="B6" s="392"/>
      <c r="C6" s="392"/>
      <c r="D6" s="392"/>
      <c r="E6" s="392"/>
      <c r="F6" s="392"/>
      <c r="G6" s="392"/>
      <c r="H6" s="392"/>
      <c r="I6" s="392"/>
      <c r="J6" s="474"/>
      <c r="K6" s="474"/>
      <c r="L6" s="474"/>
      <c r="M6" s="474"/>
      <c r="N6" s="474"/>
      <c r="O6" s="474"/>
      <c r="P6" s="475"/>
    </row>
    <row r="7" spans="1:16" ht="61.5" customHeight="1">
      <c r="A7" s="476" t="s">
        <v>528</v>
      </c>
      <c r="B7" s="477"/>
      <c r="C7" s="477"/>
      <c r="D7" s="477"/>
      <c r="E7" s="477"/>
      <c r="F7" s="477"/>
      <c r="G7" s="477"/>
      <c r="H7" s="477"/>
      <c r="I7" s="477"/>
      <c r="J7" s="477"/>
      <c r="K7" s="477"/>
      <c r="L7" s="477"/>
      <c r="M7" s="477"/>
      <c r="N7" s="477"/>
      <c r="O7" s="477"/>
      <c r="P7" s="478"/>
    </row>
    <row r="8" spans="1:16" ht="45" customHeight="1">
      <c r="A8" s="237"/>
      <c r="B8" s="392"/>
      <c r="C8" s="392"/>
      <c r="D8" s="392"/>
      <c r="E8" s="392"/>
      <c r="F8" s="392"/>
      <c r="G8" s="392"/>
      <c r="H8" s="392"/>
      <c r="I8" s="392"/>
      <c r="J8" s="392"/>
      <c r="K8" s="392"/>
      <c r="L8" s="392"/>
      <c r="M8" s="392"/>
      <c r="N8" s="392"/>
      <c r="O8" s="392"/>
      <c r="P8" s="236"/>
    </row>
    <row r="9" spans="1:16" ht="30" customHeight="1">
      <c r="A9" s="237"/>
      <c r="B9" s="388"/>
      <c r="C9" s="397"/>
      <c r="D9" s="388"/>
      <c r="E9" s="397" t="s">
        <v>181</v>
      </c>
      <c r="F9" s="397"/>
      <c r="G9" s="397"/>
      <c r="H9" s="388"/>
      <c r="I9" s="388"/>
      <c r="J9" s="388"/>
      <c r="K9" s="388"/>
      <c r="L9" s="388"/>
      <c r="M9" s="388"/>
      <c r="N9" s="388"/>
      <c r="O9" s="388"/>
      <c r="P9" s="236"/>
    </row>
    <row r="10" spans="1:16" ht="15" customHeight="1">
      <c r="A10" s="237"/>
      <c r="B10" s="388"/>
      <c r="C10" s="398"/>
      <c r="D10" s="395"/>
      <c r="E10" s="399"/>
      <c r="F10" s="398"/>
      <c r="G10" s="398"/>
      <c r="H10" s="395"/>
      <c r="I10" s="399"/>
      <c r="J10" s="399"/>
      <c r="K10" s="399"/>
      <c r="L10" s="399"/>
      <c r="M10" s="399"/>
      <c r="N10" s="398"/>
      <c r="O10" s="398"/>
      <c r="P10" s="238"/>
    </row>
    <row r="11" spans="1:16" ht="30" customHeight="1">
      <c r="A11" s="237"/>
      <c r="B11" s="388"/>
      <c r="C11" s="398"/>
      <c r="D11" s="395"/>
      <c r="E11" s="398" t="s">
        <v>182</v>
      </c>
      <c r="F11" s="395" t="s">
        <v>513</v>
      </c>
      <c r="G11" s="395"/>
      <c r="H11" s="395"/>
      <c r="I11" s="399"/>
      <c r="J11" s="399"/>
      <c r="K11" s="399"/>
      <c r="L11" s="399"/>
      <c r="M11" s="399"/>
      <c r="N11" s="398"/>
      <c r="O11" s="398"/>
      <c r="P11" s="238"/>
    </row>
    <row r="12" spans="1:16" ht="27.75" customHeight="1">
      <c r="A12" s="237"/>
      <c r="B12" s="388"/>
      <c r="C12" s="398"/>
      <c r="D12" s="398"/>
      <c r="E12" s="399"/>
      <c r="F12" s="399"/>
      <c r="G12" s="399"/>
      <c r="H12" s="399"/>
      <c r="I12" s="399"/>
      <c r="J12" s="399"/>
      <c r="K12" s="399"/>
      <c r="L12" s="399"/>
      <c r="M12" s="399"/>
      <c r="N12" s="398"/>
      <c r="O12" s="398"/>
      <c r="P12" s="238"/>
    </row>
    <row r="13" spans="1:16" ht="30" customHeight="1">
      <c r="A13" s="237"/>
      <c r="B13" s="388"/>
      <c r="C13" s="473"/>
      <c r="D13" s="473"/>
      <c r="E13" s="473"/>
      <c r="F13" s="400"/>
      <c r="G13" s="400"/>
      <c r="H13" s="400"/>
      <c r="I13" s="400"/>
      <c r="J13" s="400"/>
      <c r="K13" s="400"/>
      <c r="L13" s="401"/>
      <c r="M13" s="479"/>
      <c r="N13" s="480"/>
      <c r="O13" s="402"/>
      <c r="P13" s="236"/>
    </row>
    <row r="14" spans="1:16" ht="30" customHeight="1">
      <c r="A14" s="237"/>
      <c r="B14" s="403"/>
      <c r="C14" s="470" t="s">
        <v>514</v>
      </c>
      <c r="D14" s="470"/>
      <c r="E14" s="470"/>
      <c r="F14" s="443" t="str">
        <f>"일금"&amp;NUMBERSTRING(M14,1)&amp;"원정(VAT. 포함)"</f>
        <v>일금칠천이백삼십팔만원정(VAT. 포함)</v>
      </c>
      <c r="G14" s="443"/>
      <c r="H14" s="443"/>
      <c r="I14" s="443"/>
      <c r="J14" s="443"/>
      <c r="K14" s="443"/>
      <c r="L14" s="444" t="s">
        <v>183</v>
      </c>
      <c r="M14" s="471">
        <f>내역서!L36</f>
        <v>72380000</v>
      </c>
      <c r="N14" s="472"/>
      <c r="O14" s="445" t="s">
        <v>184</v>
      </c>
      <c r="P14" s="236"/>
    </row>
    <row r="15" spans="1:16" ht="24.75" customHeight="1">
      <c r="A15" s="237"/>
      <c r="B15" s="388"/>
      <c r="C15" s="389"/>
      <c r="D15" s="389"/>
      <c r="E15" s="389"/>
      <c r="F15" s="400"/>
      <c r="G15" s="400"/>
      <c r="H15" s="400"/>
      <c r="I15" s="400"/>
      <c r="J15" s="400"/>
      <c r="K15" s="400"/>
      <c r="L15" s="401"/>
      <c r="M15" s="385"/>
      <c r="N15" s="386"/>
      <c r="O15" s="402"/>
      <c r="P15" s="236"/>
    </row>
    <row r="16" spans="1:16" ht="24" customHeight="1">
      <c r="A16" s="237"/>
      <c r="B16" s="392"/>
      <c r="C16" s="404"/>
      <c r="D16" s="392"/>
      <c r="E16" s="392"/>
      <c r="F16" s="392"/>
      <c r="G16" s="392"/>
      <c r="H16" s="392"/>
      <c r="I16" s="392"/>
      <c r="J16" s="392"/>
      <c r="K16" s="392"/>
      <c r="L16" s="392"/>
      <c r="M16" s="392"/>
      <c r="N16" s="392"/>
      <c r="O16" s="392"/>
      <c r="P16" s="236"/>
    </row>
    <row r="17" spans="1:16" ht="24" customHeight="1">
      <c r="A17" s="366"/>
      <c r="C17" s="405"/>
      <c r="P17" s="367"/>
    </row>
    <row r="18" spans="1:16" ht="24" customHeight="1">
      <c r="A18" s="366"/>
      <c r="C18" s="405"/>
      <c r="P18" s="367"/>
    </row>
    <row r="19" spans="1:16" ht="24" customHeight="1" thickBot="1">
      <c r="A19" s="406"/>
      <c r="B19" s="407"/>
      <c r="C19" s="408"/>
      <c r="D19" s="407"/>
      <c r="E19" s="407"/>
      <c r="F19" s="407"/>
      <c r="G19" s="407"/>
      <c r="H19" s="407"/>
      <c r="I19" s="407"/>
      <c r="J19" s="407"/>
      <c r="K19" s="407"/>
      <c r="L19" s="407"/>
      <c r="M19" s="407"/>
      <c r="N19" s="407"/>
      <c r="O19" s="407"/>
      <c r="P19" s="409"/>
    </row>
    <row r="20" spans="1:16" ht="24" customHeight="1"/>
    <row r="21" spans="1:16" ht="24" customHeight="1"/>
    <row r="22" spans="1:16" ht="24" customHeight="1"/>
    <row r="23" spans="1:16" ht="24" customHeight="1"/>
    <row r="24" spans="1:16" ht="24" customHeight="1"/>
    <row r="25" spans="1:16" ht="24" customHeight="1"/>
    <row r="26" spans="1:16" ht="24" customHeight="1"/>
    <row r="27" spans="1:16" ht="24" customHeight="1"/>
    <row r="28" spans="1:16" ht="24" customHeight="1"/>
  </sheetData>
  <mergeCells count="8">
    <mergeCell ref="O1:P1"/>
    <mergeCell ref="C14:E14"/>
    <mergeCell ref="M14:N14"/>
    <mergeCell ref="K2:M2"/>
    <mergeCell ref="J6:P6"/>
    <mergeCell ref="A7:P7"/>
    <mergeCell ref="M13:N13"/>
    <mergeCell ref="C13:E13"/>
  </mergeCells>
  <phoneticPr fontId="8" type="noConversion"/>
  <printOptions gridLinesSet="0"/>
  <pageMargins left="1.02" right="0.45" top="1.04" bottom="0.57999999999999996" header="0.51181102362204722" footer="0.25"/>
  <pageSetup paperSize="9" scale="73"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Q37"/>
  <sheetViews>
    <sheetView view="pageBreakPreview" zoomScale="70" zoomScaleNormal="70" zoomScaleSheetLayoutView="70" workbookViewId="0">
      <selection activeCell="F35" sqref="F35"/>
    </sheetView>
  </sheetViews>
  <sheetFormatPr defaultRowHeight="22.5" customHeight="1"/>
  <cols>
    <col min="1" max="1" width="20.75" style="81" customWidth="1"/>
    <col min="2" max="2" width="24.625" style="81" bestFit="1" customWidth="1"/>
    <col min="3" max="3" width="8.25" style="68" customWidth="1"/>
    <col min="4" max="4" width="5.25" style="68" customWidth="1"/>
    <col min="5" max="5" width="13.5" style="82" customWidth="1"/>
    <col min="6" max="6" width="13.5" style="83" customWidth="1"/>
    <col min="7" max="7" width="13.5" style="82" customWidth="1"/>
    <col min="8" max="8" width="13.5" style="83" customWidth="1"/>
    <col min="9" max="9" width="13.5" style="82" customWidth="1"/>
    <col min="10" max="10" width="13.5" style="83" customWidth="1"/>
    <col min="11" max="11" width="13.5" style="71" customWidth="1"/>
    <col min="12" max="12" width="16" style="71" customWidth="1"/>
    <col min="13" max="13" width="8.25" style="68" bestFit="1" customWidth="1"/>
    <col min="14" max="14" width="11.5" style="71" bestFit="1" customWidth="1"/>
    <col min="15" max="15" width="9" style="71"/>
    <col min="16" max="16" width="12.75" style="71" bestFit="1" customWidth="1"/>
    <col min="17" max="17" width="11.5" style="71" bestFit="1" customWidth="1"/>
    <col min="18" max="256" width="9" style="71"/>
    <col min="257" max="257" width="20.75" style="71" customWidth="1"/>
    <col min="258" max="258" width="24.625" style="71" bestFit="1" customWidth="1"/>
    <col min="259" max="259" width="8.25" style="71" customWidth="1"/>
    <col min="260" max="260" width="5.25" style="71" customWidth="1"/>
    <col min="261" max="261" width="7" style="71" customWidth="1"/>
    <col min="262" max="262" width="7.625" style="71" customWidth="1"/>
    <col min="263" max="267" width="13.5" style="71" customWidth="1"/>
    <col min="268" max="268" width="14.625" style="71" customWidth="1"/>
    <col min="269" max="269" width="8.25" style="71" bestFit="1" customWidth="1"/>
    <col min="270" max="270" width="11.5" style="71" bestFit="1" customWidth="1"/>
    <col min="271" max="271" width="9" style="71"/>
    <col min="272" max="272" width="12.75" style="71" bestFit="1" customWidth="1"/>
    <col min="273" max="273" width="11.5" style="71" bestFit="1" customWidth="1"/>
    <col min="274" max="512" width="9" style="71"/>
    <col min="513" max="513" width="20.75" style="71" customWidth="1"/>
    <col min="514" max="514" width="24.625" style="71" bestFit="1" customWidth="1"/>
    <col min="515" max="515" width="8.25" style="71" customWidth="1"/>
    <col min="516" max="516" width="5.25" style="71" customWidth="1"/>
    <col min="517" max="517" width="7" style="71" customWidth="1"/>
    <col min="518" max="518" width="7.625" style="71" customWidth="1"/>
    <col min="519" max="523" width="13.5" style="71" customWidth="1"/>
    <col min="524" max="524" width="14.625" style="71" customWidth="1"/>
    <col min="525" max="525" width="8.25" style="71" bestFit="1" customWidth="1"/>
    <col min="526" max="526" width="11.5" style="71" bestFit="1" customWidth="1"/>
    <col min="527" max="527" width="9" style="71"/>
    <col min="528" max="528" width="12.75" style="71" bestFit="1" customWidth="1"/>
    <col min="529" max="529" width="11.5" style="71" bestFit="1" customWidth="1"/>
    <col min="530" max="768" width="9" style="71"/>
    <col min="769" max="769" width="20.75" style="71" customWidth="1"/>
    <col min="770" max="770" width="24.625" style="71" bestFit="1" customWidth="1"/>
    <col min="771" max="771" width="8.25" style="71" customWidth="1"/>
    <col min="772" max="772" width="5.25" style="71" customWidth="1"/>
    <col min="773" max="773" width="7" style="71" customWidth="1"/>
    <col min="774" max="774" width="7.625" style="71" customWidth="1"/>
    <col min="775" max="779" width="13.5" style="71" customWidth="1"/>
    <col min="780" max="780" width="14.625" style="71" customWidth="1"/>
    <col min="781" max="781" width="8.25" style="71" bestFit="1" customWidth="1"/>
    <col min="782" max="782" width="11.5" style="71" bestFit="1" customWidth="1"/>
    <col min="783" max="783" width="9" style="71"/>
    <col min="784" max="784" width="12.75" style="71" bestFit="1" customWidth="1"/>
    <col min="785" max="785" width="11.5" style="71" bestFit="1" customWidth="1"/>
    <col min="786" max="1024" width="9" style="71"/>
    <col min="1025" max="1025" width="20.75" style="71" customWidth="1"/>
    <col min="1026" max="1026" width="24.625" style="71" bestFit="1" customWidth="1"/>
    <col min="1027" max="1027" width="8.25" style="71" customWidth="1"/>
    <col min="1028" max="1028" width="5.25" style="71" customWidth="1"/>
    <col min="1029" max="1029" width="7" style="71" customWidth="1"/>
    <col min="1030" max="1030" width="7.625" style="71" customWidth="1"/>
    <col min="1031" max="1035" width="13.5" style="71" customWidth="1"/>
    <col min="1036" max="1036" width="14.625" style="71" customWidth="1"/>
    <col min="1037" max="1037" width="8.25" style="71" bestFit="1" customWidth="1"/>
    <col min="1038" max="1038" width="11.5" style="71" bestFit="1" customWidth="1"/>
    <col min="1039" max="1039" width="9" style="71"/>
    <col min="1040" max="1040" width="12.75" style="71" bestFit="1" customWidth="1"/>
    <col min="1041" max="1041" width="11.5" style="71" bestFit="1" customWidth="1"/>
    <col min="1042" max="1280" width="9" style="71"/>
    <col min="1281" max="1281" width="20.75" style="71" customWidth="1"/>
    <col min="1282" max="1282" width="24.625" style="71" bestFit="1" customWidth="1"/>
    <col min="1283" max="1283" width="8.25" style="71" customWidth="1"/>
    <col min="1284" max="1284" width="5.25" style="71" customWidth="1"/>
    <col min="1285" max="1285" width="7" style="71" customWidth="1"/>
    <col min="1286" max="1286" width="7.625" style="71" customWidth="1"/>
    <col min="1287" max="1291" width="13.5" style="71" customWidth="1"/>
    <col min="1292" max="1292" width="14.625" style="71" customWidth="1"/>
    <col min="1293" max="1293" width="8.25" style="71" bestFit="1" customWidth="1"/>
    <col min="1294" max="1294" width="11.5" style="71" bestFit="1" customWidth="1"/>
    <col min="1295" max="1295" width="9" style="71"/>
    <col min="1296" max="1296" width="12.75" style="71" bestFit="1" customWidth="1"/>
    <col min="1297" max="1297" width="11.5" style="71" bestFit="1" customWidth="1"/>
    <col min="1298" max="1536" width="9" style="71"/>
    <col min="1537" max="1537" width="20.75" style="71" customWidth="1"/>
    <col min="1538" max="1538" width="24.625" style="71" bestFit="1" customWidth="1"/>
    <col min="1539" max="1539" width="8.25" style="71" customWidth="1"/>
    <col min="1540" max="1540" width="5.25" style="71" customWidth="1"/>
    <col min="1541" max="1541" width="7" style="71" customWidth="1"/>
    <col min="1542" max="1542" width="7.625" style="71" customWidth="1"/>
    <col min="1543" max="1547" width="13.5" style="71" customWidth="1"/>
    <col min="1548" max="1548" width="14.625" style="71" customWidth="1"/>
    <col min="1549" max="1549" width="8.25" style="71" bestFit="1" customWidth="1"/>
    <col min="1550" max="1550" width="11.5" style="71" bestFit="1" customWidth="1"/>
    <col min="1551" max="1551" width="9" style="71"/>
    <col min="1552" max="1552" width="12.75" style="71" bestFit="1" customWidth="1"/>
    <col min="1553" max="1553" width="11.5" style="71" bestFit="1" customWidth="1"/>
    <col min="1554" max="1792" width="9" style="71"/>
    <col min="1793" max="1793" width="20.75" style="71" customWidth="1"/>
    <col min="1794" max="1794" width="24.625" style="71" bestFit="1" customWidth="1"/>
    <col min="1795" max="1795" width="8.25" style="71" customWidth="1"/>
    <col min="1796" max="1796" width="5.25" style="71" customWidth="1"/>
    <col min="1797" max="1797" width="7" style="71" customWidth="1"/>
    <col min="1798" max="1798" width="7.625" style="71" customWidth="1"/>
    <col min="1799" max="1803" width="13.5" style="71" customWidth="1"/>
    <col min="1804" max="1804" width="14.625" style="71" customWidth="1"/>
    <col min="1805" max="1805" width="8.25" style="71" bestFit="1" customWidth="1"/>
    <col min="1806" max="1806" width="11.5" style="71" bestFit="1" customWidth="1"/>
    <col min="1807" max="1807" width="9" style="71"/>
    <col min="1808" max="1808" width="12.75" style="71" bestFit="1" customWidth="1"/>
    <col min="1809" max="1809" width="11.5" style="71" bestFit="1" customWidth="1"/>
    <col min="1810" max="2048" width="9" style="71"/>
    <col min="2049" max="2049" width="20.75" style="71" customWidth="1"/>
    <col min="2050" max="2050" width="24.625" style="71" bestFit="1" customWidth="1"/>
    <col min="2051" max="2051" width="8.25" style="71" customWidth="1"/>
    <col min="2052" max="2052" width="5.25" style="71" customWidth="1"/>
    <col min="2053" max="2053" width="7" style="71" customWidth="1"/>
    <col min="2054" max="2054" width="7.625" style="71" customWidth="1"/>
    <col min="2055" max="2059" width="13.5" style="71" customWidth="1"/>
    <col min="2060" max="2060" width="14.625" style="71" customWidth="1"/>
    <col min="2061" max="2061" width="8.25" style="71" bestFit="1" customWidth="1"/>
    <col min="2062" max="2062" width="11.5" style="71" bestFit="1" customWidth="1"/>
    <col min="2063" max="2063" width="9" style="71"/>
    <col min="2064" max="2064" width="12.75" style="71" bestFit="1" customWidth="1"/>
    <col min="2065" max="2065" width="11.5" style="71" bestFit="1" customWidth="1"/>
    <col min="2066" max="2304" width="9" style="71"/>
    <col min="2305" max="2305" width="20.75" style="71" customWidth="1"/>
    <col min="2306" max="2306" width="24.625" style="71" bestFit="1" customWidth="1"/>
    <col min="2307" max="2307" width="8.25" style="71" customWidth="1"/>
    <col min="2308" max="2308" width="5.25" style="71" customWidth="1"/>
    <col min="2309" max="2309" width="7" style="71" customWidth="1"/>
    <col min="2310" max="2310" width="7.625" style="71" customWidth="1"/>
    <col min="2311" max="2315" width="13.5" style="71" customWidth="1"/>
    <col min="2316" max="2316" width="14.625" style="71" customWidth="1"/>
    <col min="2317" max="2317" width="8.25" style="71" bestFit="1" customWidth="1"/>
    <col min="2318" max="2318" width="11.5" style="71" bestFit="1" customWidth="1"/>
    <col min="2319" max="2319" width="9" style="71"/>
    <col min="2320" max="2320" width="12.75" style="71" bestFit="1" customWidth="1"/>
    <col min="2321" max="2321" width="11.5" style="71" bestFit="1" customWidth="1"/>
    <col min="2322" max="2560" width="9" style="71"/>
    <col min="2561" max="2561" width="20.75" style="71" customWidth="1"/>
    <col min="2562" max="2562" width="24.625" style="71" bestFit="1" customWidth="1"/>
    <col min="2563" max="2563" width="8.25" style="71" customWidth="1"/>
    <col min="2564" max="2564" width="5.25" style="71" customWidth="1"/>
    <col min="2565" max="2565" width="7" style="71" customWidth="1"/>
    <col min="2566" max="2566" width="7.625" style="71" customWidth="1"/>
    <col min="2567" max="2571" width="13.5" style="71" customWidth="1"/>
    <col min="2572" max="2572" width="14.625" style="71" customWidth="1"/>
    <col min="2573" max="2573" width="8.25" style="71" bestFit="1" customWidth="1"/>
    <col min="2574" max="2574" width="11.5" style="71" bestFit="1" customWidth="1"/>
    <col min="2575" max="2575" width="9" style="71"/>
    <col min="2576" max="2576" width="12.75" style="71" bestFit="1" customWidth="1"/>
    <col min="2577" max="2577" width="11.5" style="71" bestFit="1" customWidth="1"/>
    <col min="2578" max="2816" width="9" style="71"/>
    <col min="2817" max="2817" width="20.75" style="71" customWidth="1"/>
    <col min="2818" max="2818" width="24.625" style="71" bestFit="1" customWidth="1"/>
    <col min="2819" max="2819" width="8.25" style="71" customWidth="1"/>
    <col min="2820" max="2820" width="5.25" style="71" customWidth="1"/>
    <col min="2821" max="2821" width="7" style="71" customWidth="1"/>
    <col min="2822" max="2822" width="7.625" style="71" customWidth="1"/>
    <col min="2823" max="2827" width="13.5" style="71" customWidth="1"/>
    <col min="2828" max="2828" width="14.625" style="71" customWidth="1"/>
    <col min="2829" max="2829" width="8.25" style="71" bestFit="1" customWidth="1"/>
    <col min="2830" max="2830" width="11.5" style="71" bestFit="1" customWidth="1"/>
    <col min="2831" max="2831" width="9" style="71"/>
    <col min="2832" max="2832" width="12.75" style="71" bestFit="1" customWidth="1"/>
    <col min="2833" max="2833" width="11.5" style="71" bestFit="1" customWidth="1"/>
    <col min="2834" max="3072" width="9" style="71"/>
    <col min="3073" max="3073" width="20.75" style="71" customWidth="1"/>
    <col min="3074" max="3074" width="24.625" style="71" bestFit="1" customWidth="1"/>
    <col min="3075" max="3075" width="8.25" style="71" customWidth="1"/>
    <col min="3076" max="3076" width="5.25" style="71" customWidth="1"/>
    <col min="3077" max="3077" width="7" style="71" customWidth="1"/>
    <col min="3078" max="3078" width="7.625" style="71" customWidth="1"/>
    <col min="3079" max="3083" width="13.5" style="71" customWidth="1"/>
    <col min="3084" max="3084" width="14.625" style="71" customWidth="1"/>
    <col min="3085" max="3085" width="8.25" style="71" bestFit="1" customWidth="1"/>
    <col min="3086" max="3086" width="11.5" style="71" bestFit="1" customWidth="1"/>
    <col min="3087" max="3087" width="9" style="71"/>
    <col min="3088" max="3088" width="12.75" style="71" bestFit="1" customWidth="1"/>
    <col min="3089" max="3089" width="11.5" style="71" bestFit="1" customWidth="1"/>
    <col min="3090" max="3328" width="9" style="71"/>
    <col min="3329" max="3329" width="20.75" style="71" customWidth="1"/>
    <col min="3330" max="3330" width="24.625" style="71" bestFit="1" customWidth="1"/>
    <col min="3331" max="3331" width="8.25" style="71" customWidth="1"/>
    <col min="3332" max="3332" width="5.25" style="71" customWidth="1"/>
    <col min="3333" max="3333" width="7" style="71" customWidth="1"/>
    <col min="3334" max="3334" width="7.625" style="71" customWidth="1"/>
    <col min="3335" max="3339" width="13.5" style="71" customWidth="1"/>
    <col min="3340" max="3340" width="14.625" style="71" customWidth="1"/>
    <col min="3341" max="3341" width="8.25" style="71" bestFit="1" customWidth="1"/>
    <col min="3342" max="3342" width="11.5" style="71" bestFit="1" customWidth="1"/>
    <col min="3343" max="3343" width="9" style="71"/>
    <col min="3344" max="3344" width="12.75" style="71" bestFit="1" customWidth="1"/>
    <col min="3345" max="3345" width="11.5" style="71" bestFit="1" customWidth="1"/>
    <col min="3346" max="3584" width="9" style="71"/>
    <col min="3585" max="3585" width="20.75" style="71" customWidth="1"/>
    <col min="3586" max="3586" width="24.625" style="71" bestFit="1" customWidth="1"/>
    <col min="3587" max="3587" width="8.25" style="71" customWidth="1"/>
    <col min="3588" max="3588" width="5.25" style="71" customWidth="1"/>
    <col min="3589" max="3589" width="7" style="71" customWidth="1"/>
    <col min="3590" max="3590" width="7.625" style="71" customWidth="1"/>
    <col min="3591" max="3595" width="13.5" style="71" customWidth="1"/>
    <col min="3596" max="3596" width="14.625" style="71" customWidth="1"/>
    <col min="3597" max="3597" width="8.25" style="71" bestFit="1" customWidth="1"/>
    <col min="3598" max="3598" width="11.5" style="71" bestFit="1" customWidth="1"/>
    <col min="3599" max="3599" width="9" style="71"/>
    <col min="3600" max="3600" width="12.75" style="71" bestFit="1" customWidth="1"/>
    <col min="3601" max="3601" width="11.5" style="71" bestFit="1" customWidth="1"/>
    <col min="3602" max="3840" width="9" style="71"/>
    <col min="3841" max="3841" width="20.75" style="71" customWidth="1"/>
    <col min="3842" max="3842" width="24.625" style="71" bestFit="1" customWidth="1"/>
    <col min="3843" max="3843" width="8.25" style="71" customWidth="1"/>
    <col min="3844" max="3844" width="5.25" style="71" customWidth="1"/>
    <col min="3845" max="3845" width="7" style="71" customWidth="1"/>
    <col min="3846" max="3846" width="7.625" style="71" customWidth="1"/>
    <col min="3847" max="3851" width="13.5" style="71" customWidth="1"/>
    <col min="3852" max="3852" width="14.625" style="71" customWidth="1"/>
    <col min="3853" max="3853" width="8.25" style="71" bestFit="1" customWidth="1"/>
    <col min="3854" max="3854" width="11.5" style="71" bestFit="1" customWidth="1"/>
    <col min="3855" max="3855" width="9" style="71"/>
    <col min="3856" max="3856" width="12.75" style="71" bestFit="1" customWidth="1"/>
    <col min="3857" max="3857" width="11.5" style="71" bestFit="1" customWidth="1"/>
    <col min="3858" max="4096" width="9" style="71"/>
    <col min="4097" max="4097" width="20.75" style="71" customWidth="1"/>
    <col min="4098" max="4098" width="24.625" style="71" bestFit="1" customWidth="1"/>
    <col min="4099" max="4099" width="8.25" style="71" customWidth="1"/>
    <col min="4100" max="4100" width="5.25" style="71" customWidth="1"/>
    <col min="4101" max="4101" width="7" style="71" customWidth="1"/>
    <col min="4102" max="4102" width="7.625" style="71" customWidth="1"/>
    <col min="4103" max="4107" width="13.5" style="71" customWidth="1"/>
    <col min="4108" max="4108" width="14.625" style="71" customWidth="1"/>
    <col min="4109" max="4109" width="8.25" style="71" bestFit="1" customWidth="1"/>
    <col min="4110" max="4110" width="11.5" style="71" bestFit="1" customWidth="1"/>
    <col min="4111" max="4111" width="9" style="71"/>
    <col min="4112" max="4112" width="12.75" style="71" bestFit="1" customWidth="1"/>
    <col min="4113" max="4113" width="11.5" style="71" bestFit="1" customWidth="1"/>
    <col min="4114" max="4352" width="9" style="71"/>
    <col min="4353" max="4353" width="20.75" style="71" customWidth="1"/>
    <col min="4354" max="4354" width="24.625" style="71" bestFit="1" customWidth="1"/>
    <col min="4355" max="4355" width="8.25" style="71" customWidth="1"/>
    <col min="4356" max="4356" width="5.25" style="71" customWidth="1"/>
    <col min="4357" max="4357" width="7" style="71" customWidth="1"/>
    <col min="4358" max="4358" width="7.625" style="71" customWidth="1"/>
    <col min="4359" max="4363" width="13.5" style="71" customWidth="1"/>
    <col min="4364" max="4364" width="14.625" style="71" customWidth="1"/>
    <col min="4365" max="4365" width="8.25" style="71" bestFit="1" customWidth="1"/>
    <col min="4366" max="4366" width="11.5" style="71" bestFit="1" customWidth="1"/>
    <col min="4367" max="4367" width="9" style="71"/>
    <col min="4368" max="4368" width="12.75" style="71" bestFit="1" customWidth="1"/>
    <col min="4369" max="4369" width="11.5" style="71" bestFit="1" customWidth="1"/>
    <col min="4370" max="4608" width="9" style="71"/>
    <col min="4609" max="4609" width="20.75" style="71" customWidth="1"/>
    <col min="4610" max="4610" width="24.625" style="71" bestFit="1" customWidth="1"/>
    <col min="4611" max="4611" width="8.25" style="71" customWidth="1"/>
    <col min="4612" max="4612" width="5.25" style="71" customWidth="1"/>
    <col min="4613" max="4613" width="7" style="71" customWidth="1"/>
    <col min="4614" max="4614" width="7.625" style="71" customWidth="1"/>
    <col min="4615" max="4619" width="13.5" style="71" customWidth="1"/>
    <col min="4620" max="4620" width="14.625" style="71" customWidth="1"/>
    <col min="4621" max="4621" width="8.25" style="71" bestFit="1" customWidth="1"/>
    <col min="4622" max="4622" width="11.5" style="71" bestFit="1" customWidth="1"/>
    <col min="4623" max="4623" width="9" style="71"/>
    <col min="4624" max="4624" width="12.75" style="71" bestFit="1" customWidth="1"/>
    <col min="4625" max="4625" width="11.5" style="71" bestFit="1" customWidth="1"/>
    <col min="4626" max="4864" width="9" style="71"/>
    <col min="4865" max="4865" width="20.75" style="71" customWidth="1"/>
    <col min="4866" max="4866" width="24.625" style="71" bestFit="1" customWidth="1"/>
    <col min="4867" max="4867" width="8.25" style="71" customWidth="1"/>
    <col min="4868" max="4868" width="5.25" style="71" customWidth="1"/>
    <col min="4869" max="4869" width="7" style="71" customWidth="1"/>
    <col min="4870" max="4870" width="7.625" style="71" customWidth="1"/>
    <col min="4871" max="4875" width="13.5" style="71" customWidth="1"/>
    <col min="4876" max="4876" width="14.625" style="71" customWidth="1"/>
    <col min="4877" max="4877" width="8.25" style="71" bestFit="1" customWidth="1"/>
    <col min="4878" max="4878" width="11.5" style="71" bestFit="1" customWidth="1"/>
    <col min="4879" max="4879" width="9" style="71"/>
    <col min="4880" max="4880" width="12.75" style="71" bestFit="1" customWidth="1"/>
    <col min="4881" max="4881" width="11.5" style="71" bestFit="1" customWidth="1"/>
    <col min="4882" max="5120" width="9" style="71"/>
    <col min="5121" max="5121" width="20.75" style="71" customWidth="1"/>
    <col min="5122" max="5122" width="24.625" style="71" bestFit="1" customWidth="1"/>
    <col min="5123" max="5123" width="8.25" style="71" customWidth="1"/>
    <col min="5124" max="5124" width="5.25" style="71" customWidth="1"/>
    <col min="5125" max="5125" width="7" style="71" customWidth="1"/>
    <col min="5126" max="5126" width="7.625" style="71" customWidth="1"/>
    <col min="5127" max="5131" width="13.5" style="71" customWidth="1"/>
    <col min="5132" max="5132" width="14.625" style="71" customWidth="1"/>
    <col min="5133" max="5133" width="8.25" style="71" bestFit="1" customWidth="1"/>
    <col min="5134" max="5134" width="11.5" style="71" bestFit="1" customWidth="1"/>
    <col min="5135" max="5135" width="9" style="71"/>
    <col min="5136" max="5136" width="12.75" style="71" bestFit="1" customWidth="1"/>
    <col min="5137" max="5137" width="11.5" style="71" bestFit="1" customWidth="1"/>
    <col min="5138" max="5376" width="9" style="71"/>
    <col min="5377" max="5377" width="20.75" style="71" customWidth="1"/>
    <col min="5378" max="5378" width="24.625" style="71" bestFit="1" customWidth="1"/>
    <col min="5379" max="5379" width="8.25" style="71" customWidth="1"/>
    <col min="5380" max="5380" width="5.25" style="71" customWidth="1"/>
    <col min="5381" max="5381" width="7" style="71" customWidth="1"/>
    <col min="5382" max="5382" width="7.625" style="71" customWidth="1"/>
    <col min="5383" max="5387" width="13.5" style="71" customWidth="1"/>
    <col min="5388" max="5388" width="14.625" style="71" customWidth="1"/>
    <col min="5389" max="5389" width="8.25" style="71" bestFit="1" customWidth="1"/>
    <col min="5390" max="5390" width="11.5" style="71" bestFit="1" customWidth="1"/>
    <col min="5391" max="5391" width="9" style="71"/>
    <col min="5392" max="5392" width="12.75" style="71" bestFit="1" customWidth="1"/>
    <col min="5393" max="5393" width="11.5" style="71" bestFit="1" customWidth="1"/>
    <col min="5394" max="5632" width="9" style="71"/>
    <col min="5633" max="5633" width="20.75" style="71" customWidth="1"/>
    <col min="5634" max="5634" width="24.625" style="71" bestFit="1" customWidth="1"/>
    <col min="5635" max="5635" width="8.25" style="71" customWidth="1"/>
    <col min="5636" max="5636" width="5.25" style="71" customWidth="1"/>
    <col min="5637" max="5637" width="7" style="71" customWidth="1"/>
    <col min="5638" max="5638" width="7.625" style="71" customWidth="1"/>
    <col min="5639" max="5643" width="13.5" style="71" customWidth="1"/>
    <col min="5644" max="5644" width="14.625" style="71" customWidth="1"/>
    <col min="5645" max="5645" width="8.25" style="71" bestFit="1" customWidth="1"/>
    <col min="5646" max="5646" width="11.5" style="71" bestFit="1" customWidth="1"/>
    <col min="5647" max="5647" width="9" style="71"/>
    <col min="5648" max="5648" width="12.75" style="71" bestFit="1" customWidth="1"/>
    <col min="5649" max="5649" width="11.5" style="71" bestFit="1" customWidth="1"/>
    <col min="5650" max="5888" width="9" style="71"/>
    <col min="5889" max="5889" width="20.75" style="71" customWidth="1"/>
    <col min="5890" max="5890" width="24.625" style="71" bestFit="1" customWidth="1"/>
    <col min="5891" max="5891" width="8.25" style="71" customWidth="1"/>
    <col min="5892" max="5892" width="5.25" style="71" customWidth="1"/>
    <col min="5893" max="5893" width="7" style="71" customWidth="1"/>
    <col min="5894" max="5894" width="7.625" style="71" customWidth="1"/>
    <col min="5895" max="5899" width="13.5" style="71" customWidth="1"/>
    <col min="5900" max="5900" width="14.625" style="71" customWidth="1"/>
    <col min="5901" max="5901" width="8.25" style="71" bestFit="1" customWidth="1"/>
    <col min="5902" max="5902" width="11.5" style="71" bestFit="1" customWidth="1"/>
    <col min="5903" max="5903" width="9" style="71"/>
    <col min="5904" max="5904" width="12.75" style="71" bestFit="1" customWidth="1"/>
    <col min="5905" max="5905" width="11.5" style="71" bestFit="1" customWidth="1"/>
    <col min="5906" max="6144" width="9" style="71"/>
    <col min="6145" max="6145" width="20.75" style="71" customWidth="1"/>
    <col min="6146" max="6146" width="24.625" style="71" bestFit="1" customWidth="1"/>
    <col min="6147" max="6147" width="8.25" style="71" customWidth="1"/>
    <col min="6148" max="6148" width="5.25" style="71" customWidth="1"/>
    <col min="6149" max="6149" width="7" style="71" customWidth="1"/>
    <col min="6150" max="6150" width="7.625" style="71" customWidth="1"/>
    <col min="6151" max="6155" width="13.5" style="71" customWidth="1"/>
    <col min="6156" max="6156" width="14.625" style="71" customWidth="1"/>
    <col min="6157" max="6157" width="8.25" style="71" bestFit="1" customWidth="1"/>
    <col min="6158" max="6158" width="11.5" style="71" bestFit="1" customWidth="1"/>
    <col min="6159" max="6159" width="9" style="71"/>
    <col min="6160" max="6160" width="12.75" style="71" bestFit="1" customWidth="1"/>
    <col min="6161" max="6161" width="11.5" style="71" bestFit="1" customWidth="1"/>
    <col min="6162" max="6400" width="9" style="71"/>
    <col min="6401" max="6401" width="20.75" style="71" customWidth="1"/>
    <col min="6402" max="6402" width="24.625" style="71" bestFit="1" customWidth="1"/>
    <col min="6403" max="6403" width="8.25" style="71" customWidth="1"/>
    <col min="6404" max="6404" width="5.25" style="71" customWidth="1"/>
    <col min="6405" max="6405" width="7" style="71" customWidth="1"/>
    <col min="6406" max="6406" width="7.625" style="71" customWidth="1"/>
    <col min="6407" max="6411" width="13.5" style="71" customWidth="1"/>
    <col min="6412" max="6412" width="14.625" style="71" customWidth="1"/>
    <col min="6413" max="6413" width="8.25" style="71" bestFit="1" customWidth="1"/>
    <col min="6414" max="6414" width="11.5" style="71" bestFit="1" customWidth="1"/>
    <col min="6415" max="6415" width="9" style="71"/>
    <col min="6416" max="6416" width="12.75" style="71" bestFit="1" customWidth="1"/>
    <col min="6417" max="6417" width="11.5" style="71" bestFit="1" customWidth="1"/>
    <col min="6418" max="6656" width="9" style="71"/>
    <col min="6657" max="6657" width="20.75" style="71" customWidth="1"/>
    <col min="6658" max="6658" width="24.625" style="71" bestFit="1" customWidth="1"/>
    <col min="6659" max="6659" width="8.25" style="71" customWidth="1"/>
    <col min="6660" max="6660" width="5.25" style="71" customWidth="1"/>
    <col min="6661" max="6661" width="7" style="71" customWidth="1"/>
    <col min="6662" max="6662" width="7.625" style="71" customWidth="1"/>
    <col min="6663" max="6667" width="13.5" style="71" customWidth="1"/>
    <col min="6668" max="6668" width="14.625" style="71" customWidth="1"/>
    <col min="6669" max="6669" width="8.25" style="71" bestFit="1" customWidth="1"/>
    <col min="6670" max="6670" width="11.5" style="71" bestFit="1" customWidth="1"/>
    <col min="6671" max="6671" width="9" style="71"/>
    <col min="6672" max="6672" width="12.75" style="71" bestFit="1" customWidth="1"/>
    <col min="6673" max="6673" width="11.5" style="71" bestFit="1" customWidth="1"/>
    <col min="6674" max="6912" width="9" style="71"/>
    <col min="6913" max="6913" width="20.75" style="71" customWidth="1"/>
    <col min="6914" max="6914" width="24.625" style="71" bestFit="1" customWidth="1"/>
    <col min="6915" max="6915" width="8.25" style="71" customWidth="1"/>
    <col min="6916" max="6916" width="5.25" style="71" customWidth="1"/>
    <col min="6917" max="6917" width="7" style="71" customWidth="1"/>
    <col min="6918" max="6918" width="7.625" style="71" customWidth="1"/>
    <col min="6919" max="6923" width="13.5" style="71" customWidth="1"/>
    <col min="6924" max="6924" width="14.625" style="71" customWidth="1"/>
    <col min="6925" max="6925" width="8.25" style="71" bestFit="1" customWidth="1"/>
    <col min="6926" max="6926" width="11.5" style="71" bestFit="1" customWidth="1"/>
    <col min="6927" max="6927" width="9" style="71"/>
    <col min="6928" max="6928" width="12.75" style="71" bestFit="1" customWidth="1"/>
    <col min="6929" max="6929" width="11.5" style="71" bestFit="1" customWidth="1"/>
    <col min="6930" max="7168" width="9" style="71"/>
    <col min="7169" max="7169" width="20.75" style="71" customWidth="1"/>
    <col min="7170" max="7170" width="24.625" style="71" bestFit="1" customWidth="1"/>
    <col min="7171" max="7171" width="8.25" style="71" customWidth="1"/>
    <col min="7172" max="7172" width="5.25" style="71" customWidth="1"/>
    <col min="7173" max="7173" width="7" style="71" customWidth="1"/>
    <col min="7174" max="7174" width="7.625" style="71" customWidth="1"/>
    <col min="7175" max="7179" width="13.5" style="71" customWidth="1"/>
    <col min="7180" max="7180" width="14.625" style="71" customWidth="1"/>
    <col min="7181" max="7181" width="8.25" style="71" bestFit="1" customWidth="1"/>
    <col min="7182" max="7182" width="11.5" style="71" bestFit="1" customWidth="1"/>
    <col min="7183" max="7183" width="9" style="71"/>
    <col min="7184" max="7184" width="12.75" style="71" bestFit="1" customWidth="1"/>
    <col min="7185" max="7185" width="11.5" style="71" bestFit="1" customWidth="1"/>
    <col min="7186" max="7424" width="9" style="71"/>
    <col min="7425" max="7425" width="20.75" style="71" customWidth="1"/>
    <col min="7426" max="7426" width="24.625" style="71" bestFit="1" customWidth="1"/>
    <col min="7427" max="7427" width="8.25" style="71" customWidth="1"/>
    <col min="7428" max="7428" width="5.25" style="71" customWidth="1"/>
    <col min="7429" max="7429" width="7" style="71" customWidth="1"/>
    <col min="7430" max="7430" width="7.625" style="71" customWidth="1"/>
    <col min="7431" max="7435" width="13.5" style="71" customWidth="1"/>
    <col min="7436" max="7436" width="14.625" style="71" customWidth="1"/>
    <col min="7437" max="7437" width="8.25" style="71" bestFit="1" customWidth="1"/>
    <col min="7438" max="7438" width="11.5" style="71" bestFit="1" customWidth="1"/>
    <col min="7439" max="7439" width="9" style="71"/>
    <col min="7440" max="7440" width="12.75" style="71" bestFit="1" customWidth="1"/>
    <col min="7441" max="7441" width="11.5" style="71" bestFit="1" customWidth="1"/>
    <col min="7442" max="7680" width="9" style="71"/>
    <col min="7681" max="7681" width="20.75" style="71" customWidth="1"/>
    <col min="7682" max="7682" width="24.625" style="71" bestFit="1" customWidth="1"/>
    <col min="7683" max="7683" width="8.25" style="71" customWidth="1"/>
    <col min="7684" max="7684" width="5.25" style="71" customWidth="1"/>
    <col min="7685" max="7685" width="7" style="71" customWidth="1"/>
    <col min="7686" max="7686" width="7.625" style="71" customWidth="1"/>
    <col min="7687" max="7691" width="13.5" style="71" customWidth="1"/>
    <col min="7692" max="7692" width="14.625" style="71" customWidth="1"/>
    <col min="7693" max="7693" width="8.25" style="71" bestFit="1" customWidth="1"/>
    <col min="7694" max="7694" width="11.5" style="71" bestFit="1" customWidth="1"/>
    <col min="7695" max="7695" width="9" style="71"/>
    <col min="7696" max="7696" width="12.75" style="71" bestFit="1" customWidth="1"/>
    <col min="7697" max="7697" width="11.5" style="71" bestFit="1" customWidth="1"/>
    <col min="7698" max="7936" width="9" style="71"/>
    <col min="7937" max="7937" width="20.75" style="71" customWidth="1"/>
    <col min="7938" max="7938" width="24.625" style="71" bestFit="1" customWidth="1"/>
    <col min="7939" max="7939" width="8.25" style="71" customWidth="1"/>
    <col min="7940" max="7940" width="5.25" style="71" customWidth="1"/>
    <col min="7941" max="7941" width="7" style="71" customWidth="1"/>
    <col min="7942" max="7942" width="7.625" style="71" customWidth="1"/>
    <col min="7943" max="7947" width="13.5" style="71" customWidth="1"/>
    <col min="7948" max="7948" width="14.625" style="71" customWidth="1"/>
    <col min="7949" max="7949" width="8.25" style="71" bestFit="1" customWidth="1"/>
    <col min="7950" max="7950" width="11.5" style="71" bestFit="1" customWidth="1"/>
    <col min="7951" max="7951" width="9" style="71"/>
    <col min="7952" max="7952" width="12.75" style="71" bestFit="1" customWidth="1"/>
    <col min="7953" max="7953" width="11.5" style="71" bestFit="1" customWidth="1"/>
    <col min="7954" max="8192" width="9" style="71"/>
    <col min="8193" max="8193" width="20.75" style="71" customWidth="1"/>
    <col min="8194" max="8194" width="24.625" style="71" bestFit="1" customWidth="1"/>
    <col min="8195" max="8195" width="8.25" style="71" customWidth="1"/>
    <col min="8196" max="8196" width="5.25" style="71" customWidth="1"/>
    <col min="8197" max="8197" width="7" style="71" customWidth="1"/>
    <col min="8198" max="8198" width="7.625" style="71" customWidth="1"/>
    <col min="8199" max="8203" width="13.5" style="71" customWidth="1"/>
    <col min="8204" max="8204" width="14.625" style="71" customWidth="1"/>
    <col min="8205" max="8205" width="8.25" style="71" bestFit="1" customWidth="1"/>
    <col min="8206" max="8206" width="11.5" style="71" bestFit="1" customWidth="1"/>
    <col min="8207" max="8207" width="9" style="71"/>
    <col min="8208" max="8208" width="12.75" style="71" bestFit="1" customWidth="1"/>
    <col min="8209" max="8209" width="11.5" style="71" bestFit="1" customWidth="1"/>
    <col min="8210" max="8448" width="9" style="71"/>
    <col min="8449" max="8449" width="20.75" style="71" customWidth="1"/>
    <col min="8450" max="8450" width="24.625" style="71" bestFit="1" customWidth="1"/>
    <col min="8451" max="8451" width="8.25" style="71" customWidth="1"/>
    <col min="8452" max="8452" width="5.25" style="71" customWidth="1"/>
    <col min="8453" max="8453" width="7" style="71" customWidth="1"/>
    <col min="8454" max="8454" width="7.625" style="71" customWidth="1"/>
    <col min="8455" max="8459" width="13.5" style="71" customWidth="1"/>
    <col min="8460" max="8460" width="14.625" style="71" customWidth="1"/>
    <col min="8461" max="8461" width="8.25" style="71" bestFit="1" customWidth="1"/>
    <col min="8462" max="8462" width="11.5" style="71" bestFit="1" customWidth="1"/>
    <col min="8463" max="8463" width="9" style="71"/>
    <col min="8464" max="8464" width="12.75" style="71" bestFit="1" customWidth="1"/>
    <col min="8465" max="8465" width="11.5" style="71" bestFit="1" customWidth="1"/>
    <col min="8466" max="8704" width="9" style="71"/>
    <col min="8705" max="8705" width="20.75" style="71" customWidth="1"/>
    <col min="8706" max="8706" width="24.625" style="71" bestFit="1" customWidth="1"/>
    <col min="8707" max="8707" width="8.25" style="71" customWidth="1"/>
    <col min="8708" max="8708" width="5.25" style="71" customWidth="1"/>
    <col min="8709" max="8709" width="7" style="71" customWidth="1"/>
    <col min="8710" max="8710" width="7.625" style="71" customWidth="1"/>
    <col min="8711" max="8715" width="13.5" style="71" customWidth="1"/>
    <col min="8716" max="8716" width="14.625" style="71" customWidth="1"/>
    <col min="8717" max="8717" width="8.25" style="71" bestFit="1" customWidth="1"/>
    <col min="8718" max="8718" width="11.5" style="71" bestFit="1" customWidth="1"/>
    <col min="8719" max="8719" width="9" style="71"/>
    <col min="8720" max="8720" width="12.75" style="71" bestFit="1" customWidth="1"/>
    <col min="8721" max="8721" width="11.5" style="71" bestFit="1" customWidth="1"/>
    <col min="8722" max="8960" width="9" style="71"/>
    <col min="8961" max="8961" width="20.75" style="71" customWidth="1"/>
    <col min="8962" max="8962" width="24.625" style="71" bestFit="1" customWidth="1"/>
    <col min="8963" max="8963" width="8.25" style="71" customWidth="1"/>
    <col min="8964" max="8964" width="5.25" style="71" customWidth="1"/>
    <col min="8965" max="8965" width="7" style="71" customWidth="1"/>
    <col min="8966" max="8966" width="7.625" style="71" customWidth="1"/>
    <col min="8967" max="8971" width="13.5" style="71" customWidth="1"/>
    <col min="8972" max="8972" width="14.625" style="71" customWidth="1"/>
    <col min="8973" max="8973" width="8.25" style="71" bestFit="1" customWidth="1"/>
    <col min="8974" max="8974" width="11.5" style="71" bestFit="1" customWidth="1"/>
    <col min="8975" max="8975" width="9" style="71"/>
    <col min="8976" max="8976" width="12.75" style="71" bestFit="1" customWidth="1"/>
    <col min="8977" max="8977" width="11.5" style="71" bestFit="1" customWidth="1"/>
    <col min="8978" max="9216" width="9" style="71"/>
    <col min="9217" max="9217" width="20.75" style="71" customWidth="1"/>
    <col min="9218" max="9218" width="24.625" style="71" bestFit="1" customWidth="1"/>
    <col min="9219" max="9219" width="8.25" style="71" customWidth="1"/>
    <col min="9220" max="9220" width="5.25" style="71" customWidth="1"/>
    <col min="9221" max="9221" width="7" style="71" customWidth="1"/>
    <col min="9222" max="9222" width="7.625" style="71" customWidth="1"/>
    <col min="9223" max="9227" width="13.5" style="71" customWidth="1"/>
    <col min="9228" max="9228" width="14.625" style="71" customWidth="1"/>
    <col min="9229" max="9229" width="8.25" style="71" bestFit="1" customWidth="1"/>
    <col min="9230" max="9230" width="11.5" style="71" bestFit="1" customWidth="1"/>
    <col min="9231" max="9231" width="9" style="71"/>
    <col min="9232" max="9232" width="12.75" style="71" bestFit="1" customWidth="1"/>
    <col min="9233" max="9233" width="11.5" style="71" bestFit="1" customWidth="1"/>
    <col min="9234" max="9472" width="9" style="71"/>
    <col min="9473" max="9473" width="20.75" style="71" customWidth="1"/>
    <col min="9474" max="9474" width="24.625" style="71" bestFit="1" customWidth="1"/>
    <col min="9475" max="9475" width="8.25" style="71" customWidth="1"/>
    <col min="9476" max="9476" width="5.25" style="71" customWidth="1"/>
    <col min="9477" max="9477" width="7" style="71" customWidth="1"/>
    <col min="9478" max="9478" width="7.625" style="71" customWidth="1"/>
    <col min="9479" max="9483" width="13.5" style="71" customWidth="1"/>
    <col min="9484" max="9484" width="14.625" style="71" customWidth="1"/>
    <col min="9485" max="9485" width="8.25" style="71" bestFit="1" customWidth="1"/>
    <col min="9486" max="9486" width="11.5" style="71" bestFit="1" customWidth="1"/>
    <col min="9487" max="9487" width="9" style="71"/>
    <col min="9488" max="9488" width="12.75" style="71" bestFit="1" customWidth="1"/>
    <col min="9489" max="9489" width="11.5" style="71" bestFit="1" customWidth="1"/>
    <col min="9490" max="9728" width="9" style="71"/>
    <col min="9729" max="9729" width="20.75" style="71" customWidth="1"/>
    <col min="9730" max="9730" width="24.625" style="71" bestFit="1" customWidth="1"/>
    <col min="9731" max="9731" width="8.25" style="71" customWidth="1"/>
    <col min="9732" max="9732" width="5.25" style="71" customWidth="1"/>
    <col min="9733" max="9733" width="7" style="71" customWidth="1"/>
    <col min="9734" max="9734" width="7.625" style="71" customWidth="1"/>
    <col min="9735" max="9739" width="13.5" style="71" customWidth="1"/>
    <col min="9740" max="9740" width="14.625" style="71" customWidth="1"/>
    <col min="9741" max="9741" width="8.25" style="71" bestFit="1" customWidth="1"/>
    <col min="9742" max="9742" width="11.5" style="71" bestFit="1" customWidth="1"/>
    <col min="9743" max="9743" width="9" style="71"/>
    <col min="9744" max="9744" width="12.75" style="71" bestFit="1" customWidth="1"/>
    <col min="9745" max="9745" width="11.5" style="71" bestFit="1" customWidth="1"/>
    <col min="9746" max="9984" width="9" style="71"/>
    <col min="9985" max="9985" width="20.75" style="71" customWidth="1"/>
    <col min="9986" max="9986" width="24.625" style="71" bestFit="1" customWidth="1"/>
    <col min="9987" max="9987" width="8.25" style="71" customWidth="1"/>
    <col min="9988" max="9988" width="5.25" style="71" customWidth="1"/>
    <col min="9989" max="9989" width="7" style="71" customWidth="1"/>
    <col min="9990" max="9990" width="7.625" style="71" customWidth="1"/>
    <col min="9991" max="9995" width="13.5" style="71" customWidth="1"/>
    <col min="9996" max="9996" width="14.625" style="71" customWidth="1"/>
    <col min="9997" max="9997" width="8.25" style="71" bestFit="1" customWidth="1"/>
    <col min="9998" max="9998" width="11.5" style="71" bestFit="1" customWidth="1"/>
    <col min="9999" max="9999" width="9" style="71"/>
    <col min="10000" max="10000" width="12.75" style="71" bestFit="1" customWidth="1"/>
    <col min="10001" max="10001" width="11.5" style="71" bestFit="1" customWidth="1"/>
    <col min="10002" max="10240" width="9" style="71"/>
    <col min="10241" max="10241" width="20.75" style="71" customWidth="1"/>
    <col min="10242" max="10242" width="24.625" style="71" bestFit="1" customWidth="1"/>
    <col min="10243" max="10243" width="8.25" style="71" customWidth="1"/>
    <col min="10244" max="10244" width="5.25" style="71" customWidth="1"/>
    <col min="10245" max="10245" width="7" style="71" customWidth="1"/>
    <col min="10246" max="10246" width="7.625" style="71" customWidth="1"/>
    <col min="10247" max="10251" width="13.5" style="71" customWidth="1"/>
    <col min="10252" max="10252" width="14.625" style="71" customWidth="1"/>
    <col min="10253" max="10253" width="8.25" style="71" bestFit="1" customWidth="1"/>
    <col min="10254" max="10254" width="11.5" style="71" bestFit="1" customWidth="1"/>
    <col min="10255" max="10255" width="9" style="71"/>
    <col min="10256" max="10256" width="12.75" style="71" bestFit="1" customWidth="1"/>
    <col min="10257" max="10257" width="11.5" style="71" bestFit="1" customWidth="1"/>
    <col min="10258" max="10496" width="9" style="71"/>
    <col min="10497" max="10497" width="20.75" style="71" customWidth="1"/>
    <col min="10498" max="10498" width="24.625" style="71" bestFit="1" customWidth="1"/>
    <col min="10499" max="10499" width="8.25" style="71" customWidth="1"/>
    <col min="10500" max="10500" width="5.25" style="71" customWidth="1"/>
    <col min="10501" max="10501" width="7" style="71" customWidth="1"/>
    <col min="10502" max="10502" width="7.625" style="71" customWidth="1"/>
    <col min="10503" max="10507" width="13.5" style="71" customWidth="1"/>
    <col min="10508" max="10508" width="14.625" style="71" customWidth="1"/>
    <col min="10509" max="10509" width="8.25" style="71" bestFit="1" customWidth="1"/>
    <col min="10510" max="10510" width="11.5" style="71" bestFit="1" customWidth="1"/>
    <col min="10511" max="10511" width="9" style="71"/>
    <col min="10512" max="10512" width="12.75" style="71" bestFit="1" customWidth="1"/>
    <col min="10513" max="10513" width="11.5" style="71" bestFit="1" customWidth="1"/>
    <col min="10514" max="10752" width="9" style="71"/>
    <col min="10753" max="10753" width="20.75" style="71" customWidth="1"/>
    <col min="10754" max="10754" width="24.625" style="71" bestFit="1" customWidth="1"/>
    <col min="10755" max="10755" width="8.25" style="71" customWidth="1"/>
    <col min="10756" max="10756" width="5.25" style="71" customWidth="1"/>
    <col min="10757" max="10757" width="7" style="71" customWidth="1"/>
    <col min="10758" max="10758" width="7.625" style="71" customWidth="1"/>
    <col min="10759" max="10763" width="13.5" style="71" customWidth="1"/>
    <col min="10764" max="10764" width="14.625" style="71" customWidth="1"/>
    <col min="10765" max="10765" width="8.25" style="71" bestFit="1" customWidth="1"/>
    <col min="10766" max="10766" width="11.5" style="71" bestFit="1" customWidth="1"/>
    <col min="10767" max="10767" width="9" style="71"/>
    <col min="10768" max="10768" width="12.75" style="71" bestFit="1" customWidth="1"/>
    <col min="10769" max="10769" width="11.5" style="71" bestFit="1" customWidth="1"/>
    <col min="10770" max="11008" width="9" style="71"/>
    <col min="11009" max="11009" width="20.75" style="71" customWidth="1"/>
    <col min="11010" max="11010" width="24.625" style="71" bestFit="1" customWidth="1"/>
    <col min="11011" max="11011" width="8.25" style="71" customWidth="1"/>
    <col min="11012" max="11012" width="5.25" style="71" customWidth="1"/>
    <col min="11013" max="11013" width="7" style="71" customWidth="1"/>
    <col min="11014" max="11014" width="7.625" style="71" customWidth="1"/>
    <col min="11015" max="11019" width="13.5" style="71" customWidth="1"/>
    <col min="11020" max="11020" width="14.625" style="71" customWidth="1"/>
    <col min="11021" max="11021" width="8.25" style="71" bestFit="1" customWidth="1"/>
    <col min="11022" max="11022" width="11.5" style="71" bestFit="1" customWidth="1"/>
    <col min="11023" max="11023" width="9" style="71"/>
    <col min="11024" max="11024" width="12.75" style="71" bestFit="1" customWidth="1"/>
    <col min="11025" max="11025" width="11.5" style="71" bestFit="1" customWidth="1"/>
    <col min="11026" max="11264" width="9" style="71"/>
    <col min="11265" max="11265" width="20.75" style="71" customWidth="1"/>
    <col min="11266" max="11266" width="24.625" style="71" bestFit="1" customWidth="1"/>
    <col min="11267" max="11267" width="8.25" style="71" customWidth="1"/>
    <col min="11268" max="11268" width="5.25" style="71" customWidth="1"/>
    <col min="11269" max="11269" width="7" style="71" customWidth="1"/>
    <col min="11270" max="11270" width="7.625" style="71" customWidth="1"/>
    <col min="11271" max="11275" width="13.5" style="71" customWidth="1"/>
    <col min="11276" max="11276" width="14.625" style="71" customWidth="1"/>
    <col min="11277" max="11277" width="8.25" style="71" bestFit="1" customWidth="1"/>
    <col min="11278" max="11278" width="11.5" style="71" bestFit="1" customWidth="1"/>
    <col min="11279" max="11279" width="9" style="71"/>
    <col min="11280" max="11280" width="12.75" style="71" bestFit="1" customWidth="1"/>
    <col min="11281" max="11281" width="11.5" style="71" bestFit="1" customWidth="1"/>
    <col min="11282" max="11520" width="9" style="71"/>
    <col min="11521" max="11521" width="20.75" style="71" customWidth="1"/>
    <col min="11522" max="11522" width="24.625" style="71" bestFit="1" customWidth="1"/>
    <col min="11523" max="11523" width="8.25" style="71" customWidth="1"/>
    <col min="11524" max="11524" width="5.25" style="71" customWidth="1"/>
    <col min="11525" max="11525" width="7" style="71" customWidth="1"/>
    <col min="11526" max="11526" width="7.625" style="71" customWidth="1"/>
    <col min="11527" max="11531" width="13.5" style="71" customWidth="1"/>
    <col min="11532" max="11532" width="14.625" style="71" customWidth="1"/>
    <col min="11533" max="11533" width="8.25" style="71" bestFit="1" customWidth="1"/>
    <col min="11534" max="11534" width="11.5" style="71" bestFit="1" customWidth="1"/>
    <col min="11535" max="11535" width="9" style="71"/>
    <col min="11536" max="11536" width="12.75" style="71" bestFit="1" customWidth="1"/>
    <col min="11537" max="11537" width="11.5" style="71" bestFit="1" customWidth="1"/>
    <col min="11538" max="11776" width="9" style="71"/>
    <col min="11777" max="11777" width="20.75" style="71" customWidth="1"/>
    <col min="11778" max="11778" width="24.625" style="71" bestFit="1" customWidth="1"/>
    <col min="11779" max="11779" width="8.25" style="71" customWidth="1"/>
    <col min="11780" max="11780" width="5.25" style="71" customWidth="1"/>
    <col min="11781" max="11781" width="7" style="71" customWidth="1"/>
    <col min="11782" max="11782" width="7.625" style="71" customWidth="1"/>
    <col min="11783" max="11787" width="13.5" style="71" customWidth="1"/>
    <col min="11788" max="11788" width="14.625" style="71" customWidth="1"/>
    <col min="11789" max="11789" width="8.25" style="71" bestFit="1" customWidth="1"/>
    <col min="11790" max="11790" width="11.5" style="71" bestFit="1" customWidth="1"/>
    <col min="11791" max="11791" width="9" style="71"/>
    <col min="11792" max="11792" width="12.75" style="71" bestFit="1" customWidth="1"/>
    <col min="11793" max="11793" width="11.5" style="71" bestFit="1" customWidth="1"/>
    <col min="11794" max="12032" width="9" style="71"/>
    <col min="12033" max="12033" width="20.75" style="71" customWidth="1"/>
    <col min="12034" max="12034" width="24.625" style="71" bestFit="1" customWidth="1"/>
    <col min="12035" max="12035" width="8.25" style="71" customWidth="1"/>
    <col min="12036" max="12036" width="5.25" style="71" customWidth="1"/>
    <col min="12037" max="12037" width="7" style="71" customWidth="1"/>
    <col min="12038" max="12038" width="7.625" style="71" customWidth="1"/>
    <col min="12039" max="12043" width="13.5" style="71" customWidth="1"/>
    <col min="12044" max="12044" width="14.625" style="71" customWidth="1"/>
    <col min="12045" max="12045" width="8.25" style="71" bestFit="1" customWidth="1"/>
    <col min="12046" max="12046" width="11.5" style="71" bestFit="1" customWidth="1"/>
    <col min="12047" max="12047" width="9" style="71"/>
    <col min="12048" max="12048" width="12.75" style="71" bestFit="1" customWidth="1"/>
    <col min="12049" max="12049" width="11.5" style="71" bestFit="1" customWidth="1"/>
    <col min="12050" max="12288" width="9" style="71"/>
    <col min="12289" max="12289" width="20.75" style="71" customWidth="1"/>
    <col min="12290" max="12290" width="24.625" style="71" bestFit="1" customWidth="1"/>
    <col min="12291" max="12291" width="8.25" style="71" customWidth="1"/>
    <col min="12292" max="12292" width="5.25" style="71" customWidth="1"/>
    <col min="12293" max="12293" width="7" style="71" customWidth="1"/>
    <col min="12294" max="12294" width="7.625" style="71" customWidth="1"/>
    <col min="12295" max="12299" width="13.5" style="71" customWidth="1"/>
    <col min="12300" max="12300" width="14.625" style="71" customWidth="1"/>
    <col min="12301" max="12301" width="8.25" style="71" bestFit="1" customWidth="1"/>
    <col min="12302" max="12302" width="11.5" style="71" bestFit="1" customWidth="1"/>
    <col min="12303" max="12303" width="9" style="71"/>
    <col min="12304" max="12304" width="12.75" style="71" bestFit="1" customWidth="1"/>
    <col min="12305" max="12305" width="11.5" style="71" bestFit="1" customWidth="1"/>
    <col min="12306" max="12544" width="9" style="71"/>
    <col min="12545" max="12545" width="20.75" style="71" customWidth="1"/>
    <col min="12546" max="12546" width="24.625" style="71" bestFit="1" customWidth="1"/>
    <col min="12547" max="12547" width="8.25" style="71" customWidth="1"/>
    <col min="12548" max="12548" width="5.25" style="71" customWidth="1"/>
    <col min="12549" max="12549" width="7" style="71" customWidth="1"/>
    <col min="12550" max="12550" width="7.625" style="71" customWidth="1"/>
    <col min="12551" max="12555" width="13.5" style="71" customWidth="1"/>
    <col min="12556" max="12556" width="14.625" style="71" customWidth="1"/>
    <col min="12557" max="12557" width="8.25" style="71" bestFit="1" customWidth="1"/>
    <col min="12558" max="12558" width="11.5" style="71" bestFit="1" customWidth="1"/>
    <col min="12559" max="12559" width="9" style="71"/>
    <col min="12560" max="12560" width="12.75" style="71" bestFit="1" customWidth="1"/>
    <col min="12561" max="12561" width="11.5" style="71" bestFit="1" customWidth="1"/>
    <col min="12562" max="12800" width="9" style="71"/>
    <col min="12801" max="12801" width="20.75" style="71" customWidth="1"/>
    <col min="12802" max="12802" width="24.625" style="71" bestFit="1" customWidth="1"/>
    <col min="12803" max="12803" width="8.25" style="71" customWidth="1"/>
    <col min="12804" max="12804" width="5.25" style="71" customWidth="1"/>
    <col min="12805" max="12805" width="7" style="71" customWidth="1"/>
    <col min="12806" max="12806" width="7.625" style="71" customWidth="1"/>
    <col min="12807" max="12811" width="13.5" style="71" customWidth="1"/>
    <col min="12812" max="12812" width="14.625" style="71" customWidth="1"/>
    <col min="12813" max="12813" width="8.25" style="71" bestFit="1" customWidth="1"/>
    <col min="12814" max="12814" width="11.5" style="71" bestFit="1" customWidth="1"/>
    <col min="12815" max="12815" width="9" style="71"/>
    <col min="12816" max="12816" width="12.75" style="71" bestFit="1" customWidth="1"/>
    <col min="12817" max="12817" width="11.5" style="71" bestFit="1" customWidth="1"/>
    <col min="12818" max="13056" width="9" style="71"/>
    <col min="13057" max="13057" width="20.75" style="71" customWidth="1"/>
    <col min="13058" max="13058" width="24.625" style="71" bestFit="1" customWidth="1"/>
    <col min="13059" max="13059" width="8.25" style="71" customWidth="1"/>
    <col min="13060" max="13060" width="5.25" style="71" customWidth="1"/>
    <col min="13061" max="13061" width="7" style="71" customWidth="1"/>
    <col min="13062" max="13062" width="7.625" style="71" customWidth="1"/>
    <col min="13063" max="13067" width="13.5" style="71" customWidth="1"/>
    <col min="13068" max="13068" width="14.625" style="71" customWidth="1"/>
    <col min="13069" max="13069" width="8.25" style="71" bestFit="1" customWidth="1"/>
    <col min="13070" max="13070" width="11.5" style="71" bestFit="1" customWidth="1"/>
    <col min="13071" max="13071" width="9" style="71"/>
    <col min="13072" max="13072" width="12.75" style="71" bestFit="1" customWidth="1"/>
    <col min="13073" max="13073" width="11.5" style="71" bestFit="1" customWidth="1"/>
    <col min="13074" max="13312" width="9" style="71"/>
    <col min="13313" max="13313" width="20.75" style="71" customWidth="1"/>
    <col min="13314" max="13314" width="24.625" style="71" bestFit="1" customWidth="1"/>
    <col min="13315" max="13315" width="8.25" style="71" customWidth="1"/>
    <col min="13316" max="13316" width="5.25" style="71" customWidth="1"/>
    <col min="13317" max="13317" width="7" style="71" customWidth="1"/>
    <col min="13318" max="13318" width="7.625" style="71" customWidth="1"/>
    <col min="13319" max="13323" width="13.5" style="71" customWidth="1"/>
    <col min="13324" max="13324" width="14.625" style="71" customWidth="1"/>
    <col min="13325" max="13325" width="8.25" style="71" bestFit="1" customWidth="1"/>
    <col min="13326" max="13326" width="11.5" style="71" bestFit="1" customWidth="1"/>
    <col min="13327" max="13327" width="9" style="71"/>
    <col min="13328" max="13328" width="12.75" style="71" bestFit="1" customWidth="1"/>
    <col min="13329" max="13329" width="11.5" style="71" bestFit="1" customWidth="1"/>
    <col min="13330" max="13568" width="9" style="71"/>
    <col min="13569" max="13569" width="20.75" style="71" customWidth="1"/>
    <col min="13570" max="13570" width="24.625" style="71" bestFit="1" customWidth="1"/>
    <col min="13571" max="13571" width="8.25" style="71" customWidth="1"/>
    <col min="13572" max="13572" width="5.25" style="71" customWidth="1"/>
    <col min="13573" max="13573" width="7" style="71" customWidth="1"/>
    <col min="13574" max="13574" width="7.625" style="71" customWidth="1"/>
    <col min="13575" max="13579" width="13.5" style="71" customWidth="1"/>
    <col min="13580" max="13580" width="14.625" style="71" customWidth="1"/>
    <col min="13581" max="13581" width="8.25" style="71" bestFit="1" customWidth="1"/>
    <col min="13582" max="13582" width="11.5" style="71" bestFit="1" customWidth="1"/>
    <col min="13583" max="13583" width="9" style="71"/>
    <col min="13584" max="13584" width="12.75" style="71" bestFit="1" customWidth="1"/>
    <col min="13585" max="13585" width="11.5" style="71" bestFit="1" customWidth="1"/>
    <col min="13586" max="13824" width="9" style="71"/>
    <col min="13825" max="13825" width="20.75" style="71" customWidth="1"/>
    <col min="13826" max="13826" width="24.625" style="71" bestFit="1" customWidth="1"/>
    <col min="13827" max="13827" width="8.25" style="71" customWidth="1"/>
    <col min="13828" max="13828" width="5.25" style="71" customWidth="1"/>
    <col min="13829" max="13829" width="7" style="71" customWidth="1"/>
    <col min="13830" max="13830" width="7.625" style="71" customWidth="1"/>
    <col min="13831" max="13835" width="13.5" style="71" customWidth="1"/>
    <col min="13836" max="13836" width="14.625" style="71" customWidth="1"/>
    <col min="13837" max="13837" width="8.25" style="71" bestFit="1" customWidth="1"/>
    <col min="13838" max="13838" width="11.5" style="71" bestFit="1" customWidth="1"/>
    <col min="13839" max="13839" width="9" style="71"/>
    <col min="13840" max="13840" width="12.75" style="71" bestFit="1" customWidth="1"/>
    <col min="13841" max="13841" width="11.5" style="71" bestFit="1" customWidth="1"/>
    <col min="13842" max="14080" width="9" style="71"/>
    <col min="14081" max="14081" width="20.75" style="71" customWidth="1"/>
    <col min="14082" max="14082" width="24.625" style="71" bestFit="1" customWidth="1"/>
    <col min="14083" max="14083" width="8.25" style="71" customWidth="1"/>
    <col min="14084" max="14084" width="5.25" style="71" customWidth="1"/>
    <col min="14085" max="14085" width="7" style="71" customWidth="1"/>
    <col min="14086" max="14086" width="7.625" style="71" customWidth="1"/>
    <col min="14087" max="14091" width="13.5" style="71" customWidth="1"/>
    <col min="14092" max="14092" width="14.625" style="71" customWidth="1"/>
    <col min="14093" max="14093" width="8.25" style="71" bestFit="1" customWidth="1"/>
    <col min="14094" max="14094" width="11.5" style="71" bestFit="1" customWidth="1"/>
    <col min="14095" max="14095" width="9" style="71"/>
    <col min="14096" max="14096" width="12.75" style="71" bestFit="1" customWidth="1"/>
    <col min="14097" max="14097" width="11.5" style="71" bestFit="1" customWidth="1"/>
    <col min="14098" max="14336" width="9" style="71"/>
    <col min="14337" max="14337" width="20.75" style="71" customWidth="1"/>
    <col min="14338" max="14338" width="24.625" style="71" bestFit="1" customWidth="1"/>
    <col min="14339" max="14339" width="8.25" style="71" customWidth="1"/>
    <col min="14340" max="14340" width="5.25" style="71" customWidth="1"/>
    <col min="14341" max="14341" width="7" style="71" customWidth="1"/>
    <col min="14342" max="14342" width="7.625" style="71" customWidth="1"/>
    <col min="14343" max="14347" width="13.5" style="71" customWidth="1"/>
    <col min="14348" max="14348" width="14.625" style="71" customWidth="1"/>
    <col min="14349" max="14349" width="8.25" style="71" bestFit="1" customWidth="1"/>
    <col min="14350" max="14350" width="11.5" style="71" bestFit="1" customWidth="1"/>
    <col min="14351" max="14351" width="9" style="71"/>
    <col min="14352" max="14352" width="12.75" style="71" bestFit="1" customWidth="1"/>
    <col min="14353" max="14353" width="11.5" style="71" bestFit="1" customWidth="1"/>
    <col min="14354" max="14592" width="9" style="71"/>
    <col min="14593" max="14593" width="20.75" style="71" customWidth="1"/>
    <col min="14594" max="14594" width="24.625" style="71" bestFit="1" customWidth="1"/>
    <col min="14595" max="14595" width="8.25" style="71" customWidth="1"/>
    <col min="14596" max="14596" width="5.25" style="71" customWidth="1"/>
    <col min="14597" max="14597" width="7" style="71" customWidth="1"/>
    <col min="14598" max="14598" width="7.625" style="71" customWidth="1"/>
    <col min="14599" max="14603" width="13.5" style="71" customWidth="1"/>
    <col min="14604" max="14604" width="14.625" style="71" customWidth="1"/>
    <col min="14605" max="14605" width="8.25" style="71" bestFit="1" customWidth="1"/>
    <col min="14606" max="14606" width="11.5" style="71" bestFit="1" customWidth="1"/>
    <col min="14607" max="14607" width="9" style="71"/>
    <col min="14608" max="14608" width="12.75" style="71" bestFit="1" customWidth="1"/>
    <col min="14609" max="14609" width="11.5" style="71" bestFit="1" customWidth="1"/>
    <col min="14610" max="14848" width="9" style="71"/>
    <col min="14849" max="14849" width="20.75" style="71" customWidth="1"/>
    <col min="14850" max="14850" width="24.625" style="71" bestFit="1" customWidth="1"/>
    <col min="14851" max="14851" width="8.25" style="71" customWidth="1"/>
    <col min="14852" max="14852" width="5.25" style="71" customWidth="1"/>
    <col min="14853" max="14853" width="7" style="71" customWidth="1"/>
    <col min="14854" max="14854" width="7.625" style="71" customWidth="1"/>
    <col min="14855" max="14859" width="13.5" style="71" customWidth="1"/>
    <col min="14860" max="14860" width="14.625" style="71" customWidth="1"/>
    <col min="14861" max="14861" width="8.25" style="71" bestFit="1" customWidth="1"/>
    <col min="14862" max="14862" width="11.5" style="71" bestFit="1" customWidth="1"/>
    <col min="14863" max="14863" width="9" style="71"/>
    <col min="14864" max="14864" width="12.75" style="71" bestFit="1" customWidth="1"/>
    <col min="14865" max="14865" width="11.5" style="71" bestFit="1" customWidth="1"/>
    <col min="14866" max="15104" width="9" style="71"/>
    <col min="15105" max="15105" width="20.75" style="71" customWidth="1"/>
    <col min="15106" max="15106" width="24.625" style="71" bestFit="1" customWidth="1"/>
    <col min="15107" max="15107" width="8.25" style="71" customWidth="1"/>
    <col min="15108" max="15108" width="5.25" style="71" customWidth="1"/>
    <col min="15109" max="15109" width="7" style="71" customWidth="1"/>
    <col min="15110" max="15110" width="7.625" style="71" customWidth="1"/>
    <col min="15111" max="15115" width="13.5" style="71" customWidth="1"/>
    <col min="15116" max="15116" width="14.625" style="71" customWidth="1"/>
    <col min="15117" max="15117" width="8.25" style="71" bestFit="1" customWidth="1"/>
    <col min="15118" max="15118" width="11.5" style="71" bestFit="1" customWidth="1"/>
    <col min="15119" max="15119" width="9" style="71"/>
    <col min="15120" max="15120" width="12.75" style="71" bestFit="1" customWidth="1"/>
    <col min="15121" max="15121" width="11.5" style="71" bestFit="1" customWidth="1"/>
    <col min="15122" max="15360" width="9" style="71"/>
    <col min="15361" max="15361" width="20.75" style="71" customWidth="1"/>
    <col min="15362" max="15362" width="24.625" style="71" bestFit="1" customWidth="1"/>
    <col min="15363" max="15363" width="8.25" style="71" customWidth="1"/>
    <col min="15364" max="15364" width="5.25" style="71" customWidth="1"/>
    <col min="15365" max="15365" width="7" style="71" customWidth="1"/>
    <col min="15366" max="15366" width="7.625" style="71" customWidth="1"/>
    <col min="15367" max="15371" width="13.5" style="71" customWidth="1"/>
    <col min="15372" max="15372" width="14.625" style="71" customWidth="1"/>
    <col min="15373" max="15373" width="8.25" style="71" bestFit="1" customWidth="1"/>
    <col min="15374" max="15374" width="11.5" style="71" bestFit="1" customWidth="1"/>
    <col min="15375" max="15375" width="9" style="71"/>
    <col min="15376" max="15376" width="12.75" style="71" bestFit="1" customWidth="1"/>
    <col min="15377" max="15377" width="11.5" style="71" bestFit="1" customWidth="1"/>
    <col min="15378" max="15616" width="9" style="71"/>
    <col min="15617" max="15617" width="20.75" style="71" customWidth="1"/>
    <col min="15618" max="15618" width="24.625" style="71" bestFit="1" customWidth="1"/>
    <col min="15619" max="15619" width="8.25" style="71" customWidth="1"/>
    <col min="15620" max="15620" width="5.25" style="71" customWidth="1"/>
    <col min="15621" max="15621" width="7" style="71" customWidth="1"/>
    <col min="15622" max="15622" width="7.625" style="71" customWidth="1"/>
    <col min="15623" max="15627" width="13.5" style="71" customWidth="1"/>
    <col min="15628" max="15628" width="14.625" style="71" customWidth="1"/>
    <col min="15629" max="15629" width="8.25" style="71" bestFit="1" customWidth="1"/>
    <col min="15630" max="15630" width="11.5" style="71" bestFit="1" customWidth="1"/>
    <col min="15631" max="15631" width="9" style="71"/>
    <col min="15632" max="15632" width="12.75" style="71" bestFit="1" customWidth="1"/>
    <col min="15633" max="15633" width="11.5" style="71" bestFit="1" customWidth="1"/>
    <col min="15634" max="15872" width="9" style="71"/>
    <col min="15873" max="15873" width="20.75" style="71" customWidth="1"/>
    <col min="15874" max="15874" width="24.625" style="71" bestFit="1" customWidth="1"/>
    <col min="15875" max="15875" width="8.25" style="71" customWidth="1"/>
    <col min="15876" max="15876" width="5.25" style="71" customWidth="1"/>
    <col min="15877" max="15877" width="7" style="71" customWidth="1"/>
    <col min="15878" max="15878" width="7.625" style="71" customWidth="1"/>
    <col min="15879" max="15883" width="13.5" style="71" customWidth="1"/>
    <col min="15884" max="15884" width="14.625" style="71" customWidth="1"/>
    <col min="15885" max="15885" width="8.25" style="71" bestFit="1" customWidth="1"/>
    <col min="15886" max="15886" width="11.5" style="71" bestFit="1" customWidth="1"/>
    <col min="15887" max="15887" width="9" style="71"/>
    <col min="15888" max="15888" width="12.75" style="71" bestFit="1" customWidth="1"/>
    <col min="15889" max="15889" width="11.5" style="71" bestFit="1" customWidth="1"/>
    <col min="15890" max="16128" width="9" style="71"/>
    <col min="16129" max="16129" width="20.75" style="71" customWidth="1"/>
    <col min="16130" max="16130" width="24.625" style="71" bestFit="1" customWidth="1"/>
    <col min="16131" max="16131" width="8.25" style="71" customWidth="1"/>
    <col min="16132" max="16132" width="5.25" style="71" customWidth="1"/>
    <col min="16133" max="16133" width="7" style="71" customWidth="1"/>
    <col min="16134" max="16134" width="7.625" style="71" customWidth="1"/>
    <col min="16135" max="16139" width="13.5" style="71" customWidth="1"/>
    <col min="16140" max="16140" width="14.625" style="71" customWidth="1"/>
    <col min="16141" max="16141" width="8.25" style="71" bestFit="1" customWidth="1"/>
    <col min="16142" max="16142" width="11.5" style="71" bestFit="1" customWidth="1"/>
    <col min="16143" max="16143" width="9" style="71"/>
    <col min="16144" max="16144" width="12.75" style="71" bestFit="1" customWidth="1"/>
    <col min="16145" max="16145" width="11.5" style="71" bestFit="1" customWidth="1"/>
    <col min="16146" max="16384" width="9" style="71"/>
  </cols>
  <sheetData>
    <row r="1" spans="1:17" ht="5.0999999999999996" customHeight="1">
      <c r="A1" s="69"/>
      <c r="B1" s="70"/>
      <c r="C1" s="70"/>
      <c r="D1" s="70"/>
      <c r="E1" s="70"/>
      <c r="F1" s="70"/>
      <c r="G1" s="70"/>
      <c r="H1" s="70"/>
      <c r="I1" s="70"/>
      <c r="J1" s="70"/>
      <c r="K1" s="70"/>
      <c r="L1" s="70"/>
      <c r="M1" s="70"/>
    </row>
    <row r="2" spans="1:17" ht="18" customHeight="1">
      <c r="A2" s="72" t="s">
        <v>529</v>
      </c>
      <c r="B2" s="73"/>
      <c r="C2" s="74"/>
      <c r="D2" s="74"/>
      <c r="E2" s="75"/>
      <c r="F2" s="75"/>
      <c r="G2" s="75"/>
      <c r="H2" s="75"/>
      <c r="I2" s="75"/>
      <c r="J2" s="75"/>
      <c r="K2" s="75"/>
      <c r="L2" s="75"/>
      <c r="M2" s="76"/>
    </row>
    <row r="3" spans="1:17" ht="5.0999999999999996" customHeight="1">
      <c r="A3" s="77"/>
      <c r="B3" s="73"/>
      <c r="C3" s="74"/>
      <c r="D3" s="74"/>
      <c r="E3" s="75"/>
      <c r="F3" s="75"/>
      <c r="G3" s="75"/>
      <c r="H3" s="75"/>
      <c r="I3" s="75"/>
      <c r="J3" s="75"/>
      <c r="K3" s="75"/>
      <c r="L3" s="75"/>
      <c r="M3" s="76"/>
    </row>
    <row r="4" spans="1:17" ht="19.5" customHeight="1">
      <c r="A4" s="483" t="s">
        <v>141</v>
      </c>
      <c r="B4" s="483" t="s">
        <v>140</v>
      </c>
      <c r="C4" s="483" t="s">
        <v>142</v>
      </c>
      <c r="D4" s="483" t="s">
        <v>143</v>
      </c>
      <c r="E4" s="484" t="s">
        <v>144</v>
      </c>
      <c r="F4" s="484"/>
      <c r="G4" s="484" t="s">
        <v>145</v>
      </c>
      <c r="H4" s="484"/>
      <c r="I4" s="484" t="s">
        <v>146</v>
      </c>
      <c r="J4" s="484"/>
      <c r="K4" s="484" t="s">
        <v>147</v>
      </c>
      <c r="L4" s="484"/>
      <c r="M4" s="481" t="s">
        <v>148</v>
      </c>
    </row>
    <row r="5" spans="1:17" ht="19.5" customHeight="1">
      <c r="A5" s="483"/>
      <c r="B5" s="483"/>
      <c r="C5" s="483"/>
      <c r="D5" s="483"/>
      <c r="E5" s="306" t="s">
        <v>149</v>
      </c>
      <c r="F5" s="305" t="s">
        <v>150</v>
      </c>
      <c r="G5" s="306" t="s">
        <v>151</v>
      </c>
      <c r="H5" s="78" t="s">
        <v>150</v>
      </c>
      <c r="I5" s="306" t="s">
        <v>151</v>
      </c>
      <c r="J5" s="305" t="s">
        <v>150</v>
      </c>
      <c r="K5" s="306" t="s">
        <v>151</v>
      </c>
      <c r="L5" s="305" t="s">
        <v>150</v>
      </c>
      <c r="M5" s="482"/>
    </row>
    <row r="6" spans="1:17" s="79" customFormat="1" ht="22.5" customHeight="1">
      <c r="A6" s="410" t="s">
        <v>152</v>
      </c>
      <c r="B6" s="411"/>
      <c r="C6" s="411"/>
      <c r="D6" s="411"/>
      <c r="E6" s="412"/>
      <c r="F6" s="413"/>
      <c r="G6" s="412"/>
      <c r="H6" s="413"/>
      <c r="I6" s="412"/>
      <c r="J6" s="413"/>
      <c r="K6" s="412"/>
      <c r="L6" s="414">
        <f>INT(L10+L12+L15+L24+L32+L33+L34)</f>
        <v>65800000</v>
      </c>
      <c r="M6" s="415"/>
    </row>
    <row r="7" spans="1:17" s="79" customFormat="1" ht="22.5" customHeight="1">
      <c r="A7" s="248" t="s">
        <v>153</v>
      </c>
      <c r="B7" s="246"/>
      <c r="C7" s="304"/>
      <c r="D7" s="304"/>
      <c r="E7" s="416"/>
      <c r="F7" s="251"/>
      <c r="G7" s="252"/>
      <c r="H7" s="251"/>
      <c r="I7" s="253"/>
      <c r="J7" s="251"/>
      <c r="K7" s="252"/>
      <c r="L7" s="251"/>
      <c r="M7" s="417"/>
    </row>
    <row r="8" spans="1:17" s="79" customFormat="1" ht="22.5" customHeight="1">
      <c r="A8" s="245" t="s">
        <v>154</v>
      </c>
      <c r="B8" s="246" t="s">
        <v>155</v>
      </c>
      <c r="C8" s="247">
        <f>산출서!G68</f>
        <v>6</v>
      </c>
      <c r="D8" s="304" t="s">
        <v>156</v>
      </c>
      <c r="E8" s="256"/>
      <c r="F8" s="257"/>
      <c r="G8" s="251">
        <f>산출서!D104</f>
        <v>310884</v>
      </c>
      <c r="H8" s="251">
        <f>C8*G8</f>
        <v>1865304</v>
      </c>
      <c r="I8" s="253"/>
      <c r="J8" s="252"/>
      <c r="K8" s="252">
        <f>E8+G8+I8</f>
        <v>310884</v>
      </c>
      <c r="L8" s="253">
        <f>INT(F8+H8+J8)</f>
        <v>1865304</v>
      </c>
      <c r="M8" s="417"/>
    </row>
    <row r="9" spans="1:17" s="79" customFormat="1" ht="22.5" customHeight="1">
      <c r="A9" s="245" t="s">
        <v>157</v>
      </c>
      <c r="B9" s="246" t="s">
        <v>2</v>
      </c>
      <c r="C9" s="247">
        <f>산출서!I68</f>
        <v>28</v>
      </c>
      <c r="D9" s="304" t="s">
        <v>156</v>
      </c>
      <c r="E9" s="256"/>
      <c r="F9" s="257"/>
      <c r="G9" s="253">
        <f>산출서!D104</f>
        <v>310884</v>
      </c>
      <c r="H9" s="251">
        <f>C9*G9</f>
        <v>8704752</v>
      </c>
      <c r="I9" s="253"/>
      <c r="J9" s="252"/>
      <c r="K9" s="252">
        <f>E9+G9+I9</f>
        <v>310884</v>
      </c>
      <c r="L9" s="253">
        <f>INT(F9+H9+J9)</f>
        <v>8704752</v>
      </c>
      <c r="M9" s="417"/>
    </row>
    <row r="10" spans="1:17" s="79" customFormat="1" ht="22.5" customHeight="1">
      <c r="A10" s="485" t="s">
        <v>158</v>
      </c>
      <c r="B10" s="486"/>
      <c r="C10" s="304"/>
      <c r="D10" s="304"/>
      <c r="E10" s="256"/>
      <c r="F10" s="257"/>
      <c r="G10" s="251"/>
      <c r="H10" s="251"/>
      <c r="I10" s="253"/>
      <c r="J10" s="252"/>
      <c r="K10" s="251"/>
      <c r="L10" s="418">
        <f>L8+L9</f>
        <v>10570056</v>
      </c>
      <c r="M10" s="417"/>
    </row>
    <row r="11" spans="1:17" s="79" customFormat="1" ht="22.5" customHeight="1">
      <c r="A11" s="248" t="s">
        <v>159</v>
      </c>
      <c r="B11" s="255" t="s">
        <v>489</v>
      </c>
      <c r="C11" s="304">
        <v>1</v>
      </c>
      <c r="D11" s="249" t="s">
        <v>14</v>
      </c>
      <c r="E11" s="416"/>
      <c r="F11" s="257"/>
      <c r="G11" s="252"/>
      <c r="H11" s="252"/>
      <c r="I11" s="253">
        <f>L10*N11/100</f>
        <v>4485684.4270895999</v>
      </c>
      <c r="J11" s="251">
        <f>I11*C11</f>
        <v>4485684.4270895999</v>
      </c>
      <c r="K11" s="252">
        <f>E11+G11+I11</f>
        <v>4485684.4270895999</v>
      </c>
      <c r="L11" s="382">
        <f>INT(F11+H11+J11)</f>
        <v>4485684</v>
      </c>
      <c r="M11" s="417"/>
      <c r="N11" s="79">
        <v>42.437660000000001</v>
      </c>
    </row>
    <row r="12" spans="1:17" s="79" customFormat="1" ht="22.5" customHeight="1">
      <c r="A12" s="485" t="s">
        <v>160</v>
      </c>
      <c r="B12" s="486"/>
      <c r="C12" s="304"/>
      <c r="D12" s="304"/>
      <c r="E12" s="256"/>
      <c r="F12" s="257"/>
      <c r="G12" s="251"/>
      <c r="H12" s="251"/>
      <c r="I12" s="251"/>
      <c r="J12" s="419"/>
      <c r="K12" s="420"/>
      <c r="L12" s="418">
        <f>L11</f>
        <v>4485684</v>
      </c>
      <c r="M12" s="417"/>
      <c r="N12" s="79">
        <v>20</v>
      </c>
    </row>
    <row r="13" spans="1:17" ht="22.5" hidden="1" customHeight="1">
      <c r="A13" s="421"/>
      <c r="B13" s="304"/>
      <c r="C13" s="304"/>
      <c r="D13" s="304"/>
      <c r="E13" s="256"/>
      <c r="F13" s="257"/>
      <c r="G13" s="251"/>
      <c r="H13" s="251"/>
      <c r="I13" s="251"/>
      <c r="J13" s="419"/>
      <c r="K13" s="420"/>
      <c r="L13" s="418"/>
      <c r="M13" s="422"/>
      <c r="N13" s="79"/>
    </row>
    <row r="14" spans="1:17" s="79" customFormat="1" ht="27.75" customHeight="1">
      <c r="A14" s="248" t="s">
        <v>161</v>
      </c>
      <c r="B14" s="255" t="str">
        <f>"(직.인+제경비) 의 "&amp;ROUND(N12,1)&amp;"%"</f>
        <v>(직.인+제경비) 의 20%</v>
      </c>
      <c r="C14" s="304">
        <v>1</v>
      </c>
      <c r="D14" s="249" t="s">
        <v>14</v>
      </c>
      <c r="E14" s="250"/>
      <c r="F14" s="250"/>
      <c r="G14" s="251"/>
      <c r="H14" s="251"/>
      <c r="I14" s="253">
        <f>INT((L10+L12)*N12/100)</f>
        <v>3011148</v>
      </c>
      <c r="J14" s="251">
        <f>I14*C14</f>
        <v>3011148</v>
      </c>
      <c r="K14" s="252">
        <f>E14+G14+I14</f>
        <v>3011148</v>
      </c>
      <c r="L14" s="382">
        <f>INT(F14+H14+J14)</f>
        <v>3011148</v>
      </c>
      <c r="M14" s="417"/>
    </row>
    <row r="15" spans="1:17" s="79" customFormat="1" ht="22.5" customHeight="1">
      <c r="A15" s="485" t="s">
        <v>160</v>
      </c>
      <c r="B15" s="486"/>
      <c r="C15" s="304"/>
      <c r="D15" s="304"/>
      <c r="E15" s="256"/>
      <c r="F15" s="257"/>
      <c r="G15" s="251"/>
      <c r="H15" s="251"/>
      <c r="I15" s="251"/>
      <c r="J15" s="251"/>
      <c r="K15" s="251"/>
      <c r="L15" s="418">
        <f>L14</f>
        <v>3011148</v>
      </c>
      <c r="M15" s="417"/>
      <c r="N15" s="377"/>
      <c r="O15" s="378"/>
      <c r="P15" s="379"/>
      <c r="Q15" s="379"/>
    </row>
    <row r="16" spans="1:17" s="79" customFormat="1" ht="22.5" customHeight="1">
      <c r="A16" s="248" t="s">
        <v>162</v>
      </c>
      <c r="B16" s="249"/>
      <c r="C16" s="304"/>
      <c r="D16" s="304"/>
      <c r="E16" s="250"/>
      <c r="F16" s="253"/>
      <c r="G16" s="252"/>
      <c r="H16" s="423"/>
      <c r="I16" s="252"/>
      <c r="J16" s="253"/>
      <c r="K16" s="252"/>
      <c r="L16" s="254"/>
      <c r="M16" s="417"/>
      <c r="N16" s="380"/>
    </row>
    <row r="17" spans="1:14" s="79" customFormat="1" ht="22.5" customHeight="1">
      <c r="A17" s="248" t="s">
        <v>308</v>
      </c>
      <c r="B17" s="249"/>
      <c r="C17" s="247">
        <f>C8</f>
        <v>6</v>
      </c>
      <c r="D17" s="249" t="s">
        <v>163</v>
      </c>
      <c r="E17" s="250"/>
      <c r="F17" s="423"/>
      <c r="G17" s="252"/>
      <c r="H17" s="252"/>
      <c r="I17" s="251">
        <v>40000</v>
      </c>
      <c r="J17" s="251">
        <f>C17*I17</f>
        <v>240000</v>
      </c>
      <c r="K17" s="252">
        <f t="shared" ref="K17:K23" si="0">E17+G17+I17</f>
        <v>40000</v>
      </c>
      <c r="L17" s="253">
        <f t="shared" ref="L17:L23" si="1">INT(F17+H17+J17)</f>
        <v>240000</v>
      </c>
      <c r="M17" s="417"/>
    </row>
    <row r="18" spans="1:14" s="79" customFormat="1" ht="22.5" customHeight="1">
      <c r="A18" s="248" t="s">
        <v>164</v>
      </c>
      <c r="B18" s="424"/>
      <c r="C18" s="304">
        <f>C8/4</f>
        <v>1.5</v>
      </c>
      <c r="D18" s="249" t="s">
        <v>165</v>
      </c>
      <c r="E18" s="250"/>
      <c r="F18" s="423"/>
      <c r="G18" s="253"/>
      <c r="H18" s="251"/>
      <c r="I18" s="251">
        <v>60710.5159136</v>
      </c>
      <c r="J18" s="251">
        <f>C18*I18</f>
        <v>91065.773870400008</v>
      </c>
      <c r="K18" s="252">
        <f t="shared" si="0"/>
        <v>60710.5159136</v>
      </c>
      <c r="L18" s="253">
        <f t="shared" si="1"/>
        <v>91065</v>
      </c>
      <c r="M18" s="417"/>
    </row>
    <row r="19" spans="1:14" s="79" customFormat="1" ht="22.5" customHeight="1">
      <c r="A19" s="248" t="s">
        <v>310</v>
      </c>
      <c r="B19" s="424"/>
      <c r="C19" s="304">
        <v>10</v>
      </c>
      <c r="D19" s="249" t="s">
        <v>309</v>
      </c>
      <c r="E19" s="250"/>
      <c r="F19" s="423"/>
      <c r="G19" s="253"/>
      <c r="H19" s="251"/>
      <c r="I19" s="251">
        <v>32000</v>
      </c>
      <c r="J19" s="251">
        <f>C19*I19</f>
        <v>320000</v>
      </c>
      <c r="K19" s="252">
        <f t="shared" si="0"/>
        <v>32000</v>
      </c>
      <c r="L19" s="253">
        <f>INT(F19+H19+J19)</f>
        <v>320000</v>
      </c>
      <c r="M19" s="417"/>
    </row>
    <row r="20" spans="1:14" s="79" customFormat="1" ht="22.5" customHeight="1">
      <c r="A20" s="248" t="s">
        <v>166</v>
      </c>
      <c r="B20" s="249" t="s">
        <v>167</v>
      </c>
      <c r="C20" s="247">
        <f>산출서!E98</f>
        <v>2.4000000000000004</v>
      </c>
      <c r="D20" s="249" t="s">
        <v>168</v>
      </c>
      <c r="E20" s="250"/>
      <c r="F20" s="250"/>
      <c r="G20" s="251"/>
      <c r="H20" s="251"/>
      <c r="I20" s="251">
        <f>기초노임단가!B5</f>
        <v>228717</v>
      </c>
      <c r="J20" s="251">
        <f>INT(C20*I20)</f>
        <v>548920</v>
      </c>
      <c r="K20" s="252">
        <f t="shared" si="0"/>
        <v>228717</v>
      </c>
      <c r="L20" s="253">
        <f t="shared" si="1"/>
        <v>548920</v>
      </c>
      <c r="M20" s="417"/>
    </row>
    <row r="21" spans="1:14" s="79" customFormat="1" ht="22.5" customHeight="1">
      <c r="A21" s="248" t="s">
        <v>169</v>
      </c>
      <c r="B21" s="249" t="s">
        <v>170</v>
      </c>
      <c r="C21" s="304">
        <v>1</v>
      </c>
      <c r="D21" s="249" t="s">
        <v>6</v>
      </c>
      <c r="E21" s="250"/>
      <c r="F21" s="250"/>
      <c r="G21" s="251"/>
      <c r="H21" s="251"/>
      <c r="I21" s="254">
        <f>INT(L8*0.1)</f>
        <v>186530</v>
      </c>
      <c r="J21" s="251">
        <f>C21*I21</f>
        <v>186530</v>
      </c>
      <c r="K21" s="252">
        <f t="shared" si="0"/>
        <v>186530</v>
      </c>
      <c r="L21" s="253">
        <f t="shared" si="1"/>
        <v>186530</v>
      </c>
      <c r="M21" s="417"/>
    </row>
    <row r="22" spans="1:14" s="79" customFormat="1" ht="22.5" customHeight="1">
      <c r="A22" s="248" t="s">
        <v>171</v>
      </c>
      <c r="B22" s="255" t="s">
        <v>304</v>
      </c>
      <c r="C22" s="304">
        <v>1</v>
      </c>
      <c r="D22" s="249" t="s">
        <v>14</v>
      </c>
      <c r="E22" s="250"/>
      <c r="F22" s="250"/>
      <c r="G22" s="251"/>
      <c r="H22" s="253"/>
      <c r="I22" s="252">
        <f>L10*0.1</f>
        <v>1057005.6000000001</v>
      </c>
      <c r="J22" s="251">
        <f>C22*I22</f>
        <v>1057005.6000000001</v>
      </c>
      <c r="K22" s="252">
        <f t="shared" si="0"/>
        <v>1057005.6000000001</v>
      </c>
      <c r="L22" s="253">
        <f t="shared" si="1"/>
        <v>1057005</v>
      </c>
      <c r="M22" s="417"/>
    </row>
    <row r="23" spans="1:14" s="79" customFormat="1" ht="22.5" customHeight="1">
      <c r="A23" s="248" t="s">
        <v>172</v>
      </c>
      <c r="B23" s="255"/>
      <c r="C23" s="304">
        <v>1</v>
      </c>
      <c r="D23" s="249" t="s">
        <v>173</v>
      </c>
      <c r="E23" s="250"/>
      <c r="F23" s="250"/>
      <c r="G23" s="251"/>
      <c r="H23" s="253"/>
      <c r="I23" s="251">
        <v>231600</v>
      </c>
      <c r="J23" s="251">
        <f>C23*I23</f>
        <v>231600</v>
      </c>
      <c r="K23" s="252">
        <f t="shared" si="0"/>
        <v>231600</v>
      </c>
      <c r="L23" s="253">
        <f t="shared" si="1"/>
        <v>231600</v>
      </c>
      <c r="M23" s="417"/>
    </row>
    <row r="24" spans="1:14" s="79" customFormat="1" ht="22.5" customHeight="1">
      <c r="A24" s="485" t="s">
        <v>175</v>
      </c>
      <c r="B24" s="486"/>
      <c r="C24" s="304"/>
      <c r="D24" s="304"/>
      <c r="E24" s="256"/>
      <c r="F24" s="257"/>
      <c r="G24" s="251"/>
      <c r="H24" s="251"/>
      <c r="I24" s="253"/>
      <c r="J24" s="252"/>
      <c r="K24" s="253"/>
      <c r="L24" s="258">
        <f>SUM(L17,L18,L19,L20,L21,L22,L23)</f>
        <v>2675120</v>
      </c>
      <c r="M24" s="417"/>
    </row>
    <row r="25" spans="1:14" s="79" customFormat="1" ht="22.5" customHeight="1">
      <c r="A25" s="248" t="s">
        <v>185</v>
      </c>
      <c r="B25" s="249"/>
      <c r="C25" s="304"/>
      <c r="D25" s="304"/>
      <c r="E25" s="250"/>
      <c r="F25" s="253"/>
      <c r="G25" s="252"/>
      <c r="H25" s="423"/>
      <c r="I25" s="252"/>
      <c r="J25" s="253"/>
      <c r="K25" s="252"/>
      <c r="L25" s="254"/>
      <c r="M25" s="417"/>
      <c r="N25" s="380">
        <f>L17+L20+L23+L40</f>
        <v>1020520</v>
      </c>
    </row>
    <row r="26" spans="1:14" s="79" customFormat="1" ht="22.5" customHeight="1">
      <c r="A26" s="383" t="s">
        <v>186</v>
      </c>
      <c r="B26" s="255"/>
      <c r="C26" s="304">
        <v>1</v>
      </c>
      <c r="D26" s="249" t="s">
        <v>173</v>
      </c>
      <c r="E26" s="250"/>
      <c r="F26" s="250"/>
      <c r="G26" s="251"/>
      <c r="H26" s="253"/>
      <c r="I26" s="251">
        <f>일위대가!L4</f>
        <v>9401131</v>
      </c>
      <c r="J26" s="251">
        <f>C26*I26</f>
        <v>9401131</v>
      </c>
      <c r="K26" s="252">
        <f t="shared" ref="K26:K31" si="2">E26+G26+I26</f>
        <v>9401131</v>
      </c>
      <c r="L26" s="253">
        <f t="shared" ref="L26:L31" si="3">INT(F26+H26+J26)</f>
        <v>9401131</v>
      </c>
      <c r="M26" s="417"/>
    </row>
    <row r="27" spans="1:14" ht="22.5" hidden="1" customHeight="1">
      <c r="A27" s="383" t="s">
        <v>187</v>
      </c>
      <c r="B27" s="255"/>
      <c r="C27" s="304">
        <v>1</v>
      </c>
      <c r="D27" s="249" t="s">
        <v>173</v>
      </c>
      <c r="E27" s="250"/>
      <c r="F27" s="250"/>
      <c r="G27" s="251"/>
      <c r="H27" s="253"/>
      <c r="I27" s="251">
        <f>일위대가!L10</f>
        <v>0</v>
      </c>
      <c r="J27" s="251">
        <f>C27*I27</f>
        <v>0</v>
      </c>
      <c r="K27" s="252">
        <f t="shared" si="2"/>
        <v>0</v>
      </c>
      <c r="L27" s="253">
        <f t="shared" si="3"/>
        <v>0</v>
      </c>
      <c r="M27" s="381"/>
    </row>
    <row r="28" spans="1:14" ht="22.5" hidden="1" customHeight="1">
      <c r="A28" s="383" t="s">
        <v>448</v>
      </c>
      <c r="B28" s="255" t="s">
        <v>450</v>
      </c>
      <c r="C28" s="425"/>
      <c r="D28" s="249" t="s">
        <v>449</v>
      </c>
      <c r="E28" s="250"/>
      <c r="F28" s="250"/>
      <c r="G28" s="251"/>
      <c r="H28" s="253"/>
      <c r="I28" s="251">
        <f>일위대가!H28</f>
        <v>3741202.8178000003</v>
      </c>
      <c r="J28" s="426">
        <f>I28*C28</f>
        <v>0</v>
      </c>
      <c r="K28" s="252">
        <f t="shared" si="2"/>
        <v>3741202.8178000003</v>
      </c>
      <c r="L28" s="253">
        <f t="shared" si="3"/>
        <v>0</v>
      </c>
      <c r="M28" s="381"/>
    </row>
    <row r="29" spans="1:14" s="79" customFormat="1" ht="22.5" customHeight="1">
      <c r="A29" s="383" t="s">
        <v>174</v>
      </c>
      <c r="B29" s="255" t="s">
        <v>317</v>
      </c>
      <c r="C29" s="304">
        <v>1</v>
      </c>
      <c r="D29" s="249" t="s">
        <v>173</v>
      </c>
      <c r="E29" s="250"/>
      <c r="F29" s="250"/>
      <c r="G29" s="251"/>
      <c r="H29" s="253"/>
      <c r="I29" s="251">
        <f>산출서!F126</f>
        <v>1716667.6666666665</v>
      </c>
      <c r="J29" s="251">
        <f>C29*I29</f>
        <v>1716667.6666666665</v>
      </c>
      <c r="K29" s="252">
        <f t="shared" si="2"/>
        <v>1716667.6666666665</v>
      </c>
      <c r="L29" s="253">
        <f t="shared" si="3"/>
        <v>1716667</v>
      </c>
      <c r="M29" s="417"/>
    </row>
    <row r="30" spans="1:14" s="79" customFormat="1" ht="22.15" customHeight="1">
      <c r="A30" s="383" t="s">
        <v>512</v>
      </c>
      <c r="B30" s="255"/>
      <c r="C30" s="304">
        <v>1</v>
      </c>
      <c r="D30" s="249" t="s">
        <v>173</v>
      </c>
      <c r="E30" s="250"/>
      <c r="F30" s="250"/>
      <c r="G30" s="251"/>
      <c r="H30" s="253"/>
      <c r="I30" s="251">
        <f>일위대가!L84</f>
        <v>18802263</v>
      </c>
      <c r="J30" s="251">
        <f>C30*I30</f>
        <v>18802263</v>
      </c>
      <c r="K30" s="252">
        <f t="shared" si="2"/>
        <v>18802263</v>
      </c>
      <c r="L30" s="253">
        <f t="shared" si="3"/>
        <v>18802263</v>
      </c>
      <c r="M30" s="417"/>
    </row>
    <row r="31" spans="1:14" s="79" customFormat="1" ht="22.5" customHeight="1">
      <c r="A31" s="383" t="s">
        <v>522</v>
      </c>
      <c r="B31" s="255"/>
      <c r="C31" s="304">
        <v>1</v>
      </c>
      <c r="D31" s="249" t="s">
        <v>173</v>
      </c>
      <c r="E31" s="250">
        <f>일위대가!F10</f>
        <v>2014724.32</v>
      </c>
      <c r="F31" s="250">
        <f>C31*E31</f>
        <v>2014724.32</v>
      </c>
      <c r="G31" s="251">
        <f>일위대가!H10</f>
        <v>4974144</v>
      </c>
      <c r="H31" s="253">
        <f>C31*G31</f>
        <v>4974144</v>
      </c>
      <c r="I31" s="251">
        <f>일위대가!J10</f>
        <v>7693245</v>
      </c>
      <c r="J31" s="251">
        <f>C31*I31</f>
        <v>7693245</v>
      </c>
      <c r="K31" s="252">
        <f t="shared" si="2"/>
        <v>14682113.32</v>
      </c>
      <c r="L31" s="253">
        <f t="shared" si="3"/>
        <v>14682113</v>
      </c>
      <c r="M31" s="417"/>
    </row>
    <row r="32" spans="1:14" s="79" customFormat="1" ht="22.5" customHeight="1">
      <c r="A32" s="485" t="s">
        <v>175</v>
      </c>
      <c r="B32" s="486"/>
      <c r="C32" s="304"/>
      <c r="D32" s="304"/>
      <c r="E32" s="256"/>
      <c r="F32" s="257"/>
      <c r="G32" s="251"/>
      <c r="H32" s="251"/>
      <c r="I32" s="253"/>
      <c r="J32" s="252"/>
      <c r="K32" s="253"/>
      <c r="L32" s="258">
        <f>SUM(L26,L29,L30,L31)</f>
        <v>44602174</v>
      </c>
      <c r="M32" s="417"/>
    </row>
    <row r="33" spans="1:13" s="79" customFormat="1" ht="22.5" customHeight="1">
      <c r="A33" s="248" t="s">
        <v>301</v>
      </c>
      <c r="B33" s="427"/>
      <c r="C33" s="427"/>
      <c r="D33" s="427"/>
      <c r="E33" s="428"/>
      <c r="F33" s="429"/>
      <c r="G33" s="430"/>
      <c r="H33" s="430"/>
      <c r="I33" s="431"/>
      <c r="J33" s="432"/>
      <c r="K33" s="431"/>
      <c r="L33" s="433">
        <f>'손해배상공제 공제료'!G11</f>
        <v>469170</v>
      </c>
      <c r="M33" s="417"/>
    </row>
    <row r="34" spans="1:13" s="79" customFormat="1" ht="22.5" customHeight="1">
      <c r="A34" s="248" t="s">
        <v>302</v>
      </c>
      <c r="B34" s="427"/>
      <c r="C34" s="427"/>
      <c r="D34" s="427"/>
      <c r="E34" s="428"/>
      <c r="F34" s="429"/>
      <c r="G34" s="430"/>
      <c r="H34" s="430"/>
      <c r="I34" s="431"/>
      <c r="J34" s="432"/>
      <c r="K34" s="431"/>
      <c r="L34" s="433">
        <v>-13352</v>
      </c>
      <c r="M34" s="417"/>
    </row>
    <row r="35" spans="1:13" s="79" customFormat="1" ht="22.5" customHeight="1">
      <c r="A35" s="434" t="s">
        <v>479</v>
      </c>
      <c r="B35" s="427"/>
      <c r="C35" s="427"/>
      <c r="D35" s="427"/>
      <c r="E35" s="428"/>
      <c r="F35" s="429"/>
      <c r="G35" s="430"/>
      <c r="H35" s="430"/>
      <c r="I35" s="431"/>
      <c r="J35" s="432"/>
      <c r="K35" s="431"/>
      <c r="L35" s="435">
        <f>INT(L6*10%)</f>
        <v>6580000</v>
      </c>
      <c r="M35" s="417"/>
    </row>
    <row r="36" spans="1:13" s="79" customFormat="1" ht="22.5" customHeight="1">
      <c r="A36" s="436" t="s">
        <v>480</v>
      </c>
      <c r="B36" s="437"/>
      <c r="C36" s="437"/>
      <c r="D36" s="437"/>
      <c r="E36" s="438"/>
      <c r="F36" s="439"/>
      <c r="G36" s="440"/>
      <c r="H36" s="440"/>
      <c r="I36" s="441"/>
      <c r="J36" s="442"/>
      <c r="K36" s="441"/>
      <c r="L36" s="460">
        <f>L6+L35</f>
        <v>72380000</v>
      </c>
      <c r="M36" s="417"/>
    </row>
    <row r="37" spans="1:13" ht="22.5" customHeight="1">
      <c r="L37" s="80"/>
    </row>
  </sheetData>
  <mergeCells count="14">
    <mergeCell ref="A32:B32"/>
    <mergeCell ref="A24:B24"/>
    <mergeCell ref="I4:J4"/>
    <mergeCell ref="K4:L4"/>
    <mergeCell ref="A10:B10"/>
    <mergeCell ref="A12:B12"/>
    <mergeCell ref="A15:B15"/>
    <mergeCell ref="M4:M5"/>
    <mergeCell ref="A4:A5"/>
    <mergeCell ref="B4:B5"/>
    <mergeCell ref="C4:C5"/>
    <mergeCell ref="D4:D5"/>
    <mergeCell ref="E4:F4"/>
    <mergeCell ref="G4:H4"/>
  </mergeCells>
  <phoneticPr fontId="8" type="noConversion"/>
  <pageMargins left="0.73" right="0.23" top="0.64" bottom="0.63" header="0.5" footer="0.61"/>
  <pageSetup paperSize="9" scale="70" orientation="landscape"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136"/>
  <sheetViews>
    <sheetView view="pageBreakPreview" topLeftCell="A4" zoomScale="115" zoomScaleNormal="115" zoomScaleSheetLayoutView="115" workbookViewId="0">
      <selection activeCell="H25" sqref="H25"/>
    </sheetView>
  </sheetViews>
  <sheetFormatPr defaultColWidth="8.75" defaultRowHeight="22.5" customHeight="1"/>
  <cols>
    <col min="1" max="1" width="2.25" style="230" customWidth="1"/>
    <col min="2" max="2" width="14.125" style="230" customWidth="1"/>
    <col min="3" max="3" width="9" style="231" customWidth="1"/>
    <col min="4" max="4" width="11.5" style="231" customWidth="1"/>
    <col min="5" max="5" width="11.5" style="232" customWidth="1"/>
    <col min="6" max="6" width="12.625" style="233" customWidth="1"/>
    <col min="7" max="7" width="12" style="232" customWidth="1"/>
    <col min="8" max="8" width="9.25" style="233" customWidth="1"/>
    <col min="9" max="9" width="10.5" style="232" customWidth="1"/>
    <col min="10" max="10" width="9.625" style="233" customWidth="1"/>
    <col min="11" max="11" width="3.25" style="234" customWidth="1"/>
    <col min="12" max="12" width="12.25" style="234" bestFit="1" customWidth="1"/>
    <col min="13" max="14" width="11" style="234" customWidth="1"/>
    <col min="15" max="256" width="8.75" style="234"/>
    <col min="257" max="257" width="2.25" style="234" customWidth="1"/>
    <col min="258" max="258" width="14.125" style="234" customWidth="1"/>
    <col min="259" max="259" width="9" style="234" customWidth="1"/>
    <col min="260" max="261" width="11.5" style="234" customWidth="1"/>
    <col min="262" max="262" width="12.625" style="234" customWidth="1"/>
    <col min="263" max="263" width="12" style="234" customWidth="1"/>
    <col min="264" max="264" width="9.25" style="234" customWidth="1"/>
    <col min="265" max="265" width="10.5" style="234" customWidth="1"/>
    <col min="266" max="266" width="9.625" style="234" customWidth="1"/>
    <col min="267" max="267" width="3.25" style="234" customWidth="1"/>
    <col min="268" max="268" width="12.25" style="234" bestFit="1" customWidth="1"/>
    <col min="269" max="270" width="11" style="234" customWidth="1"/>
    <col min="271" max="512" width="8.75" style="234"/>
    <col min="513" max="513" width="2.25" style="234" customWidth="1"/>
    <col min="514" max="514" width="14.125" style="234" customWidth="1"/>
    <col min="515" max="515" width="9" style="234" customWidth="1"/>
    <col min="516" max="517" width="11.5" style="234" customWidth="1"/>
    <col min="518" max="518" width="12.625" style="234" customWidth="1"/>
    <col min="519" max="519" width="12" style="234" customWidth="1"/>
    <col min="520" max="520" width="9.25" style="234" customWidth="1"/>
    <col min="521" max="521" width="10.5" style="234" customWidth="1"/>
    <col min="522" max="522" width="9.625" style="234" customWidth="1"/>
    <col min="523" max="523" width="3.25" style="234" customWidth="1"/>
    <col min="524" max="524" width="12.25" style="234" bestFit="1" customWidth="1"/>
    <col min="525" max="526" width="11" style="234" customWidth="1"/>
    <col min="527" max="768" width="8.75" style="234"/>
    <col min="769" max="769" width="2.25" style="234" customWidth="1"/>
    <col min="770" max="770" width="14.125" style="234" customWidth="1"/>
    <col min="771" max="771" width="9" style="234" customWidth="1"/>
    <col min="772" max="773" width="11.5" style="234" customWidth="1"/>
    <col min="774" max="774" width="12.625" style="234" customWidth="1"/>
    <col min="775" max="775" width="12" style="234" customWidth="1"/>
    <col min="776" max="776" width="9.25" style="234" customWidth="1"/>
    <col min="777" max="777" width="10.5" style="234" customWidth="1"/>
    <col min="778" max="778" width="9.625" style="234" customWidth="1"/>
    <col min="779" max="779" width="3.25" style="234" customWidth="1"/>
    <col min="780" max="780" width="12.25" style="234" bestFit="1" customWidth="1"/>
    <col min="781" max="782" width="11" style="234" customWidth="1"/>
    <col min="783" max="1024" width="8.75" style="234"/>
    <col min="1025" max="1025" width="2.25" style="234" customWidth="1"/>
    <col min="1026" max="1026" width="14.125" style="234" customWidth="1"/>
    <col min="1027" max="1027" width="9" style="234" customWidth="1"/>
    <col min="1028" max="1029" width="11.5" style="234" customWidth="1"/>
    <col min="1030" max="1030" width="12.625" style="234" customWidth="1"/>
    <col min="1031" max="1031" width="12" style="234" customWidth="1"/>
    <col min="1032" max="1032" width="9.25" style="234" customWidth="1"/>
    <col min="1033" max="1033" width="10.5" style="234" customWidth="1"/>
    <col min="1034" max="1034" width="9.625" style="234" customWidth="1"/>
    <col min="1035" max="1035" width="3.25" style="234" customWidth="1"/>
    <col min="1036" max="1036" width="12.25" style="234" bestFit="1" customWidth="1"/>
    <col min="1037" max="1038" width="11" style="234" customWidth="1"/>
    <col min="1039" max="1280" width="8.75" style="234"/>
    <col min="1281" max="1281" width="2.25" style="234" customWidth="1"/>
    <col min="1282" max="1282" width="14.125" style="234" customWidth="1"/>
    <col min="1283" max="1283" width="9" style="234" customWidth="1"/>
    <col min="1284" max="1285" width="11.5" style="234" customWidth="1"/>
    <col min="1286" max="1286" width="12.625" style="234" customWidth="1"/>
    <col min="1287" max="1287" width="12" style="234" customWidth="1"/>
    <col min="1288" max="1288" width="9.25" style="234" customWidth="1"/>
    <col min="1289" max="1289" width="10.5" style="234" customWidth="1"/>
    <col min="1290" max="1290" width="9.625" style="234" customWidth="1"/>
    <col min="1291" max="1291" width="3.25" style="234" customWidth="1"/>
    <col min="1292" max="1292" width="12.25" style="234" bestFit="1" customWidth="1"/>
    <col min="1293" max="1294" width="11" style="234" customWidth="1"/>
    <col min="1295" max="1536" width="8.75" style="234"/>
    <col min="1537" max="1537" width="2.25" style="234" customWidth="1"/>
    <col min="1538" max="1538" width="14.125" style="234" customWidth="1"/>
    <col min="1539" max="1539" width="9" style="234" customWidth="1"/>
    <col min="1540" max="1541" width="11.5" style="234" customWidth="1"/>
    <col min="1542" max="1542" width="12.625" style="234" customWidth="1"/>
    <col min="1543" max="1543" width="12" style="234" customWidth="1"/>
    <col min="1544" max="1544" width="9.25" style="234" customWidth="1"/>
    <col min="1545" max="1545" width="10.5" style="234" customWidth="1"/>
    <col min="1546" max="1546" width="9.625" style="234" customWidth="1"/>
    <col min="1547" max="1547" width="3.25" style="234" customWidth="1"/>
    <col min="1548" max="1548" width="12.25" style="234" bestFit="1" customWidth="1"/>
    <col min="1549" max="1550" width="11" style="234" customWidth="1"/>
    <col min="1551" max="1792" width="8.75" style="234"/>
    <col min="1793" max="1793" width="2.25" style="234" customWidth="1"/>
    <col min="1794" max="1794" width="14.125" style="234" customWidth="1"/>
    <col min="1795" max="1795" width="9" style="234" customWidth="1"/>
    <col min="1796" max="1797" width="11.5" style="234" customWidth="1"/>
    <col min="1798" max="1798" width="12.625" style="234" customWidth="1"/>
    <col min="1799" max="1799" width="12" style="234" customWidth="1"/>
    <col min="1800" max="1800" width="9.25" style="234" customWidth="1"/>
    <col min="1801" max="1801" width="10.5" style="234" customWidth="1"/>
    <col min="1802" max="1802" width="9.625" style="234" customWidth="1"/>
    <col min="1803" max="1803" width="3.25" style="234" customWidth="1"/>
    <col min="1804" max="1804" width="12.25" style="234" bestFit="1" customWidth="1"/>
    <col min="1805" max="1806" width="11" style="234" customWidth="1"/>
    <col min="1807" max="2048" width="8.75" style="234"/>
    <col min="2049" max="2049" width="2.25" style="234" customWidth="1"/>
    <col min="2050" max="2050" width="14.125" style="234" customWidth="1"/>
    <col min="2051" max="2051" width="9" style="234" customWidth="1"/>
    <col min="2052" max="2053" width="11.5" style="234" customWidth="1"/>
    <col min="2054" max="2054" width="12.625" style="234" customWidth="1"/>
    <col min="2055" max="2055" width="12" style="234" customWidth="1"/>
    <col min="2056" max="2056" width="9.25" style="234" customWidth="1"/>
    <col min="2057" max="2057" width="10.5" style="234" customWidth="1"/>
    <col min="2058" max="2058" width="9.625" style="234" customWidth="1"/>
    <col min="2059" max="2059" width="3.25" style="234" customWidth="1"/>
    <col min="2060" max="2060" width="12.25" style="234" bestFit="1" customWidth="1"/>
    <col min="2061" max="2062" width="11" style="234" customWidth="1"/>
    <col min="2063" max="2304" width="8.75" style="234"/>
    <col min="2305" max="2305" width="2.25" style="234" customWidth="1"/>
    <col min="2306" max="2306" width="14.125" style="234" customWidth="1"/>
    <col min="2307" max="2307" width="9" style="234" customWidth="1"/>
    <col min="2308" max="2309" width="11.5" style="234" customWidth="1"/>
    <col min="2310" max="2310" width="12.625" style="234" customWidth="1"/>
    <col min="2311" max="2311" width="12" style="234" customWidth="1"/>
    <col min="2312" max="2312" width="9.25" style="234" customWidth="1"/>
    <col min="2313" max="2313" width="10.5" style="234" customWidth="1"/>
    <col min="2314" max="2314" width="9.625" style="234" customWidth="1"/>
    <col min="2315" max="2315" width="3.25" style="234" customWidth="1"/>
    <col min="2316" max="2316" width="12.25" style="234" bestFit="1" customWidth="1"/>
    <col min="2317" max="2318" width="11" style="234" customWidth="1"/>
    <col min="2319" max="2560" width="8.75" style="234"/>
    <col min="2561" max="2561" width="2.25" style="234" customWidth="1"/>
    <col min="2562" max="2562" width="14.125" style="234" customWidth="1"/>
    <col min="2563" max="2563" width="9" style="234" customWidth="1"/>
    <col min="2564" max="2565" width="11.5" style="234" customWidth="1"/>
    <col min="2566" max="2566" width="12.625" style="234" customWidth="1"/>
    <col min="2567" max="2567" width="12" style="234" customWidth="1"/>
    <col min="2568" max="2568" width="9.25" style="234" customWidth="1"/>
    <col min="2569" max="2569" width="10.5" style="234" customWidth="1"/>
    <col min="2570" max="2570" width="9.625" style="234" customWidth="1"/>
    <col min="2571" max="2571" width="3.25" style="234" customWidth="1"/>
    <col min="2572" max="2572" width="12.25" style="234" bestFit="1" customWidth="1"/>
    <col min="2573" max="2574" width="11" style="234" customWidth="1"/>
    <col min="2575" max="2816" width="8.75" style="234"/>
    <col min="2817" max="2817" width="2.25" style="234" customWidth="1"/>
    <col min="2818" max="2818" width="14.125" style="234" customWidth="1"/>
    <col min="2819" max="2819" width="9" style="234" customWidth="1"/>
    <col min="2820" max="2821" width="11.5" style="234" customWidth="1"/>
    <col min="2822" max="2822" width="12.625" style="234" customWidth="1"/>
    <col min="2823" max="2823" width="12" style="234" customWidth="1"/>
    <col min="2824" max="2824" width="9.25" style="234" customWidth="1"/>
    <col min="2825" max="2825" width="10.5" style="234" customWidth="1"/>
    <col min="2826" max="2826" width="9.625" style="234" customWidth="1"/>
    <col min="2827" max="2827" width="3.25" style="234" customWidth="1"/>
    <col min="2828" max="2828" width="12.25" style="234" bestFit="1" customWidth="1"/>
    <col min="2829" max="2830" width="11" style="234" customWidth="1"/>
    <col min="2831" max="3072" width="8.75" style="234"/>
    <col min="3073" max="3073" width="2.25" style="234" customWidth="1"/>
    <col min="3074" max="3074" width="14.125" style="234" customWidth="1"/>
    <col min="3075" max="3075" width="9" style="234" customWidth="1"/>
    <col min="3076" max="3077" width="11.5" style="234" customWidth="1"/>
    <col min="3078" max="3078" width="12.625" style="234" customWidth="1"/>
    <col min="3079" max="3079" width="12" style="234" customWidth="1"/>
    <col min="3080" max="3080" width="9.25" style="234" customWidth="1"/>
    <col min="3081" max="3081" width="10.5" style="234" customWidth="1"/>
    <col min="3082" max="3082" width="9.625" style="234" customWidth="1"/>
    <col min="3083" max="3083" width="3.25" style="234" customWidth="1"/>
    <col min="3084" max="3084" width="12.25" style="234" bestFit="1" customWidth="1"/>
    <col min="3085" max="3086" width="11" style="234" customWidth="1"/>
    <col min="3087" max="3328" width="8.75" style="234"/>
    <col min="3329" max="3329" width="2.25" style="234" customWidth="1"/>
    <col min="3330" max="3330" width="14.125" style="234" customWidth="1"/>
    <col min="3331" max="3331" width="9" style="234" customWidth="1"/>
    <col min="3332" max="3333" width="11.5" style="234" customWidth="1"/>
    <col min="3334" max="3334" width="12.625" style="234" customWidth="1"/>
    <col min="3335" max="3335" width="12" style="234" customWidth="1"/>
    <col min="3336" max="3336" width="9.25" style="234" customWidth="1"/>
    <col min="3337" max="3337" width="10.5" style="234" customWidth="1"/>
    <col min="3338" max="3338" width="9.625" style="234" customWidth="1"/>
    <col min="3339" max="3339" width="3.25" style="234" customWidth="1"/>
    <col min="3340" max="3340" width="12.25" style="234" bestFit="1" customWidth="1"/>
    <col min="3341" max="3342" width="11" style="234" customWidth="1"/>
    <col min="3343" max="3584" width="8.75" style="234"/>
    <col min="3585" max="3585" width="2.25" style="234" customWidth="1"/>
    <col min="3586" max="3586" width="14.125" style="234" customWidth="1"/>
    <col min="3587" max="3587" width="9" style="234" customWidth="1"/>
    <col min="3588" max="3589" width="11.5" style="234" customWidth="1"/>
    <col min="3590" max="3590" width="12.625" style="234" customWidth="1"/>
    <col min="3591" max="3591" width="12" style="234" customWidth="1"/>
    <col min="3592" max="3592" width="9.25" style="234" customWidth="1"/>
    <col min="3593" max="3593" width="10.5" style="234" customWidth="1"/>
    <col min="3594" max="3594" width="9.625" style="234" customWidth="1"/>
    <col min="3595" max="3595" width="3.25" style="234" customWidth="1"/>
    <col min="3596" max="3596" width="12.25" style="234" bestFit="1" customWidth="1"/>
    <col min="3597" max="3598" width="11" style="234" customWidth="1"/>
    <col min="3599" max="3840" width="8.75" style="234"/>
    <col min="3841" max="3841" width="2.25" style="234" customWidth="1"/>
    <col min="3842" max="3842" width="14.125" style="234" customWidth="1"/>
    <col min="3843" max="3843" width="9" style="234" customWidth="1"/>
    <col min="3844" max="3845" width="11.5" style="234" customWidth="1"/>
    <col min="3846" max="3846" width="12.625" style="234" customWidth="1"/>
    <col min="3847" max="3847" width="12" style="234" customWidth="1"/>
    <col min="3848" max="3848" width="9.25" style="234" customWidth="1"/>
    <col min="3849" max="3849" width="10.5" style="234" customWidth="1"/>
    <col min="3850" max="3850" width="9.625" style="234" customWidth="1"/>
    <col min="3851" max="3851" width="3.25" style="234" customWidth="1"/>
    <col min="3852" max="3852" width="12.25" style="234" bestFit="1" customWidth="1"/>
    <col min="3853" max="3854" width="11" style="234" customWidth="1"/>
    <col min="3855" max="4096" width="8.75" style="234"/>
    <col min="4097" max="4097" width="2.25" style="234" customWidth="1"/>
    <col min="4098" max="4098" width="14.125" style="234" customWidth="1"/>
    <col min="4099" max="4099" width="9" style="234" customWidth="1"/>
    <col min="4100" max="4101" width="11.5" style="234" customWidth="1"/>
    <col min="4102" max="4102" width="12.625" style="234" customWidth="1"/>
    <col min="4103" max="4103" width="12" style="234" customWidth="1"/>
    <col min="4104" max="4104" width="9.25" style="234" customWidth="1"/>
    <col min="4105" max="4105" width="10.5" style="234" customWidth="1"/>
    <col min="4106" max="4106" width="9.625" style="234" customWidth="1"/>
    <col min="4107" max="4107" width="3.25" style="234" customWidth="1"/>
    <col min="4108" max="4108" width="12.25" style="234" bestFit="1" customWidth="1"/>
    <col min="4109" max="4110" width="11" style="234" customWidth="1"/>
    <col min="4111" max="4352" width="8.75" style="234"/>
    <col min="4353" max="4353" width="2.25" style="234" customWidth="1"/>
    <col min="4354" max="4354" width="14.125" style="234" customWidth="1"/>
    <col min="4355" max="4355" width="9" style="234" customWidth="1"/>
    <col min="4356" max="4357" width="11.5" style="234" customWidth="1"/>
    <col min="4358" max="4358" width="12.625" style="234" customWidth="1"/>
    <col min="4359" max="4359" width="12" style="234" customWidth="1"/>
    <col min="4360" max="4360" width="9.25" style="234" customWidth="1"/>
    <col min="4361" max="4361" width="10.5" style="234" customWidth="1"/>
    <col min="4362" max="4362" width="9.625" style="234" customWidth="1"/>
    <col min="4363" max="4363" width="3.25" style="234" customWidth="1"/>
    <col min="4364" max="4364" width="12.25" style="234" bestFit="1" customWidth="1"/>
    <col min="4365" max="4366" width="11" style="234" customWidth="1"/>
    <col min="4367" max="4608" width="8.75" style="234"/>
    <col min="4609" max="4609" width="2.25" style="234" customWidth="1"/>
    <col min="4610" max="4610" width="14.125" style="234" customWidth="1"/>
    <col min="4611" max="4611" width="9" style="234" customWidth="1"/>
    <col min="4612" max="4613" width="11.5" style="234" customWidth="1"/>
    <col min="4614" max="4614" width="12.625" style="234" customWidth="1"/>
    <col min="4615" max="4615" width="12" style="234" customWidth="1"/>
    <col min="4616" max="4616" width="9.25" style="234" customWidth="1"/>
    <col min="4617" max="4617" width="10.5" style="234" customWidth="1"/>
    <col min="4618" max="4618" width="9.625" style="234" customWidth="1"/>
    <col min="4619" max="4619" width="3.25" style="234" customWidth="1"/>
    <col min="4620" max="4620" width="12.25" style="234" bestFit="1" customWidth="1"/>
    <col min="4621" max="4622" width="11" style="234" customWidth="1"/>
    <col min="4623" max="4864" width="8.75" style="234"/>
    <col min="4865" max="4865" width="2.25" style="234" customWidth="1"/>
    <col min="4866" max="4866" width="14.125" style="234" customWidth="1"/>
    <col min="4867" max="4867" width="9" style="234" customWidth="1"/>
    <col min="4868" max="4869" width="11.5" style="234" customWidth="1"/>
    <col min="4870" max="4870" width="12.625" style="234" customWidth="1"/>
    <col min="4871" max="4871" width="12" style="234" customWidth="1"/>
    <col min="4872" max="4872" width="9.25" style="234" customWidth="1"/>
    <col min="4873" max="4873" width="10.5" style="234" customWidth="1"/>
    <col min="4874" max="4874" width="9.625" style="234" customWidth="1"/>
    <col min="4875" max="4875" width="3.25" style="234" customWidth="1"/>
    <col min="4876" max="4876" width="12.25" style="234" bestFit="1" customWidth="1"/>
    <col min="4877" max="4878" width="11" style="234" customWidth="1"/>
    <col min="4879" max="5120" width="8.75" style="234"/>
    <col min="5121" max="5121" width="2.25" style="234" customWidth="1"/>
    <col min="5122" max="5122" width="14.125" style="234" customWidth="1"/>
    <col min="5123" max="5123" width="9" style="234" customWidth="1"/>
    <col min="5124" max="5125" width="11.5" style="234" customWidth="1"/>
    <col min="5126" max="5126" width="12.625" style="234" customWidth="1"/>
    <col min="5127" max="5127" width="12" style="234" customWidth="1"/>
    <col min="5128" max="5128" width="9.25" style="234" customWidth="1"/>
    <col min="5129" max="5129" width="10.5" style="234" customWidth="1"/>
    <col min="5130" max="5130" width="9.625" style="234" customWidth="1"/>
    <col min="5131" max="5131" width="3.25" style="234" customWidth="1"/>
    <col min="5132" max="5132" width="12.25" style="234" bestFit="1" customWidth="1"/>
    <col min="5133" max="5134" width="11" style="234" customWidth="1"/>
    <col min="5135" max="5376" width="8.75" style="234"/>
    <col min="5377" max="5377" width="2.25" style="234" customWidth="1"/>
    <col min="5378" max="5378" width="14.125" style="234" customWidth="1"/>
    <col min="5379" max="5379" width="9" style="234" customWidth="1"/>
    <col min="5380" max="5381" width="11.5" style="234" customWidth="1"/>
    <col min="5382" max="5382" width="12.625" style="234" customWidth="1"/>
    <col min="5383" max="5383" width="12" style="234" customWidth="1"/>
    <col min="5384" max="5384" width="9.25" style="234" customWidth="1"/>
    <col min="5385" max="5385" width="10.5" style="234" customWidth="1"/>
    <col min="5386" max="5386" width="9.625" style="234" customWidth="1"/>
    <col min="5387" max="5387" width="3.25" style="234" customWidth="1"/>
    <col min="5388" max="5388" width="12.25" style="234" bestFit="1" customWidth="1"/>
    <col min="5389" max="5390" width="11" style="234" customWidth="1"/>
    <col min="5391" max="5632" width="8.75" style="234"/>
    <col min="5633" max="5633" width="2.25" style="234" customWidth="1"/>
    <col min="5634" max="5634" width="14.125" style="234" customWidth="1"/>
    <col min="5635" max="5635" width="9" style="234" customWidth="1"/>
    <col min="5636" max="5637" width="11.5" style="234" customWidth="1"/>
    <col min="5638" max="5638" width="12.625" style="234" customWidth="1"/>
    <col min="5639" max="5639" width="12" style="234" customWidth="1"/>
    <col min="5640" max="5640" width="9.25" style="234" customWidth="1"/>
    <col min="5641" max="5641" width="10.5" style="234" customWidth="1"/>
    <col min="5642" max="5642" width="9.625" style="234" customWidth="1"/>
    <col min="5643" max="5643" width="3.25" style="234" customWidth="1"/>
    <col min="5644" max="5644" width="12.25" style="234" bestFit="1" customWidth="1"/>
    <col min="5645" max="5646" width="11" style="234" customWidth="1"/>
    <col min="5647" max="5888" width="8.75" style="234"/>
    <col min="5889" max="5889" width="2.25" style="234" customWidth="1"/>
    <col min="5890" max="5890" width="14.125" style="234" customWidth="1"/>
    <col min="5891" max="5891" width="9" style="234" customWidth="1"/>
    <col min="5892" max="5893" width="11.5" style="234" customWidth="1"/>
    <col min="5894" max="5894" width="12.625" style="234" customWidth="1"/>
    <col min="5895" max="5895" width="12" style="234" customWidth="1"/>
    <col min="5896" max="5896" width="9.25" style="234" customWidth="1"/>
    <col min="5897" max="5897" width="10.5" style="234" customWidth="1"/>
    <col min="5898" max="5898" width="9.625" style="234" customWidth="1"/>
    <col min="5899" max="5899" width="3.25" style="234" customWidth="1"/>
    <col min="5900" max="5900" width="12.25" style="234" bestFit="1" customWidth="1"/>
    <col min="5901" max="5902" width="11" style="234" customWidth="1"/>
    <col min="5903" max="6144" width="8.75" style="234"/>
    <col min="6145" max="6145" width="2.25" style="234" customWidth="1"/>
    <col min="6146" max="6146" width="14.125" style="234" customWidth="1"/>
    <col min="6147" max="6147" width="9" style="234" customWidth="1"/>
    <col min="6148" max="6149" width="11.5" style="234" customWidth="1"/>
    <col min="6150" max="6150" width="12.625" style="234" customWidth="1"/>
    <col min="6151" max="6151" width="12" style="234" customWidth="1"/>
    <col min="6152" max="6152" width="9.25" style="234" customWidth="1"/>
    <col min="6153" max="6153" width="10.5" style="234" customWidth="1"/>
    <col min="6154" max="6154" width="9.625" style="234" customWidth="1"/>
    <col min="6155" max="6155" width="3.25" style="234" customWidth="1"/>
    <col min="6156" max="6156" width="12.25" style="234" bestFit="1" customWidth="1"/>
    <col min="6157" max="6158" width="11" style="234" customWidth="1"/>
    <col min="6159" max="6400" width="8.75" style="234"/>
    <col min="6401" max="6401" width="2.25" style="234" customWidth="1"/>
    <col min="6402" max="6402" width="14.125" style="234" customWidth="1"/>
    <col min="6403" max="6403" width="9" style="234" customWidth="1"/>
    <col min="6404" max="6405" width="11.5" style="234" customWidth="1"/>
    <col min="6406" max="6406" width="12.625" style="234" customWidth="1"/>
    <col min="6407" max="6407" width="12" style="234" customWidth="1"/>
    <col min="6408" max="6408" width="9.25" style="234" customWidth="1"/>
    <col min="6409" max="6409" width="10.5" style="234" customWidth="1"/>
    <col min="6410" max="6410" width="9.625" style="234" customWidth="1"/>
    <col min="6411" max="6411" width="3.25" style="234" customWidth="1"/>
    <col min="6412" max="6412" width="12.25" style="234" bestFit="1" customWidth="1"/>
    <col min="6413" max="6414" width="11" style="234" customWidth="1"/>
    <col min="6415" max="6656" width="8.75" style="234"/>
    <col min="6657" max="6657" width="2.25" style="234" customWidth="1"/>
    <col min="6658" max="6658" width="14.125" style="234" customWidth="1"/>
    <col min="6659" max="6659" width="9" style="234" customWidth="1"/>
    <col min="6660" max="6661" width="11.5" style="234" customWidth="1"/>
    <col min="6662" max="6662" width="12.625" style="234" customWidth="1"/>
    <col min="6663" max="6663" width="12" style="234" customWidth="1"/>
    <col min="6664" max="6664" width="9.25" style="234" customWidth="1"/>
    <col min="6665" max="6665" width="10.5" style="234" customWidth="1"/>
    <col min="6666" max="6666" width="9.625" style="234" customWidth="1"/>
    <col min="6667" max="6667" width="3.25" style="234" customWidth="1"/>
    <col min="6668" max="6668" width="12.25" style="234" bestFit="1" customWidth="1"/>
    <col min="6669" max="6670" width="11" style="234" customWidth="1"/>
    <col min="6671" max="6912" width="8.75" style="234"/>
    <col min="6913" max="6913" width="2.25" style="234" customWidth="1"/>
    <col min="6914" max="6914" width="14.125" style="234" customWidth="1"/>
    <col min="6915" max="6915" width="9" style="234" customWidth="1"/>
    <col min="6916" max="6917" width="11.5" style="234" customWidth="1"/>
    <col min="6918" max="6918" width="12.625" style="234" customWidth="1"/>
    <col min="6919" max="6919" width="12" style="234" customWidth="1"/>
    <col min="6920" max="6920" width="9.25" style="234" customWidth="1"/>
    <col min="6921" max="6921" width="10.5" style="234" customWidth="1"/>
    <col min="6922" max="6922" width="9.625" style="234" customWidth="1"/>
    <col min="6923" max="6923" width="3.25" style="234" customWidth="1"/>
    <col min="6924" max="6924" width="12.25" style="234" bestFit="1" customWidth="1"/>
    <col min="6925" max="6926" width="11" style="234" customWidth="1"/>
    <col min="6927" max="7168" width="8.75" style="234"/>
    <col min="7169" max="7169" width="2.25" style="234" customWidth="1"/>
    <col min="7170" max="7170" width="14.125" style="234" customWidth="1"/>
    <col min="7171" max="7171" width="9" style="234" customWidth="1"/>
    <col min="7172" max="7173" width="11.5" style="234" customWidth="1"/>
    <col min="7174" max="7174" width="12.625" style="234" customWidth="1"/>
    <col min="7175" max="7175" width="12" style="234" customWidth="1"/>
    <col min="7176" max="7176" width="9.25" style="234" customWidth="1"/>
    <col min="7177" max="7177" width="10.5" style="234" customWidth="1"/>
    <col min="7178" max="7178" width="9.625" style="234" customWidth="1"/>
    <col min="7179" max="7179" width="3.25" style="234" customWidth="1"/>
    <col min="7180" max="7180" width="12.25" style="234" bestFit="1" customWidth="1"/>
    <col min="7181" max="7182" width="11" style="234" customWidth="1"/>
    <col min="7183" max="7424" width="8.75" style="234"/>
    <col min="7425" max="7425" width="2.25" style="234" customWidth="1"/>
    <col min="7426" max="7426" width="14.125" style="234" customWidth="1"/>
    <col min="7427" max="7427" width="9" style="234" customWidth="1"/>
    <col min="7428" max="7429" width="11.5" style="234" customWidth="1"/>
    <col min="7430" max="7430" width="12.625" style="234" customWidth="1"/>
    <col min="7431" max="7431" width="12" style="234" customWidth="1"/>
    <col min="7432" max="7432" width="9.25" style="234" customWidth="1"/>
    <col min="7433" max="7433" width="10.5" style="234" customWidth="1"/>
    <col min="7434" max="7434" width="9.625" style="234" customWidth="1"/>
    <col min="7435" max="7435" width="3.25" style="234" customWidth="1"/>
    <col min="7436" max="7436" width="12.25" style="234" bestFit="1" customWidth="1"/>
    <col min="7437" max="7438" width="11" style="234" customWidth="1"/>
    <col min="7439" max="7680" width="8.75" style="234"/>
    <col min="7681" max="7681" width="2.25" style="234" customWidth="1"/>
    <col min="7682" max="7682" width="14.125" style="234" customWidth="1"/>
    <col min="7683" max="7683" width="9" style="234" customWidth="1"/>
    <col min="7684" max="7685" width="11.5" style="234" customWidth="1"/>
    <col min="7686" max="7686" width="12.625" style="234" customWidth="1"/>
    <col min="7687" max="7687" width="12" style="234" customWidth="1"/>
    <col min="7688" max="7688" width="9.25" style="234" customWidth="1"/>
    <col min="7689" max="7689" width="10.5" style="234" customWidth="1"/>
    <col min="7690" max="7690" width="9.625" style="234" customWidth="1"/>
    <col min="7691" max="7691" width="3.25" style="234" customWidth="1"/>
    <col min="7692" max="7692" width="12.25" style="234" bestFit="1" customWidth="1"/>
    <col min="7693" max="7694" width="11" style="234" customWidth="1"/>
    <col min="7695" max="7936" width="8.75" style="234"/>
    <col min="7937" max="7937" width="2.25" style="234" customWidth="1"/>
    <col min="7938" max="7938" width="14.125" style="234" customWidth="1"/>
    <col min="7939" max="7939" width="9" style="234" customWidth="1"/>
    <col min="7940" max="7941" width="11.5" style="234" customWidth="1"/>
    <col min="7942" max="7942" width="12.625" style="234" customWidth="1"/>
    <col min="7943" max="7943" width="12" style="234" customWidth="1"/>
    <col min="7944" max="7944" width="9.25" style="234" customWidth="1"/>
    <col min="7945" max="7945" width="10.5" style="234" customWidth="1"/>
    <col min="7946" max="7946" width="9.625" style="234" customWidth="1"/>
    <col min="7947" max="7947" width="3.25" style="234" customWidth="1"/>
    <col min="7948" max="7948" width="12.25" style="234" bestFit="1" customWidth="1"/>
    <col min="7949" max="7950" width="11" style="234" customWidth="1"/>
    <col min="7951" max="8192" width="8.75" style="234"/>
    <col min="8193" max="8193" width="2.25" style="234" customWidth="1"/>
    <col min="8194" max="8194" width="14.125" style="234" customWidth="1"/>
    <col min="8195" max="8195" width="9" style="234" customWidth="1"/>
    <col min="8196" max="8197" width="11.5" style="234" customWidth="1"/>
    <col min="8198" max="8198" width="12.625" style="234" customWidth="1"/>
    <col min="8199" max="8199" width="12" style="234" customWidth="1"/>
    <col min="8200" max="8200" width="9.25" style="234" customWidth="1"/>
    <col min="8201" max="8201" width="10.5" style="234" customWidth="1"/>
    <col min="8202" max="8202" width="9.625" style="234" customWidth="1"/>
    <col min="8203" max="8203" width="3.25" style="234" customWidth="1"/>
    <col min="8204" max="8204" width="12.25" style="234" bestFit="1" customWidth="1"/>
    <col min="8205" max="8206" width="11" style="234" customWidth="1"/>
    <col min="8207" max="8448" width="8.75" style="234"/>
    <col min="8449" max="8449" width="2.25" style="234" customWidth="1"/>
    <col min="8450" max="8450" width="14.125" style="234" customWidth="1"/>
    <col min="8451" max="8451" width="9" style="234" customWidth="1"/>
    <col min="8452" max="8453" width="11.5" style="234" customWidth="1"/>
    <col min="8454" max="8454" width="12.625" style="234" customWidth="1"/>
    <col min="8455" max="8455" width="12" style="234" customWidth="1"/>
    <col min="8456" max="8456" width="9.25" style="234" customWidth="1"/>
    <col min="8457" max="8457" width="10.5" style="234" customWidth="1"/>
    <col min="8458" max="8458" width="9.625" style="234" customWidth="1"/>
    <col min="8459" max="8459" width="3.25" style="234" customWidth="1"/>
    <col min="8460" max="8460" width="12.25" style="234" bestFit="1" customWidth="1"/>
    <col min="8461" max="8462" width="11" style="234" customWidth="1"/>
    <col min="8463" max="8704" width="8.75" style="234"/>
    <col min="8705" max="8705" width="2.25" style="234" customWidth="1"/>
    <col min="8706" max="8706" width="14.125" style="234" customWidth="1"/>
    <col min="8707" max="8707" width="9" style="234" customWidth="1"/>
    <col min="8708" max="8709" width="11.5" style="234" customWidth="1"/>
    <col min="8710" max="8710" width="12.625" style="234" customWidth="1"/>
    <col min="8711" max="8711" width="12" style="234" customWidth="1"/>
    <col min="8712" max="8712" width="9.25" style="234" customWidth="1"/>
    <col min="8713" max="8713" width="10.5" style="234" customWidth="1"/>
    <col min="8714" max="8714" width="9.625" style="234" customWidth="1"/>
    <col min="8715" max="8715" width="3.25" style="234" customWidth="1"/>
    <col min="8716" max="8716" width="12.25" style="234" bestFit="1" customWidth="1"/>
    <col min="8717" max="8718" width="11" style="234" customWidth="1"/>
    <col min="8719" max="8960" width="8.75" style="234"/>
    <col min="8961" max="8961" width="2.25" style="234" customWidth="1"/>
    <col min="8962" max="8962" width="14.125" style="234" customWidth="1"/>
    <col min="8963" max="8963" width="9" style="234" customWidth="1"/>
    <col min="8964" max="8965" width="11.5" style="234" customWidth="1"/>
    <col min="8966" max="8966" width="12.625" style="234" customWidth="1"/>
    <col min="8967" max="8967" width="12" style="234" customWidth="1"/>
    <col min="8968" max="8968" width="9.25" style="234" customWidth="1"/>
    <col min="8969" max="8969" width="10.5" style="234" customWidth="1"/>
    <col min="8970" max="8970" width="9.625" style="234" customWidth="1"/>
    <col min="8971" max="8971" width="3.25" style="234" customWidth="1"/>
    <col min="8972" max="8972" width="12.25" style="234" bestFit="1" customWidth="1"/>
    <col min="8973" max="8974" width="11" style="234" customWidth="1"/>
    <col min="8975" max="9216" width="8.75" style="234"/>
    <col min="9217" max="9217" width="2.25" style="234" customWidth="1"/>
    <col min="9218" max="9218" width="14.125" style="234" customWidth="1"/>
    <col min="9219" max="9219" width="9" style="234" customWidth="1"/>
    <col min="9220" max="9221" width="11.5" style="234" customWidth="1"/>
    <col min="9222" max="9222" width="12.625" style="234" customWidth="1"/>
    <col min="9223" max="9223" width="12" style="234" customWidth="1"/>
    <col min="9224" max="9224" width="9.25" style="234" customWidth="1"/>
    <col min="9225" max="9225" width="10.5" style="234" customWidth="1"/>
    <col min="9226" max="9226" width="9.625" style="234" customWidth="1"/>
    <col min="9227" max="9227" width="3.25" style="234" customWidth="1"/>
    <col min="9228" max="9228" width="12.25" style="234" bestFit="1" customWidth="1"/>
    <col min="9229" max="9230" width="11" style="234" customWidth="1"/>
    <col min="9231" max="9472" width="8.75" style="234"/>
    <col min="9473" max="9473" width="2.25" style="234" customWidth="1"/>
    <col min="9474" max="9474" width="14.125" style="234" customWidth="1"/>
    <col min="9475" max="9475" width="9" style="234" customWidth="1"/>
    <col min="9476" max="9477" width="11.5" style="234" customWidth="1"/>
    <col min="9478" max="9478" width="12.625" style="234" customWidth="1"/>
    <col min="9479" max="9479" width="12" style="234" customWidth="1"/>
    <col min="9480" max="9480" width="9.25" style="234" customWidth="1"/>
    <col min="9481" max="9481" width="10.5" style="234" customWidth="1"/>
    <col min="9482" max="9482" width="9.625" style="234" customWidth="1"/>
    <col min="9483" max="9483" width="3.25" style="234" customWidth="1"/>
    <col min="9484" max="9484" width="12.25" style="234" bestFit="1" customWidth="1"/>
    <col min="9485" max="9486" width="11" style="234" customWidth="1"/>
    <col min="9487" max="9728" width="8.75" style="234"/>
    <col min="9729" max="9729" width="2.25" style="234" customWidth="1"/>
    <col min="9730" max="9730" width="14.125" style="234" customWidth="1"/>
    <col min="9731" max="9731" width="9" style="234" customWidth="1"/>
    <col min="9732" max="9733" width="11.5" style="234" customWidth="1"/>
    <col min="9734" max="9734" width="12.625" style="234" customWidth="1"/>
    <col min="9735" max="9735" width="12" style="234" customWidth="1"/>
    <col min="9736" max="9736" width="9.25" style="234" customWidth="1"/>
    <col min="9737" max="9737" width="10.5" style="234" customWidth="1"/>
    <col min="9738" max="9738" width="9.625" style="234" customWidth="1"/>
    <col min="9739" max="9739" width="3.25" style="234" customWidth="1"/>
    <col min="9740" max="9740" width="12.25" style="234" bestFit="1" customWidth="1"/>
    <col min="9741" max="9742" width="11" style="234" customWidth="1"/>
    <col min="9743" max="9984" width="8.75" style="234"/>
    <col min="9985" max="9985" width="2.25" style="234" customWidth="1"/>
    <col min="9986" max="9986" width="14.125" style="234" customWidth="1"/>
    <col min="9987" max="9987" width="9" style="234" customWidth="1"/>
    <col min="9988" max="9989" width="11.5" style="234" customWidth="1"/>
    <col min="9990" max="9990" width="12.625" style="234" customWidth="1"/>
    <col min="9991" max="9991" width="12" style="234" customWidth="1"/>
    <col min="9992" max="9992" width="9.25" style="234" customWidth="1"/>
    <col min="9993" max="9993" width="10.5" style="234" customWidth="1"/>
    <col min="9994" max="9994" width="9.625" style="234" customWidth="1"/>
    <col min="9995" max="9995" width="3.25" style="234" customWidth="1"/>
    <col min="9996" max="9996" width="12.25" style="234" bestFit="1" customWidth="1"/>
    <col min="9997" max="9998" width="11" style="234" customWidth="1"/>
    <col min="9999" max="10240" width="8.75" style="234"/>
    <col min="10241" max="10241" width="2.25" style="234" customWidth="1"/>
    <col min="10242" max="10242" width="14.125" style="234" customWidth="1"/>
    <col min="10243" max="10243" width="9" style="234" customWidth="1"/>
    <col min="10244" max="10245" width="11.5" style="234" customWidth="1"/>
    <col min="10246" max="10246" width="12.625" style="234" customWidth="1"/>
    <col min="10247" max="10247" width="12" style="234" customWidth="1"/>
    <col min="10248" max="10248" width="9.25" style="234" customWidth="1"/>
    <col min="10249" max="10249" width="10.5" style="234" customWidth="1"/>
    <col min="10250" max="10250" width="9.625" style="234" customWidth="1"/>
    <col min="10251" max="10251" width="3.25" style="234" customWidth="1"/>
    <col min="10252" max="10252" width="12.25" style="234" bestFit="1" customWidth="1"/>
    <col min="10253" max="10254" width="11" style="234" customWidth="1"/>
    <col min="10255" max="10496" width="8.75" style="234"/>
    <col min="10497" max="10497" width="2.25" style="234" customWidth="1"/>
    <col min="10498" max="10498" width="14.125" style="234" customWidth="1"/>
    <col min="10499" max="10499" width="9" style="234" customWidth="1"/>
    <col min="10500" max="10501" width="11.5" style="234" customWidth="1"/>
    <col min="10502" max="10502" width="12.625" style="234" customWidth="1"/>
    <col min="10503" max="10503" width="12" style="234" customWidth="1"/>
    <col min="10504" max="10504" width="9.25" style="234" customWidth="1"/>
    <col min="10505" max="10505" width="10.5" style="234" customWidth="1"/>
    <col min="10506" max="10506" width="9.625" style="234" customWidth="1"/>
    <col min="10507" max="10507" width="3.25" style="234" customWidth="1"/>
    <col min="10508" max="10508" width="12.25" style="234" bestFit="1" customWidth="1"/>
    <col min="10509" max="10510" width="11" style="234" customWidth="1"/>
    <col min="10511" max="10752" width="8.75" style="234"/>
    <col min="10753" max="10753" width="2.25" style="234" customWidth="1"/>
    <col min="10754" max="10754" width="14.125" style="234" customWidth="1"/>
    <col min="10755" max="10755" width="9" style="234" customWidth="1"/>
    <col min="10756" max="10757" width="11.5" style="234" customWidth="1"/>
    <col min="10758" max="10758" width="12.625" style="234" customWidth="1"/>
    <col min="10759" max="10759" width="12" style="234" customWidth="1"/>
    <col min="10760" max="10760" width="9.25" style="234" customWidth="1"/>
    <col min="10761" max="10761" width="10.5" style="234" customWidth="1"/>
    <col min="10762" max="10762" width="9.625" style="234" customWidth="1"/>
    <col min="10763" max="10763" width="3.25" style="234" customWidth="1"/>
    <col min="10764" max="10764" width="12.25" style="234" bestFit="1" customWidth="1"/>
    <col min="10765" max="10766" width="11" style="234" customWidth="1"/>
    <col min="10767" max="11008" width="8.75" style="234"/>
    <col min="11009" max="11009" width="2.25" style="234" customWidth="1"/>
    <col min="11010" max="11010" width="14.125" style="234" customWidth="1"/>
    <col min="11011" max="11011" width="9" style="234" customWidth="1"/>
    <col min="11012" max="11013" width="11.5" style="234" customWidth="1"/>
    <col min="11014" max="11014" width="12.625" style="234" customWidth="1"/>
    <col min="11015" max="11015" width="12" style="234" customWidth="1"/>
    <col min="11016" max="11016" width="9.25" style="234" customWidth="1"/>
    <col min="11017" max="11017" width="10.5" style="234" customWidth="1"/>
    <col min="11018" max="11018" width="9.625" style="234" customWidth="1"/>
    <col min="11019" max="11019" width="3.25" style="234" customWidth="1"/>
    <col min="11020" max="11020" width="12.25" style="234" bestFit="1" customWidth="1"/>
    <col min="11021" max="11022" width="11" style="234" customWidth="1"/>
    <col min="11023" max="11264" width="8.75" style="234"/>
    <col min="11265" max="11265" width="2.25" style="234" customWidth="1"/>
    <col min="11266" max="11266" width="14.125" style="234" customWidth="1"/>
    <col min="11267" max="11267" width="9" style="234" customWidth="1"/>
    <col min="11268" max="11269" width="11.5" style="234" customWidth="1"/>
    <col min="11270" max="11270" width="12.625" style="234" customWidth="1"/>
    <col min="11271" max="11271" width="12" style="234" customWidth="1"/>
    <col min="11272" max="11272" width="9.25" style="234" customWidth="1"/>
    <col min="11273" max="11273" width="10.5" style="234" customWidth="1"/>
    <col min="11274" max="11274" width="9.625" style="234" customWidth="1"/>
    <col min="11275" max="11275" width="3.25" style="234" customWidth="1"/>
    <col min="11276" max="11276" width="12.25" style="234" bestFit="1" customWidth="1"/>
    <col min="11277" max="11278" width="11" style="234" customWidth="1"/>
    <col min="11279" max="11520" width="8.75" style="234"/>
    <col min="11521" max="11521" width="2.25" style="234" customWidth="1"/>
    <col min="11522" max="11522" width="14.125" style="234" customWidth="1"/>
    <col min="11523" max="11523" width="9" style="234" customWidth="1"/>
    <col min="11524" max="11525" width="11.5" style="234" customWidth="1"/>
    <col min="11526" max="11526" width="12.625" style="234" customWidth="1"/>
    <col min="11527" max="11527" width="12" style="234" customWidth="1"/>
    <col min="11528" max="11528" width="9.25" style="234" customWidth="1"/>
    <col min="11529" max="11529" width="10.5" style="234" customWidth="1"/>
    <col min="11530" max="11530" width="9.625" style="234" customWidth="1"/>
    <col min="11531" max="11531" width="3.25" style="234" customWidth="1"/>
    <col min="11532" max="11532" width="12.25" style="234" bestFit="1" customWidth="1"/>
    <col min="11533" max="11534" width="11" style="234" customWidth="1"/>
    <col min="11535" max="11776" width="8.75" style="234"/>
    <col min="11777" max="11777" width="2.25" style="234" customWidth="1"/>
    <col min="11778" max="11778" width="14.125" style="234" customWidth="1"/>
    <col min="11779" max="11779" width="9" style="234" customWidth="1"/>
    <col min="11780" max="11781" width="11.5" style="234" customWidth="1"/>
    <col min="11782" max="11782" width="12.625" style="234" customWidth="1"/>
    <col min="11783" max="11783" width="12" style="234" customWidth="1"/>
    <col min="11784" max="11784" width="9.25" style="234" customWidth="1"/>
    <col min="11785" max="11785" width="10.5" style="234" customWidth="1"/>
    <col min="11786" max="11786" width="9.625" style="234" customWidth="1"/>
    <col min="11787" max="11787" width="3.25" style="234" customWidth="1"/>
    <col min="11788" max="11788" width="12.25" style="234" bestFit="1" customWidth="1"/>
    <col min="11789" max="11790" width="11" style="234" customWidth="1"/>
    <col min="11791" max="12032" width="8.75" style="234"/>
    <col min="12033" max="12033" width="2.25" style="234" customWidth="1"/>
    <col min="12034" max="12034" width="14.125" style="234" customWidth="1"/>
    <col min="12035" max="12035" width="9" style="234" customWidth="1"/>
    <col min="12036" max="12037" width="11.5" style="234" customWidth="1"/>
    <col min="12038" max="12038" width="12.625" style="234" customWidth="1"/>
    <col min="12039" max="12039" width="12" style="234" customWidth="1"/>
    <col min="12040" max="12040" width="9.25" style="234" customWidth="1"/>
    <col min="12041" max="12041" width="10.5" style="234" customWidth="1"/>
    <col min="12042" max="12042" width="9.625" style="234" customWidth="1"/>
    <col min="12043" max="12043" width="3.25" style="234" customWidth="1"/>
    <col min="12044" max="12044" width="12.25" style="234" bestFit="1" customWidth="1"/>
    <col min="12045" max="12046" width="11" style="234" customWidth="1"/>
    <col min="12047" max="12288" width="8.75" style="234"/>
    <col min="12289" max="12289" width="2.25" style="234" customWidth="1"/>
    <col min="12290" max="12290" width="14.125" style="234" customWidth="1"/>
    <col min="12291" max="12291" width="9" style="234" customWidth="1"/>
    <col min="12292" max="12293" width="11.5" style="234" customWidth="1"/>
    <col min="12294" max="12294" width="12.625" style="234" customWidth="1"/>
    <col min="12295" max="12295" width="12" style="234" customWidth="1"/>
    <col min="12296" max="12296" width="9.25" style="234" customWidth="1"/>
    <col min="12297" max="12297" width="10.5" style="234" customWidth="1"/>
    <col min="12298" max="12298" width="9.625" style="234" customWidth="1"/>
    <col min="12299" max="12299" width="3.25" style="234" customWidth="1"/>
    <col min="12300" max="12300" width="12.25" style="234" bestFit="1" customWidth="1"/>
    <col min="12301" max="12302" width="11" style="234" customWidth="1"/>
    <col min="12303" max="12544" width="8.75" style="234"/>
    <col min="12545" max="12545" width="2.25" style="234" customWidth="1"/>
    <col min="12546" max="12546" width="14.125" style="234" customWidth="1"/>
    <col min="12547" max="12547" width="9" style="234" customWidth="1"/>
    <col min="12548" max="12549" width="11.5" style="234" customWidth="1"/>
    <col min="12550" max="12550" width="12.625" style="234" customWidth="1"/>
    <col min="12551" max="12551" width="12" style="234" customWidth="1"/>
    <col min="12552" max="12552" width="9.25" style="234" customWidth="1"/>
    <col min="12553" max="12553" width="10.5" style="234" customWidth="1"/>
    <col min="12554" max="12554" width="9.625" style="234" customWidth="1"/>
    <col min="12555" max="12555" width="3.25" style="234" customWidth="1"/>
    <col min="12556" max="12556" width="12.25" style="234" bestFit="1" customWidth="1"/>
    <col min="12557" max="12558" width="11" style="234" customWidth="1"/>
    <col min="12559" max="12800" width="8.75" style="234"/>
    <col min="12801" max="12801" width="2.25" style="234" customWidth="1"/>
    <col min="12802" max="12802" width="14.125" style="234" customWidth="1"/>
    <col min="12803" max="12803" width="9" style="234" customWidth="1"/>
    <col min="12804" max="12805" width="11.5" style="234" customWidth="1"/>
    <col min="12806" max="12806" width="12.625" style="234" customWidth="1"/>
    <col min="12807" max="12807" width="12" style="234" customWidth="1"/>
    <col min="12808" max="12808" width="9.25" style="234" customWidth="1"/>
    <col min="12809" max="12809" width="10.5" style="234" customWidth="1"/>
    <col min="12810" max="12810" width="9.625" style="234" customWidth="1"/>
    <col min="12811" max="12811" width="3.25" style="234" customWidth="1"/>
    <col min="12812" max="12812" width="12.25" style="234" bestFit="1" customWidth="1"/>
    <col min="12813" max="12814" width="11" style="234" customWidth="1"/>
    <col min="12815" max="13056" width="8.75" style="234"/>
    <col min="13057" max="13057" width="2.25" style="234" customWidth="1"/>
    <col min="13058" max="13058" width="14.125" style="234" customWidth="1"/>
    <col min="13059" max="13059" width="9" style="234" customWidth="1"/>
    <col min="13060" max="13061" width="11.5" style="234" customWidth="1"/>
    <col min="13062" max="13062" width="12.625" style="234" customWidth="1"/>
    <col min="13063" max="13063" width="12" style="234" customWidth="1"/>
    <col min="13064" max="13064" width="9.25" style="234" customWidth="1"/>
    <col min="13065" max="13065" width="10.5" style="234" customWidth="1"/>
    <col min="13066" max="13066" width="9.625" style="234" customWidth="1"/>
    <col min="13067" max="13067" width="3.25" style="234" customWidth="1"/>
    <col min="13068" max="13068" width="12.25" style="234" bestFit="1" customWidth="1"/>
    <col min="13069" max="13070" width="11" style="234" customWidth="1"/>
    <col min="13071" max="13312" width="8.75" style="234"/>
    <col min="13313" max="13313" width="2.25" style="234" customWidth="1"/>
    <col min="13314" max="13314" width="14.125" style="234" customWidth="1"/>
    <col min="13315" max="13315" width="9" style="234" customWidth="1"/>
    <col min="13316" max="13317" width="11.5" style="234" customWidth="1"/>
    <col min="13318" max="13318" width="12.625" style="234" customWidth="1"/>
    <col min="13319" max="13319" width="12" style="234" customWidth="1"/>
    <col min="13320" max="13320" width="9.25" style="234" customWidth="1"/>
    <col min="13321" max="13321" width="10.5" style="234" customWidth="1"/>
    <col min="13322" max="13322" width="9.625" style="234" customWidth="1"/>
    <col min="13323" max="13323" width="3.25" style="234" customWidth="1"/>
    <col min="13324" max="13324" width="12.25" style="234" bestFit="1" customWidth="1"/>
    <col min="13325" max="13326" width="11" style="234" customWidth="1"/>
    <col min="13327" max="13568" width="8.75" style="234"/>
    <col min="13569" max="13569" width="2.25" style="234" customWidth="1"/>
    <col min="13570" max="13570" width="14.125" style="234" customWidth="1"/>
    <col min="13571" max="13571" width="9" style="234" customWidth="1"/>
    <col min="13572" max="13573" width="11.5" style="234" customWidth="1"/>
    <col min="13574" max="13574" width="12.625" style="234" customWidth="1"/>
    <col min="13575" max="13575" width="12" style="234" customWidth="1"/>
    <col min="13576" max="13576" width="9.25" style="234" customWidth="1"/>
    <col min="13577" max="13577" width="10.5" style="234" customWidth="1"/>
    <col min="13578" max="13578" width="9.625" style="234" customWidth="1"/>
    <col min="13579" max="13579" width="3.25" style="234" customWidth="1"/>
    <col min="13580" max="13580" width="12.25" style="234" bestFit="1" customWidth="1"/>
    <col min="13581" max="13582" width="11" style="234" customWidth="1"/>
    <col min="13583" max="13824" width="8.75" style="234"/>
    <col min="13825" max="13825" width="2.25" style="234" customWidth="1"/>
    <col min="13826" max="13826" width="14.125" style="234" customWidth="1"/>
    <col min="13827" max="13827" width="9" style="234" customWidth="1"/>
    <col min="13828" max="13829" width="11.5" style="234" customWidth="1"/>
    <col min="13830" max="13830" width="12.625" style="234" customWidth="1"/>
    <col min="13831" max="13831" width="12" style="234" customWidth="1"/>
    <col min="13832" max="13832" width="9.25" style="234" customWidth="1"/>
    <col min="13833" max="13833" width="10.5" style="234" customWidth="1"/>
    <col min="13834" max="13834" width="9.625" style="234" customWidth="1"/>
    <col min="13835" max="13835" width="3.25" style="234" customWidth="1"/>
    <col min="13836" max="13836" width="12.25" style="234" bestFit="1" customWidth="1"/>
    <col min="13837" max="13838" width="11" style="234" customWidth="1"/>
    <col min="13839" max="14080" width="8.75" style="234"/>
    <col min="14081" max="14081" width="2.25" style="234" customWidth="1"/>
    <col min="14082" max="14082" width="14.125" style="234" customWidth="1"/>
    <col min="14083" max="14083" width="9" style="234" customWidth="1"/>
    <col min="14084" max="14085" width="11.5" style="234" customWidth="1"/>
    <col min="14086" max="14086" width="12.625" style="234" customWidth="1"/>
    <col min="14087" max="14087" width="12" style="234" customWidth="1"/>
    <col min="14088" max="14088" width="9.25" style="234" customWidth="1"/>
    <col min="14089" max="14089" width="10.5" style="234" customWidth="1"/>
    <col min="14090" max="14090" width="9.625" style="234" customWidth="1"/>
    <col min="14091" max="14091" width="3.25" style="234" customWidth="1"/>
    <col min="14092" max="14092" width="12.25" style="234" bestFit="1" customWidth="1"/>
    <col min="14093" max="14094" width="11" style="234" customWidth="1"/>
    <col min="14095" max="14336" width="8.75" style="234"/>
    <col min="14337" max="14337" width="2.25" style="234" customWidth="1"/>
    <col min="14338" max="14338" width="14.125" style="234" customWidth="1"/>
    <col min="14339" max="14339" width="9" style="234" customWidth="1"/>
    <col min="14340" max="14341" width="11.5" style="234" customWidth="1"/>
    <col min="14342" max="14342" width="12.625" style="234" customWidth="1"/>
    <col min="14343" max="14343" width="12" style="234" customWidth="1"/>
    <col min="14344" max="14344" width="9.25" style="234" customWidth="1"/>
    <col min="14345" max="14345" width="10.5" style="234" customWidth="1"/>
    <col min="14346" max="14346" width="9.625" style="234" customWidth="1"/>
    <col min="14347" max="14347" width="3.25" style="234" customWidth="1"/>
    <col min="14348" max="14348" width="12.25" style="234" bestFit="1" customWidth="1"/>
    <col min="14349" max="14350" width="11" style="234" customWidth="1"/>
    <col min="14351" max="14592" width="8.75" style="234"/>
    <col min="14593" max="14593" width="2.25" style="234" customWidth="1"/>
    <col min="14594" max="14594" width="14.125" style="234" customWidth="1"/>
    <col min="14595" max="14595" width="9" style="234" customWidth="1"/>
    <col min="14596" max="14597" width="11.5" style="234" customWidth="1"/>
    <col min="14598" max="14598" width="12.625" style="234" customWidth="1"/>
    <col min="14599" max="14599" width="12" style="234" customWidth="1"/>
    <col min="14600" max="14600" width="9.25" style="234" customWidth="1"/>
    <col min="14601" max="14601" width="10.5" style="234" customWidth="1"/>
    <col min="14602" max="14602" width="9.625" style="234" customWidth="1"/>
    <col min="14603" max="14603" width="3.25" style="234" customWidth="1"/>
    <col min="14604" max="14604" width="12.25" style="234" bestFit="1" customWidth="1"/>
    <col min="14605" max="14606" width="11" style="234" customWidth="1"/>
    <col min="14607" max="14848" width="8.75" style="234"/>
    <col min="14849" max="14849" width="2.25" style="234" customWidth="1"/>
    <col min="14850" max="14850" width="14.125" style="234" customWidth="1"/>
    <col min="14851" max="14851" width="9" style="234" customWidth="1"/>
    <col min="14852" max="14853" width="11.5" style="234" customWidth="1"/>
    <col min="14854" max="14854" width="12.625" style="234" customWidth="1"/>
    <col min="14855" max="14855" width="12" style="234" customWidth="1"/>
    <col min="14856" max="14856" width="9.25" style="234" customWidth="1"/>
    <col min="14857" max="14857" width="10.5" style="234" customWidth="1"/>
    <col min="14858" max="14858" width="9.625" style="234" customWidth="1"/>
    <col min="14859" max="14859" width="3.25" style="234" customWidth="1"/>
    <col min="14860" max="14860" width="12.25" style="234" bestFit="1" customWidth="1"/>
    <col min="14861" max="14862" width="11" style="234" customWidth="1"/>
    <col min="14863" max="15104" width="8.75" style="234"/>
    <col min="15105" max="15105" width="2.25" style="234" customWidth="1"/>
    <col min="15106" max="15106" width="14.125" style="234" customWidth="1"/>
    <col min="15107" max="15107" width="9" style="234" customWidth="1"/>
    <col min="15108" max="15109" width="11.5" style="234" customWidth="1"/>
    <col min="15110" max="15110" width="12.625" style="234" customWidth="1"/>
    <col min="15111" max="15111" width="12" style="234" customWidth="1"/>
    <col min="15112" max="15112" width="9.25" style="234" customWidth="1"/>
    <col min="15113" max="15113" width="10.5" style="234" customWidth="1"/>
    <col min="15114" max="15114" width="9.625" style="234" customWidth="1"/>
    <col min="15115" max="15115" width="3.25" style="234" customWidth="1"/>
    <col min="15116" max="15116" width="12.25" style="234" bestFit="1" customWidth="1"/>
    <col min="15117" max="15118" width="11" style="234" customWidth="1"/>
    <col min="15119" max="15360" width="8.75" style="234"/>
    <col min="15361" max="15361" width="2.25" style="234" customWidth="1"/>
    <col min="15362" max="15362" width="14.125" style="234" customWidth="1"/>
    <col min="15363" max="15363" width="9" style="234" customWidth="1"/>
    <col min="15364" max="15365" width="11.5" style="234" customWidth="1"/>
    <col min="15366" max="15366" width="12.625" style="234" customWidth="1"/>
    <col min="15367" max="15367" width="12" style="234" customWidth="1"/>
    <col min="15368" max="15368" width="9.25" style="234" customWidth="1"/>
    <col min="15369" max="15369" width="10.5" style="234" customWidth="1"/>
    <col min="15370" max="15370" width="9.625" style="234" customWidth="1"/>
    <col min="15371" max="15371" width="3.25" style="234" customWidth="1"/>
    <col min="15372" max="15372" width="12.25" style="234" bestFit="1" customWidth="1"/>
    <col min="15373" max="15374" width="11" style="234" customWidth="1"/>
    <col min="15375" max="15616" width="8.75" style="234"/>
    <col min="15617" max="15617" width="2.25" style="234" customWidth="1"/>
    <col min="15618" max="15618" width="14.125" style="234" customWidth="1"/>
    <col min="15619" max="15619" width="9" style="234" customWidth="1"/>
    <col min="15620" max="15621" width="11.5" style="234" customWidth="1"/>
    <col min="15622" max="15622" width="12.625" style="234" customWidth="1"/>
    <col min="15623" max="15623" width="12" style="234" customWidth="1"/>
    <col min="15624" max="15624" width="9.25" style="234" customWidth="1"/>
    <col min="15625" max="15625" width="10.5" style="234" customWidth="1"/>
    <col min="15626" max="15626" width="9.625" style="234" customWidth="1"/>
    <col min="15627" max="15627" width="3.25" style="234" customWidth="1"/>
    <col min="15628" max="15628" width="12.25" style="234" bestFit="1" customWidth="1"/>
    <col min="15629" max="15630" width="11" style="234" customWidth="1"/>
    <col min="15631" max="15872" width="8.75" style="234"/>
    <col min="15873" max="15873" width="2.25" style="234" customWidth="1"/>
    <col min="15874" max="15874" width="14.125" style="234" customWidth="1"/>
    <col min="15875" max="15875" width="9" style="234" customWidth="1"/>
    <col min="15876" max="15877" width="11.5" style="234" customWidth="1"/>
    <col min="15878" max="15878" width="12.625" style="234" customWidth="1"/>
    <col min="15879" max="15879" width="12" style="234" customWidth="1"/>
    <col min="15880" max="15880" width="9.25" style="234" customWidth="1"/>
    <col min="15881" max="15881" width="10.5" style="234" customWidth="1"/>
    <col min="15882" max="15882" width="9.625" style="234" customWidth="1"/>
    <col min="15883" max="15883" width="3.25" style="234" customWidth="1"/>
    <col min="15884" max="15884" width="12.25" style="234" bestFit="1" customWidth="1"/>
    <col min="15885" max="15886" width="11" style="234" customWidth="1"/>
    <col min="15887" max="16128" width="8.75" style="234"/>
    <col min="16129" max="16129" width="2.25" style="234" customWidth="1"/>
    <col min="16130" max="16130" width="14.125" style="234" customWidth="1"/>
    <col min="16131" max="16131" width="9" style="234" customWidth="1"/>
    <col min="16132" max="16133" width="11.5" style="234" customWidth="1"/>
    <col min="16134" max="16134" width="12.625" style="234" customWidth="1"/>
    <col min="16135" max="16135" width="12" style="234" customWidth="1"/>
    <col min="16136" max="16136" width="9.25" style="234" customWidth="1"/>
    <col min="16137" max="16137" width="10.5" style="234" customWidth="1"/>
    <col min="16138" max="16138" width="9.625" style="234" customWidth="1"/>
    <col min="16139" max="16139" width="3.25" style="234" customWidth="1"/>
    <col min="16140" max="16140" width="12.25" style="234" bestFit="1" customWidth="1"/>
    <col min="16141" max="16142" width="11" style="234" customWidth="1"/>
    <col min="16143" max="16384" width="8.75" style="234"/>
  </cols>
  <sheetData>
    <row r="1" spans="1:22" s="84" customFormat="1" ht="37.5" customHeight="1">
      <c r="A1" s="490" t="str">
        <f>예산서!A7</f>
        <v>2026년 신기2교 정밀안전진단 및 내진성능평가용역 내역서</v>
      </c>
      <c r="B1" s="490"/>
      <c r="C1" s="490"/>
      <c r="D1" s="490"/>
      <c r="E1" s="490"/>
      <c r="F1" s="490"/>
      <c r="G1" s="490"/>
      <c r="H1" s="490"/>
      <c r="I1" s="490"/>
      <c r="J1" s="490"/>
      <c r="K1" s="490"/>
    </row>
    <row r="2" spans="1:22" s="224" customFormat="1" ht="10.15" customHeight="1">
      <c r="A2" s="85"/>
      <c r="B2" s="85"/>
      <c r="C2" s="85"/>
      <c r="D2" s="85"/>
      <c r="E2" s="85"/>
      <c r="F2" s="85"/>
      <c r="G2" s="85"/>
      <c r="H2" s="85"/>
      <c r="I2" s="85"/>
      <c r="J2" s="85"/>
      <c r="K2" s="86"/>
    </row>
    <row r="3" spans="1:22" s="224" customFormat="1" ht="20.25" customHeight="1">
      <c r="A3" s="87" t="s">
        <v>176</v>
      </c>
      <c r="B3" s="87"/>
      <c r="C3" s="88"/>
      <c r="D3" s="88"/>
      <c r="E3" s="89"/>
      <c r="F3" s="86"/>
      <c r="G3" s="89"/>
      <c r="H3" s="86"/>
      <c r="I3" s="89"/>
      <c r="J3" s="86"/>
    </row>
    <row r="4" spans="1:22" s="224" customFormat="1" ht="36.75" customHeight="1">
      <c r="B4" s="90" t="s">
        <v>466</v>
      </c>
      <c r="C4" s="88"/>
      <c r="D4" s="88"/>
      <c r="E4" s="89"/>
      <c r="F4" s="86"/>
      <c r="G4" s="89"/>
      <c r="H4" s="86"/>
      <c r="I4" s="89"/>
      <c r="J4" s="86"/>
    </row>
    <row r="5" spans="1:22" s="224" customFormat="1" ht="10.15" customHeight="1">
      <c r="B5" s="87"/>
      <c r="C5" s="88"/>
      <c r="D5" s="88"/>
      <c r="E5" s="89"/>
      <c r="F5" s="86"/>
      <c r="G5" s="89"/>
      <c r="H5" s="86"/>
      <c r="I5" s="89"/>
      <c r="J5" s="86"/>
    </row>
    <row r="6" spans="1:22" s="224" customFormat="1" ht="20.25" customHeight="1">
      <c r="A6" s="87" t="s">
        <v>206</v>
      </c>
      <c r="B6" s="87"/>
      <c r="C6" s="88"/>
      <c r="D6" s="88"/>
      <c r="E6" s="89"/>
      <c r="F6" s="86"/>
      <c r="G6" s="89"/>
      <c r="H6" s="86"/>
      <c r="I6" s="89"/>
      <c r="J6" s="86"/>
    </row>
    <row r="7" spans="1:22" s="71" customFormat="1" ht="20.25" customHeight="1">
      <c r="B7" s="91" t="s">
        <v>207</v>
      </c>
      <c r="C7" s="92"/>
      <c r="D7" s="92"/>
      <c r="E7" s="93"/>
      <c r="F7" s="94"/>
      <c r="G7" s="93"/>
      <c r="H7" s="94"/>
      <c r="I7" s="93"/>
      <c r="J7" s="83"/>
    </row>
    <row r="8" spans="1:22" s="95" customFormat="1" ht="20.25" customHeight="1">
      <c r="B8" s="90"/>
      <c r="C8" s="96"/>
      <c r="D8" s="96"/>
      <c r="E8" s="97"/>
      <c r="F8" s="98"/>
      <c r="G8" s="97"/>
      <c r="H8" s="98"/>
      <c r="I8" s="97"/>
      <c r="J8" s="99"/>
    </row>
    <row r="9" spans="1:22" s="224" customFormat="1" ht="10.15" customHeight="1">
      <c r="B9" s="87"/>
      <c r="C9" s="88"/>
      <c r="D9" s="88"/>
      <c r="E9" s="89"/>
      <c r="F9" s="86"/>
      <c r="G9" s="89"/>
      <c r="H9" s="86"/>
      <c r="I9" s="89"/>
      <c r="J9" s="86"/>
    </row>
    <row r="10" spans="1:22" s="71" customFormat="1" ht="20.25" customHeight="1">
      <c r="A10" s="491" t="s">
        <v>208</v>
      </c>
      <c r="B10" s="491"/>
      <c r="C10" s="68"/>
      <c r="D10" s="68"/>
      <c r="E10" s="82"/>
      <c r="F10" s="83"/>
      <c r="G10" s="82"/>
      <c r="H10" s="83"/>
      <c r="I10" s="82"/>
      <c r="J10" s="83"/>
    </row>
    <row r="11" spans="1:22" s="95" customFormat="1" ht="20.25" customHeight="1">
      <c r="B11" s="100" t="s">
        <v>209</v>
      </c>
      <c r="C11" s="259" t="s">
        <v>210</v>
      </c>
      <c r="D11" s="101" t="s">
        <v>211</v>
      </c>
      <c r="E11" s="260" t="s">
        <v>212</v>
      </c>
      <c r="F11" s="492" t="s">
        <v>213</v>
      </c>
      <c r="G11" s="492"/>
      <c r="H11" s="260" t="s">
        <v>214</v>
      </c>
      <c r="I11" s="260" t="s">
        <v>215</v>
      </c>
      <c r="J11" s="261" t="s">
        <v>216</v>
      </c>
    </row>
    <row r="12" spans="1:22" s="95" customFormat="1" ht="20.25" customHeight="1">
      <c r="B12" s="105"/>
      <c r="C12" s="106"/>
      <c r="D12" s="107"/>
      <c r="E12" s="104"/>
      <c r="F12" s="493"/>
      <c r="G12" s="494"/>
      <c r="H12" s="104"/>
      <c r="I12" s="107"/>
      <c r="J12" s="108"/>
    </row>
    <row r="13" spans="1:22" s="95" customFormat="1" ht="20.25" customHeight="1">
      <c r="B13" s="109" t="s">
        <v>530</v>
      </c>
      <c r="C13" s="110">
        <v>40</v>
      </c>
      <c r="D13" s="111">
        <v>1</v>
      </c>
      <c r="E13" s="104" t="s">
        <v>217</v>
      </c>
      <c r="F13" s="495" t="s">
        <v>487</v>
      </c>
      <c r="G13" s="496"/>
      <c r="H13" s="104" t="s">
        <v>488</v>
      </c>
      <c r="I13" s="111">
        <v>1988</v>
      </c>
      <c r="J13" s="108">
        <f>2026-I13</f>
        <v>38</v>
      </c>
    </row>
    <row r="14" spans="1:22" s="95" customFormat="1" ht="20.25" customHeight="1">
      <c r="B14" s="109"/>
      <c r="C14" s="110"/>
      <c r="D14" s="111"/>
      <c r="E14" s="104"/>
      <c r="F14" s="495"/>
      <c r="G14" s="496"/>
      <c r="H14" s="104"/>
      <c r="I14" s="111"/>
      <c r="J14" s="108"/>
    </row>
    <row r="15" spans="1:22" s="95" customFormat="1" ht="20.25" customHeight="1">
      <c r="B15" s="112"/>
      <c r="C15" s="113"/>
      <c r="D15" s="114"/>
      <c r="E15" s="115"/>
      <c r="F15" s="497"/>
      <c r="G15" s="497"/>
      <c r="H15" s="115"/>
      <c r="I15" s="114"/>
      <c r="J15" s="116"/>
    </row>
    <row r="16" spans="1:22" s="95" customFormat="1" ht="20.25" customHeight="1">
      <c r="A16" s="117"/>
      <c r="B16" s="118"/>
      <c r="C16" s="119"/>
      <c r="D16" s="120"/>
      <c r="E16" s="120"/>
      <c r="F16" s="120"/>
      <c r="G16" s="120"/>
      <c r="H16" s="120"/>
      <c r="I16" s="121"/>
      <c r="J16" s="122"/>
      <c r="K16" s="123"/>
      <c r="L16" s="124"/>
      <c r="M16" s="125"/>
      <c r="N16" s="124"/>
      <c r="O16" s="126"/>
      <c r="P16" s="124"/>
      <c r="Q16" s="126"/>
      <c r="R16" s="124"/>
      <c r="S16" s="125"/>
      <c r="T16" s="124"/>
      <c r="U16" s="125"/>
      <c r="V16" s="127"/>
    </row>
    <row r="17" spans="1:22" s="95" customFormat="1" ht="20.25" customHeight="1">
      <c r="A17" s="117"/>
      <c r="B17" s="118"/>
      <c r="C17" s="119" t="s">
        <v>218</v>
      </c>
      <c r="D17" s="120">
        <f>C12+C13+C14</f>
        <v>40</v>
      </c>
      <c r="E17" s="128" t="s">
        <v>219</v>
      </c>
      <c r="F17" s="120"/>
      <c r="G17" s="120"/>
      <c r="H17" s="120"/>
      <c r="I17" s="121"/>
      <c r="J17" s="122"/>
      <c r="K17" s="123"/>
      <c r="L17" s="124"/>
      <c r="M17" s="125"/>
      <c r="N17" s="124"/>
      <c r="O17" s="126"/>
      <c r="P17" s="124"/>
      <c r="Q17" s="126"/>
      <c r="R17" s="124"/>
      <c r="S17" s="125"/>
      <c r="T17" s="124"/>
      <c r="U17" s="125"/>
      <c r="V17" s="127"/>
    </row>
    <row r="18" spans="1:22" s="95" customFormat="1" ht="20.25" customHeight="1">
      <c r="A18" s="117"/>
      <c r="B18" s="118"/>
      <c r="C18" s="119"/>
      <c r="D18" s="120"/>
      <c r="E18" s="120"/>
      <c r="F18" s="120"/>
      <c r="G18" s="120"/>
      <c r="H18" s="120"/>
      <c r="I18" s="121"/>
      <c r="J18" s="122"/>
      <c r="K18" s="123"/>
      <c r="L18" s="124"/>
      <c r="M18" s="125"/>
      <c r="N18" s="124"/>
      <c r="O18" s="126"/>
      <c r="P18" s="124"/>
      <c r="Q18" s="126"/>
      <c r="R18" s="124"/>
      <c r="S18" s="125"/>
      <c r="T18" s="124"/>
      <c r="U18" s="125"/>
      <c r="V18" s="127"/>
    </row>
    <row r="19" spans="1:22" s="95" customFormat="1" ht="20.25" customHeight="1">
      <c r="A19" s="117"/>
      <c r="B19" s="118"/>
      <c r="C19" s="119"/>
      <c r="D19" s="120"/>
      <c r="E19" s="120"/>
      <c r="F19" s="120"/>
      <c r="G19" s="120"/>
      <c r="H19" s="120"/>
      <c r="I19" s="121"/>
      <c r="J19" s="122"/>
      <c r="K19" s="123"/>
      <c r="L19" s="124"/>
      <c r="M19" s="125"/>
      <c r="N19" s="124"/>
      <c r="O19" s="126"/>
      <c r="P19" s="124"/>
      <c r="Q19" s="126"/>
      <c r="R19" s="124"/>
      <c r="S19" s="125"/>
      <c r="T19" s="124"/>
      <c r="U19" s="125"/>
      <c r="V19" s="127"/>
    </row>
    <row r="20" spans="1:22" s="95" customFormat="1" ht="10.15" customHeight="1">
      <c r="A20" s="117"/>
      <c r="B20" s="129"/>
      <c r="C20" s="262"/>
      <c r="D20" s="125"/>
      <c r="E20" s="125"/>
      <c r="F20" s="125"/>
      <c r="G20" s="125"/>
      <c r="H20" s="125"/>
      <c r="I20" s="127"/>
      <c r="J20" s="123"/>
      <c r="K20" s="123"/>
      <c r="L20" s="124"/>
      <c r="M20" s="125"/>
      <c r="N20" s="124"/>
      <c r="O20" s="126"/>
      <c r="P20" s="124"/>
      <c r="Q20" s="126"/>
      <c r="R20" s="124"/>
      <c r="S20" s="125"/>
      <c r="T20" s="124"/>
      <c r="U20" s="125"/>
      <c r="V20" s="127"/>
    </row>
    <row r="21" spans="1:22" s="95" customFormat="1" ht="20.25" customHeight="1">
      <c r="A21" s="87" t="s">
        <v>220</v>
      </c>
      <c r="B21" s="130"/>
      <c r="C21" s="126"/>
      <c r="D21" s="126"/>
      <c r="E21" s="131"/>
      <c r="F21" s="99"/>
      <c r="G21" s="131"/>
      <c r="H21" s="99"/>
      <c r="I21" s="131"/>
      <c r="J21" s="99"/>
    </row>
    <row r="22" spans="1:22" s="126" customFormat="1" ht="32.25" customHeight="1">
      <c r="A22" s="117"/>
      <c r="B22" s="100" t="s">
        <v>209</v>
      </c>
      <c r="C22" s="259" t="s">
        <v>210</v>
      </c>
      <c r="D22" s="132" t="s">
        <v>221</v>
      </c>
      <c r="E22" s="133" t="s">
        <v>222</v>
      </c>
      <c r="F22" s="134" t="s">
        <v>223</v>
      </c>
      <c r="G22" s="132" t="s">
        <v>224</v>
      </c>
      <c r="H22" s="133" t="s">
        <v>225</v>
      </c>
      <c r="I22" s="135" t="s">
        <v>226</v>
      </c>
      <c r="J22" s="136" t="s">
        <v>227</v>
      </c>
      <c r="L22" s="498"/>
      <c r="M22" s="498"/>
      <c r="N22" s="489"/>
      <c r="O22" s="489"/>
      <c r="P22" s="499"/>
      <c r="Q22" s="499"/>
      <c r="R22" s="498"/>
      <c r="S22" s="498"/>
      <c r="T22" s="489"/>
      <c r="U22" s="489"/>
    </row>
    <row r="23" spans="1:22" s="95" customFormat="1" ht="20.25" customHeight="1">
      <c r="A23" s="117"/>
      <c r="B23" s="102"/>
      <c r="C23" s="103"/>
      <c r="D23" s="137"/>
      <c r="E23" s="138"/>
      <c r="F23" s="138"/>
      <c r="G23" s="138"/>
      <c r="H23" s="139"/>
      <c r="I23" s="297"/>
      <c r="J23" s="140"/>
      <c r="K23" s="141"/>
      <c r="L23" s="124"/>
      <c r="M23" s="125"/>
      <c r="N23" s="124"/>
      <c r="O23" s="126"/>
      <c r="P23" s="124"/>
      <c r="Q23" s="126"/>
      <c r="R23" s="124"/>
      <c r="S23" s="142"/>
      <c r="T23" s="124"/>
      <c r="U23" s="125"/>
      <c r="V23" s="127"/>
    </row>
    <row r="24" spans="1:22" s="95" customFormat="1" ht="20.25" customHeight="1">
      <c r="A24" s="117"/>
      <c r="B24" s="105" t="str">
        <f>B13</f>
        <v>신기2교</v>
      </c>
      <c r="C24" s="103">
        <f>C13</f>
        <v>40</v>
      </c>
      <c r="D24" s="137">
        <v>0.75</v>
      </c>
      <c r="E24" s="138">
        <v>1</v>
      </c>
      <c r="F24" s="138">
        <v>1</v>
      </c>
      <c r="G24" s="138">
        <v>0.85</v>
      </c>
      <c r="H24" s="139">
        <v>1.1499999999999999</v>
      </c>
      <c r="I24" s="296">
        <v>1</v>
      </c>
      <c r="J24" s="140">
        <f>(1+(D24-1)+(E24-1)+(F24-1))*(1+(G24-1)+(H24-1)+(I24-1))</f>
        <v>0.74999999999999989</v>
      </c>
      <c r="K24" s="141"/>
      <c r="L24" s="124"/>
      <c r="M24" s="125"/>
      <c r="N24" s="124"/>
      <c r="O24" s="126"/>
      <c r="P24" s="124"/>
      <c r="Q24" s="126"/>
      <c r="R24" s="124"/>
      <c r="S24" s="142"/>
      <c r="T24" s="124"/>
      <c r="U24" s="125"/>
      <c r="V24" s="127"/>
    </row>
    <row r="25" spans="1:22" s="95" customFormat="1" ht="20.25" customHeight="1">
      <c r="A25" s="117"/>
      <c r="B25" s="112"/>
      <c r="C25" s="113"/>
      <c r="D25" s="277"/>
      <c r="E25" s="143"/>
      <c r="F25" s="143"/>
      <c r="G25" s="143"/>
      <c r="H25" s="144"/>
      <c r="I25" s="278"/>
      <c r="J25" s="145"/>
      <c r="K25" s="141"/>
      <c r="L25" s="124"/>
      <c r="M25" s="125"/>
      <c r="N25" s="124"/>
      <c r="O25" s="126"/>
      <c r="P25" s="124"/>
      <c r="Q25" s="126"/>
      <c r="R25" s="124"/>
      <c r="S25" s="142"/>
      <c r="T25" s="124"/>
      <c r="U25" s="125"/>
      <c r="V25" s="127"/>
    </row>
    <row r="26" spans="1:22" s="95" customFormat="1" ht="20.25" customHeight="1">
      <c r="A26" s="117"/>
      <c r="B26" s="293" t="s">
        <v>228</v>
      </c>
      <c r="C26" s="119"/>
      <c r="D26" s="120"/>
      <c r="E26" s="120"/>
      <c r="F26" s="120"/>
      <c r="G26" s="120"/>
      <c r="H26" s="125"/>
      <c r="I26" s="127"/>
      <c r="J26" s="123"/>
      <c r="K26" s="123"/>
      <c r="L26" s="124"/>
      <c r="M26" s="125"/>
      <c r="N26" s="124"/>
      <c r="O26" s="126"/>
      <c r="P26" s="124"/>
      <c r="Q26" s="126"/>
      <c r="R26" s="124"/>
      <c r="S26" s="125"/>
      <c r="T26" s="124"/>
      <c r="U26" s="125"/>
      <c r="V26" s="127"/>
    </row>
    <row r="27" spans="1:22" s="95" customFormat="1" ht="20.25" customHeight="1">
      <c r="A27" s="117"/>
      <c r="B27" s="293" t="s">
        <v>229</v>
      </c>
      <c r="C27" s="119"/>
      <c r="D27" s="120"/>
      <c r="E27" s="120"/>
      <c r="F27" s="120"/>
      <c r="G27" s="120"/>
      <c r="H27" s="125"/>
      <c r="I27" s="127"/>
      <c r="J27" s="123"/>
      <c r="K27" s="123"/>
      <c r="L27" s="124"/>
      <c r="M27" s="125"/>
      <c r="N27" s="124"/>
      <c r="O27" s="126"/>
      <c r="P27" s="124"/>
      <c r="Q27" s="126"/>
      <c r="R27" s="124"/>
      <c r="S27" s="125"/>
      <c r="T27" s="124"/>
      <c r="U27" s="125"/>
      <c r="V27" s="127"/>
    </row>
    <row r="28" spans="1:22" s="95" customFormat="1" ht="20.25" customHeight="1">
      <c r="A28" s="117"/>
      <c r="B28" s="293" t="s">
        <v>230</v>
      </c>
      <c r="C28" s="119"/>
      <c r="D28" s="120"/>
      <c r="E28" s="120"/>
      <c r="F28" s="120"/>
      <c r="G28" s="120"/>
      <c r="H28" s="125"/>
      <c r="I28" s="127"/>
      <c r="J28" s="123"/>
      <c r="K28" s="123"/>
      <c r="L28" s="124"/>
      <c r="M28" s="125"/>
      <c r="N28" s="124"/>
      <c r="O28" s="126"/>
      <c r="P28" s="124"/>
      <c r="Q28" s="126"/>
      <c r="R28" s="124"/>
      <c r="S28" s="125"/>
      <c r="T28" s="124"/>
      <c r="U28" s="125"/>
      <c r="V28" s="127"/>
    </row>
    <row r="29" spans="1:22" s="95" customFormat="1" ht="20.25" customHeight="1">
      <c r="A29" s="117"/>
      <c r="B29" s="293" t="s">
        <v>231</v>
      </c>
      <c r="C29" s="119"/>
      <c r="D29" s="120"/>
      <c r="E29" s="120"/>
      <c r="F29" s="120"/>
      <c r="G29" s="120"/>
      <c r="H29" s="125"/>
      <c r="I29" s="127"/>
      <c r="J29" s="123"/>
      <c r="K29" s="123"/>
      <c r="L29" s="124"/>
      <c r="M29" s="125"/>
      <c r="N29" s="124"/>
      <c r="O29" s="126"/>
      <c r="P29" s="124"/>
      <c r="Q29" s="126"/>
      <c r="R29" s="124"/>
      <c r="S29" s="125"/>
      <c r="T29" s="124"/>
      <c r="U29" s="125"/>
      <c r="V29" s="127"/>
    </row>
    <row r="30" spans="1:22" s="95" customFormat="1" ht="20.25" customHeight="1">
      <c r="A30" s="117"/>
      <c r="B30" s="293" t="s">
        <v>232</v>
      </c>
      <c r="C30" s="119"/>
      <c r="D30" s="120"/>
      <c r="E30" s="120"/>
      <c r="F30" s="120"/>
      <c r="G30" s="120"/>
      <c r="H30" s="125"/>
      <c r="I30" s="127"/>
      <c r="J30" s="123"/>
      <c r="K30" s="123"/>
      <c r="L30" s="124"/>
      <c r="M30" s="125"/>
      <c r="N30" s="124"/>
      <c r="O30" s="126"/>
      <c r="P30" s="124"/>
      <c r="Q30" s="126"/>
      <c r="R30" s="124"/>
      <c r="S30" s="125"/>
      <c r="T30" s="124"/>
      <c r="U30" s="125"/>
      <c r="V30" s="127"/>
    </row>
    <row r="31" spans="1:22" s="95" customFormat="1" ht="20.25" customHeight="1">
      <c r="A31" s="117"/>
      <c r="B31" s="293" t="s">
        <v>233</v>
      </c>
      <c r="C31" s="119"/>
      <c r="D31" s="120"/>
      <c r="E31" s="120"/>
      <c r="F31" s="120"/>
      <c r="G31" s="120"/>
      <c r="H31" s="125"/>
      <c r="I31" s="127"/>
      <c r="J31" s="123"/>
      <c r="K31" s="123"/>
      <c r="L31" s="124"/>
      <c r="M31" s="125"/>
      <c r="N31" s="124"/>
      <c r="O31" s="126"/>
      <c r="P31" s="124"/>
      <c r="Q31" s="126"/>
      <c r="R31" s="124"/>
      <c r="S31" s="125"/>
      <c r="T31" s="124"/>
      <c r="U31" s="125"/>
      <c r="V31" s="127"/>
    </row>
    <row r="32" spans="1:22" s="95" customFormat="1" ht="20.25" customHeight="1">
      <c r="A32" s="117" t="s">
        <v>234</v>
      </c>
      <c r="B32" s="293" t="s">
        <v>177</v>
      </c>
      <c r="C32" s="119"/>
      <c r="D32" s="120"/>
      <c r="E32" s="120"/>
      <c r="F32" s="120"/>
      <c r="G32" s="120"/>
      <c r="H32" s="125"/>
      <c r="I32" s="127"/>
      <c r="J32" s="123"/>
      <c r="K32" s="123"/>
      <c r="L32" s="124"/>
      <c r="M32" s="125"/>
      <c r="N32" s="124"/>
      <c r="O32" s="126"/>
      <c r="P32" s="124"/>
      <c r="Q32" s="126"/>
      <c r="R32" s="124"/>
      <c r="S32" s="125"/>
      <c r="T32" s="124"/>
      <c r="U32" s="125"/>
      <c r="V32" s="127"/>
    </row>
    <row r="33" spans="1:22" s="95" customFormat="1" ht="20.25" customHeight="1">
      <c r="A33" s="117"/>
      <c r="B33" s="293" t="s">
        <v>305</v>
      </c>
      <c r="C33" s="119"/>
      <c r="D33" s="120"/>
      <c r="E33" s="120"/>
      <c r="F33" s="120"/>
      <c r="G33" s="120"/>
      <c r="H33" s="125"/>
      <c r="I33" s="127"/>
      <c r="J33" s="123"/>
      <c r="K33" s="123"/>
      <c r="L33" s="124"/>
      <c r="M33" s="125"/>
      <c r="N33" s="124"/>
      <c r="O33" s="126"/>
      <c r="P33" s="124"/>
      <c r="Q33" s="126"/>
      <c r="R33" s="124"/>
      <c r="S33" s="125"/>
      <c r="T33" s="124"/>
      <c r="U33" s="125"/>
      <c r="V33" s="127"/>
    </row>
    <row r="34" spans="1:22" s="95" customFormat="1" ht="12.75" customHeight="1">
      <c r="A34" s="117"/>
      <c r="B34" s="293"/>
      <c r="C34" s="146"/>
      <c r="D34" s="119"/>
      <c r="E34" s="119"/>
      <c r="F34" s="146"/>
      <c r="G34" s="147"/>
      <c r="H34" s="270"/>
      <c r="I34" s="262"/>
      <c r="J34" s="148"/>
    </row>
    <row r="35" spans="1:22" s="95" customFormat="1" ht="20.25" customHeight="1">
      <c r="A35" s="487" t="s">
        <v>235</v>
      </c>
      <c r="B35" s="487"/>
      <c r="C35" s="126"/>
      <c r="D35" s="262"/>
      <c r="E35" s="262"/>
      <c r="F35" s="126"/>
      <c r="G35" s="270"/>
      <c r="H35" s="270"/>
      <c r="I35" s="262"/>
      <c r="J35" s="148"/>
    </row>
    <row r="36" spans="1:22" s="95" customFormat="1" ht="20.25" customHeight="1">
      <c r="A36" s="130"/>
      <c r="B36" s="81" t="s">
        <v>236</v>
      </c>
      <c r="C36" s="126"/>
      <c r="D36" s="126"/>
      <c r="E36" s="131"/>
      <c r="F36" s="99"/>
      <c r="G36" s="131"/>
      <c r="H36" s="99"/>
      <c r="I36" s="488"/>
      <c r="J36" s="488"/>
    </row>
    <row r="37" spans="1:22" s="126" customFormat="1" ht="20.25" customHeight="1">
      <c r="A37" s="117"/>
      <c r="B37" s="500" t="s">
        <v>237</v>
      </c>
      <c r="C37" s="503" t="s">
        <v>238</v>
      </c>
      <c r="D37" s="503" t="s">
        <v>239</v>
      </c>
      <c r="E37" s="503"/>
      <c r="F37" s="503"/>
      <c r="G37" s="503"/>
      <c r="H37" s="506" t="s">
        <v>240</v>
      </c>
      <c r="I37" s="509" t="s">
        <v>241</v>
      </c>
      <c r="J37" s="525" t="s">
        <v>242</v>
      </c>
      <c r="K37" s="99"/>
      <c r="M37" s="515" t="s">
        <v>50</v>
      </c>
      <c r="N37" s="528" t="s">
        <v>97</v>
      </c>
      <c r="O37" s="529"/>
      <c r="P37" s="513" t="s">
        <v>98</v>
      </c>
      <c r="Q37" s="514"/>
      <c r="R37" s="513" t="s">
        <v>99</v>
      </c>
      <c r="S37" s="514"/>
      <c r="T37" s="513" t="s">
        <v>100</v>
      </c>
      <c r="U37" s="514"/>
    </row>
    <row r="38" spans="1:22" s="126" customFormat="1" ht="20.25" customHeight="1">
      <c r="A38" s="117"/>
      <c r="B38" s="501"/>
      <c r="C38" s="504"/>
      <c r="D38" s="512" t="s">
        <v>296</v>
      </c>
      <c r="E38" s="512"/>
      <c r="F38" s="512"/>
      <c r="G38" s="512"/>
      <c r="H38" s="507"/>
      <c r="I38" s="510"/>
      <c r="J38" s="526"/>
      <c r="K38" s="99"/>
      <c r="M38" s="517"/>
      <c r="N38" s="530"/>
      <c r="O38" s="531"/>
      <c r="P38" s="149" t="s">
        <v>79</v>
      </c>
      <c r="Q38" s="149" t="s">
        <v>59</v>
      </c>
      <c r="R38" s="149" t="s">
        <v>101</v>
      </c>
      <c r="S38" s="149" t="s">
        <v>59</v>
      </c>
      <c r="T38" s="149" t="s">
        <v>79</v>
      </c>
      <c r="U38" s="149" t="s">
        <v>59</v>
      </c>
    </row>
    <row r="39" spans="1:22" s="126" customFormat="1" ht="20.25" customHeight="1">
      <c r="A39" s="117"/>
      <c r="B39" s="502"/>
      <c r="C39" s="505"/>
      <c r="D39" s="150" t="s">
        <v>297</v>
      </c>
      <c r="E39" s="271" t="s">
        <v>298</v>
      </c>
      <c r="F39" s="271" t="s">
        <v>299</v>
      </c>
      <c r="G39" s="271" t="s">
        <v>300</v>
      </c>
      <c r="H39" s="508"/>
      <c r="I39" s="511"/>
      <c r="J39" s="527"/>
      <c r="K39" s="99"/>
      <c r="M39" s="515" t="s">
        <v>102</v>
      </c>
      <c r="N39" s="518" t="s">
        <v>103</v>
      </c>
      <c r="O39" s="151" t="s">
        <v>104</v>
      </c>
      <c r="P39" s="152">
        <v>82</v>
      </c>
      <c r="Q39" s="152">
        <v>15</v>
      </c>
      <c r="R39" s="152">
        <v>26</v>
      </c>
      <c r="S39" s="152">
        <v>10</v>
      </c>
      <c r="T39" s="152">
        <v>5</v>
      </c>
      <c r="U39" s="152">
        <v>3</v>
      </c>
    </row>
    <row r="40" spans="1:22" s="126" customFormat="1" ht="20.25" customHeight="1">
      <c r="A40" s="117"/>
      <c r="B40" s="264"/>
      <c r="C40" s="265"/>
      <c r="D40" s="266"/>
      <c r="E40" s="266"/>
      <c r="F40" s="266"/>
      <c r="G40" s="266"/>
      <c r="H40" s="267"/>
      <c r="I40" s="268"/>
      <c r="J40" s="269"/>
      <c r="K40" s="153"/>
      <c r="M40" s="516"/>
      <c r="N40" s="519"/>
      <c r="O40" s="154" t="s">
        <v>105</v>
      </c>
      <c r="P40" s="155">
        <v>90</v>
      </c>
      <c r="Q40" s="155">
        <v>19</v>
      </c>
      <c r="R40" s="155">
        <v>28</v>
      </c>
      <c r="S40" s="155">
        <v>11</v>
      </c>
      <c r="T40" s="155">
        <v>6</v>
      </c>
      <c r="U40" s="155">
        <v>4</v>
      </c>
    </row>
    <row r="41" spans="1:22" s="126" customFormat="1" ht="20.25" customHeight="1">
      <c r="A41" s="117"/>
      <c r="B41" s="105" t="str">
        <f>B24</f>
        <v>신기2교</v>
      </c>
      <c r="C41" s="106">
        <f>C24</f>
        <v>40</v>
      </c>
      <c r="D41" s="156">
        <v>0</v>
      </c>
      <c r="E41" s="156">
        <v>0</v>
      </c>
      <c r="F41" s="156">
        <v>50</v>
      </c>
      <c r="G41" s="156">
        <f>P39</f>
        <v>82</v>
      </c>
      <c r="H41" s="157">
        <f>ROUND(E41+(((G41-E41)/(F41-D41))*(C41-D41)),1)</f>
        <v>65.599999999999994</v>
      </c>
      <c r="I41" s="158">
        <f>J24</f>
        <v>0.74999999999999989</v>
      </c>
      <c r="J41" s="159">
        <f>ROUND(H41*I41,1)</f>
        <v>49.2</v>
      </c>
      <c r="K41" s="153"/>
      <c r="M41" s="516"/>
      <c r="N41" s="519"/>
      <c r="O41" s="154" t="s">
        <v>106</v>
      </c>
      <c r="P41" s="155">
        <v>124</v>
      </c>
      <c r="Q41" s="155">
        <v>37</v>
      </c>
      <c r="R41" s="155">
        <v>36</v>
      </c>
      <c r="S41" s="155">
        <v>16</v>
      </c>
      <c r="T41" s="155">
        <v>8</v>
      </c>
      <c r="U41" s="155">
        <v>5</v>
      </c>
    </row>
    <row r="42" spans="1:22" s="126" customFormat="1" ht="20.25" customHeight="1">
      <c r="A42" s="117"/>
      <c r="B42" s="105"/>
      <c r="C42" s="106"/>
      <c r="D42" s="156"/>
      <c r="E42" s="156"/>
      <c r="F42" s="156"/>
      <c r="G42" s="156"/>
      <c r="H42" s="157"/>
      <c r="I42" s="158"/>
      <c r="J42" s="159"/>
      <c r="K42" s="153"/>
      <c r="M42" s="516"/>
      <c r="N42" s="519"/>
      <c r="O42" s="154" t="s">
        <v>107</v>
      </c>
      <c r="P42" s="155">
        <v>157</v>
      </c>
      <c r="Q42" s="155">
        <v>55</v>
      </c>
      <c r="R42" s="155">
        <v>45</v>
      </c>
      <c r="S42" s="155">
        <v>21</v>
      </c>
      <c r="T42" s="155">
        <v>11</v>
      </c>
      <c r="U42" s="155">
        <v>7</v>
      </c>
    </row>
    <row r="43" spans="1:22" s="126" customFormat="1" ht="20.25" customHeight="1">
      <c r="A43" s="117"/>
      <c r="B43" s="112" t="s">
        <v>243</v>
      </c>
      <c r="C43" s="160">
        <f>SUM(C40:C42)</f>
        <v>40</v>
      </c>
      <c r="D43" s="114"/>
      <c r="E43" s="114"/>
      <c r="F43" s="114"/>
      <c r="G43" s="114"/>
      <c r="H43" s="161">
        <f>SUM(H40:H42)</f>
        <v>65.599999999999994</v>
      </c>
      <c r="I43" s="162"/>
      <c r="J43" s="163">
        <f>SUM(J40:J42)</f>
        <v>49.2</v>
      </c>
      <c r="K43" s="164"/>
      <c r="M43" s="516"/>
      <c r="N43" s="519"/>
      <c r="O43" s="154" t="s">
        <v>108</v>
      </c>
      <c r="P43" s="155">
        <v>241</v>
      </c>
      <c r="Q43" s="155">
        <v>99</v>
      </c>
      <c r="R43" s="155">
        <v>67</v>
      </c>
      <c r="S43" s="155">
        <v>34</v>
      </c>
      <c r="T43" s="155">
        <v>17</v>
      </c>
      <c r="U43" s="155">
        <v>10</v>
      </c>
    </row>
    <row r="44" spans="1:22" s="95" customFormat="1" ht="20.25" customHeight="1">
      <c r="A44" s="117"/>
      <c r="B44" s="293" t="s">
        <v>244</v>
      </c>
      <c r="C44" s="119"/>
      <c r="D44" s="120"/>
      <c r="E44" s="120"/>
      <c r="F44" s="120"/>
      <c r="G44" s="125"/>
      <c r="H44" s="125"/>
      <c r="I44" s="127"/>
      <c r="J44" s="123"/>
      <c r="K44" s="123"/>
      <c r="L44" s="124"/>
      <c r="M44" s="516"/>
      <c r="N44" s="519"/>
      <c r="O44" s="154" t="s">
        <v>109</v>
      </c>
      <c r="P44" s="155">
        <v>409</v>
      </c>
      <c r="Q44" s="155">
        <v>188</v>
      </c>
      <c r="R44" s="155">
        <v>110</v>
      </c>
      <c r="S44" s="155">
        <v>60</v>
      </c>
      <c r="T44" s="155">
        <v>29</v>
      </c>
      <c r="U44" s="155">
        <v>17</v>
      </c>
      <c r="V44" s="127"/>
    </row>
    <row r="45" spans="1:22" s="126" customFormat="1" ht="20.25" customHeight="1">
      <c r="A45" s="117"/>
      <c r="B45" s="293" t="s">
        <v>412</v>
      </c>
      <c r="C45" s="165"/>
      <c r="D45" s="146"/>
      <c r="E45" s="146"/>
      <c r="F45" s="166">
        <f>기초노임단가!B12</f>
        <v>310884</v>
      </c>
      <c r="G45" s="126" t="s">
        <v>245</v>
      </c>
      <c r="H45" s="167"/>
      <c r="J45" s="167"/>
      <c r="K45" s="167"/>
      <c r="M45" s="516"/>
      <c r="N45" s="519"/>
      <c r="O45" s="154" t="s">
        <v>110</v>
      </c>
      <c r="P45" s="155">
        <v>630</v>
      </c>
      <c r="Q45" s="155">
        <v>365</v>
      </c>
      <c r="R45" s="155">
        <v>168</v>
      </c>
      <c r="S45" s="155">
        <v>112</v>
      </c>
      <c r="T45" s="155">
        <v>46</v>
      </c>
      <c r="U45" s="155">
        <v>31</v>
      </c>
    </row>
    <row r="46" spans="1:22" s="95" customFormat="1" ht="20.25" customHeight="1">
      <c r="A46" s="130"/>
      <c r="B46" s="81" t="s">
        <v>246</v>
      </c>
      <c r="C46" s="126"/>
      <c r="D46" s="126"/>
      <c r="E46" s="131"/>
      <c r="F46" s="99"/>
      <c r="G46" s="131"/>
      <c r="H46" s="99"/>
      <c r="I46" s="131"/>
      <c r="J46" s="99"/>
      <c r="M46" s="516"/>
      <c r="N46" s="519"/>
      <c r="O46" s="154" t="s">
        <v>111</v>
      </c>
      <c r="P46" s="168">
        <v>1067</v>
      </c>
      <c r="Q46" s="155">
        <v>720</v>
      </c>
      <c r="R46" s="155">
        <v>289</v>
      </c>
      <c r="S46" s="155">
        <v>216</v>
      </c>
      <c r="T46" s="155">
        <v>80</v>
      </c>
      <c r="U46" s="155">
        <v>59</v>
      </c>
    </row>
    <row r="47" spans="1:22" s="126" customFormat="1" ht="20.25" customHeight="1">
      <c r="A47" s="117"/>
      <c r="B47" s="500" t="s">
        <v>209</v>
      </c>
      <c r="C47" s="503" t="s">
        <v>247</v>
      </c>
      <c r="D47" s="503" t="s">
        <v>239</v>
      </c>
      <c r="E47" s="503"/>
      <c r="F47" s="503"/>
      <c r="G47" s="503"/>
      <c r="H47" s="532" t="s">
        <v>248</v>
      </c>
      <c r="I47" s="532" t="s">
        <v>249</v>
      </c>
      <c r="J47" s="521" t="s">
        <v>250</v>
      </c>
      <c r="K47" s="99"/>
      <c r="L47" s="524"/>
      <c r="M47" s="517"/>
      <c r="N47" s="520"/>
      <c r="O47" s="169" t="s">
        <v>112</v>
      </c>
      <c r="P47" s="170">
        <v>1828</v>
      </c>
      <c r="Q47" s="170">
        <v>1431</v>
      </c>
      <c r="R47" s="171">
        <v>506</v>
      </c>
      <c r="S47" s="171">
        <v>424</v>
      </c>
      <c r="T47" s="171">
        <v>140</v>
      </c>
      <c r="U47" s="171">
        <v>115</v>
      </c>
    </row>
    <row r="48" spans="1:22" s="126" customFormat="1" ht="20.25" customHeight="1">
      <c r="A48" s="117"/>
      <c r="B48" s="501"/>
      <c r="C48" s="504"/>
      <c r="D48" s="512" t="s">
        <v>296</v>
      </c>
      <c r="E48" s="512"/>
      <c r="F48" s="512"/>
      <c r="G48" s="512"/>
      <c r="H48" s="533"/>
      <c r="I48" s="533"/>
      <c r="J48" s="522"/>
      <c r="K48" s="99"/>
      <c r="L48" s="498"/>
      <c r="M48" s="262"/>
      <c r="N48" s="262"/>
    </row>
    <row r="49" spans="1:14" s="126" customFormat="1" ht="20.25" customHeight="1">
      <c r="A49" s="117"/>
      <c r="B49" s="502"/>
      <c r="C49" s="505"/>
      <c r="D49" s="150" t="s">
        <v>297</v>
      </c>
      <c r="E49" s="271" t="s">
        <v>298</v>
      </c>
      <c r="F49" s="271" t="s">
        <v>299</v>
      </c>
      <c r="G49" s="271" t="s">
        <v>300</v>
      </c>
      <c r="H49" s="534"/>
      <c r="I49" s="534"/>
      <c r="J49" s="523"/>
      <c r="K49" s="99"/>
      <c r="L49" s="498"/>
      <c r="M49" s="262"/>
      <c r="N49" s="262"/>
    </row>
    <row r="50" spans="1:14" s="126" customFormat="1" ht="20.25" customHeight="1">
      <c r="A50" s="117"/>
      <c r="B50" s="102"/>
      <c r="C50" s="103"/>
      <c r="D50" s="172"/>
      <c r="E50" s="172"/>
      <c r="F50" s="172"/>
      <c r="G50" s="172"/>
      <c r="H50" s="173"/>
      <c r="I50" s="174"/>
      <c r="J50" s="175"/>
      <c r="K50" s="153"/>
      <c r="L50" s="167"/>
      <c r="M50" s="167"/>
      <c r="N50" s="167"/>
    </row>
    <row r="51" spans="1:14" s="126" customFormat="1" ht="20.25" customHeight="1">
      <c r="A51" s="117"/>
      <c r="B51" s="105" t="str">
        <f>B41</f>
        <v>신기2교</v>
      </c>
      <c r="C51" s="106">
        <f>C41</f>
        <v>40</v>
      </c>
      <c r="D51" s="172">
        <f>D41</f>
        <v>0</v>
      </c>
      <c r="E51" s="172">
        <v>0</v>
      </c>
      <c r="F51" s="172">
        <f>F41</f>
        <v>50</v>
      </c>
      <c r="G51" s="172">
        <f>Q39</f>
        <v>15</v>
      </c>
      <c r="H51" s="173">
        <f>ROUND(E51+(((G51-E51)/(F51-D51))*(C51-D51)),1)</f>
        <v>12</v>
      </c>
      <c r="I51" s="174">
        <f>I41</f>
        <v>0.74999999999999989</v>
      </c>
      <c r="J51" s="175">
        <f>ROUND(H51*I51,1)</f>
        <v>9</v>
      </c>
      <c r="K51" s="153"/>
      <c r="L51" s="167"/>
      <c r="M51" s="167"/>
      <c r="N51" s="167"/>
    </row>
    <row r="52" spans="1:14" s="126" customFormat="1" ht="20.25" customHeight="1">
      <c r="A52" s="117"/>
      <c r="B52" s="105"/>
      <c r="C52" s="106"/>
      <c r="D52" s="156"/>
      <c r="E52" s="156"/>
      <c r="F52" s="156"/>
      <c r="G52" s="156"/>
      <c r="H52" s="173"/>
      <c r="I52" s="174"/>
      <c r="J52" s="175"/>
      <c r="K52" s="153"/>
      <c r="L52" s="167"/>
      <c r="M52" s="167"/>
      <c r="N52" s="167"/>
    </row>
    <row r="53" spans="1:14" s="126" customFormat="1" ht="20.25" customHeight="1">
      <c r="A53" s="117"/>
      <c r="B53" s="112" t="s">
        <v>243</v>
      </c>
      <c r="C53" s="160">
        <f>SUM(C50:C52)</f>
        <v>40</v>
      </c>
      <c r="D53" s="176"/>
      <c r="E53" s="176"/>
      <c r="F53" s="176"/>
      <c r="G53" s="176"/>
      <c r="H53" s="177">
        <f>SUM(H50:H52)</f>
        <v>12</v>
      </c>
      <c r="I53" s="177"/>
      <c r="J53" s="178">
        <f>SUM(J50:J52)</f>
        <v>9</v>
      </c>
      <c r="K53" s="179"/>
      <c r="L53" s="127"/>
      <c r="M53" s="127"/>
      <c r="N53" s="127"/>
    </row>
    <row r="54" spans="1:14" s="126" customFormat="1" ht="20.25" customHeight="1">
      <c r="A54" s="117"/>
      <c r="C54" s="180"/>
      <c r="D54" s="181"/>
      <c r="E54" s="181"/>
      <c r="F54" s="181"/>
      <c r="G54" s="181"/>
      <c r="H54" s="182"/>
      <c r="I54" s="182"/>
      <c r="J54" s="182"/>
      <c r="K54" s="182"/>
      <c r="L54" s="127"/>
      <c r="M54" s="127"/>
      <c r="N54" s="127"/>
    </row>
    <row r="55" spans="1:14" s="95" customFormat="1" ht="20.25" customHeight="1">
      <c r="A55" s="130"/>
      <c r="B55" s="81" t="s">
        <v>251</v>
      </c>
      <c r="C55" s="126"/>
      <c r="D55" s="126"/>
      <c r="E55" s="131"/>
      <c r="F55" s="99"/>
      <c r="G55" s="131"/>
      <c r="H55" s="99"/>
      <c r="I55" s="131"/>
      <c r="J55" s="99"/>
    </row>
    <row r="56" spans="1:14" s="95" customFormat="1" ht="23.25" customHeight="1">
      <c r="A56" s="130"/>
      <c r="B56" s="100" t="s">
        <v>209</v>
      </c>
      <c r="C56" s="259" t="s">
        <v>252</v>
      </c>
      <c r="D56" s="535" t="s">
        <v>253</v>
      </c>
      <c r="E56" s="535"/>
      <c r="F56" s="535"/>
      <c r="G56" s="492" t="s">
        <v>254</v>
      </c>
      <c r="H56" s="492"/>
      <c r="I56" s="536" t="s">
        <v>255</v>
      </c>
      <c r="J56" s="537"/>
      <c r="K56" s="99"/>
    </row>
    <row r="57" spans="1:14" s="126" customFormat="1" ht="20.25" customHeight="1">
      <c r="A57" s="117"/>
      <c r="B57" s="102"/>
      <c r="C57" s="103"/>
      <c r="D57" s="540"/>
      <c r="E57" s="540"/>
      <c r="F57" s="540"/>
      <c r="G57" s="540"/>
      <c r="H57" s="540"/>
      <c r="I57" s="538"/>
      <c r="J57" s="539"/>
      <c r="K57" s="183"/>
    </row>
    <row r="58" spans="1:14" s="126" customFormat="1" ht="20.25" customHeight="1">
      <c r="A58" s="117"/>
      <c r="B58" s="105" t="str">
        <f>B51</f>
        <v>신기2교</v>
      </c>
      <c r="C58" s="106">
        <f>C51</f>
        <v>40</v>
      </c>
      <c r="D58" s="541">
        <f>J41</f>
        <v>49.2</v>
      </c>
      <c r="E58" s="542"/>
      <c r="F58" s="543"/>
      <c r="G58" s="541">
        <f>J51</f>
        <v>9</v>
      </c>
      <c r="H58" s="543"/>
      <c r="I58" s="538">
        <f>D58-G58</f>
        <v>40.200000000000003</v>
      </c>
      <c r="J58" s="539"/>
      <c r="K58" s="183"/>
    </row>
    <row r="59" spans="1:14" s="126" customFormat="1" ht="20.25" customHeight="1">
      <c r="A59" s="117"/>
      <c r="B59" s="105"/>
      <c r="C59" s="106"/>
      <c r="D59" s="541"/>
      <c r="E59" s="542"/>
      <c r="F59" s="543"/>
      <c r="G59" s="541"/>
      <c r="H59" s="543"/>
      <c r="I59" s="538"/>
      <c r="J59" s="539"/>
      <c r="K59" s="183"/>
    </row>
    <row r="60" spans="1:14" s="126" customFormat="1" ht="20.25" customHeight="1">
      <c r="A60" s="117"/>
      <c r="B60" s="112" t="s">
        <v>256</v>
      </c>
      <c r="C60" s="185">
        <f>SUM(C57:C59)</f>
        <v>40</v>
      </c>
      <c r="D60" s="562">
        <f>ROUNDDOWN(D58, 0)</f>
        <v>49</v>
      </c>
      <c r="E60" s="563"/>
      <c r="F60" s="563"/>
      <c r="G60" s="563">
        <f>ROUNDDOWN(G58,0)</f>
        <v>9</v>
      </c>
      <c r="H60" s="563"/>
      <c r="I60" s="563">
        <f>I58</f>
        <v>40.200000000000003</v>
      </c>
      <c r="J60" s="564"/>
      <c r="K60" s="186"/>
      <c r="L60" s="181"/>
      <c r="M60" s="184">
        <f>G60+I60</f>
        <v>49.2</v>
      </c>
    </row>
    <row r="61" spans="1:14" s="126" customFormat="1" ht="10.15" customHeight="1">
      <c r="A61" s="117"/>
      <c r="C61" s="187"/>
      <c r="D61" s="188"/>
      <c r="E61" s="189"/>
      <c r="F61" s="189"/>
      <c r="G61" s="188"/>
      <c r="H61" s="189"/>
      <c r="I61" s="189"/>
      <c r="J61" s="188"/>
      <c r="K61" s="189"/>
      <c r="L61" s="181"/>
      <c r="M61" s="181"/>
    </row>
    <row r="62" spans="1:14" s="95" customFormat="1" ht="20.25" customHeight="1">
      <c r="A62" s="130"/>
      <c r="B62" s="81" t="s">
        <v>478</v>
      </c>
      <c r="C62" s="126"/>
      <c r="D62" s="126"/>
      <c r="E62" s="131"/>
      <c r="F62" s="99"/>
      <c r="G62" s="131"/>
      <c r="H62" s="99"/>
      <c r="I62" s="131"/>
      <c r="J62" s="99"/>
    </row>
    <row r="63" spans="1:14" s="95" customFormat="1" ht="23.25" customHeight="1">
      <c r="A63" s="130"/>
      <c r="B63" s="100" t="s">
        <v>209</v>
      </c>
      <c r="C63" s="259" t="s">
        <v>252</v>
      </c>
      <c r="D63" s="535" t="s">
        <v>253</v>
      </c>
      <c r="E63" s="535"/>
      <c r="F63" s="535"/>
      <c r="G63" s="492" t="s">
        <v>254</v>
      </c>
      <c r="H63" s="492"/>
      <c r="I63" s="536" t="s">
        <v>255</v>
      </c>
      <c r="J63" s="537"/>
      <c r="K63" s="99"/>
    </row>
    <row r="64" spans="1:14" s="126" customFormat="1" ht="20.25" customHeight="1">
      <c r="A64" s="117"/>
      <c r="B64" s="102"/>
      <c r="C64" s="103"/>
      <c r="D64" s="540"/>
      <c r="E64" s="540"/>
      <c r="F64" s="540"/>
      <c r="G64" s="540"/>
      <c r="H64" s="540"/>
      <c r="I64" s="538"/>
      <c r="J64" s="539"/>
      <c r="K64" s="183"/>
    </row>
    <row r="65" spans="1:22" s="126" customFormat="1" ht="20.25" customHeight="1">
      <c r="A65" s="117"/>
      <c r="B65" s="105" t="str">
        <f>B58</f>
        <v>신기2교</v>
      </c>
      <c r="C65" s="106">
        <f>C58</f>
        <v>40</v>
      </c>
      <c r="D65" s="541">
        <f>D58</f>
        <v>49.2</v>
      </c>
      <c r="E65" s="542"/>
      <c r="F65" s="543"/>
      <c r="G65" s="541">
        <f>G58</f>
        <v>9</v>
      </c>
      <c r="H65" s="543"/>
      <c r="I65" s="538">
        <f>I58</f>
        <v>40.200000000000003</v>
      </c>
      <c r="J65" s="539"/>
      <c r="K65" s="183"/>
    </row>
    <row r="66" spans="1:22" s="126" customFormat="1" ht="20.25" customHeight="1">
      <c r="A66" s="117"/>
      <c r="B66" s="105"/>
      <c r="C66" s="106"/>
      <c r="D66" s="541"/>
      <c r="E66" s="542"/>
      <c r="F66" s="543"/>
      <c r="G66" s="541"/>
      <c r="H66" s="543"/>
      <c r="I66" s="538"/>
      <c r="J66" s="539"/>
      <c r="K66" s="183"/>
    </row>
    <row r="67" spans="1:22" s="126" customFormat="1" ht="20.25" customHeight="1" thickBot="1">
      <c r="A67" s="117"/>
      <c r="B67" s="105" t="s">
        <v>316</v>
      </c>
      <c r="C67" s="106"/>
      <c r="D67" s="552">
        <v>0.7</v>
      </c>
      <c r="E67" s="552"/>
      <c r="F67" s="552"/>
      <c r="G67" s="552">
        <f>D67</f>
        <v>0.7</v>
      </c>
      <c r="H67" s="552"/>
      <c r="I67" s="552">
        <f>D67</f>
        <v>0.7</v>
      </c>
      <c r="J67" s="553"/>
      <c r="K67" s="183"/>
      <c r="M67" s="184">
        <f>D68</f>
        <v>34</v>
      </c>
    </row>
    <row r="68" spans="1:22" s="126" customFormat="1" ht="20.25" customHeight="1" thickBot="1">
      <c r="A68" s="117"/>
      <c r="B68" s="112" t="s">
        <v>256</v>
      </c>
      <c r="C68" s="185">
        <f>SUM(C64:C67)</f>
        <v>40</v>
      </c>
      <c r="D68" s="554">
        <f>ROUNDDOWN(D65*D67, 0)</f>
        <v>34</v>
      </c>
      <c r="E68" s="555"/>
      <c r="F68" s="555"/>
      <c r="G68" s="555">
        <f>ROUNDDOWN(G65*G67,0)</f>
        <v>6</v>
      </c>
      <c r="H68" s="555"/>
      <c r="I68" s="555">
        <f>ROUNDDOWN(I65*I67,0)</f>
        <v>28</v>
      </c>
      <c r="J68" s="556"/>
      <c r="K68" s="186"/>
      <c r="L68" s="181"/>
      <c r="M68" s="184">
        <f>G68+I68</f>
        <v>34</v>
      </c>
    </row>
    <row r="69" spans="1:22" s="126" customFormat="1" ht="10.15" customHeight="1">
      <c r="A69" s="117"/>
      <c r="C69" s="187"/>
      <c r="D69" s="188"/>
      <c r="E69" s="189"/>
      <c r="F69" s="189"/>
      <c r="G69" s="188"/>
      <c r="H69" s="189"/>
      <c r="I69" s="189"/>
      <c r="J69" s="188"/>
      <c r="K69" s="189"/>
      <c r="L69" s="181"/>
      <c r="M69" s="181"/>
    </row>
    <row r="70" spans="1:22" s="126" customFormat="1" ht="20.25" customHeight="1">
      <c r="A70" s="87" t="s">
        <v>257</v>
      </c>
      <c r="B70" s="87"/>
      <c r="C70" s="88"/>
      <c r="D70" s="88"/>
      <c r="E70" s="89"/>
      <c r="F70" s="86"/>
      <c r="G70" s="89"/>
      <c r="H70" s="86"/>
      <c r="I70" s="89"/>
      <c r="J70" s="86"/>
      <c r="K70" s="224"/>
    </row>
    <row r="71" spans="1:22" s="95" customFormat="1" ht="20.25" customHeight="1">
      <c r="A71" s="117"/>
      <c r="B71" s="293" t="s">
        <v>258</v>
      </c>
      <c r="C71" s="119"/>
      <c r="D71" s="120"/>
      <c r="E71" s="125"/>
      <c r="F71" s="125"/>
      <c r="G71" s="125"/>
      <c r="H71" s="125"/>
      <c r="I71" s="127"/>
      <c r="J71" s="123"/>
      <c r="K71" s="123"/>
      <c r="L71" s="124"/>
      <c r="M71" s="125"/>
      <c r="N71" s="124"/>
      <c r="O71" s="126"/>
      <c r="P71" s="124"/>
      <c r="Q71" s="126"/>
      <c r="R71" s="124"/>
      <c r="S71" s="125"/>
      <c r="T71" s="124"/>
      <c r="U71" s="125"/>
      <c r="V71" s="127"/>
    </row>
    <row r="72" spans="1:22" s="126" customFormat="1" ht="20.25" customHeight="1">
      <c r="A72" s="117"/>
      <c r="B72" s="190" t="s">
        <v>259</v>
      </c>
      <c r="C72" s="273"/>
      <c r="D72" s="273"/>
      <c r="E72" s="191"/>
      <c r="F72" s="192"/>
      <c r="G72" s="191"/>
      <c r="H72" s="192"/>
      <c r="I72" s="191"/>
      <c r="J72" s="192"/>
      <c r="K72" s="224"/>
    </row>
    <row r="73" spans="1:22" s="126" customFormat="1" ht="20.25" customHeight="1">
      <c r="A73" s="117"/>
      <c r="B73" s="190" t="s">
        <v>260</v>
      </c>
      <c r="C73" s="273"/>
      <c r="D73" s="302"/>
      <c r="E73" s="193"/>
      <c r="F73" s="192"/>
      <c r="G73" s="191"/>
      <c r="H73" s="192"/>
      <c r="I73" s="191"/>
      <c r="J73" s="192"/>
      <c r="K73" s="224"/>
    </row>
    <row r="74" spans="1:22" s="126" customFormat="1" ht="20.25" customHeight="1">
      <c r="A74" s="117"/>
      <c r="B74" s="190" t="s">
        <v>261</v>
      </c>
      <c r="C74" s="194">
        <f>G68</f>
        <v>6</v>
      </c>
      <c r="D74" s="273" t="s">
        <v>262</v>
      </c>
      <c r="E74" s="191"/>
      <c r="F74" s="192"/>
      <c r="G74" s="191"/>
      <c r="H74" s="192"/>
      <c r="I74" s="191"/>
      <c r="J74" s="192"/>
      <c r="K74" s="224"/>
    </row>
    <row r="75" spans="1:22" s="126" customFormat="1" ht="20.25" customHeight="1">
      <c r="A75" s="117"/>
      <c r="B75" s="190" t="s">
        <v>311</v>
      </c>
      <c r="C75" s="273">
        <v>10</v>
      </c>
      <c r="D75" s="273" t="s">
        <v>303</v>
      </c>
      <c r="E75" s="191" t="s">
        <v>315</v>
      </c>
      <c r="F75" s="192"/>
      <c r="G75" s="191"/>
      <c r="H75" s="192"/>
      <c r="I75" s="191"/>
      <c r="J75" s="192"/>
      <c r="K75" s="224"/>
    </row>
    <row r="76" spans="1:22" s="126" customFormat="1" ht="20.25" customHeight="1">
      <c r="A76" s="117"/>
      <c r="B76" s="190" t="s">
        <v>263</v>
      </c>
      <c r="C76" s="273"/>
      <c r="D76" s="273"/>
      <c r="E76" s="191"/>
      <c r="F76" s="192"/>
      <c r="G76" s="191"/>
      <c r="H76" s="192"/>
      <c r="I76" s="191"/>
      <c r="J76" s="192"/>
      <c r="K76" s="224"/>
    </row>
    <row r="77" spans="1:22" s="126" customFormat="1" ht="20.25" customHeight="1">
      <c r="A77" s="117"/>
      <c r="B77" s="190" t="s">
        <v>475</v>
      </c>
      <c r="C77" s="273"/>
      <c r="D77" s="273"/>
      <c r="E77" s="191"/>
      <c r="F77" s="192"/>
      <c r="G77" s="191"/>
      <c r="H77" s="192"/>
      <c r="I77" s="191"/>
      <c r="J77" s="192"/>
      <c r="K77" s="224"/>
      <c r="L77" s="181"/>
      <c r="M77" s="181"/>
    </row>
    <row r="78" spans="1:22" s="224" customFormat="1" ht="20.25" customHeight="1">
      <c r="A78" s="87"/>
      <c r="B78" s="190" t="s">
        <v>264</v>
      </c>
      <c r="C78" s="273"/>
      <c r="D78" s="273"/>
      <c r="E78" s="191"/>
      <c r="F78" s="192"/>
      <c r="G78" s="191"/>
      <c r="H78" s="192"/>
      <c r="I78" s="191"/>
      <c r="J78" s="192"/>
    </row>
    <row r="79" spans="1:22" s="224" customFormat="1" ht="20.25" customHeight="1">
      <c r="A79" s="87"/>
      <c r="B79" s="190" t="s">
        <v>265</v>
      </c>
      <c r="C79" s="273"/>
      <c r="D79" s="273"/>
      <c r="E79" s="191"/>
      <c r="F79" s="192"/>
      <c r="G79" s="191"/>
      <c r="H79" s="192"/>
      <c r="I79" s="191"/>
      <c r="J79" s="192"/>
    </row>
    <row r="80" spans="1:22" s="224" customFormat="1" ht="20.25" customHeight="1">
      <c r="A80" s="87"/>
      <c r="B80" s="190" t="s">
        <v>266</v>
      </c>
      <c r="C80" s="273"/>
      <c r="D80" s="273"/>
      <c r="E80" s="191"/>
      <c r="F80" s="192"/>
      <c r="G80" s="191"/>
      <c r="H80" s="192"/>
      <c r="I80" s="191"/>
      <c r="J80" s="192"/>
    </row>
    <row r="81" spans="1:12" s="224" customFormat="1" ht="20.25" customHeight="1">
      <c r="A81" s="87"/>
      <c r="B81" s="190" t="s">
        <v>481</v>
      </c>
      <c r="C81" s="273"/>
      <c r="D81" s="273"/>
      <c r="E81" s="191"/>
      <c r="F81" s="192"/>
      <c r="G81" s="191"/>
      <c r="H81" s="192"/>
      <c r="I81" s="191"/>
      <c r="J81" s="192"/>
    </row>
    <row r="82" spans="1:12" s="224" customFormat="1" ht="20.25" customHeight="1">
      <c r="A82" s="87"/>
      <c r="B82" s="190" t="s">
        <v>484</v>
      </c>
      <c r="C82" s="273"/>
      <c r="D82" s="273"/>
      <c r="E82" s="191"/>
      <c r="F82" s="192"/>
      <c r="G82" s="191"/>
      <c r="H82" s="192"/>
      <c r="I82" s="191"/>
      <c r="J82" s="192"/>
      <c r="L82" s="224">
        <v>1319</v>
      </c>
    </row>
    <row r="83" spans="1:12" s="224" customFormat="1" ht="20.25" customHeight="1">
      <c r="A83" s="87"/>
      <c r="B83" s="549"/>
      <c r="C83" s="549"/>
      <c r="D83" s="549"/>
      <c r="E83" s="549"/>
      <c r="F83" s="549"/>
      <c r="G83" s="549"/>
      <c r="H83" s="549"/>
      <c r="I83" s="191"/>
      <c r="J83" s="192"/>
    </row>
    <row r="84" spans="1:12" s="224" customFormat="1" ht="20.25" customHeight="1">
      <c r="A84" s="87"/>
      <c r="B84" s="190" t="s">
        <v>267</v>
      </c>
      <c r="C84" s="273"/>
      <c r="D84" s="273"/>
      <c r="E84" s="191"/>
      <c r="F84" s="192"/>
      <c r="G84" s="191"/>
      <c r="H84" s="192"/>
      <c r="I84" s="191"/>
      <c r="J84" s="192"/>
    </row>
    <row r="85" spans="1:12" s="224" customFormat="1" ht="20.25" customHeight="1">
      <c r="A85" s="87"/>
      <c r="B85" s="195" t="s">
        <v>268</v>
      </c>
      <c r="C85" s="565" t="s">
        <v>482</v>
      </c>
      <c r="D85" s="565"/>
      <c r="E85" s="196">
        <f>E87*1473*0.0000001</f>
        <v>2644.7044784999998</v>
      </c>
      <c r="F85" s="197">
        <f>E85*8</f>
        <v>21157.635827999999</v>
      </c>
      <c r="G85" s="191"/>
      <c r="H85" s="192"/>
      <c r="I85" s="191"/>
      <c r="J85" s="192"/>
    </row>
    <row r="86" spans="1:12" s="224" customFormat="1" ht="20.25" customHeight="1">
      <c r="A86" s="87"/>
      <c r="B86" s="198" t="s">
        <v>269</v>
      </c>
      <c r="C86" s="199" t="s">
        <v>270</v>
      </c>
      <c r="D86" s="272" t="s">
        <v>271</v>
      </c>
      <c r="E86" s="199" t="s">
        <v>272</v>
      </c>
      <c r="F86" s="561" t="s">
        <v>273</v>
      </c>
      <c r="G86" s="561"/>
      <c r="H86" s="547"/>
      <c r="I86" s="548"/>
      <c r="J86" s="192"/>
      <c r="L86" s="200">
        <f>F85+E90+E91</f>
        <v>37360.635827999999</v>
      </c>
    </row>
    <row r="87" spans="1:12" s="224" customFormat="1" ht="20.25" customHeight="1">
      <c r="A87" s="87"/>
      <c r="B87" s="201" t="s">
        <v>274</v>
      </c>
      <c r="C87" s="202"/>
      <c r="D87" s="274">
        <v>19750000</v>
      </c>
      <c r="E87" s="203">
        <f>INT(D87/1.1)</f>
        <v>17954545</v>
      </c>
      <c r="F87" s="546"/>
      <c r="G87" s="546"/>
      <c r="H87" s="547"/>
      <c r="I87" s="548"/>
      <c r="J87" s="192"/>
      <c r="L87" s="224">
        <f>L86*2</f>
        <v>74721.271655999997</v>
      </c>
    </row>
    <row r="88" spans="1:12" s="224" customFormat="1" ht="20.25" customHeight="1">
      <c r="A88" s="87"/>
      <c r="B88" s="201"/>
      <c r="C88" s="202"/>
      <c r="D88" s="274"/>
      <c r="E88" s="203"/>
      <c r="F88" s="546"/>
      <c r="G88" s="546"/>
      <c r="H88" s="547"/>
      <c r="I88" s="548"/>
      <c r="J88" s="192"/>
    </row>
    <row r="89" spans="1:12" s="224" customFormat="1" ht="20.25" customHeight="1">
      <c r="A89" s="87"/>
      <c r="B89" s="275" t="s">
        <v>275</v>
      </c>
      <c r="C89" s="275"/>
      <c r="D89" s="273"/>
      <c r="E89" s="191"/>
      <c r="F89" s="192"/>
      <c r="G89" s="191"/>
      <c r="H89" s="192"/>
      <c r="I89" s="191"/>
      <c r="J89" s="192"/>
    </row>
    <row r="90" spans="1:12" s="224" customFormat="1" ht="20.25" customHeight="1">
      <c r="A90" s="87"/>
      <c r="B90" s="275" t="s">
        <v>485</v>
      </c>
      <c r="C90" s="275"/>
      <c r="D90" s="273"/>
      <c r="E90" s="204">
        <f>1473*10</f>
        <v>14730</v>
      </c>
      <c r="F90" s="204"/>
      <c r="G90" s="191"/>
      <c r="H90" s="192"/>
      <c r="I90" s="191"/>
      <c r="J90" s="192"/>
      <c r="L90" s="224">
        <f>2998+21030+2103</f>
        <v>26131</v>
      </c>
    </row>
    <row r="91" spans="1:12" s="224" customFormat="1" ht="20.25" customHeight="1">
      <c r="A91" s="87"/>
      <c r="B91" s="275" t="s">
        <v>483</v>
      </c>
      <c r="C91" s="275"/>
      <c r="D91" s="273"/>
      <c r="E91" s="204">
        <f>E90*0.1</f>
        <v>1473</v>
      </c>
      <c r="F91" s="204"/>
      <c r="G91" s="191"/>
      <c r="H91" s="192"/>
      <c r="I91" s="191"/>
      <c r="J91" s="192"/>
      <c r="L91" s="224">
        <f>L90*2</f>
        <v>52262</v>
      </c>
    </row>
    <row r="92" spans="1:12" s="205" customFormat="1" ht="20.25" customHeight="1">
      <c r="A92" s="87"/>
      <c r="B92" s="275" t="s">
        <v>486</v>
      </c>
      <c r="C92" s="275"/>
      <c r="D92" s="273"/>
      <c r="E92" s="204"/>
      <c r="F92" s="204">
        <f>L87</f>
        <v>74721.271655999997</v>
      </c>
      <c r="G92" s="191"/>
      <c r="H92" s="192"/>
      <c r="I92" s="191"/>
      <c r="J92" s="192"/>
    </row>
    <row r="93" spans="1:12" s="224" customFormat="1" ht="5.0999999999999996" customHeight="1">
      <c r="A93" s="87"/>
      <c r="B93" s="190"/>
      <c r="C93" s="195"/>
      <c r="D93" s="273"/>
      <c r="E93" s="191"/>
      <c r="F93" s="192"/>
      <c r="G93" s="191"/>
      <c r="H93" s="192"/>
      <c r="I93" s="191"/>
      <c r="J93" s="192"/>
    </row>
    <row r="94" spans="1:12" s="224" customFormat="1" ht="20.25" customHeight="1">
      <c r="A94" s="87"/>
      <c r="B94" s="275" t="s">
        <v>276</v>
      </c>
      <c r="C94" s="195"/>
      <c r="D94" s="273"/>
      <c r="E94" s="273"/>
      <c r="F94" s="273"/>
      <c r="G94" s="206"/>
      <c r="H94" s="192"/>
      <c r="I94" s="191"/>
      <c r="J94" s="192"/>
    </row>
    <row r="95" spans="1:12" s="224" customFormat="1" ht="20.25" customHeight="1">
      <c r="A95" s="87"/>
      <c r="B95" s="275" t="s">
        <v>277</v>
      </c>
      <c r="C95" s="195"/>
      <c r="D95" s="273"/>
      <c r="E95" s="273"/>
      <c r="F95" s="273"/>
      <c r="G95" s="206"/>
      <c r="H95" s="192"/>
      <c r="I95" s="191"/>
      <c r="J95" s="192"/>
    </row>
    <row r="96" spans="1:12" s="205" customFormat="1" ht="20.25" customHeight="1">
      <c r="A96" s="87"/>
      <c r="B96" s="275" t="s">
        <v>413</v>
      </c>
      <c r="C96" s="195"/>
      <c r="D96" s="281"/>
      <c r="E96" s="273"/>
      <c r="F96" s="273"/>
      <c r="G96" s="206"/>
      <c r="H96" s="192"/>
      <c r="I96" s="191"/>
      <c r="J96" s="192"/>
    </row>
    <row r="97" spans="1:12" s="224" customFormat="1" ht="20.25" customHeight="1">
      <c r="A97" s="87"/>
      <c r="B97" s="549" t="s">
        <v>278</v>
      </c>
      <c r="C97" s="549"/>
      <c r="D97" s="549"/>
      <c r="E97" s="207">
        <f>C74*0.4</f>
        <v>2.4000000000000004</v>
      </c>
      <c r="F97" s="195" t="s">
        <v>262</v>
      </c>
      <c r="G97" s="273"/>
      <c r="H97" s="192"/>
      <c r="I97" s="191"/>
      <c r="J97" s="192"/>
    </row>
    <row r="98" spans="1:12" s="205" customFormat="1" ht="20.25" customHeight="1">
      <c r="A98" s="87"/>
      <c r="B98" s="273" t="str">
        <f>B58</f>
        <v>신기2교</v>
      </c>
      <c r="C98" s="282">
        <f>G68</f>
        <v>6</v>
      </c>
      <c r="D98" s="283">
        <v>0.4</v>
      </c>
      <c r="E98" s="207">
        <f>E97</f>
        <v>2.4000000000000004</v>
      </c>
      <c r="F98" s="195" t="s">
        <v>303</v>
      </c>
      <c r="G98" s="273"/>
      <c r="H98" s="192"/>
      <c r="I98" s="191"/>
      <c r="J98" s="192"/>
    </row>
    <row r="99" spans="1:12" s="224" customFormat="1" ht="20.25" customHeight="1">
      <c r="A99" s="87"/>
      <c r="B99" s="195"/>
      <c r="C99" s="195"/>
      <c r="D99" s="195"/>
      <c r="E99" s="195"/>
      <c r="F99" s="195"/>
      <c r="G99" s="273"/>
      <c r="H99" s="192"/>
      <c r="I99" s="191"/>
      <c r="J99" s="192"/>
    </row>
    <row r="100" spans="1:12" s="224" customFormat="1" ht="20.25" customHeight="1">
      <c r="A100" s="87"/>
      <c r="B100" s="195"/>
      <c r="C100" s="195"/>
      <c r="D100" s="195"/>
      <c r="E100" s="195"/>
      <c r="F100" s="195"/>
      <c r="G100" s="273"/>
      <c r="H100" s="192"/>
      <c r="I100" s="191"/>
      <c r="J100" s="192"/>
    </row>
    <row r="101" spans="1:12" s="224" customFormat="1" ht="5.0999999999999996" customHeight="1">
      <c r="A101" s="87"/>
      <c r="B101" s="275"/>
      <c r="C101" s="195"/>
      <c r="D101" s="273"/>
      <c r="E101" s="195"/>
      <c r="F101" s="195"/>
      <c r="G101" s="273"/>
      <c r="H101" s="192"/>
      <c r="I101" s="191"/>
      <c r="J101" s="192"/>
    </row>
    <row r="102" spans="1:12" s="224" customFormat="1" ht="20.25" customHeight="1">
      <c r="A102" s="87"/>
      <c r="B102" s="275" t="s">
        <v>279</v>
      </c>
      <c r="C102" s="190"/>
      <c r="D102" s="273"/>
      <c r="E102" s="273"/>
      <c r="F102" s="273"/>
      <c r="G102" s="206"/>
      <c r="H102" s="192"/>
      <c r="I102" s="191"/>
      <c r="J102" s="192"/>
    </row>
    <row r="103" spans="1:12" s="224" customFormat="1" ht="20.25" customHeight="1">
      <c r="A103" s="87"/>
      <c r="B103" s="275" t="s">
        <v>280</v>
      </c>
      <c r="C103" s="190"/>
      <c r="D103" s="273"/>
      <c r="E103" s="273"/>
      <c r="F103" s="273"/>
      <c r="G103" s="208"/>
      <c r="H103" s="192"/>
      <c r="I103" s="191"/>
      <c r="J103" s="192"/>
      <c r="L103" s="209">
        <f>G60*F45*0.1</f>
        <v>279795.60000000003</v>
      </c>
    </row>
    <row r="104" spans="1:12" s="205" customFormat="1" ht="20.25" customHeight="1">
      <c r="A104" s="224"/>
      <c r="B104" s="275" t="s">
        <v>178</v>
      </c>
      <c r="C104" s="284">
        <f>C98</f>
        <v>6</v>
      </c>
      <c r="D104" s="285">
        <f>F45</f>
        <v>310884</v>
      </c>
      <c r="E104" s="286">
        <v>0.1</v>
      </c>
      <c r="F104" s="287">
        <f>C104*D104*E104</f>
        <v>186530.40000000002</v>
      </c>
      <c r="G104" s="195"/>
      <c r="H104" s="195"/>
      <c r="I104" s="195"/>
      <c r="J104" s="195"/>
    </row>
    <row r="105" spans="1:12" s="224" customFormat="1" ht="5.0999999999999996" customHeight="1">
      <c r="A105" s="87"/>
      <c r="B105" s="190"/>
      <c r="C105" s="190"/>
      <c r="D105" s="190"/>
      <c r="E105" s="190"/>
      <c r="F105" s="190"/>
      <c r="G105" s="190"/>
      <c r="H105" s="192"/>
      <c r="I105" s="191"/>
      <c r="J105" s="192"/>
    </row>
    <row r="106" spans="1:12" s="224" customFormat="1" ht="20.25" customHeight="1">
      <c r="A106" s="87"/>
      <c r="B106" s="275" t="s">
        <v>281</v>
      </c>
      <c r="C106" s="195"/>
      <c r="D106" s="273"/>
      <c r="E106" s="273"/>
      <c r="F106" s="273"/>
      <c r="G106" s="206"/>
      <c r="H106" s="192"/>
      <c r="I106" s="191"/>
      <c r="J106" s="192"/>
    </row>
    <row r="107" spans="1:12" s="224" customFormat="1" ht="20.25" customHeight="1">
      <c r="A107" s="87"/>
      <c r="B107" s="275" t="s">
        <v>306</v>
      </c>
      <c r="C107" s="273"/>
      <c r="D107" s="273"/>
      <c r="E107" s="273"/>
      <c r="F107" s="273"/>
      <c r="G107" s="208"/>
      <c r="H107" s="192"/>
      <c r="I107" s="191"/>
      <c r="J107" s="192"/>
      <c r="L107" s="209">
        <f>D108*E108*F108</f>
        <v>1057005.6000000001</v>
      </c>
    </row>
    <row r="108" spans="1:12" s="205" customFormat="1" ht="20.25" customHeight="1">
      <c r="A108" s="224"/>
      <c r="B108" s="275" t="s">
        <v>179</v>
      </c>
      <c r="C108" s="284"/>
      <c r="D108" s="194">
        <f>D68</f>
        <v>34</v>
      </c>
      <c r="E108" s="285">
        <f>F45</f>
        <v>310884</v>
      </c>
      <c r="F108" s="286">
        <v>0.1</v>
      </c>
      <c r="G108" s="287">
        <f>D108*E108*F108</f>
        <v>1057005.6000000001</v>
      </c>
      <c r="H108" s="195"/>
      <c r="I108" s="195"/>
      <c r="J108" s="195"/>
    </row>
    <row r="109" spans="1:12" s="224" customFormat="1" ht="5.0999999999999996" customHeight="1">
      <c r="A109" s="87"/>
      <c r="B109" s="275"/>
      <c r="C109" s="190"/>
      <c r="D109" s="273"/>
      <c r="E109" s="273"/>
      <c r="F109" s="273"/>
      <c r="G109" s="206"/>
      <c r="H109" s="192"/>
      <c r="I109" s="191"/>
      <c r="J109" s="192"/>
    </row>
    <row r="110" spans="1:12" s="224" customFormat="1" ht="20.25" customHeight="1">
      <c r="A110" s="87"/>
      <c r="B110" s="275" t="s">
        <v>282</v>
      </c>
      <c r="C110" s="273"/>
      <c r="D110" s="275"/>
      <c r="E110" s="191"/>
      <c r="F110" s="192"/>
      <c r="G110" s="191"/>
      <c r="H110" s="210"/>
      <c r="I110" s="211"/>
      <c r="J110" s="192"/>
    </row>
    <row r="111" spans="1:12" s="224" customFormat="1" ht="20.25" customHeight="1">
      <c r="A111" s="87"/>
      <c r="B111" s="550" t="s">
        <v>283</v>
      </c>
      <c r="C111" s="551"/>
      <c r="D111" s="551"/>
      <c r="E111" s="212" t="s">
        <v>284</v>
      </c>
      <c r="F111" s="213" t="s">
        <v>285</v>
      </c>
      <c r="G111" s="214" t="s">
        <v>273</v>
      </c>
      <c r="H111" s="210"/>
      <c r="I111" s="211"/>
      <c r="J111" s="192"/>
    </row>
    <row r="112" spans="1:12" s="224" customFormat="1" ht="20.25" customHeight="1">
      <c r="A112" s="87"/>
      <c r="B112" s="557" t="s">
        <v>307</v>
      </c>
      <c r="C112" s="558"/>
      <c r="D112" s="558"/>
      <c r="E112" s="215">
        <v>400</v>
      </c>
      <c r="F112" s="216">
        <v>3</v>
      </c>
      <c r="G112" s="217"/>
      <c r="H112" s="218"/>
      <c r="I112" s="219"/>
      <c r="J112" s="191"/>
      <c r="K112" s="86"/>
    </row>
    <row r="113" spans="1:13" s="224" customFormat="1" ht="20.25" customHeight="1">
      <c r="A113" s="87"/>
      <c r="B113" s="559" t="s">
        <v>286</v>
      </c>
      <c r="C113" s="560"/>
      <c r="D113" s="560"/>
      <c r="E113" s="220"/>
      <c r="F113" s="221">
        <v>3</v>
      </c>
      <c r="G113" s="222"/>
      <c r="H113" s="218"/>
      <c r="I113" s="219"/>
      <c r="J113" s="191"/>
      <c r="K113" s="86"/>
    </row>
    <row r="114" spans="1:13" s="224" customFormat="1" ht="20.25" customHeight="1">
      <c r="A114" s="87"/>
      <c r="B114" s="275" t="s">
        <v>287</v>
      </c>
      <c r="C114" s="273"/>
      <c r="D114" s="273"/>
      <c r="E114" s="211"/>
      <c r="F114" s="210"/>
      <c r="G114" s="273"/>
      <c r="H114" s="218"/>
      <c r="I114" s="219"/>
      <c r="J114" s="191"/>
      <c r="K114" s="86"/>
    </row>
    <row r="115" spans="1:13" s="224" customFormat="1" ht="20.25" customHeight="1">
      <c r="A115" s="87"/>
      <c r="B115" s="190" t="s">
        <v>288</v>
      </c>
      <c r="C115" s="273"/>
      <c r="D115" s="273"/>
      <c r="E115" s="211"/>
      <c r="F115" s="210"/>
      <c r="G115" s="273"/>
      <c r="H115" s="218"/>
      <c r="I115" s="219"/>
      <c r="J115" s="191"/>
      <c r="K115" s="86"/>
    </row>
    <row r="116" spans="1:13" s="224" customFormat="1" ht="20.25" customHeight="1">
      <c r="A116" s="87"/>
      <c r="B116" s="195" t="s">
        <v>289</v>
      </c>
      <c r="C116" s="195" t="s">
        <v>290</v>
      </c>
      <c r="D116" s="195"/>
      <c r="E116" s="195"/>
      <c r="F116" s="195"/>
      <c r="G116" s="195"/>
      <c r="H116" s="218"/>
      <c r="I116" s="219"/>
      <c r="J116" s="191"/>
      <c r="K116" s="86"/>
    </row>
    <row r="117" spans="1:13" s="205" customFormat="1" ht="20.25" customHeight="1">
      <c r="A117" s="87"/>
      <c r="B117" s="195" t="s">
        <v>291</v>
      </c>
      <c r="C117" s="195"/>
      <c r="D117" s="195">
        <v>260</v>
      </c>
      <c r="E117" s="195">
        <v>60</v>
      </c>
      <c r="F117" s="288">
        <f>D117*E117</f>
        <v>15600</v>
      </c>
      <c r="G117" s="195" t="s">
        <v>180</v>
      </c>
      <c r="H117" s="218"/>
      <c r="I117" s="219"/>
      <c r="J117" s="191"/>
      <c r="K117" s="223"/>
    </row>
    <row r="118" spans="1:13" s="205" customFormat="1" ht="20.25" customHeight="1">
      <c r="A118" s="87"/>
      <c r="B118" s="195" t="s">
        <v>292</v>
      </c>
      <c r="C118" s="195"/>
      <c r="D118" s="195">
        <v>140</v>
      </c>
      <c r="E118" s="195">
        <v>2300</v>
      </c>
      <c r="F118" s="288">
        <f>D118*E118</f>
        <v>322000</v>
      </c>
      <c r="G118" s="275" t="s">
        <v>180</v>
      </c>
      <c r="H118" s="218"/>
      <c r="I118" s="219"/>
      <c r="J118" s="191"/>
      <c r="K118" s="223"/>
    </row>
    <row r="119" spans="1:13" s="205" customFormat="1" ht="20.25" customHeight="1">
      <c r="A119" s="87"/>
      <c r="B119" s="195" t="s">
        <v>293</v>
      </c>
      <c r="C119" s="195"/>
      <c r="D119" s="195">
        <v>3</v>
      </c>
      <c r="E119" s="195">
        <v>4000</v>
      </c>
      <c r="F119" s="288">
        <f>D119*E119</f>
        <v>12000</v>
      </c>
      <c r="G119" s="275" t="s">
        <v>180</v>
      </c>
      <c r="H119" s="218"/>
      <c r="I119" s="294"/>
      <c r="J119" s="191"/>
      <c r="K119" s="223"/>
    </row>
    <row r="120" spans="1:13" s="205" customFormat="1" ht="20.25" customHeight="1">
      <c r="A120" s="87"/>
      <c r="B120" s="544"/>
      <c r="C120" s="544"/>
      <c r="D120" s="544"/>
      <c r="E120" s="544"/>
      <c r="F120" s="289">
        <f>SUM(F117:F119)</f>
        <v>349600</v>
      </c>
      <c r="G120" s="290" t="s">
        <v>180</v>
      </c>
      <c r="H120" s="291"/>
      <c r="I120" s="295"/>
      <c r="J120" s="82"/>
      <c r="K120" s="223"/>
    </row>
    <row r="121" spans="1:13" s="224" customFormat="1" ht="20.25" customHeight="1">
      <c r="A121" s="87"/>
      <c r="B121" s="545"/>
      <c r="C121" s="545"/>
      <c r="D121" s="545"/>
      <c r="E121" s="545"/>
      <c r="F121" s="545"/>
      <c r="G121" s="545"/>
      <c r="H121" s="83"/>
      <c r="I121" s="82"/>
      <c r="J121" s="83"/>
    </row>
    <row r="122" spans="1:13" s="126" customFormat="1" ht="20.25" customHeight="1">
      <c r="A122" s="117"/>
      <c r="B122" s="190" t="s">
        <v>294</v>
      </c>
      <c r="C122" s="273"/>
      <c r="D122" s="273"/>
      <c r="E122" s="191"/>
      <c r="F122" s="192"/>
      <c r="G122" s="191"/>
      <c r="H122" s="192"/>
      <c r="I122" s="191"/>
      <c r="J122" s="192"/>
      <c r="K122" s="224"/>
    </row>
    <row r="123" spans="1:13" s="126" customFormat="1" ht="20.25" customHeight="1">
      <c r="A123" s="117"/>
      <c r="B123" s="190" t="s">
        <v>312</v>
      </c>
      <c r="C123" s="273"/>
      <c r="D123" s="273"/>
      <c r="E123" s="191"/>
      <c r="F123" s="192"/>
      <c r="G123" s="191"/>
      <c r="H123" s="192"/>
      <c r="I123" s="191"/>
      <c r="J123" s="192"/>
      <c r="K123" s="224"/>
      <c r="L123" s="181"/>
      <c r="M123" s="181"/>
    </row>
    <row r="124" spans="1:13" s="224" customFormat="1" ht="20.25" customHeight="1">
      <c r="A124" s="87"/>
      <c r="B124" s="190" t="s">
        <v>414</v>
      </c>
      <c r="C124" s="273"/>
      <c r="E124" s="303" t="s">
        <v>523</v>
      </c>
      <c r="F124" s="192"/>
      <c r="G124" s="191"/>
      <c r="H124" s="192"/>
      <c r="I124" s="191"/>
      <c r="J124" s="192"/>
    </row>
    <row r="125" spans="1:13" s="205" customFormat="1" ht="20.25" customHeight="1">
      <c r="A125" s="87"/>
      <c r="B125" s="275" t="s">
        <v>295</v>
      </c>
      <c r="C125" s="292"/>
      <c r="E125" s="292"/>
      <c r="F125" s="204"/>
      <c r="G125" s="191"/>
      <c r="H125" s="192"/>
      <c r="I125" s="191"/>
      <c r="J125" s="192"/>
    </row>
    <row r="126" spans="1:13" s="224" customFormat="1" ht="20.25" customHeight="1">
      <c r="A126" s="87"/>
      <c r="B126" s="303" t="s">
        <v>313</v>
      </c>
      <c r="C126" s="289"/>
      <c r="D126" s="289">
        <v>8</v>
      </c>
      <c r="E126" s="289">
        <f>점검차량!M25</f>
        <v>214583.45833333331</v>
      </c>
      <c r="F126" s="289">
        <f>E126*D126</f>
        <v>1716667.6666666665</v>
      </c>
      <c r="G126" s="303" t="s">
        <v>314</v>
      </c>
      <c r="H126" s="289"/>
      <c r="I126" s="289"/>
      <c r="J126" s="289"/>
      <c r="K126" s="289"/>
      <c r="L126" s="289"/>
    </row>
    <row r="127" spans="1:13" s="224" customFormat="1" ht="20.25" customHeight="1">
      <c r="A127" s="87"/>
      <c r="B127" s="81"/>
      <c r="C127" s="225"/>
      <c r="D127" s="225"/>
      <c r="E127" s="82"/>
      <c r="F127" s="83"/>
      <c r="G127" s="82"/>
      <c r="H127" s="83"/>
      <c r="I127" s="82"/>
      <c r="J127" s="83"/>
    </row>
    <row r="128" spans="1:13" s="224" customFormat="1" ht="20.25" customHeight="1">
      <c r="A128" s="87"/>
      <c r="B128" s="88"/>
      <c r="C128" s="226"/>
      <c r="D128" s="226"/>
      <c r="E128" s="227"/>
      <c r="F128" s="227"/>
      <c r="G128" s="227"/>
      <c r="H128" s="227"/>
      <c r="I128" s="228"/>
      <c r="J128" s="228"/>
      <c r="K128" s="228"/>
    </row>
    <row r="129" spans="1:11" s="224" customFormat="1" ht="20.25" customHeight="1">
      <c r="A129" s="87"/>
      <c r="B129" s="229"/>
      <c r="C129" s="226"/>
      <c r="D129" s="226"/>
      <c r="E129" s="227"/>
      <c r="F129" s="227"/>
      <c r="G129" s="227"/>
      <c r="H129" s="227"/>
      <c r="I129" s="228"/>
      <c r="J129" s="228"/>
      <c r="K129" s="228"/>
    </row>
    <row r="130" spans="1:11" s="224" customFormat="1" ht="18.75" customHeight="1">
      <c r="A130" s="87"/>
      <c r="B130" s="88"/>
      <c r="C130" s="88"/>
      <c r="D130" s="88"/>
      <c r="E130" s="227"/>
      <c r="F130" s="227"/>
      <c r="G130" s="227"/>
      <c r="H130" s="227"/>
      <c r="I130" s="228"/>
      <c r="J130" s="228"/>
      <c r="K130" s="228"/>
    </row>
    <row r="131" spans="1:11" s="224" customFormat="1" ht="18.75" customHeight="1">
      <c r="A131" s="87"/>
      <c r="B131" s="230"/>
      <c r="C131" s="231"/>
      <c r="D131" s="231"/>
      <c r="E131" s="232"/>
      <c r="F131" s="233"/>
      <c r="G131" s="232"/>
      <c r="H131" s="233"/>
      <c r="I131" s="232"/>
      <c r="J131" s="233"/>
      <c r="K131" s="234"/>
    </row>
    <row r="132" spans="1:11" s="224" customFormat="1" ht="18.75" customHeight="1">
      <c r="A132" s="87"/>
      <c r="B132" s="230"/>
      <c r="C132" s="231"/>
      <c r="D132" s="231"/>
      <c r="E132" s="232"/>
      <c r="F132" s="233"/>
      <c r="G132" s="232"/>
      <c r="H132" s="233"/>
      <c r="I132" s="232"/>
      <c r="J132" s="233"/>
      <c r="K132" s="234"/>
    </row>
    <row r="133" spans="1:11" s="224" customFormat="1" ht="18.75" customHeight="1">
      <c r="A133" s="87"/>
      <c r="B133" s="230"/>
      <c r="C133" s="231"/>
      <c r="D133" s="231"/>
      <c r="E133" s="232"/>
      <c r="F133" s="233"/>
      <c r="G133" s="232"/>
      <c r="H133" s="233"/>
      <c r="I133" s="232"/>
      <c r="J133" s="233"/>
      <c r="K133" s="234"/>
    </row>
    <row r="134" spans="1:11" s="88" customFormat="1" ht="18.75" customHeight="1">
      <c r="A134" s="263"/>
      <c r="B134" s="230"/>
      <c r="C134" s="231"/>
      <c r="D134" s="231"/>
      <c r="E134" s="232"/>
      <c r="F134" s="233"/>
      <c r="G134" s="232"/>
      <c r="H134" s="233"/>
      <c r="I134" s="232"/>
      <c r="J134" s="233"/>
      <c r="K134" s="234"/>
    </row>
    <row r="135" spans="1:11" s="88" customFormat="1" ht="18.75" customHeight="1">
      <c r="A135" s="263"/>
      <c r="B135" s="230"/>
      <c r="C135" s="231"/>
      <c r="D135" s="231"/>
      <c r="E135" s="232"/>
      <c r="F135" s="233"/>
      <c r="G135" s="232"/>
      <c r="H135" s="233"/>
      <c r="I135" s="232"/>
      <c r="J135" s="233"/>
      <c r="K135" s="234"/>
    </row>
    <row r="136" spans="1:11" s="88" customFormat="1" ht="18.75" customHeight="1">
      <c r="A136" s="263"/>
      <c r="B136" s="230"/>
      <c r="C136" s="231"/>
      <c r="D136" s="231"/>
      <c r="E136" s="232"/>
      <c r="F136" s="233"/>
      <c r="G136" s="232"/>
      <c r="H136" s="233"/>
      <c r="I136" s="232"/>
      <c r="J136" s="233"/>
      <c r="K136" s="234"/>
    </row>
  </sheetData>
  <mergeCells count="83">
    <mergeCell ref="I57:J57"/>
    <mergeCell ref="G57:H57"/>
    <mergeCell ref="D57:F57"/>
    <mergeCell ref="B112:D112"/>
    <mergeCell ref="B113:D113"/>
    <mergeCell ref="F86:G86"/>
    <mergeCell ref="H86:I86"/>
    <mergeCell ref="D58:F58"/>
    <mergeCell ref="G58:H58"/>
    <mergeCell ref="I58:J58"/>
    <mergeCell ref="D60:F60"/>
    <mergeCell ref="G60:H60"/>
    <mergeCell ref="I60:J60"/>
    <mergeCell ref="B83:H83"/>
    <mergeCell ref="C85:D85"/>
    <mergeCell ref="D59:F59"/>
    <mergeCell ref="G66:H66"/>
    <mergeCell ref="D67:F67"/>
    <mergeCell ref="G67:H67"/>
    <mergeCell ref="I67:J67"/>
    <mergeCell ref="D68:F68"/>
    <mergeCell ref="G68:H68"/>
    <mergeCell ref="I68:J68"/>
    <mergeCell ref="B120:E120"/>
    <mergeCell ref="B121:G121"/>
    <mergeCell ref="F87:G87"/>
    <mergeCell ref="H87:I87"/>
    <mergeCell ref="F88:G88"/>
    <mergeCell ref="H88:I88"/>
    <mergeCell ref="B97:D97"/>
    <mergeCell ref="B111:D111"/>
    <mergeCell ref="D56:F56"/>
    <mergeCell ref="G56:H56"/>
    <mergeCell ref="I56:J56"/>
    <mergeCell ref="I66:J66"/>
    <mergeCell ref="D64:F64"/>
    <mergeCell ref="G64:H64"/>
    <mergeCell ref="I64:J64"/>
    <mergeCell ref="D65:F65"/>
    <mergeCell ref="G65:H65"/>
    <mergeCell ref="I65:J65"/>
    <mergeCell ref="G59:H59"/>
    <mergeCell ref="I59:J59"/>
    <mergeCell ref="D63:F63"/>
    <mergeCell ref="G63:H63"/>
    <mergeCell ref="I63:J63"/>
    <mergeCell ref="D66:F66"/>
    <mergeCell ref="B47:B49"/>
    <mergeCell ref="C47:C49"/>
    <mergeCell ref="D47:G47"/>
    <mergeCell ref="H47:H49"/>
    <mergeCell ref="I47:I49"/>
    <mergeCell ref="D48:G48"/>
    <mergeCell ref="T37:U37"/>
    <mergeCell ref="M39:M47"/>
    <mergeCell ref="N39:N47"/>
    <mergeCell ref="J47:J49"/>
    <mergeCell ref="L47:L49"/>
    <mergeCell ref="J37:J39"/>
    <mergeCell ref="M37:M38"/>
    <mergeCell ref="N37:O38"/>
    <mergeCell ref="P37:Q37"/>
    <mergeCell ref="R37:S37"/>
    <mergeCell ref="B37:B39"/>
    <mergeCell ref="C37:C39"/>
    <mergeCell ref="D37:G37"/>
    <mergeCell ref="H37:H39"/>
    <mergeCell ref="I37:I39"/>
    <mergeCell ref="D38:G38"/>
    <mergeCell ref="A35:B35"/>
    <mergeCell ref="I36:J36"/>
    <mergeCell ref="T22:U22"/>
    <mergeCell ref="A1:K1"/>
    <mergeCell ref="A10:B10"/>
    <mergeCell ref="F11:G11"/>
    <mergeCell ref="F12:G12"/>
    <mergeCell ref="F13:G13"/>
    <mergeCell ref="F14:G14"/>
    <mergeCell ref="F15:G15"/>
    <mergeCell ref="L22:M22"/>
    <mergeCell ref="N22:O22"/>
    <mergeCell ref="P22:Q22"/>
    <mergeCell ref="R22:S22"/>
  </mergeCells>
  <phoneticPr fontId="8" type="noConversion"/>
  <printOptions horizontalCentered="1"/>
  <pageMargins left="0.31496062992125984" right="0.27559055118110237" top="0.59055118110236227" bottom="0.39370078740157483" header="0" footer="0"/>
  <pageSetup paperSize="9" scale="78" orientation="portrait" r:id="rId1"/>
  <headerFooter alignWithMargins="0"/>
  <rowBreaks count="2" manualBreakCount="2">
    <brk id="45" max="10" man="1"/>
    <brk id="92" max="10" man="1"/>
  </rowBreak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N314"/>
  <sheetViews>
    <sheetView view="pageBreakPreview" zoomScale="130" zoomScaleNormal="100" zoomScaleSheetLayoutView="130" workbookViewId="0">
      <pane ySplit="3" topLeftCell="A4" activePane="bottomLeft" state="frozen"/>
      <selection activeCell="AS14" sqref="AS14"/>
      <selection pane="bottomLeft" activeCell="C14" sqref="C14"/>
    </sheetView>
  </sheetViews>
  <sheetFormatPr defaultColWidth="9" defaultRowHeight="13.5"/>
  <cols>
    <col min="1" max="1" width="19.25" style="10" customWidth="1"/>
    <col min="2" max="2" width="9" style="10"/>
    <col min="3" max="3" width="7" style="10" customWidth="1"/>
    <col min="4" max="4" width="6" style="10" customWidth="1"/>
    <col min="5" max="5" width="8.125" style="10" customWidth="1"/>
    <col min="6" max="6" width="12.125" style="10" customWidth="1"/>
    <col min="7" max="7" width="9" style="10" customWidth="1"/>
    <col min="8" max="8" width="12.125" style="10" customWidth="1"/>
    <col min="9" max="9" width="10.75" style="10" customWidth="1"/>
    <col min="10" max="10" width="12.125" style="10" customWidth="1"/>
    <col min="11" max="11" width="11.125" style="10" customWidth="1"/>
    <col min="12" max="12" width="12.125" style="10" customWidth="1"/>
    <col min="13" max="13" width="6.625" style="10" customWidth="1"/>
    <col min="14" max="16384" width="9" style="10"/>
  </cols>
  <sheetData>
    <row r="1" spans="1:14" ht="21" customHeight="1">
      <c r="A1" s="566" t="s">
        <v>8</v>
      </c>
      <c r="B1" s="566"/>
      <c r="C1" s="566"/>
      <c r="D1" s="566"/>
      <c r="E1" s="566"/>
      <c r="F1" s="566"/>
      <c r="G1" s="566"/>
      <c r="H1" s="566"/>
      <c r="I1" s="566"/>
      <c r="J1" s="566"/>
      <c r="K1" s="566"/>
      <c r="L1" s="566"/>
      <c r="M1" s="566"/>
    </row>
    <row r="2" spans="1:14" s="11" customFormat="1" ht="15.75" customHeight="1">
      <c r="A2" s="567" t="s">
        <v>9</v>
      </c>
      <c r="B2" s="567" t="s">
        <v>3</v>
      </c>
      <c r="C2" s="567" t="s">
        <v>1</v>
      </c>
      <c r="D2" s="567" t="s">
        <v>0</v>
      </c>
      <c r="E2" s="567" t="s">
        <v>10</v>
      </c>
      <c r="F2" s="567"/>
      <c r="G2" s="567" t="s">
        <v>11</v>
      </c>
      <c r="H2" s="567"/>
      <c r="I2" s="567" t="s">
        <v>12</v>
      </c>
      <c r="J2" s="567"/>
      <c r="K2" s="567" t="s">
        <v>7</v>
      </c>
      <c r="L2" s="567"/>
      <c r="M2" s="567" t="s">
        <v>13</v>
      </c>
    </row>
    <row r="3" spans="1:14" s="11" customFormat="1" ht="15.75" customHeight="1">
      <c r="A3" s="567"/>
      <c r="B3" s="567"/>
      <c r="C3" s="567"/>
      <c r="D3" s="567"/>
      <c r="E3" s="67" t="s">
        <v>4</v>
      </c>
      <c r="F3" s="67" t="s">
        <v>5</v>
      </c>
      <c r="G3" s="67" t="s">
        <v>4</v>
      </c>
      <c r="H3" s="67" t="s">
        <v>5</v>
      </c>
      <c r="I3" s="67" t="s">
        <v>4</v>
      </c>
      <c r="J3" s="67" t="s">
        <v>5</v>
      </c>
      <c r="K3" s="67" t="s">
        <v>4</v>
      </c>
      <c r="L3" s="67" t="s">
        <v>5</v>
      </c>
      <c r="M3" s="567"/>
    </row>
    <row r="4" spans="1:14" s="11" customFormat="1" ht="17.45" customHeight="1">
      <c r="A4" s="12" t="s">
        <v>519</v>
      </c>
      <c r="B4" s="12"/>
      <c r="C4" s="12"/>
      <c r="D4" s="12"/>
      <c r="E4" s="13"/>
      <c r="F4" s="14"/>
      <c r="G4" s="14"/>
      <c r="H4" s="14">
        <f>H5</f>
        <v>3730608</v>
      </c>
      <c r="I4" s="14"/>
      <c r="J4" s="14">
        <f>SUM(J7:J8)</f>
        <v>5670523</v>
      </c>
      <c r="K4" s="14"/>
      <c r="L4" s="14">
        <f>H4+J4</f>
        <v>9401131</v>
      </c>
      <c r="M4" s="15"/>
      <c r="N4" s="16"/>
    </row>
    <row r="5" spans="1:14" s="11" customFormat="1" ht="17.45" customHeight="1">
      <c r="A5" s="17" t="s">
        <v>41</v>
      </c>
      <c r="B5" s="67"/>
      <c r="C5" s="18"/>
      <c r="D5" s="67"/>
      <c r="E5" s="13"/>
      <c r="F5" s="13"/>
      <c r="G5" s="13"/>
      <c r="H5" s="13">
        <f>H6</f>
        <v>3730608</v>
      </c>
      <c r="I5" s="13"/>
      <c r="J5" s="13"/>
      <c r="K5" s="13"/>
      <c r="L5" s="13">
        <f>F5+H5+J5</f>
        <v>3730608</v>
      </c>
      <c r="M5" s="19"/>
    </row>
    <row r="6" spans="1:14" s="11" customFormat="1" ht="17.45" customHeight="1">
      <c r="A6" s="20" t="s">
        <v>42</v>
      </c>
      <c r="B6" s="67"/>
      <c r="C6" s="21">
        <f>구조해석!D8</f>
        <v>12</v>
      </c>
      <c r="D6" s="67" t="s">
        <v>15</v>
      </c>
      <c r="E6" s="13"/>
      <c r="F6" s="13"/>
      <c r="G6" s="13">
        <f>기초노임단가!B12</f>
        <v>310884</v>
      </c>
      <c r="H6" s="13">
        <f>INT(C6*G6)</f>
        <v>3730608</v>
      </c>
      <c r="I6" s="13"/>
      <c r="J6" s="13"/>
      <c r="K6" s="13"/>
      <c r="L6" s="13">
        <f>F6+H6+J6</f>
        <v>3730608</v>
      </c>
      <c r="M6" s="19"/>
    </row>
    <row r="7" spans="1:14" s="11" customFormat="1" ht="17.45" customHeight="1">
      <c r="A7" s="17" t="s">
        <v>43</v>
      </c>
      <c r="B7" s="67" t="s">
        <v>44</v>
      </c>
      <c r="C7" s="22">
        <v>110</v>
      </c>
      <c r="D7" s="67" t="s">
        <v>45</v>
      </c>
      <c r="E7" s="13"/>
      <c r="F7" s="13"/>
      <c r="G7" s="13"/>
      <c r="H7" s="13"/>
      <c r="I7" s="13">
        <f>H5</f>
        <v>3730608</v>
      </c>
      <c r="J7" s="13">
        <f>INT((I7*C7)/100)</f>
        <v>4103668</v>
      </c>
      <c r="K7" s="13"/>
      <c r="L7" s="13">
        <f>F7+H7+J7</f>
        <v>4103668</v>
      </c>
      <c r="M7" s="19"/>
    </row>
    <row r="8" spans="1:14" s="11" customFormat="1" ht="17.45" customHeight="1">
      <c r="A8" s="17" t="s">
        <v>46</v>
      </c>
      <c r="B8" s="67" t="s">
        <v>47</v>
      </c>
      <c r="C8" s="22">
        <v>20</v>
      </c>
      <c r="D8" s="67" t="s">
        <v>45</v>
      </c>
      <c r="E8" s="13"/>
      <c r="F8" s="13"/>
      <c r="G8" s="13"/>
      <c r="H8" s="13"/>
      <c r="I8" s="13">
        <f>(H5+J7)</f>
        <v>7834276</v>
      </c>
      <c r="J8" s="13">
        <f>INT((I8*C8)/100)</f>
        <v>1566855</v>
      </c>
      <c r="K8" s="13"/>
      <c r="L8" s="13">
        <f>F8+H8+J8</f>
        <v>1566855</v>
      </c>
      <c r="M8" s="19"/>
    </row>
    <row r="9" spans="1:14" s="11" customFormat="1" ht="17.45" customHeight="1">
      <c r="A9" s="17"/>
      <c r="B9" s="67"/>
      <c r="C9" s="22"/>
      <c r="D9" s="67"/>
      <c r="E9" s="13"/>
      <c r="F9" s="13"/>
      <c r="G9" s="13"/>
      <c r="H9" s="13"/>
      <c r="I9" s="13"/>
      <c r="J9" s="13"/>
      <c r="K9" s="13"/>
      <c r="L9" s="13"/>
      <c r="M9" s="19"/>
    </row>
    <row r="10" spans="1:14" s="26" customFormat="1" ht="17.45" customHeight="1">
      <c r="A10" s="23" t="s">
        <v>524</v>
      </c>
      <c r="B10" s="23"/>
      <c r="C10" s="23"/>
      <c r="D10" s="23"/>
      <c r="E10" s="24"/>
      <c r="F10" s="25">
        <f>SUM(F12:F27)</f>
        <v>2014724.32</v>
      </c>
      <c r="G10" s="24"/>
      <c r="H10" s="25">
        <f>SUM(H12:H27)</f>
        <v>4974144</v>
      </c>
      <c r="I10" s="24"/>
      <c r="J10" s="25">
        <f>SUM(J11:J27)</f>
        <v>7693245</v>
      </c>
      <c r="K10" s="25"/>
      <c r="L10" s="25"/>
      <c r="M10" s="67"/>
    </row>
    <row r="11" spans="1:14" s="26" customFormat="1" ht="17.45" customHeight="1">
      <c r="A11" s="27" t="s">
        <v>85</v>
      </c>
      <c r="B11" s="67"/>
      <c r="C11" s="67"/>
      <c r="D11" s="67"/>
      <c r="E11" s="28"/>
      <c r="F11" s="28"/>
      <c r="G11" s="28"/>
      <c r="H11" s="28"/>
      <c r="I11" s="28"/>
      <c r="J11" s="28"/>
      <c r="K11" s="28"/>
      <c r="L11" s="28"/>
      <c r="M11" s="67"/>
      <c r="N11" s="11"/>
    </row>
    <row r="12" spans="1:14" s="26" customFormat="1" ht="17.45" customHeight="1">
      <c r="A12" s="27" t="s">
        <v>86</v>
      </c>
      <c r="B12" s="67" t="s">
        <v>87</v>
      </c>
      <c r="C12" s="21">
        <f>재하시험!L6</f>
        <v>11</v>
      </c>
      <c r="D12" s="67" t="s">
        <v>88</v>
      </c>
      <c r="E12" s="29"/>
      <c r="F12" s="29"/>
      <c r="G12" s="29">
        <f>기초노임단가!B12</f>
        <v>310884</v>
      </c>
      <c r="H12" s="29">
        <f>ROUNDDOWN(C12*G12,0)</f>
        <v>3419724</v>
      </c>
      <c r="I12" s="28"/>
      <c r="J12" s="28"/>
      <c r="K12" s="28"/>
      <c r="L12" s="28">
        <f>H12</f>
        <v>3419724</v>
      </c>
      <c r="M12" s="19"/>
      <c r="N12" s="11"/>
    </row>
    <row r="13" spans="1:14" s="26" customFormat="1" ht="17.45" customHeight="1">
      <c r="A13" s="27" t="s">
        <v>89</v>
      </c>
      <c r="B13" s="67" t="s">
        <v>87</v>
      </c>
      <c r="C13" s="21">
        <f>재하시험!L14</f>
        <v>5</v>
      </c>
      <c r="D13" s="67" t="s">
        <v>88</v>
      </c>
      <c r="E13" s="29"/>
      <c r="F13" s="29"/>
      <c r="G13" s="29">
        <f>기초노임단가!B12</f>
        <v>310884</v>
      </c>
      <c r="H13" s="29">
        <f>ROUNDDOWN(C13*G13,0)</f>
        <v>1554420</v>
      </c>
      <c r="I13" s="28"/>
      <c r="J13" s="28"/>
      <c r="K13" s="28"/>
      <c r="L13" s="28">
        <f>H13</f>
        <v>1554420</v>
      </c>
      <c r="M13" s="19"/>
      <c r="N13" s="11"/>
    </row>
    <row r="14" spans="1:14" s="26" customFormat="1" ht="17.45" customHeight="1">
      <c r="A14" s="27" t="s">
        <v>90</v>
      </c>
      <c r="B14" s="67" t="s">
        <v>91</v>
      </c>
      <c r="C14" s="67">
        <v>110</v>
      </c>
      <c r="D14" s="67" t="s">
        <v>92</v>
      </c>
      <c r="E14" s="29"/>
      <c r="F14" s="29"/>
      <c r="G14" s="29"/>
      <c r="H14" s="29"/>
      <c r="I14" s="28">
        <f>H12+H13</f>
        <v>4974144</v>
      </c>
      <c r="J14" s="29">
        <f>ROUNDDOWN(I14*C14*0.01,0)</f>
        <v>5471558</v>
      </c>
      <c r="K14" s="29"/>
      <c r="L14" s="29">
        <f>J14</f>
        <v>5471558</v>
      </c>
      <c r="M14" s="30"/>
    </row>
    <row r="15" spans="1:14" s="11" customFormat="1" ht="17.45" customHeight="1">
      <c r="A15" s="27" t="s">
        <v>93</v>
      </c>
      <c r="B15" s="67" t="s">
        <v>94</v>
      </c>
      <c r="C15" s="67">
        <v>20</v>
      </c>
      <c r="D15" s="67" t="s">
        <v>92</v>
      </c>
      <c r="E15" s="29"/>
      <c r="F15" s="29"/>
      <c r="G15" s="29"/>
      <c r="H15" s="29"/>
      <c r="I15" s="28">
        <f>L11+L14</f>
        <v>5471558</v>
      </c>
      <c r="J15" s="29">
        <f>ROUNDDOWN(I15*C15*0.01,0)</f>
        <v>1094311</v>
      </c>
      <c r="K15" s="29"/>
      <c r="L15" s="29">
        <f>J15</f>
        <v>1094311</v>
      </c>
      <c r="M15" s="30"/>
    </row>
    <row r="16" spans="1:14" s="31" customFormat="1" ht="17.45" customHeight="1">
      <c r="A16" s="27" t="s">
        <v>319</v>
      </c>
      <c r="B16" s="32"/>
      <c r="C16" s="32"/>
      <c r="D16" s="32"/>
      <c r="E16" s="33"/>
      <c r="F16" s="33"/>
      <c r="H16" s="33"/>
      <c r="I16" s="34"/>
      <c r="J16" s="33"/>
      <c r="K16" s="33"/>
      <c r="L16" s="29"/>
      <c r="M16" s="35"/>
    </row>
    <row r="17" spans="1:13" ht="17.45" customHeight="1">
      <c r="A17" s="27" t="s">
        <v>320</v>
      </c>
      <c r="B17" s="307"/>
      <c r="C17" s="307"/>
      <c r="D17" s="308"/>
      <c r="E17" s="309"/>
      <c r="F17" s="29">
        <f>SUM(F18:F21)</f>
        <v>910000</v>
      </c>
      <c r="G17" s="309"/>
      <c r="H17" s="309"/>
      <c r="I17" s="309"/>
      <c r="J17" s="309"/>
      <c r="K17" s="309"/>
      <c r="L17" s="29">
        <f>F17</f>
        <v>910000</v>
      </c>
      <c r="M17" s="309"/>
    </row>
    <row r="18" spans="1:13" ht="17.45" customHeight="1">
      <c r="A18" s="27" t="s">
        <v>325</v>
      </c>
      <c r="B18" s="67" t="s">
        <v>324</v>
      </c>
      <c r="C18" s="29">
        <f>재하시험!J24</f>
        <v>30</v>
      </c>
      <c r="D18" s="67" t="s">
        <v>332</v>
      </c>
      <c r="E18" s="29">
        <v>17320</v>
      </c>
      <c r="F18" s="29">
        <f>C18*E18</f>
        <v>519600</v>
      </c>
      <c r="G18" s="33"/>
      <c r="H18" s="309"/>
      <c r="I18" s="309"/>
      <c r="J18" s="309"/>
      <c r="K18" s="309"/>
      <c r="L18" s="29">
        <f t="shared" ref="L18:L23" si="0">F18</f>
        <v>519600</v>
      </c>
      <c r="M18" s="309"/>
    </row>
    <row r="19" spans="1:13" ht="17.45" customHeight="1">
      <c r="A19" s="27" t="s">
        <v>326</v>
      </c>
      <c r="B19" s="308"/>
      <c r="C19" s="29">
        <v>2</v>
      </c>
      <c r="D19" s="67" t="s">
        <v>333</v>
      </c>
      <c r="E19" s="29">
        <v>42200</v>
      </c>
      <c r="F19" s="29">
        <f>C19*E19</f>
        <v>84400</v>
      </c>
      <c r="G19" s="309"/>
      <c r="H19" s="309"/>
      <c r="I19" s="309"/>
      <c r="J19" s="309"/>
      <c r="K19" s="309"/>
      <c r="L19" s="29">
        <f t="shared" si="0"/>
        <v>84400</v>
      </c>
      <c r="M19" s="309"/>
    </row>
    <row r="20" spans="1:13" ht="17.45" customHeight="1">
      <c r="A20" s="27" t="s">
        <v>327</v>
      </c>
      <c r="B20" s="308"/>
      <c r="C20" s="29">
        <v>1</v>
      </c>
      <c r="D20" s="67" t="s">
        <v>333</v>
      </c>
      <c r="E20" s="29">
        <v>66000</v>
      </c>
      <c r="F20" s="29">
        <f>C20*E20</f>
        <v>66000</v>
      </c>
      <c r="G20" s="309"/>
      <c r="H20" s="309"/>
      <c r="I20" s="309"/>
      <c r="J20" s="309"/>
      <c r="K20" s="309"/>
      <c r="L20" s="29">
        <f t="shared" si="0"/>
        <v>66000</v>
      </c>
      <c r="M20" s="309"/>
    </row>
    <row r="21" spans="1:13" ht="17.45" customHeight="1">
      <c r="A21" s="27" t="s">
        <v>328</v>
      </c>
      <c r="B21" s="308"/>
      <c r="C21" s="29">
        <v>200</v>
      </c>
      <c r="D21" s="67" t="s">
        <v>334</v>
      </c>
      <c r="E21" s="29">
        <v>1200</v>
      </c>
      <c r="F21" s="29">
        <f>C21*E21</f>
        <v>240000</v>
      </c>
      <c r="G21" s="309"/>
      <c r="H21" s="309"/>
      <c r="I21" s="309"/>
      <c r="J21" s="309"/>
      <c r="K21" s="309"/>
      <c r="L21" s="29">
        <f t="shared" si="0"/>
        <v>240000</v>
      </c>
      <c r="M21" s="309"/>
    </row>
    <row r="22" spans="1:13" ht="17.45" customHeight="1">
      <c r="A22" s="27" t="s">
        <v>321</v>
      </c>
      <c r="B22" s="310"/>
      <c r="C22" s="307"/>
      <c r="D22" s="67"/>
      <c r="E22" s="29"/>
      <c r="F22" s="29">
        <f>(H12+H13)*3%</f>
        <v>149224.32000000001</v>
      </c>
      <c r="G22" s="309"/>
      <c r="H22" s="309"/>
      <c r="I22" s="309"/>
      <c r="J22" s="309"/>
      <c r="K22" s="309"/>
      <c r="L22" s="29">
        <f t="shared" si="0"/>
        <v>149224.32000000001</v>
      </c>
      <c r="M22" s="309"/>
    </row>
    <row r="23" spans="1:13" ht="17.45" customHeight="1">
      <c r="A23" s="27" t="s">
        <v>322</v>
      </c>
      <c r="B23" s="310"/>
      <c r="C23" s="307"/>
      <c r="D23" s="67"/>
      <c r="E23" s="309"/>
      <c r="F23" s="29">
        <f>F17*5%</f>
        <v>45500</v>
      </c>
      <c r="G23" s="309"/>
      <c r="H23" s="309"/>
      <c r="I23" s="309"/>
      <c r="J23" s="309"/>
      <c r="K23" s="309"/>
      <c r="L23" s="29">
        <f t="shared" si="0"/>
        <v>45500</v>
      </c>
      <c r="M23" s="309"/>
    </row>
    <row r="24" spans="1:13" ht="17.45" customHeight="1">
      <c r="A24" s="27" t="s">
        <v>323</v>
      </c>
      <c r="B24" s="310"/>
      <c r="C24" s="307"/>
      <c r="D24" s="67"/>
      <c r="E24" s="309"/>
      <c r="F24" s="29"/>
      <c r="G24" s="309"/>
      <c r="H24" s="309"/>
      <c r="I24" s="309"/>
      <c r="J24" s="309"/>
      <c r="K24" s="309"/>
      <c r="L24" s="29"/>
      <c r="M24" s="309"/>
    </row>
    <row r="25" spans="1:13" ht="17.45" customHeight="1">
      <c r="A25" s="27" t="s">
        <v>329</v>
      </c>
      <c r="B25" s="310"/>
      <c r="C25" s="29">
        <v>1</v>
      </c>
      <c r="D25" s="67" t="s">
        <v>335</v>
      </c>
      <c r="E25" s="309"/>
      <c r="F25" s="29"/>
      <c r="G25" s="309"/>
      <c r="H25" s="309"/>
      <c r="I25" s="29">
        <v>500000</v>
      </c>
      <c r="J25" s="29">
        <f>I25*C25</f>
        <v>500000</v>
      </c>
      <c r="K25" s="309"/>
      <c r="L25" s="29">
        <f>J25</f>
        <v>500000</v>
      </c>
      <c r="M25" s="309"/>
    </row>
    <row r="26" spans="1:13" ht="17.45" customHeight="1">
      <c r="A26" s="27" t="s">
        <v>330</v>
      </c>
      <c r="B26" s="310"/>
      <c r="C26" s="29">
        <v>1</v>
      </c>
      <c r="D26" s="67" t="s">
        <v>335</v>
      </c>
      <c r="E26" s="309"/>
      <c r="F26" s="29"/>
      <c r="G26" s="309"/>
      <c r="H26" s="309"/>
      <c r="I26" s="29">
        <v>114064</v>
      </c>
      <c r="J26" s="29">
        <f>I26*C26</f>
        <v>114064</v>
      </c>
      <c r="K26" s="309"/>
      <c r="L26" s="29">
        <f>J26</f>
        <v>114064</v>
      </c>
      <c r="M26" s="309"/>
    </row>
    <row r="27" spans="1:13" ht="17.45" customHeight="1">
      <c r="A27" s="27" t="s">
        <v>331</v>
      </c>
      <c r="B27" s="310"/>
      <c r="C27" s="29">
        <v>1</v>
      </c>
      <c r="D27" s="67" t="s">
        <v>335</v>
      </c>
      <c r="E27" s="309"/>
      <c r="F27" s="29"/>
      <c r="G27" s="309"/>
      <c r="H27" s="309"/>
      <c r="I27" s="29">
        <v>513312</v>
      </c>
      <c r="J27" s="29">
        <f>I27*C27</f>
        <v>513312</v>
      </c>
      <c r="K27" s="309"/>
      <c r="L27" s="29">
        <f>J27</f>
        <v>513312</v>
      </c>
      <c r="M27" s="309"/>
    </row>
    <row r="28" spans="1:13" ht="20.100000000000001" hidden="1" customHeight="1">
      <c r="A28" s="23" t="s">
        <v>451</v>
      </c>
      <c r="B28" s="309"/>
      <c r="C28" s="309"/>
      <c r="D28" s="309"/>
      <c r="E28" s="29"/>
      <c r="F28" s="29"/>
      <c r="G28" s="29"/>
      <c r="H28" s="29">
        <f>H29</f>
        <v>3741202.8178000003</v>
      </c>
      <c r="I28" s="29"/>
      <c r="J28" s="29"/>
      <c r="K28" s="29"/>
      <c r="L28" s="29"/>
      <c r="M28" s="29"/>
    </row>
    <row r="29" spans="1:13" ht="20.100000000000001" hidden="1" customHeight="1">
      <c r="A29" s="27" t="s">
        <v>452</v>
      </c>
      <c r="B29" s="309"/>
      <c r="C29" s="309"/>
      <c r="D29" s="309"/>
      <c r="E29" s="29"/>
      <c r="F29" s="29"/>
      <c r="G29" s="29"/>
      <c r="H29" s="29">
        <f>SUM(H30:H33)</f>
        <v>3741202.8178000003</v>
      </c>
      <c r="I29" s="29"/>
      <c r="J29" s="29">
        <f>SUM(J30:J33)</f>
        <v>1213398.1979999999</v>
      </c>
      <c r="K29" s="29"/>
      <c r="L29" s="29">
        <f>SUM(L31:L33)</f>
        <v>2476842.8825400001</v>
      </c>
      <c r="M29" s="29"/>
    </row>
    <row r="30" spans="1:13" ht="20.100000000000001" hidden="1" customHeight="1">
      <c r="A30" s="27" t="s">
        <v>415</v>
      </c>
      <c r="B30" s="309"/>
      <c r="C30" s="309"/>
      <c r="D30" s="309"/>
      <c r="E30" s="29"/>
      <c r="F30" s="29"/>
      <c r="G30" s="29"/>
      <c r="H30" s="29">
        <f>L31</f>
        <v>1334738.0178</v>
      </c>
      <c r="I30" s="29"/>
      <c r="J30" s="29">
        <f>J35</f>
        <v>1213398.1979999999</v>
      </c>
      <c r="K30" s="29"/>
      <c r="M30" s="29"/>
    </row>
    <row r="31" spans="1:13" ht="20.100000000000001" hidden="1" customHeight="1">
      <c r="A31" s="27" t="s">
        <v>444</v>
      </c>
      <c r="B31" s="309"/>
      <c r="C31" s="309"/>
      <c r="D31" s="309"/>
      <c r="E31" s="29"/>
      <c r="F31" s="29"/>
      <c r="G31" s="29"/>
      <c r="H31" s="29">
        <f>INT(L31*1.1)</f>
        <v>1468211</v>
      </c>
      <c r="I31" s="29"/>
      <c r="J31" s="29"/>
      <c r="K31" s="29"/>
      <c r="L31" s="29">
        <f>J29*1.1</f>
        <v>1334738.0178</v>
      </c>
      <c r="M31" s="29"/>
    </row>
    <row r="32" spans="1:13" ht="20.100000000000001" hidden="1" customHeight="1">
      <c r="A32" s="27" t="s">
        <v>445</v>
      </c>
      <c r="B32" s="309"/>
      <c r="C32" s="309"/>
      <c r="D32" s="309"/>
      <c r="E32" s="29"/>
      <c r="F32" s="29"/>
      <c r="G32" s="29"/>
      <c r="H32" s="29">
        <f>INT(L31+H31)*0.2</f>
        <v>560589.80000000005</v>
      </c>
      <c r="I32" s="29"/>
      <c r="J32" s="29"/>
      <c r="K32" s="29"/>
      <c r="L32" s="29">
        <f>(J30+L31)*0.3</f>
        <v>764440.86473999999</v>
      </c>
      <c r="M32" s="29"/>
    </row>
    <row r="33" spans="1:13" ht="20.100000000000001" hidden="1" customHeight="1">
      <c r="A33" s="27" t="s">
        <v>416</v>
      </c>
      <c r="B33" s="309"/>
      <c r="C33" s="309"/>
      <c r="D33" s="309"/>
      <c r="E33" s="29"/>
      <c r="F33" s="29"/>
      <c r="G33" s="29"/>
      <c r="H33" s="29">
        <f>H71</f>
        <v>377664</v>
      </c>
      <c r="I33" s="29"/>
      <c r="J33" s="29"/>
      <c r="K33" s="29"/>
      <c r="L33" s="29">
        <f>H71</f>
        <v>377664</v>
      </c>
      <c r="M33" s="29"/>
    </row>
    <row r="34" spans="1:13" ht="20.100000000000001" hidden="1" customHeight="1">
      <c r="A34" s="309"/>
      <c r="B34" s="309"/>
      <c r="C34" s="309"/>
      <c r="D34" s="309"/>
      <c r="E34" s="29"/>
      <c r="F34" s="29"/>
      <c r="G34" s="29"/>
      <c r="H34" s="29"/>
      <c r="I34" s="29"/>
      <c r="J34" s="29"/>
      <c r="K34" s="29"/>
      <c r="L34" s="29"/>
      <c r="M34" s="29"/>
    </row>
    <row r="35" spans="1:13" ht="20.100000000000001" hidden="1" customHeight="1">
      <c r="A35" s="27" t="s">
        <v>453</v>
      </c>
      <c r="B35" s="309"/>
      <c r="C35" s="309"/>
      <c r="D35" s="309"/>
      <c r="E35" s="29"/>
      <c r="G35" s="29"/>
      <c r="H35" s="29">
        <v>1139430</v>
      </c>
      <c r="I35" s="29"/>
      <c r="J35" s="29">
        <f>SUM(J36:J42)</f>
        <v>1213398.1979999999</v>
      </c>
      <c r="K35" s="29"/>
      <c r="L35" s="29"/>
      <c r="M35" s="29"/>
    </row>
    <row r="36" spans="1:13" ht="20.100000000000001" hidden="1" customHeight="1">
      <c r="A36" s="27" t="s">
        <v>417</v>
      </c>
      <c r="B36" s="309"/>
      <c r="C36" s="29">
        <v>1</v>
      </c>
      <c r="D36" s="67" t="s">
        <v>6</v>
      </c>
      <c r="E36" s="29"/>
      <c r="F36" s="29"/>
      <c r="G36" s="29"/>
      <c r="H36" s="29"/>
      <c r="I36" s="29"/>
      <c r="J36" s="29">
        <f>J44</f>
        <v>92434</v>
      </c>
      <c r="K36" s="29"/>
      <c r="L36" s="29"/>
      <c r="M36" s="29"/>
    </row>
    <row r="37" spans="1:13" ht="20.100000000000001" hidden="1" customHeight="1">
      <c r="A37" s="27" t="s">
        <v>418</v>
      </c>
      <c r="B37" s="309"/>
      <c r="C37" s="29">
        <v>1</v>
      </c>
      <c r="D37" s="67" t="s">
        <v>6</v>
      </c>
      <c r="E37" s="29"/>
      <c r="F37" s="29"/>
      <c r="G37" s="29"/>
      <c r="H37" s="29"/>
      <c r="I37" s="29"/>
      <c r="J37" s="29">
        <f>J47</f>
        <v>139298.81</v>
      </c>
      <c r="K37" s="29"/>
      <c r="L37" s="29"/>
      <c r="M37" s="29"/>
    </row>
    <row r="38" spans="1:13" ht="20.100000000000001" hidden="1" customHeight="1">
      <c r="A38" s="27" t="s">
        <v>419</v>
      </c>
      <c r="B38" s="309"/>
      <c r="C38" s="29">
        <v>1</v>
      </c>
      <c r="D38" s="67" t="s">
        <v>6</v>
      </c>
      <c r="E38" s="29"/>
      <c r="F38" s="29"/>
      <c r="G38" s="29"/>
      <c r="H38" s="29"/>
      <c r="I38" s="29"/>
      <c r="J38" s="29">
        <f>J51</f>
        <v>127143.31000000001</v>
      </c>
      <c r="K38" s="29"/>
      <c r="L38" s="29"/>
      <c r="M38" s="29"/>
    </row>
    <row r="39" spans="1:13" ht="20.100000000000001" hidden="1" customHeight="1">
      <c r="A39" s="27" t="s">
        <v>420</v>
      </c>
      <c r="B39" s="309"/>
      <c r="C39" s="29">
        <v>1</v>
      </c>
      <c r="D39" s="67" t="s">
        <v>6</v>
      </c>
      <c r="E39" s="29"/>
      <c r="F39" s="29"/>
      <c r="G39" s="29"/>
      <c r="H39" s="29"/>
      <c r="I39" s="29"/>
      <c r="J39" s="29">
        <f>J56</f>
        <v>244695.62</v>
      </c>
      <c r="K39" s="29"/>
      <c r="L39" s="29"/>
      <c r="M39" s="29"/>
    </row>
    <row r="40" spans="1:13" ht="20.100000000000001" hidden="1" customHeight="1">
      <c r="A40" s="27" t="s">
        <v>421</v>
      </c>
      <c r="B40" s="309"/>
      <c r="C40" s="29">
        <v>1</v>
      </c>
      <c r="D40" s="67" t="s">
        <v>6</v>
      </c>
      <c r="E40" s="29"/>
      <c r="F40" s="29"/>
      <c r="G40" s="29"/>
      <c r="H40" s="29"/>
      <c r="I40" s="29"/>
      <c r="J40" s="29">
        <f>J61</f>
        <v>85871.19</v>
      </c>
      <c r="K40" s="29"/>
      <c r="L40" s="29"/>
      <c r="M40" s="29"/>
    </row>
    <row r="41" spans="1:13" ht="20.100000000000001" hidden="1" customHeight="1">
      <c r="A41" s="27" t="s">
        <v>422</v>
      </c>
      <c r="B41" s="309"/>
      <c r="C41" s="29">
        <v>1</v>
      </c>
      <c r="D41" s="67" t="s">
        <v>6</v>
      </c>
      <c r="E41" s="29"/>
      <c r="F41" s="29"/>
      <c r="G41" s="29"/>
      <c r="H41" s="29"/>
      <c r="I41" s="29"/>
      <c r="J41" s="29">
        <f>J63</f>
        <v>139385.06</v>
      </c>
      <c r="K41" s="29"/>
      <c r="L41" s="29"/>
      <c r="M41" s="29"/>
    </row>
    <row r="42" spans="1:13" ht="20.100000000000001" hidden="1" customHeight="1">
      <c r="A42" s="27" t="s">
        <v>423</v>
      </c>
      <c r="B42" s="309"/>
      <c r="C42" s="29">
        <v>1</v>
      </c>
      <c r="D42" s="67" t="s">
        <v>6</v>
      </c>
      <c r="E42" s="29"/>
      <c r="F42" s="29"/>
      <c r="G42" s="29"/>
      <c r="H42" s="29"/>
      <c r="I42" s="29"/>
      <c r="J42" s="29">
        <f>J66</f>
        <v>384570.20799999998</v>
      </c>
      <c r="K42" s="29"/>
      <c r="L42" s="29"/>
      <c r="M42" s="29"/>
    </row>
    <row r="43" spans="1:13" ht="20.100000000000001" hidden="1" customHeight="1">
      <c r="A43" s="27"/>
      <c r="B43" s="309"/>
      <c r="C43" s="309"/>
      <c r="D43" s="309"/>
      <c r="E43" s="29"/>
      <c r="F43" s="29"/>
      <c r="G43" s="29"/>
      <c r="H43" s="29"/>
      <c r="I43" s="29"/>
      <c r="J43" s="29"/>
      <c r="K43" s="29"/>
      <c r="L43" s="29"/>
      <c r="M43" s="29"/>
    </row>
    <row r="44" spans="1:13" ht="20.100000000000001" hidden="1" customHeight="1">
      <c r="A44" s="27" t="s">
        <v>454</v>
      </c>
      <c r="B44" s="309"/>
      <c r="C44" s="309"/>
      <c r="D44" s="309"/>
      <c r="E44" s="29"/>
      <c r="F44" s="29"/>
      <c r="G44" s="29"/>
      <c r="H44" s="355">
        <f>J44+L44+N44</f>
        <v>92434</v>
      </c>
      <c r="I44" s="29"/>
      <c r="J44" s="29">
        <v>92434</v>
      </c>
      <c r="K44" s="29"/>
      <c r="L44" s="29"/>
      <c r="M44" s="29"/>
    </row>
    <row r="45" spans="1:13" ht="20.100000000000001" hidden="1" customHeight="1">
      <c r="A45" s="27" t="s">
        <v>424</v>
      </c>
      <c r="B45" s="309"/>
      <c r="C45" s="356">
        <v>0.17299999999999999</v>
      </c>
      <c r="D45" s="67" t="s">
        <v>15</v>
      </c>
      <c r="E45" s="29"/>
      <c r="F45" s="29"/>
      <c r="G45" s="29"/>
      <c r="H45" s="29"/>
      <c r="I45" s="29">
        <f>기초노임단가!B11</f>
        <v>373353</v>
      </c>
      <c r="J45" s="29">
        <f>I45*C45</f>
        <v>64590.068999999996</v>
      </c>
      <c r="K45" s="29"/>
      <c r="L45" s="29"/>
      <c r="M45" s="29"/>
    </row>
    <row r="46" spans="1:13" ht="20.100000000000001" hidden="1" customHeight="1">
      <c r="A46" s="27" t="s">
        <v>425</v>
      </c>
      <c r="B46" s="309"/>
      <c r="C46" s="356">
        <v>0.17299999999999999</v>
      </c>
      <c r="D46" s="67" t="s">
        <v>15</v>
      </c>
      <c r="E46" s="29"/>
      <c r="F46" s="29"/>
      <c r="G46" s="29"/>
      <c r="H46" s="29"/>
      <c r="I46" s="29">
        <f>기초노임단가!B12</f>
        <v>310884</v>
      </c>
      <c r="J46" s="29">
        <f t="shared" ref="J46:J69" si="1">I46*C46</f>
        <v>53782.931999999993</v>
      </c>
      <c r="K46" s="29"/>
      <c r="L46" s="29"/>
      <c r="M46" s="29"/>
    </row>
    <row r="47" spans="1:13" ht="20.100000000000001" hidden="1" customHeight="1">
      <c r="A47" s="27" t="s">
        <v>455</v>
      </c>
      <c r="B47" s="309"/>
      <c r="C47" s="357"/>
      <c r="D47" s="309"/>
      <c r="E47" s="29"/>
      <c r="F47" s="29"/>
      <c r="G47" s="29"/>
      <c r="H47" s="29">
        <v>109760</v>
      </c>
      <c r="I47" s="29"/>
      <c r="J47" s="29">
        <f>SUM(J48:J50)</f>
        <v>139298.81</v>
      </c>
      <c r="K47" s="29"/>
      <c r="L47" s="29"/>
      <c r="M47" s="29"/>
    </row>
    <row r="48" spans="1:13" ht="20.100000000000001" hidden="1" customHeight="1">
      <c r="A48" s="27" t="s">
        <v>426</v>
      </c>
      <c r="B48" s="309"/>
      <c r="C48" s="356">
        <v>0.115</v>
      </c>
      <c r="D48" s="67" t="s">
        <v>15</v>
      </c>
      <c r="E48" s="29"/>
      <c r="F48" s="29"/>
      <c r="G48" s="29"/>
      <c r="H48" s="29"/>
      <c r="I48" s="29">
        <f>기초노임단가!B12</f>
        <v>310884</v>
      </c>
      <c r="J48" s="29">
        <f t="shared" si="1"/>
        <v>35751.660000000003</v>
      </c>
      <c r="K48" s="29"/>
      <c r="L48" s="29"/>
      <c r="M48" s="29"/>
    </row>
    <row r="49" spans="1:13" ht="20.100000000000001" hidden="1" customHeight="1">
      <c r="A49" s="27" t="s">
        <v>427</v>
      </c>
      <c r="B49" s="309"/>
      <c r="C49" s="356">
        <v>0.23</v>
      </c>
      <c r="D49" s="67" t="s">
        <v>15</v>
      </c>
      <c r="E49" s="29"/>
      <c r="F49" s="29"/>
      <c r="G49" s="29"/>
      <c r="H49" s="29"/>
      <c r="I49" s="29">
        <f>기초노임단가!B18</f>
        <v>379657</v>
      </c>
      <c r="J49" s="29">
        <f t="shared" si="1"/>
        <v>87321.11</v>
      </c>
      <c r="K49" s="29"/>
      <c r="L49" s="29"/>
      <c r="M49" s="29"/>
    </row>
    <row r="50" spans="1:13" ht="20.100000000000001" hidden="1" customHeight="1">
      <c r="A50" s="27" t="s">
        <v>428</v>
      </c>
      <c r="B50" s="309"/>
      <c r="C50" s="356">
        <v>0.115</v>
      </c>
      <c r="D50" s="67" t="s">
        <v>15</v>
      </c>
      <c r="E50" s="29"/>
      <c r="F50" s="29"/>
      <c r="G50" s="29"/>
      <c r="H50" s="29"/>
      <c r="I50" s="29">
        <v>141096</v>
      </c>
      <c r="J50" s="29">
        <f t="shared" si="1"/>
        <v>16226.04</v>
      </c>
      <c r="K50" s="29"/>
      <c r="L50" s="29"/>
      <c r="M50" s="29"/>
    </row>
    <row r="51" spans="1:13" ht="20.100000000000001" hidden="1" customHeight="1">
      <c r="A51" s="27" t="s">
        <v>456</v>
      </c>
      <c r="B51" s="309"/>
      <c r="C51" s="309"/>
      <c r="D51" s="309"/>
      <c r="E51" s="29"/>
      <c r="F51" s="29"/>
      <c r="G51" s="29"/>
      <c r="H51" s="29">
        <v>208272</v>
      </c>
      <c r="I51" s="29"/>
      <c r="J51" s="29">
        <f>SUM(J52:J55)</f>
        <v>127143.31000000001</v>
      </c>
      <c r="K51" s="29"/>
      <c r="L51" s="29"/>
      <c r="M51" s="29"/>
    </row>
    <row r="52" spans="1:13" ht="20.100000000000001" hidden="1" customHeight="1">
      <c r="A52" s="27" t="s">
        <v>424</v>
      </c>
      <c r="B52" s="309"/>
      <c r="C52" s="356">
        <v>0.115</v>
      </c>
      <c r="D52" s="67" t="s">
        <v>15</v>
      </c>
      <c r="E52" s="29"/>
      <c r="F52" s="29"/>
      <c r="G52" s="29"/>
      <c r="H52" s="29"/>
      <c r="I52" s="29">
        <v>292249</v>
      </c>
      <c r="J52" s="29">
        <f t="shared" si="1"/>
        <v>33608.635000000002</v>
      </c>
      <c r="K52" s="29"/>
      <c r="L52" s="29"/>
      <c r="M52" s="29"/>
    </row>
    <row r="53" spans="1:13" ht="20.100000000000001" hidden="1" customHeight="1">
      <c r="A53" s="27" t="s">
        <v>429</v>
      </c>
      <c r="B53" s="309"/>
      <c r="C53" s="356">
        <v>0.115</v>
      </c>
      <c r="D53" s="67" t="s">
        <v>15</v>
      </c>
      <c r="E53" s="29"/>
      <c r="F53" s="29"/>
      <c r="G53" s="29"/>
      <c r="H53" s="29"/>
      <c r="I53" s="29">
        <v>242055</v>
      </c>
      <c r="J53" s="29">
        <f t="shared" si="1"/>
        <v>27836.325000000001</v>
      </c>
      <c r="K53" s="29"/>
      <c r="L53" s="29"/>
      <c r="M53" s="29"/>
    </row>
    <row r="54" spans="1:13" ht="20.100000000000001" hidden="1" customHeight="1">
      <c r="A54" s="27" t="s">
        <v>427</v>
      </c>
      <c r="B54" s="309"/>
      <c r="C54" s="356">
        <v>0.23</v>
      </c>
      <c r="D54" s="67" t="s">
        <v>15</v>
      </c>
      <c r="E54" s="29"/>
      <c r="F54" s="29"/>
      <c r="G54" s="29"/>
      <c r="H54" s="29"/>
      <c r="I54" s="29">
        <v>285645</v>
      </c>
      <c r="J54" s="29">
        <f t="shared" si="1"/>
        <v>65698.350000000006</v>
      </c>
      <c r="K54" s="29"/>
      <c r="L54" s="29"/>
      <c r="M54" s="29"/>
    </row>
    <row r="55" spans="1:13" ht="20.100000000000001" hidden="1" customHeight="1">
      <c r="A55" s="27" t="s">
        <v>428</v>
      </c>
      <c r="B55" s="309"/>
      <c r="C55" s="356">
        <v>0.57499999999999996</v>
      </c>
      <c r="D55" s="67" t="s">
        <v>15</v>
      </c>
      <c r="E55" s="29"/>
      <c r="F55" s="29"/>
      <c r="G55" s="29"/>
      <c r="H55" s="29"/>
      <c r="I55" s="29">
        <f>기초노임단가!B19</f>
        <v>0</v>
      </c>
      <c r="J55" s="29">
        <f t="shared" si="1"/>
        <v>0</v>
      </c>
      <c r="K55" s="29"/>
      <c r="L55" s="29"/>
      <c r="M55" s="29"/>
    </row>
    <row r="56" spans="1:13" ht="20.100000000000001" hidden="1" customHeight="1">
      <c r="A56" s="27" t="s">
        <v>457</v>
      </c>
      <c r="B56" s="309"/>
      <c r="C56" s="356"/>
      <c r="D56" s="67"/>
      <c r="E56" s="29"/>
      <c r="F56" s="29"/>
      <c r="G56" s="29"/>
      <c r="H56" s="29">
        <v>269717</v>
      </c>
      <c r="I56" s="29"/>
      <c r="J56" s="29">
        <f>SUM(J57:J60)</f>
        <v>244695.62</v>
      </c>
      <c r="K56" s="29"/>
      <c r="L56" s="29"/>
      <c r="M56" s="29"/>
    </row>
    <row r="57" spans="1:13" ht="20.100000000000001" hidden="1" customHeight="1">
      <c r="A57" s="27" t="s">
        <v>424</v>
      </c>
      <c r="B57" s="309"/>
      <c r="C57" s="356">
        <v>0.23</v>
      </c>
      <c r="D57" s="67" t="s">
        <v>15</v>
      </c>
      <c r="E57" s="29"/>
      <c r="F57" s="29"/>
      <c r="G57" s="29"/>
      <c r="H57" s="29"/>
      <c r="I57" s="29">
        <f>기초노임단가!B11</f>
        <v>373353</v>
      </c>
      <c r="J57" s="29">
        <f t="shared" si="1"/>
        <v>85871.19</v>
      </c>
      <c r="K57" s="29"/>
      <c r="L57" s="29"/>
      <c r="M57" s="29"/>
    </row>
    <row r="58" spans="1:13" ht="20.100000000000001" hidden="1" customHeight="1">
      <c r="A58" s="27" t="s">
        <v>426</v>
      </c>
      <c r="B58" s="309"/>
      <c r="C58" s="356">
        <v>0.23</v>
      </c>
      <c r="D58" s="67" t="s">
        <v>15</v>
      </c>
      <c r="E58" s="29"/>
      <c r="F58" s="29"/>
      <c r="G58" s="29"/>
      <c r="H58" s="29"/>
      <c r="I58" s="29">
        <f>기초노임단가!B12</f>
        <v>310884</v>
      </c>
      <c r="J58" s="29">
        <f t="shared" si="1"/>
        <v>71503.320000000007</v>
      </c>
      <c r="K58" s="29"/>
      <c r="L58" s="29"/>
      <c r="M58" s="29"/>
    </row>
    <row r="59" spans="1:13" ht="20.100000000000001" hidden="1" customHeight="1">
      <c r="A59" s="27" t="s">
        <v>427</v>
      </c>
      <c r="B59" s="309"/>
      <c r="C59" s="356">
        <v>0.23</v>
      </c>
      <c r="D59" s="67" t="s">
        <v>15</v>
      </c>
      <c r="E59" s="29"/>
      <c r="F59" s="29"/>
      <c r="G59" s="29"/>
      <c r="H59" s="29"/>
      <c r="I59" s="29">
        <f>기초노임단가!B18</f>
        <v>379657</v>
      </c>
      <c r="J59" s="29">
        <f t="shared" si="1"/>
        <v>87321.11</v>
      </c>
      <c r="K59" s="29"/>
      <c r="L59" s="29"/>
      <c r="M59" s="29"/>
    </row>
    <row r="60" spans="1:13" ht="20.100000000000001" hidden="1" customHeight="1">
      <c r="A60" s="27" t="s">
        <v>428</v>
      </c>
      <c r="B60" s="309"/>
      <c r="C60" s="356">
        <v>0.57499999999999996</v>
      </c>
      <c r="D60" s="67" t="s">
        <v>15</v>
      </c>
      <c r="E60" s="29"/>
      <c r="F60" s="29"/>
      <c r="G60" s="29"/>
      <c r="H60" s="29"/>
      <c r="I60" s="29">
        <f>기초노임단가!B19</f>
        <v>0</v>
      </c>
      <c r="J60" s="29">
        <f t="shared" si="1"/>
        <v>0</v>
      </c>
      <c r="K60" s="29"/>
      <c r="L60" s="29"/>
      <c r="M60" s="29"/>
    </row>
    <row r="61" spans="1:13" ht="20.100000000000001" hidden="1" customHeight="1">
      <c r="A61" s="27" t="s">
        <v>458</v>
      </c>
      <c r="B61" s="309"/>
      <c r="C61" s="356"/>
      <c r="D61" s="67"/>
      <c r="E61" s="29"/>
      <c r="F61" s="29"/>
      <c r="G61" s="29"/>
      <c r="H61" s="29">
        <v>67217</v>
      </c>
      <c r="I61" s="29"/>
      <c r="J61" s="29">
        <f>SUM(J62)</f>
        <v>85871.19</v>
      </c>
      <c r="K61" s="29"/>
      <c r="L61" s="29"/>
      <c r="M61" s="29"/>
    </row>
    <row r="62" spans="1:13" ht="20.100000000000001" hidden="1" customHeight="1">
      <c r="A62" s="27" t="s">
        <v>424</v>
      </c>
      <c r="B62" s="309"/>
      <c r="C62" s="356">
        <v>0.23</v>
      </c>
      <c r="D62" s="67" t="s">
        <v>15</v>
      </c>
      <c r="E62" s="29"/>
      <c r="F62" s="29"/>
      <c r="G62" s="29"/>
      <c r="H62" s="29"/>
      <c r="I62" s="29">
        <f>기초노임단가!B11</f>
        <v>373353</v>
      </c>
      <c r="J62" s="29">
        <f t="shared" si="1"/>
        <v>85871.19</v>
      </c>
      <c r="K62" s="29"/>
      <c r="L62" s="29"/>
      <c r="M62" s="29"/>
    </row>
    <row r="63" spans="1:13" ht="20.100000000000001" hidden="1" customHeight="1">
      <c r="A63" s="27" t="s">
        <v>459</v>
      </c>
      <c r="B63" s="309"/>
      <c r="C63" s="356"/>
      <c r="D63" s="67"/>
      <c r="E63" s="29"/>
      <c r="F63" s="29"/>
      <c r="G63" s="29"/>
      <c r="H63" s="29">
        <v>100450</v>
      </c>
      <c r="I63" s="29"/>
      <c r="J63" s="29">
        <f>SUM(J64:J65)</f>
        <v>139385.06</v>
      </c>
      <c r="K63" s="29"/>
      <c r="L63" s="29"/>
      <c r="M63" s="29"/>
    </row>
    <row r="64" spans="1:13" ht="20.100000000000001" hidden="1" customHeight="1">
      <c r="A64" s="27" t="s">
        <v>425</v>
      </c>
      <c r="B64" s="309"/>
      <c r="C64" s="356">
        <v>0.23</v>
      </c>
      <c r="D64" s="67" t="s">
        <v>15</v>
      </c>
      <c r="E64" s="29"/>
      <c r="F64" s="29"/>
      <c r="G64" s="29"/>
      <c r="H64" s="29"/>
      <c r="I64" s="29">
        <f>기초노임단가!B12</f>
        <v>310884</v>
      </c>
      <c r="J64" s="29">
        <f t="shared" si="1"/>
        <v>71503.320000000007</v>
      </c>
      <c r="K64" s="29"/>
      <c r="L64" s="29"/>
      <c r="M64" s="29"/>
    </row>
    <row r="65" spans="1:13" ht="20.100000000000001" hidden="1" customHeight="1">
      <c r="A65" s="27" t="s">
        <v>430</v>
      </c>
      <c r="B65" s="309"/>
      <c r="C65" s="356">
        <v>0.23</v>
      </c>
      <c r="D65" s="67" t="s">
        <v>15</v>
      </c>
      <c r="E65" s="29"/>
      <c r="F65" s="29"/>
      <c r="G65" s="29"/>
      <c r="H65" s="29"/>
      <c r="I65" s="29">
        <f>기초노임단가!B13</f>
        <v>295138</v>
      </c>
      <c r="J65" s="29">
        <f t="shared" si="1"/>
        <v>67881.740000000005</v>
      </c>
      <c r="K65" s="29"/>
      <c r="L65" s="29"/>
      <c r="M65" s="29"/>
    </row>
    <row r="66" spans="1:13" ht="20.100000000000001" hidden="1" customHeight="1">
      <c r="A66" s="27" t="s">
        <v>460</v>
      </c>
      <c r="B66" s="309"/>
      <c r="C66" s="356"/>
      <c r="D66" s="67"/>
      <c r="E66" s="29"/>
      <c r="F66" s="29"/>
      <c r="G66" s="29"/>
      <c r="H66" s="29">
        <v>291580</v>
      </c>
      <c r="I66" s="29"/>
      <c r="J66" s="29">
        <f>SUM(J67:J69)</f>
        <v>384570.20799999998</v>
      </c>
      <c r="K66" s="29"/>
      <c r="L66" s="29"/>
      <c r="M66" s="29"/>
    </row>
    <row r="67" spans="1:13" ht="20.100000000000001" hidden="1" customHeight="1">
      <c r="A67" s="27" t="s">
        <v>424</v>
      </c>
      <c r="B67" s="309"/>
      <c r="C67" s="356">
        <v>0.57499999999999996</v>
      </c>
      <c r="D67" s="67" t="s">
        <v>15</v>
      </c>
      <c r="E67" s="29"/>
      <c r="F67" s="29"/>
      <c r="G67" s="29"/>
      <c r="H67" s="29"/>
      <c r="I67" s="29">
        <f>기초노임단가!B11</f>
        <v>373353</v>
      </c>
      <c r="J67" s="29">
        <f t="shared" si="1"/>
        <v>214677.97499999998</v>
      </c>
      <c r="K67" s="29"/>
      <c r="L67" s="29"/>
      <c r="M67" s="29"/>
    </row>
    <row r="68" spans="1:13" ht="20.100000000000001" hidden="1" customHeight="1">
      <c r="A68" s="27" t="s">
        <v>425</v>
      </c>
      <c r="B68" s="309"/>
      <c r="C68" s="356">
        <v>0.28699999999999998</v>
      </c>
      <c r="D68" s="67" t="s">
        <v>15</v>
      </c>
      <c r="E68" s="29"/>
      <c r="F68" s="29"/>
      <c r="G68" s="29"/>
      <c r="H68" s="29"/>
      <c r="I68" s="29">
        <f>기초노임단가!B12</f>
        <v>310884</v>
      </c>
      <c r="J68" s="29">
        <f t="shared" si="1"/>
        <v>89223.707999999999</v>
      </c>
      <c r="K68" s="29"/>
      <c r="L68" s="29"/>
      <c r="M68" s="29"/>
    </row>
    <row r="69" spans="1:13" ht="20.100000000000001" hidden="1" customHeight="1">
      <c r="A69" s="27" t="s">
        <v>431</v>
      </c>
      <c r="B69" s="309"/>
      <c r="C69" s="356">
        <v>0.28699999999999998</v>
      </c>
      <c r="D69" s="67" t="s">
        <v>15</v>
      </c>
      <c r="E69" s="29"/>
      <c r="F69" s="29"/>
      <c r="G69" s="29"/>
      <c r="H69" s="29"/>
      <c r="I69" s="29">
        <f>기초노임단가!B15</f>
        <v>281075</v>
      </c>
      <c r="J69" s="29">
        <f t="shared" si="1"/>
        <v>80668.524999999994</v>
      </c>
      <c r="K69" s="29"/>
      <c r="L69" s="29"/>
      <c r="M69" s="29"/>
    </row>
    <row r="70" spans="1:13" ht="20.100000000000001" hidden="1" customHeight="1">
      <c r="A70" s="27"/>
      <c r="B70" s="309"/>
      <c r="C70" s="356"/>
      <c r="D70" s="67"/>
      <c r="E70" s="29"/>
      <c r="F70" s="29"/>
      <c r="G70" s="29"/>
      <c r="H70" s="29"/>
      <c r="I70" s="29"/>
      <c r="J70" s="29"/>
      <c r="K70" s="29"/>
      <c r="L70" s="29"/>
      <c r="M70" s="29"/>
    </row>
    <row r="71" spans="1:13" ht="20.100000000000001" hidden="1" customHeight="1">
      <c r="A71" s="27" t="s">
        <v>461</v>
      </c>
      <c r="B71" s="309"/>
      <c r="C71" s="356"/>
      <c r="D71" s="67"/>
      <c r="E71" s="29"/>
      <c r="F71" s="29"/>
      <c r="G71" s="29"/>
      <c r="H71" s="29">
        <f>L71</f>
        <v>377664</v>
      </c>
      <c r="I71" s="29"/>
      <c r="J71" s="29"/>
      <c r="K71" s="29"/>
      <c r="L71" s="29">
        <f>SUM(L72:L81)</f>
        <v>377664</v>
      </c>
      <c r="M71" s="29"/>
    </row>
    <row r="72" spans="1:13" ht="20.100000000000001" hidden="1" customHeight="1">
      <c r="A72" s="27" t="s">
        <v>432</v>
      </c>
      <c r="B72" s="309"/>
      <c r="C72" s="356">
        <v>0.5</v>
      </c>
      <c r="D72" s="67" t="s">
        <v>335</v>
      </c>
      <c r="E72" s="29"/>
      <c r="F72" s="29"/>
      <c r="G72" s="29"/>
      <c r="H72" s="29"/>
      <c r="I72" s="29"/>
      <c r="J72" s="29"/>
      <c r="K72" s="29">
        <v>100000</v>
      </c>
      <c r="L72" s="29">
        <f>C72*K72</f>
        <v>50000</v>
      </c>
      <c r="M72" s="29"/>
    </row>
    <row r="73" spans="1:13" ht="20.100000000000001" hidden="1" customHeight="1">
      <c r="A73" s="27" t="s">
        <v>433</v>
      </c>
      <c r="B73" s="309"/>
      <c r="C73" s="356">
        <v>4</v>
      </c>
      <c r="D73" s="67" t="s">
        <v>442</v>
      </c>
      <c r="E73" s="29"/>
      <c r="F73" s="29"/>
      <c r="G73" s="29"/>
      <c r="H73" s="29"/>
      <c r="I73" s="29"/>
      <c r="J73" s="29"/>
      <c r="K73" s="29">
        <v>50000</v>
      </c>
      <c r="L73" s="29">
        <f t="shared" ref="L73:L81" si="2">C73*K73</f>
        <v>200000</v>
      </c>
      <c r="M73" s="29"/>
    </row>
    <row r="74" spans="1:13" ht="20.100000000000001" hidden="1" customHeight="1">
      <c r="A74" s="27" t="s">
        <v>434</v>
      </c>
      <c r="B74" s="309"/>
      <c r="C74" s="356">
        <v>0.2</v>
      </c>
      <c r="D74" s="67" t="s">
        <v>335</v>
      </c>
      <c r="E74" s="29"/>
      <c r="F74" s="29"/>
      <c r="G74" s="29"/>
      <c r="H74" s="29"/>
      <c r="I74" s="29"/>
      <c r="J74" s="29"/>
      <c r="K74" s="29">
        <v>70000</v>
      </c>
      <c r="L74" s="29">
        <f t="shared" si="2"/>
        <v>14000</v>
      </c>
      <c r="M74" s="29"/>
    </row>
    <row r="75" spans="1:13" ht="20.100000000000001" hidden="1" customHeight="1">
      <c r="A75" s="27" t="s">
        <v>435</v>
      </c>
      <c r="B75" s="309"/>
      <c r="C75" s="356">
        <v>0.5</v>
      </c>
      <c r="D75" s="67" t="s">
        <v>442</v>
      </c>
      <c r="E75" s="29"/>
      <c r="F75" s="29"/>
      <c r="G75" s="29"/>
      <c r="H75" s="29"/>
      <c r="I75" s="29"/>
      <c r="J75" s="29"/>
      <c r="K75" s="29">
        <v>50000</v>
      </c>
      <c r="L75" s="29">
        <f t="shared" si="2"/>
        <v>25000</v>
      </c>
      <c r="M75" s="29"/>
    </row>
    <row r="76" spans="1:13" ht="20.100000000000001" hidden="1" customHeight="1">
      <c r="A76" s="27" t="s">
        <v>436</v>
      </c>
      <c r="B76" s="309"/>
      <c r="C76" s="356">
        <v>0.5</v>
      </c>
      <c r="D76" s="67" t="s">
        <v>442</v>
      </c>
      <c r="E76" s="29"/>
      <c r="F76" s="29"/>
      <c r="G76" s="29"/>
      <c r="H76" s="29"/>
      <c r="I76" s="29"/>
      <c r="J76" s="29"/>
      <c r="K76" s="29">
        <v>70000</v>
      </c>
      <c r="L76" s="29">
        <f t="shared" si="2"/>
        <v>35000</v>
      </c>
      <c r="M76" s="29"/>
    </row>
    <row r="77" spans="1:13" ht="20.100000000000001" hidden="1" customHeight="1">
      <c r="A77" s="27" t="s">
        <v>437</v>
      </c>
      <c r="B77" s="309"/>
      <c r="C77" s="356">
        <v>0.5</v>
      </c>
      <c r="D77" s="67" t="s">
        <v>442</v>
      </c>
      <c r="E77" s="29"/>
      <c r="F77" s="29"/>
      <c r="G77" s="29"/>
      <c r="H77" s="29"/>
      <c r="I77" s="29"/>
      <c r="J77" s="29"/>
      <c r="K77" s="29">
        <v>10000</v>
      </c>
      <c r="L77" s="29">
        <f t="shared" si="2"/>
        <v>5000</v>
      </c>
      <c r="M77" s="29"/>
    </row>
    <row r="78" spans="1:13" ht="20.100000000000001" hidden="1" customHeight="1">
      <c r="A78" s="27" t="s">
        <v>438</v>
      </c>
      <c r="B78" s="309"/>
      <c r="C78" s="356">
        <v>0.5</v>
      </c>
      <c r="D78" s="67" t="s">
        <v>335</v>
      </c>
      <c r="E78" s="29"/>
      <c r="F78" s="29"/>
      <c r="G78" s="29"/>
      <c r="H78" s="29"/>
      <c r="I78" s="29"/>
      <c r="J78" s="29"/>
      <c r="K78" s="29">
        <v>12000</v>
      </c>
      <c r="L78" s="29">
        <f t="shared" si="2"/>
        <v>6000</v>
      </c>
      <c r="M78" s="29"/>
    </row>
    <row r="79" spans="1:13" ht="20.100000000000001" hidden="1" customHeight="1">
      <c r="A79" s="27" t="s">
        <v>439</v>
      </c>
      <c r="B79" s="309"/>
      <c r="C79" s="356">
        <v>2</v>
      </c>
      <c r="D79" s="67" t="s">
        <v>443</v>
      </c>
      <c r="E79" s="29"/>
      <c r="F79" s="29"/>
      <c r="G79" s="29"/>
      <c r="H79" s="29"/>
      <c r="I79" s="29"/>
      <c r="J79" s="29"/>
      <c r="K79" s="29">
        <v>1332</v>
      </c>
      <c r="L79" s="29">
        <f t="shared" si="2"/>
        <v>2664</v>
      </c>
      <c r="M79" s="29"/>
    </row>
    <row r="80" spans="1:13" ht="20.100000000000001" hidden="1" customHeight="1">
      <c r="A80" s="27" t="s">
        <v>440</v>
      </c>
      <c r="B80" s="309"/>
      <c r="C80" s="356">
        <v>1</v>
      </c>
      <c r="D80" s="67" t="s">
        <v>6</v>
      </c>
      <c r="E80" s="29"/>
      <c r="F80" s="29"/>
      <c r="G80" s="29"/>
      <c r="H80" s="29"/>
      <c r="I80" s="29"/>
      <c r="J80" s="29"/>
      <c r="K80" s="29">
        <v>20000</v>
      </c>
      <c r="L80" s="29">
        <f t="shared" si="2"/>
        <v>20000</v>
      </c>
      <c r="M80" s="29"/>
    </row>
    <row r="81" spans="1:13" ht="20.100000000000001" hidden="1" customHeight="1">
      <c r="A81" s="27" t="s">
        <v>441</v>
      </c>
      <c r="B81" s="309"/>
      <c r="C81" s="356">
        <v>1</v>
      </c>
      <c r="D81" s="67" t="s">
        <v>6</v>
      </c>
      <c r="E81" s="29"/>
      <c r="F81" s="29"/>
      <c r="G81" s="29"/>
      <c r="H81" s="29"/>
      <c r="I81" s="29"/>
      <c r="J81" s="29"/>
      <c r="K81" s="29">
        <v>20000</v>
      </c>
      <c r="L81" s="29">
        <f t="shared" si="2"/>
        <v>20000</v>
      </c>
      <c r="M81" s="29"/>
    </row>
    <row r="82" spans="1:13" ht="20.100000000000001" hidden="1" customHeight="1"/>
    <row r="83" spans="1:13" ht="17.45" customHeight="1">
      <c r="A83" s="309"/>
      <c r="B83" s="309"/>
      <c r="C83" s="309"/>
      <c r="D83" s="309"/>
      <c r="E83" s="309"/>
      <c r="F83" s="309"/>
      <c r="G83" s="309"/>
      <c r="H83" s="309"/>
      <c r="I83" s="309"/>
      <c r="J83" s="309"/>
      <c r="K83" s="309"/>
      <c r="L83" s="309"/>
      <c r="M83" s="309"/>
    </row>
    <row r="84" spans="1:13" ht="17.45" customHeight="1">
      <c r="A84" s="452" t="s">
        <v>521</v>
      </c>
      <c r="B84" s="452"/>
      <c r="C84" s="452"/>
      <c r="D84" s="452"/>
      <c r="E84" s="453"/>
      <c r="F84" s="454"/>
      <c r="G84" s="454"/>
      <c r="H84" s="454">
        <f>H85</f>
        <v>7461216</v>
      </c>
      <c r="I84" s="454"/>
      <c r="J84" s="454">
        <f>SUM(J87:J88)</f>
        <v>11341047</v>
      </c>
      <c r="K84" s="454"/>
      <c r="L84" s="454">
        <f>H84+J84</f>
        <v>18802263</v>
      </c>
      <c r="M84" s="309"/>
    </row>
    <row r="85" spans="1:13" ht="17.45" customHeight="1">
      <c r="A85" s="455" t="s">
        <v>41</v>
      </c>
      <c r="B85" s="32"/>
      <c r="C85" s="456"/>
      <c r="D85" s="32"/>
      <c r="E85" s="453"/>
      <c r="F85" s="453"/>
      <c r="G85" s="453"/>
      <c r="H85" s="453">
        <f>H86</f>
        <v>7461216</v>
      </c>
      <c r="I85" s="453"/>
      <c r="J85" s="453"/>
      <c r="K85" s="453"/>
      <c r="L85" s="453">
        <f>F85+H85+J85</f>
        <v>7461216</v>
      </c>
      <c r="M85" s="309"/>
    </row>
    <row r="86" spans="1:13" ht="17.45" customHeight="1">
      <c r="A86" s="457" t="s">
        <v>42</v>
      </c>
      <c r="B86" s="32"/>
      <c r="C86" s="458">
        <f>내진성능평가!G19</f>
        <v>24</v>
      </c>
      <c r="D86" s="32" t="s">
        <v>15</v>
      </c>
      <c r="E86" s="453"/>
      <c r="F86" s="453"/>
      <c r="G86" s="453">
        <f>기초노임단가!B12</f>
        <v>310884</v>
      </c>
      <c r="H86" s="453">
        <f>INT(C86*G86)</f>
        <v>7461216</v>
      </c>
      <c r="I86" s="453"/>
      <c r="J86" s="453"/>
      <c r="K86" s="453"/>
      <c r="L86" s="453">
        <f>F86+H86+J86</f>
        <v>7461216</v>
      </c>
      <c r="M86" s="309"/>
    </row>
    <row r="87" spans="1:13" ht="17.45" customHeight="1">
      <c r="A87" s="455" t="s">
        <v>43</v>
      </c>
      <c r="B87" s="32" t="s">
        <v>44</v>
      </c>
      <c r="C87" s="459">
        <v>110</v>
      </c>
      <c r="D87" s="32" t="s">
        <v>45</v>
      </c>
      <c r="E87" s="453"/>
      <c r="F87" s="453"/>
      <c r="G87" s="453"/>
      <c r="H87" s="453"/>
      <c r="I87" s="453">
        <f>H85</f>
        <v>7461216</v>
      </c>
      <c r="J87" s="453">
        <f>INT((I87*C87)/100)</f>
        <v>8207337</v>
      </c>
      <c r="K87" s="453"/>
      <c r="L87" s="453">
        <f>F87+H87+J87</f>
        <v>8207337</v>
      </c>
      <c r="M87" s="309"/>
    </row>
    <row r="88" spans="1:13" ht="17.45" customHeight="1">
      <c r="A88" s="455" t="s">
        <v>46</v>
      </c>
      <c r="B88" s="32" t="s">
        <v>47</v>
      </c>
      <c r="C88" s="459">
        <v>20</v>
      </c>
      <c r="D88" s="32" t="s">
        <v>45</v>
      </c>
      <c r="E88" s="453"/>
      <c r="F88" s="453"/>
      <c r="G88" s="453"/>
      <c r="H88" s="453"/>
      <c r="I88" s="453">
        <f>(H85+J87)</f>
        <v>15668553</v>
      </c>
      <c r="J88" s="453">
        <f>INT((I88*C88)/100)</f>
        <v>3133710</v>
      </c>
      <c r="K88" s="453"/>
      <c r="L88" s="453">
        <f>F88+H88+J88</f>
        <v>3133710</v>
      </c>
      <c r="M88" s="309"/>
    </row>
    <row r="89" spans="1:13" ht="17.45" customHeight="1">
      <c r="A89" s="31"/>
      <c r="B89" s="31"/>
      <c r="C89" s="31"/>
      <c r="D89" s="31"/>
      <c r="E89" s="31"/>
      <c r="F89" s="31"/>
      <c r="G89" s="31"/>
      <c r="H89" s="31"/>
      <c r="I89" s="31"/>
      <c r="J89" s="31"/>
      <c r="K89" s="31"/>
      <c r="L89" s="31"/>
    </row>
    <row r="90" spans="1:13" ht="20.100000000000001" customHeight="1"/>
    <row r="91" spans="1:13" ht="20.100000000000001" customHeight="1"/>
    <row r="92" spans="1:13" ht="20.100000000000001" customHeight="1"/>
    <row r="93" spans="1:13" ht="20.100000000000001" customHeight="1"/>
    <row r="94" spans="1:13" ht="20.100000000000001" customHeight="1"/>
    <row r="95" spans="1:13" ht="20.100000000000001" customHeight="1"/>
    <row r="96" spans="1:13" ht="20.100000000000001" customHeight="1"/>
    <row r="97" ht="20.100000000000001" customHeight="1"/>
    <row r="98" ht="20.100000000000001" customHeight="1"/>
    <row r="99" ht="20.100000000000001" customHeight="1"/>
    <row r="100" ht="20.100000000000001" customHeight="1"/>
    <row r="101" ht="20.100000000000001" customHeight="1"/>
    <row r="102" ht="20.100000000000001" customHeight="1"/>
    <row r="103" ht="20.100000000000001" customHeight="1"/>
    <row r="104" ht="20.100000000000001" customHeight="1"/>
    <row r="105" ht="20.100000000000001" customHeight="1"/>
    <row r="106" ht="20.100000000000001" customHeight="1"/>
    <row r="107" ht="20.100000000000001" customHeight="1"/>
    <row r="108" ht="20.100000000000001" customHeight="1"/>
    <row r="109" ht="20.100000000000001" customHeight="1"/>
    <row r="110" ht="25.15" customHeight="1"/>
    <row r="111" ht="25.15" customHeight="1"/>
    <row r="112" ht="25.15" customHeight="1"/>
    <row r="113" ht="25.15" customHeight="1"/>
    <row r="114" ht="25.15" customHeight="1"/>
    <row r="115" ht="25.15" customHeight="1"/>
    <row r="116" ht="25.15" customHeight="1"/>
    <row r="117" ht="25.15" customHeight="1"/>
    <row r="118" ht="25.15" customHeight="1"/>
    <row r="119" ht="25.15" customHeight="1"/>
    <row r="120" ht="25.15" customHeight="1"/>
    <row r="121" ht="25.15" customHeight="1"/>
    <row r="122" ht="25.15" customHeight="1"/>
    <row r="123" ht="25.15" customHeight="1"/>
    <row r="124" ht="25.15" customHeight="1"/>
    <row r="125" ht="25.15" customHeight="1"/>
    <row r="126" ht="25.15" customHeight="1"/>
    <row r="127" ht="25.15" customHeight="1"/>
    <row r="128" ht="25.15" customHeight="1"/>
    <row r="129" ht="25.15" customHeight="1"/>
    <row r="130" ht="25.15" customHeight="1"/>
    <row r="131" ht="25.15" customHeight="1"/>
    <row r="132" ht="25.15" customHeight="1"/>
    <row r="133" ht="25.15" customHeight="1"/>
    <row r="134" ht="25.15" customHeight="1"/>
    <row r="135" ht="25.15" customHeight="1"/>
    <row r="136" ht="25.15" customHeight="1"/>
    <row r="137" ht="25.15" customHeight="1"/>
    <row r="138" ht="25.15" customHeight="1"/>
    <row r="139" ht="25.15" customHeight="1"/>
    <row r="140" ht="25.15" customHeight="1"/>
    <row r="141" ht="25.15" customHeight="1"/>
    <row r="142" ht="25.15" customHeight="1"/>
    <row r="143" ht="25.15" customHeight="1"/>
    <row r="144" ht="25.15" customHeight="1"/>
    <row r="145" ht="25.15" customHeight="1"/>
    <row r="146" ht="25.15" customHeight="1"/>
    <row r="147" ht="25.15" customHeight="1"/>
    <row r="148" ht="25.15" customHeight="1"/>
    <row r="149" ht="25.15" customHeight="1"/>
    <row r="150" ht="25.15" customHeight="1"/>
    <row r="151" ht="25.15" customHeight="1"/>
    <row r="152" ht="25.15" customHeight="1"/>
    <row r="153" ht="25.15" customHeight="1"/>
    <row r="154" ht="25.15" customHeight="1"/>
    <row r="155" ht="25.15" customHeight="1"/>
    <row r="156" ht="25.15" customHeight="1"/>
    <row r="157" ht="25.15" customHeight="1"/>
    <row r="158" ht="25.15" customHeight="1"/>
    <row r="159" ht="25.15" customHeight="1"/>
    <row r="160" ht="25.15" customHeight="1"/>
    <row r="161" ht="25.15" customHeight="1"/>
    <row r="162" ht="25.15" customHeight="1"/>
    <row r="163" ht="25.15" customHeight="1"/>
    <row r="164" ht="25.15" customHeight="1"/>
    <row r="165" ht="25.15" customHeight="1"/>
    <row r="166" ht="25.15" customHeight="1"/>
    <row r="167" ht="25.15" customHeight="1"/>
    <row r="168" ht="25.15" customHeight="1"/>
    <row r="169" ht="25.15" customHeight="1"/>
    <row r="170" ht="25.15" customHeight="1"/>
    <row r="171" ht="25.15" customHeight="1"/>
    <row r="172" ht="25.15" customHeight="1"/>
    <row r="173" ht="25.15" customHeight="1"/>
    <row r="174" ht="25.15" customHeight="1"/>
    <row r="175" ht="25.15" customHeight="1"/>
    <row r="176" ht="25.15" customHeight="1"/>
    <row r="177" ht="25.15" customHeight="1"/>
    <row r="178" ht="25.15" customHeight="1"/>
    <row r="179" ht="25.15" customHeight="1"/>
    <row r="180" ht="25.15" customHeight="1"/>
    <row r="181" ht="25.15" customHeight="1"/>
    <row r="182" ht="25.15" customHeight="1"/>
    <row r="183" ht="25.15" customHeight="1"/>
    <row r="184" ht="25.15" customHeight="1"/>
    <row r="185" ht="25.15" customHeight="1"/>
    <row r="186" ht="25.15" customHeight="1"/>
    <row r="187" ht="25.15" customHeight="1"/>
    <row r="188" ht="25.15" customHeight="1"/>
    <row r="189" ht="25.15" customHeight="1"/>
    <row r="190" ht="25.15" customHeight="1"/>
    <row r="191" ht="25.15" customHeight="1"/>
    <row r="192" ht="25.15" customHeight="1"/>
    <row r="193" ht="25.15" customHeight="1"/>
    <row r="194" ht="25.15" customHeight="1"/>
    <row r="195" ht="25.15" customHeight="1"/>
    <row r="196" ht="25.15" customHeight="1"/>
    <row r="197" ht="25.15" customHeight="1"/>
    <row r="198" ht="25.15" customHeight="1"/>
    <row r="199" ht="25.15" customHeight="1"/>
    <row r="200" ht="25.15" customHeight="1"/>
    <row r="201" ht="25.15" customHeight="1"/>
    <row r="202" ht="25.15" customHeight="1"/>
    <row r="203" ht="25.15" customHeight="1"/>
    <row r="204" ht="25.15" customHeight="1"/>
    <row r="205" ht="25.15" customHeight="1"/>
    <row r="206" ht="25.15" customHeight="1"/>
    <row r="207" ht="25.15" customHeight="1"/>
    <row r="208" ht="25.15" customHeight="1"/>
    <row r="209" ht="25.15" customHeight="1"/>
    <row r="210" ht="25.15" customHeight="1"/>
    <row r="211" ht="25.15" customHeight="1"/>
    <row r="212" ht="25.15" customHeight="1"/>
    <row r="213" ht="25.15" customHeight="1"/>
    <row r="214" ht="25.15" customHeight="1"/>
    <row r="215" ht="25.15" customHeight="1"/>
    <row r="216" ht="25.15" customHeight="1"/>
    <row r="217" ht="25.15" customHeight="1"/>
    <row r="218" ht="25.15" customHeight="1"/>
    <row r="219" ht="25.15" customHeight="1"/>
    <row r="220" ht="25.15" customHeight="1"/>
    <row r="221" ht="25.15" customHeight="1"/>
    <row r="222" ht="25.15" customHeight="1"/>
    <row r="223" ht="25.15" customHeight="1"/>
    <row r="224" ht="25.15" customHeight="1"/>
    <row r="225" ht="25.15" customHeight="1"/>
    <row r="226" ht="25.15" customHeight="1"/>
    <row r="227" ht="25.15" customHeight="1"/>
    <row r="228" ht="25.15" customHeight="1"/>
    <row r="229" ht="25.15" customHeight="1"/>
    <row r="230" ht="25.15" customHeight="1"/>
    <row r="231" ht="25.15" customHeight="1"/>
    <row r="232" ht="25.15" customHeight="1"/>
    <row r="233" ht="25.15" customHeight="1"/>
    <row r="234" ht="25.15" customHeight="1"/>
    <row r="235" ht="25.15" customHeight="1"/>
    <row r="236" ht="25.15" customHeight="1"/>
    <row r="237" ht="25.15" customHeight="1"/>
    <row r="238" ht="25.15" customHeight="1"/>
    <row r="239" ht="25.15" customHeight="1"/>
    <row r="240" ht="25.15" customHeight="1"/>
    <row r="241" ht="25.15" customHeight="1"/>
    <row r="242" ht="25.15" customHeight="1"/>
    <row r="243" ht="25.15" customHeight="1"/>
    <row r="244" ht="25.15" customHeight="1"/>
    <row r="245" ht="25.15" customHeight="1"/>
    <row r="246" ht="25.15" customHeight="1"/>
    <row r="247" ht="25.15" customHeight="1"/>
    <row r="248" ht="25.15" customHeight="1"/>
    <row r="249" ht="25.15" customHeight="1"/>
    <row r="250" ht="25.15" customHeight="1"/>
    <row r="251" ht="25.15" customHeight="1"/>
    <row r="252" ht="25.15" customHeight="1"/>
    <row r="253" ht="25.15" customHeight="1"/>
    <row r="254" ht="25.15" customHeight="1"/>
    <row r="255" ht="25.15" customHeight="1"/>
    <row r="256" ht="25.15" customHeight="1"/>
    <row r="257" ht="25.15" customHeight="1"/>
    <row r="258" ht="25.15" customHeight="1"/>
    <row r="259" ht="25.15" customHeight="1"/>
    <row r="260" ht="25.15" customHeight="1"/>
    <row r="261" ht="25.15" customHeight="1"/>
    <row r="262" ht="25.15" customHeight="1"/>
    <row r="263" ht="25.15" customHeight="1"/>
    <row r="264" ht="25.15" customHeight="1"/>
    <row r="265" ht="25.15" customHeight="1"/>
    <row r="266" ht="25.15" customHeight="1"/>
    <row r="267" ht="25.15" customHeight="1"/>
    <row r="268" ht="25.15" customHeight="1"/>
    <row r="269" ht="25.15" customHeight="1"/>
    <row r="270" ht="25.15" customHeight="1"/>
    <row r="271" ht="25.15" customHeight="1"/>
    <row r="272" ht="25.15" customHeight="1"/>
    <row r="273" ht="25.15" customHeight="1"/>
    <row r="274" ht="25.15" customHeight="1"/>
    <row r="275" ht="25.15" customHeight="1"/>
    <row r="276" ht="25.15" customHeight="1"/>
    <row r="277" ht="25.15" customHeight="1"/>
    <row r="278" ht="25.15" customHeight="1"/>
    <row r="279" ht="25.15" customHeight="1"/>
    <row r="280" ht="25.15" customHeight="1"/>
    <row r="281" ht="25.15" customHeight="1"/>
    <row r="282" ht="25.15" customHeight="1"/>
    <row r="283" ht="25.15" customHeight="1"/>
    <row r="284" ht="25.15" customHeight="1"/>
    <row r="285" ht="25.15" customHeight="1"/>
    <row r="286" ht="25.15" customHeight="1"/>
    <row r="287" ht="25.15" customHeight="1"/>
    <row r="288" ht="25.15" customHeight="1"/>
    <row r="289" ht="25.15" customHeight="1"/>
    <row r="290" ht="25.15" customHeight="1"/>
    <row r="291" ht="25.15" customHeight="1"/>
    <row r="292" ht="25.15" customHeight="1"/>
    <row r="293" ht="25.15" customHeight="1"/>
    <row r="294" ht="25.15" customHeight="1"/>
    <row r="295" ht="25.15" customHeight="1"/>
    <row r="296" ht="25.15" customHeight="1"/>
    <row r="297" ht="25.15" customHeight="1"/>
    <row r="298" ht="25.15" customHeight="1"/>
    <row r="299" ht="25.15" customHeight="1"/>
    <row r="300" ht="25.15" customHeight="1"/>
    <row r="301" ht="25.15" customHeight="1"/>
    <row r="302" ht="25.15" customHeight="1"/>
    <row r="303" ht="25.15" customHeight="1"/>
    <row r="304" ht="25.15" customHeight="1"/>
    <row r="305" ht="25.15" customHeight="1"/>
    <row r="306" ht="25.15" customHeight="1"/>
    <row r="307" ht="25.15" customHeight="1"/>
    <row r="308" ht="25.15" customHeight="1"/>
    <row r="309" ht="25.15" customHeight="1"/>
    <row r="310" ht="25.15" customHeight="1"/>
    <row r="311" ht="25.15" customHeight="1"/>
    <row r="312" ht="25.15" customHeight="1"/>
    <row r="313" ht="25.15" customHeight="1"/>
    <row r="314" ht="25.15" customHeight="1"/>
  </sheetData>
  <mergeCells count="10">
    <mergeCell ref="A1:M1"/>
    <mergeCell ref="A2:A3"/>
    <mergeCell ref="B2:B3"/>
    <mergeCell ref="C2:C3"/>
    <mergeCell ref="D2:D3"/>
    <mergeCell ref="E2:F2"/>
    <mergeCell ref="G2:H2"/>
    <mergeCell ref="I2:J2"/>
    <mergeCell ref="K2:L2"/>
    <mergeCell ref="M2:M3"/>
  </mergeCells>
  <phoneticPr fontId="25" type="noConversion"/>
  <printOptions horizontalCentered="1" gridLinesSet="0"/>
  <pageMargins left="0.51181102362204722" right="0.15748031496062992" top="0.94488188976377963" bottom="0.39370078740157483" header="0.70866141732283472" footer="0.31496062992125984"/>
  <pageSetup paperSize="9" scale="97"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L74"/>
  <sheetViews>
    <sheetView view="pageBreakPreview" zoomScaleNormal="100" zoomScaleSheetLayoutView="100" workbookViewId="0">
      <selection activeCell="I28" sqref="I28"/>
    </sheetView>
  </sheetViews>
  <sheetFormatPr defaultColWidth="20.5" defaultRowHeight="13.5"/>
  <cols>
    <col min="1" max="1" width="54.125" style="3" customWidth="1"/>
    <col min="2" max="3" width="11.625" style="3" customWidth="1"/>
    <col min="4" max="4" width="23.625" style="3" customWidth="1"/>
    <col min="5" max="5" width="14.625" style="3" customWidth="1"/>
    <col min="6" max="6" width="1.75" style="3" customWidth="1"/>
    <col min="7" max="7" width="25.5" style="3" customWidth="1"/>
    <col min="8" max="8" width="5.125" style="3" customWidth="1"/>
    <col min="9" max="9" width="8.125" style="3" customWidth="1"/>
    <col min="10" max="10" width="11.25" style="3" customWidth="1"/>
    <col min="11" max="11" width="5.625" style="3" customWidth="1"/>
    <col min="12" max="12" width="11.125" style="3" customWidth="1"/>
    <col min="13" max="16384" width="20.5" style="3"/>
  </cols>
  <sheetData>
    <row r="1" spans="1:12" s="37" customFormat="1" ht="55.5" customHeight="1">
      <c r="A1" s="570" t="s">
        <v>518</v>
      </c>
      <c r="B1" s="571"/>
      <c r="C1" s="571"/>
      <c r="D1" s="571"/>
      <c r="E1" s="571"/>
      <c r="F1" s="36"/>
      <c r="G1" s="36"/>
      <c r="H1" s="36"/>
      <c r="I1" s="36"/>
      <c r="J1" s="36"/>
      <c r="K1" s="36"/>
      <c r="L1" s="36"/>
    </row>
    <row r="2" spans="1:12" s="37" customFormat="1" ht="17.25" customHeight="1">
      <c r="A2" s="38" t="s">
        <v>16</v>
      </c>
      <c r="B2" s="38"/>
      <c r="C2" s="38"/>
      <c r="D2" s="38"/>
      <c r="E2" s="38"/>
      <c r="F2" s="38"/>
      <c r="G2" s="38"/>
      <c r="K2" s="39"/>
      <c r="L2" s="39"/>
    </row>
    <row r="3" spans="1:12" ht="15" customHeight="1">
      <c r="A3" s="572" t="s">
        <v>17</v>
      </c>
      <c r="B3" s="572" t="s">
        <v>0</v>
      </c>
      <c r="C3" s="572" t="s">
        <v>1</v>
      </c>
      <c r="D3" s="40" t="s">
        <v>18</v>
      </c>
      <c r="E3" s="574" t="s">
        <v>19</v>
      </c>
      <c r="F3" s="41"/>
      <c r="G3" s="568"/>
      <c r="H3" s="568"/>
      <c r="I3" s="568"/>
      <c r="J3" s="42"/>
      <c r="K3" s="569"/>
    </row>
    <row r="4" spans="1:12" ht="15" customHeight="1" thickBot="1">
      <c r="A4" s="573"/>
      <c r="B4" s="573"/>
      <c r="C4" s="573"/>
      <c r="D4" s="43" t="s">
        <v>20</v>
      </c>
      <c r="E4" s="575"/>
      <c r="F4" s="41"/>
      <c r="G4" s="568"/>
      <c r="H4" s="568"/>
      <c r="I4" s="568"/>
      <c r="J4" s="42"/>
      <c r="K4" s="569"/>
    </row>
    <row r="5" spans="1:12" ht="15.75" customHeight="1" thickTop="1">
      <c r="A5" s="299" t="s">
        <v>21</v>
      </c>
      <c r="B5" s="300" t="s">
        <v>22</v>
      </c>
      <c r="C5" s="300">
        <v>1</v>
      </c>
      <c r="D5" s="301">
        <v>7</v>
      </c>
      <c r="E5" s="44"/>
      <c r="G5" s="1"/>
      <c r="H5" s="2"/>
      <c r="I5" s="2"/>
      <c r="J5" s="2"/>
    </row>
    <row r="6" spans="1:12" ht="15.75" customHeight="1">
      <c r="A6" s="4" t="s">
        <v>23</v>
      </c>
      <c r="B6" s="5" t="s">
        <v>22</v>
      </c>
      <c r="C6" s="5">
        <v>1</v>
      </c>
      <c r="D6" s="45">
        <v>10</v>
      </c>
      <c r="E6" s="44"/>
      <c r="G6" s="1"/>
      <c r="H6" s="2"/>
      <c r="I6" s="2"/>
      <c r="J6" s="2"/>
    </row>
    <row r="7" spans="1:12" ht="15.75" customHeight="1">
      <c r="A7" s="4" t="s">
        <v>24</v>
      </c>
      <c r="B7" s="5" t="s">
        <v>22</v>
      </c>
      <c r="C7" s="5">
        <v>1</v>
      </c>
      <c r="D7" s="45">
        <v>8</v>
      </c>
      <c r="E7" s="6"/>
      <c r="G7" s="1"/>
      <c r="H7" s="2"/>
      <c r="I7" s="2"/>
      <c r="J7" s="2"/>
    </row>
    <row r="8" spans="1:12" ht="15.75" customHeight="1">
      <c r="A8" s="449" t="s">
        <v>25</v>
      </c>
      <c r="B8" s="450" t="s">
        <v>22</v>
      </c>
      <c r="C8" s="450">
        <v>1</v>
      </c>
      <c r="D8" s="451">
        <v>12</v>
      </c>
      <c r="E8" s="6" t="s">
        <v>188</v>
      </c>
    </row>
    <row r="9" spans="1:12" ht="15.75" customHeight="1">
      <c r="A9" s="4" t="s">
        <v>26</v>
      </c>
      <c r="B9" s="5" t="s">
        <v>22</v>
      </c>
      <c r="C9" s="5">
        <v>1</v>
      </c>
      <c r="D9" s="45">
        <v>12</v>
      </c>
      <c r="E9" s="6"/>
    </row>
    <row r="10" spans="1:12" ht="15.75" customHeight="1">
      <c r="A10" s="4" t="s">
        <v>27</v>
      </c>
      <c r="B10" s="5" t="s">
        <v>22</v>
      </c>
      <c r="C10" s="5">
        <v>1</v>
      </c>
      <c r="D10" s="45">
        <v>18</v>
      </c>
      <c r="E10" s="6"/>
    </row>
    <row r="11" spans="1:12" ht="15.75" customHeight="1">
      <c r="A11" s="4" t="s">
        <v>28</v>
      </c>
      <c r="B11" s="5" t="s">
        <v>22</v>
      </c>
      <c r="C11" s="5">
        <v>1</v>
      </c>
      <c r="D11" s="45">
        <v>14</v>
      </c>
      <c r="E11" s="6"/>
    </row>
    <row r="12" spans="1:12" ht="15.75" customHeight="1">
      <c r="A12" s="4" t="s">
        <v>29</v>
      </c>
      <c r="B12" s="5" t="s">
        <v>22</v>
      </c>
      <c r="C12" s="5">
        <v>1</v>
      </c>
      <c r="D12" s="45">
        <v>21</v>
      </c>
      <c r="E12" s="6"/>
    </row>
    <row r="13" spans="1:12" ht="15.75" customHeight="1">
      <c r="A13" s="4" t="s">
        <v>30</v>
      </c>
      <c r="B13" s="5" t="s">
        <v>22</v>
      </c>
      <c r="C13" s="5">
        <v>1</v>
      </c>
      <c r="D13" s="45">
        <v>14</v>
      </c>
      <c r="E13" s="6"/>
    </row>
    <row r="14" spans="1:12" ht="15.75" customHeight="1">
      <c r="A14" s="4" t="s">
        <v>31</v>
      </c>
      <c r="B14" s="5" t="s">
        <v>22</v>
      </c>
      <c r="C14" s="5">
        <v>1</v>
      </c>
      <c r="D14" s="45">
        <v>21</v>
      </c>
      <c r="E14" s="6"/>
    </row>
    <row r="15" spans="1:12" ht="15.75" customHeight="1">
      <c r="A15" s="4" t="s">
        <v>32</v>
      </c>
      <c r="B15" s="5" t="s">
        <v>22</v>
      </c>
      <c r="C15" s="5">
        <v>1</v>
      </c>
      <c r="D15" s="45">
        <v>17</v>
      </c>
      <c r="E15" s="6"/>
    </row>
    <row r="16" spans="1:12" ht="15.75" customHeight="1">
      <c r="A16" s="446" t="s">
        <v>476</v>
      </c>
      <c r="B16" s="447" t="s">
        <v>22</v>
      </c>
      <c r="C16" s="447">
        <v>1</v>
      </c>
      <c r="D16" s="448">
        <v>26</v>
      </c>
      <c r="E16" s="6"/>
    </row>
    <row r="17" spans="1:5" ht="15.75" customHeight="1">
      <c r="A17" s="4" t="s">
        <v>33</v>
      </c>
      <c r="B17" s="5" t="s">
        <v>22</v>
      </c>
      <c r="C17" s="5">
        <v>1</v>
      </c>
      <c r="D17" s="45">
        <v>16</v>
      </c>
      <c r="E17" s="6"/>
    </row>
    <row r="18" spans="1:5" ht="15.75" customHeight="1">
      <c r="A18" s="4" t="s">
        <v>463</v>
      </c>
      <c r="B18" s="5" t="s">
        <v>22</v>
      </c>
      <c r="C18" s="5">
        <v>1</v>
      </c>
      <c r="D18" s="45">
        <v>25</v>
      </c>
      <c r="E18" s="6"/>
    </row>
    <row r="19" spans="1:5" ht="15.75" customHeight="1">
      <c r="A19" s="4" t="s">
        <v>34</v>
      </c>
      <c r="B19" s="5" t="s">
        <v>22</v>
      </c>
      <c r="C19" s="5">
        <v>1</v>
      </c>
      <c r="D19" s="45">
        <v>20</v>
      </c>
      <c r="E19" s="6"/>
    </row>
    <row r="20" spans="1:5" ht="15.75" customHeight="1">
      <c r="A20" s="4" t="s">
        <v>462</v>
      </c>
      <c r="B20" s="5" t="s">
        <v>22</v>
      </c>
      <c r="C20" s="5">
        <v>1</v>
      </c>
      <c r="D20" s="45">
        <v>31</v>
      </c>
      <c r="E20" s="6"/>
    </row>
    <row r="21" spans="1:5" ht="15.75" customHeight="1">
      <c r="A21" s="4" t="s">
        <v>35</v>
      </c>
      <c r="B21" s="5" t="s">
        <v>22</v>
      </c>
      <c r="C21" s="5">
        <v>1</v>
      </c>
      <c r="D21" s="45">
        <v>21</v>
      </c>
      <c r="E21" s="6"/>
    </row>
    <row r="22" spans="1:5" ht="16.5" customHeight="1">
      <c r="A22" s="4" t="s">
        <v>36</v>
      </c>
      <c r="B22" s="5" t="s">
        <v>22</v>
      </c>
      <c r="C22" s="5">
        <v>1</v>
      </c>
      <c r="D22" s="45">
        <v>32</v>
      </c>
      <c r="E22" s="6"/>
    </row>
    <row r="23" spans="1:5" ht="16.5" customHeight="1">
      <c r="A23" s="4" t="s">
        <v>37</v>
      </c>
      <c r="B23" s="5" t="s">
        <v>22</v>
      </c>
      <c r="C23" s="5">
        <v>1</v>
      </c>
      <c r="D23" s="45">
        <v>26</v>
      </c>
      <c r="E23" s="6"/>
    </row>
    <row r="24" spans="1:5" ht="16.5" customHeight="1">
      <c r="A24" s="4" t="s">
        <v>38</v>
      </c>
      <c r="B24" s="5" t="s">
        <v>22</v>
      </c>
      <c r="C24" s="5">
        <v>1</v>
      </c>
      <c r="D24" s="45">
        <v>40</v>
      </c>
      <c r="E24" s="6"/>
    </row>
    <row r="25" spans="1:5" ht="16.5" customHeight="1">
      <c r="A25" s="4" t="s">
        <v>39</v>
      </c>
      <c r="B25" s="5" t="s">
        <v>22</v>
      </c>
      <c r="C25" s="5">
        <v>1</v>
      </c>
      <c r="D25" s="45">
        <v>5</v>
      </c>
      <c r="E25" s="6"/>
    </row>
    <row r="26" spans="1:5" ht="16.5" customHeight="1">
      <c r="A26" s="4" t="s">
        <v>40</v>
      </c>
      <c r="B26" s="5" t="s">
        <v>22</v>
      </c>
      <c r="C26" s="5">
        <v>1</v>
      </c>
      <c r="D26" s="45">
        <v>6</v>
      </c>
      <c r="E26" s="6"/>
    </row>
    <row r="27" spans="1:5" ht="16.5" customHeight="1">
      <c r="A27" s="46"/>
    </row>
    <row r="28" spans="1:5" ht="16.5" customHeight="1">
      <c r="A28" s="38"/>
    </row>
    <row r="29" spans="1:5" ht="16.5" customHeight="1">
      <c r="A29" s="46"/>
    </row>
    <row r="30" spans="1:5" ht="16.5" customHeight="1">
      <c r="A30" s="46"/>
    </row>
    <row r="31" spans="1:5" ht="16.5" customHeight="1">
      <c r="A31" s="46"/>
    </row>
    <row r="32" spans="1:5" ht="16.5" customHeight="1">
      <c r="A32" s="46"/>
    </row>
    <row r="33" spans="1:1" ht="16.5" customHeight="1">
      <c r="A33" s="46"/>
    </row>
    <row r="34" spans="1:1" ht="16.5" customHeight="1">
      <c r="A34" s="46"/>
    </row>
    <row r="35" spans="1:1" ht="16.5" customHeight="1">
      <c r="A35" s="46"/>
    </row>
    <row r="36" spans="1:1" ht="16.5" customHeight="1">
      <c r="A36" s="46"/>
    </row>
    <row r="37" spans="1:1" ht="16.5" customHeight="1">
      <c r="A37" s="46"/>
    </row>
    <row r="38" spans="1:1" ht="16.5" customHeight="1">
      <c r="A38" s="46"/>
    </row>
    <row r="39" spans="1:1" ht="16.5" customHeight="1">
      <c r="A39" s="46"/>
    </row>
    <row r="40" spans="1:1" ht="16.5" customHeight="1">
      <c r="A40" s="46"/>
    </row>
    <row r="41" spans="1:1" ht="16.5" customHeight="1">
      <c r="A41" s="46"/>
    </row>
    <row r="42" spans="1:1" ht="16.5" customHeight="1">
      <c r="A42" s="46"/>
    </row>
    <row r="43" spans="1:1" ht="16.5" customHeight="1">
      <c r="A43" s="46"/>
    </row>
    <row r="44" spans="1:1" ht="16.5" customHeight="1">
      <c r="A44" s="46"/>
    </row>
    <row r="45" spans="1:1" ht="16.5" customHeight="1">
      <c r="A45" s="46"/>
    </row>
    <row r="46" spans="1:1" ht="16.5" customHeight="1">
      <c r="A46" s="46"/>
    </row>
    <row r="47" spans="1:1" ht="16.5" customHeight="1">
      <c r="A47" s="46"/>
    </row>
    <row r="48" spans="1:1" ht="16.5" customHeight="1">
      <c r="A48" s="46"/>
    </row>
    <row r="49" spans="1:1" ht="16.5" customHeight="1">
      <c r="A49" s="46"/>
    </row>
    <row r="50" spans="1:1" ht="16.5" customHeight="1">
      <c r="A50" s="46"/>
    </row>
    <row r="51" spans="1:1" ht="16.5" customHeight="1">
      <c r="A51" s="46"/>
    </row>
    <row r="52" spans="1:1" ht="16.5" customHeight="1">
      <c r="A52" s="46"/>
    </row>
    <row r="53" spans="1:1" ht="16.5" customHeight="1">
      <c r="A53" s="46"/>
    </row>
    <row r="54" spans="1:1" ht="16.5" customHeight="1">
      <c r="A54" s="46"/>
    </row>
    <row r="55" spans="1:1" ht="16.5" customHeight="1">
      <c r="A55" s="46"/>
    </row>
    <row r="56" spans="1:1" ht="16.5" customHeight="1">
      <c r="A56" s="46"/>
    </row>
    <row r="57" spans="1:1" ht="23.25" customHeight="1">
      <c r="A57" s="46"/>
    </row>
    <row r="58" spans="1:1" ht="23.25" customHeight="1">
      <c r="A58" s="46"/>
    </row>
    <row r="59" spans="1:1" ht="23.25" customHeight="1">
      <c r="A59" s="46"/>
    </row>
    <row r="60" spans="1:1" ht="23.25" customHeight="1">
      <c r="A60" s="46"/>
    </row>
    <row r="61" spans="1:1" ht="23.25" customHeight="1">
      <c r="A61" s="46"/>
    </row>
    <row r="62" spans="1:1" ht="23.25" customHeight="1">
      <c r="A62" s="46"/>
    </row>
    <row r="63" spans="1:1" ht="23.25" customHeight="1">
      <c r="A63" s="46"/>
    </row>
    <row r="64" spans="1:1" ht="23.25" customHeight="1">
      <c r="A64" s="46"/>
    </row>
    <row r="65" spans="1:1" ht="23.25" customHeight="1">
      <c r="A65" s="46"/>
    </row>
    <row r="66" spans="1:1" ht="23.25" customHeight="1">
      <c r="A66" s="46"/>
    </row>
    <row r="67" spans="1:1" ht="23.25" customHeight="1">
      <c r="A67" s="46"/>
    </row>
    <row r="68" spans="1:1" ht="23.25" customHeight="1">
      <c r="A68" s="46"/>
    </row>
    <row r="69" spans="1:1" ht="23.25" customHeight="1">
      <c r="A69" s="46"/>
    </row>
    <row r="70" spans="1:1" ht="23.25" customHeight="1">
      <c r="A70" s="46"/>
    </row>
    <row r="71" spans="1:1" ht="23.25" customHeight="1">
      <c r="A71" s="46"/>
    </row>
    <row r="72" spans="1:1" ht="23.25" customHeight="1">
      <c r="A72" s="46"/>
    </row>
    <row r="73" spans="1:1" ht="23.25" customHeight="1">
      <c r="A73" s="46"/>
    </row>
    <row r="74" spans="1:1" ht="23.25" customHeight="1">
      <c r="A74" s="46"/>
    </row>
  </sheetData>
  <mergeCells count="9">
    <mergeCell ref="H3:H4"/>
    <mergeCell ref="I3:I4"/>
    <mergeCell ref="K3:K4"/>
    <mergeCell ref="A1:E1"/>
    <mergeCell ref="A3:A4"/>
    <mergeCell ref="B3:B4"/>
    <mergeCell ref="C3:C4"/>
    <mergeCell ref="E3:E4"/>
    <mergeCell ref="G3:G4"/>
  </mergeCells>
  <phoneticPr fontId="8" type="noConversion"/>
  <printOptions horizontalCentered="1"/>
  <pageMargins left="0.70866141732283472" right="0.70866141732283472" top="0.74803149606299213" bottom="0.74803149606299213" header="0.31496062992125984" footer="0.31496062992125984"/>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43EB1D-D6F5-4775-977A-0B1FA7FD8892}">
  <sheetPr>
    <tabColor rgb="FF92D050"/>
    <pageSetUpPr fitToPage="1"/>
  </sheetPr>
  <dimension ref="A1:G19"/>
  <sheetViews>
    <sheetView view="pageBreakPreview" zoomScale="145" zoomScaleNormal="100" zoomScaleSheetLayoutView="145" workbookViewId="0">
      <selection activeCell="F19" sqref="F19"/>
    </sheetView>
  </sheetViews>
  <sheetFormatPr defaultRowHeight="14.25"/>
  <cols>
    <col min="1" max="7" width="18.5" customWidth="1"/>
  </cols>
  <sheetData>
    <row r="1" spans="1:7" ht="60.75" customHeight="1">
      <c r="A1" s="570" t="s">
        <v>490</v>
      </c>
      <c r="B1" s="570"/>
      <c r="C1" s="570"/>
      <c r="D1" s="570"/>
      <c r="E1" s="570"/>
      <c r="F1" s="570"/>
      <c r="G1" s="570"/>
    </row>
    <row r="2" spans="1:7">
      <c r="A2" s="368" t="s">
        <v>491</v>
      </c>
    </row>
    <row r="3" spans="1:7">
      <c r="A3" s="368" t="s">
        <v>492</v>
      </c>
    </row>
    <row r="4" spans="1:7">
      <c r="A4" s="368" t="s">
        <v>493</v>
      </c>
    </row>
    <row r="6" spans="1:7">
      <c r="A6" s="576" t="s">
        <v>50</v>
      </c>
      <c r="B6" s="578" t="s">
        <v>494</v>
      </c>
      <c r="C6" s="578"/>
      <c r="D6" s="578"/>
      <c r="E6" s="580" t="s">
        <v>495</v>
      </c>
      <c r="F6" s="580"/>
      <c r="G6" s="581"/>
    </row>
    <row r="7" spans="1:7">
      <c r="A7" s="577"/>
      <c r="B7" s="579"/>
      <c r="C7" s="579"/>
      <c r="D7" s="579"/>
      <c r="E7" s="582"/>
      <c r="F7" s="582"/>
      <c r="G7" s="583"/>
    </row>
    <row r="8" spans="1:7">
      <c r="A8" s="584" t="s">
        <v>496</v>
      </c>
      <c r="B8" s="585" t="s">
        <v>497</v>
      </c>
      <c r="C8" s="585"/>
      <c r="D8" s="585"/>
      <c r="E8" s="586" t="s">
        <v>498</v>
      </c>
      <c r="F8" s="586"/>
      <c r="G8" s="587"/>
    </row>
    <row r="9" spans="1:7">
      <c r="A9" s="584"/>
      <c r="B9" s="585"/>
      <c r="C9" s="585"/>
      <c r="D9" s="585"/>
      <c r="E9" s="586"/>
      <c r="F9" s="586"/>
      <c r="G9" s="587"/>
    </row>
    <row r="10" spans="1:7">
      <c r="A10" s="584"/>
      <c r="B10" s="585"/>
      <c r="C10" s="585"/>
      <c r="D10" s="585"/>
      <c r="E10" s="586"/>
      <c r="F10" s="586"/>
      <c r="G10" s="587"/>
    </row>
    <row r="11" spans="1:7">
      <c r="A11" s="584" t="s">
        <v>499</v>
      </c>
      <c r="B11" s="590" t="s">
        <v>500</v>
      </c>
      <c r="C11" s="590"/>
      <c r="D11" s="590"/>
      <c r="E11" s="591" t="s">
        <v>501</v>
      </c>
      <c r="F11" s="591"/>
      <c r="G11" s="592"/>
    </row>
    <row r="12" spans="1:7">
      <c r="A12" s="584"/>
      <c r="B12" s="590"/>
      <c r="C12" s="590"/>
      <c r="D12" s="590"/>
      <c r="E12" s="591"/>
      <c r="F12" s="591"/>
      <c r="G12" s="592"/>
    </row>
    <row r="13" spans="1:7">
      <c r="A13" s="584" t="s">
        <v>502</v>
      </c>
      <c r="B13" s="579" t="s">
        <v>503</v>
      </c>
      <c r="C13" s="579"/>
      <c r="D13" s="579"/>
      <c r="E13" s="591" t="s">
        <v>504</v>
      </c>
      <c r="F13" s="591"/>
      <c r="G13" s="592"/>
    </row>
    <row r="14" spans="1:7">
      <c r="A14" s="593"/>
      <c r="B14" s="594"/>
      <c r="C14" s="594"/>
      <c r="D14" s="594"/>
      <c r="E14" s="595"/>
      <c r="F14" s="595"/>
      <c r="G14" s="596"/>
    </row>
    <row r="17" spans="1:7">
      <c r="A17" s="597" t="s">
        <v>209</v>
      </c>
      <c r="B17" s="599" t="s">
        <v>505</v>
      </c>
      <c r="C17" s="599" t="s">
        <v>214</v>
      </c>
      <c r="D17" s="599" t="s">
        <v>506</v>
      </c>
      <c r="E17" s="369" t="s">
        <v>506</v>
      </c>
      <c r="F17" s="601" t="s">
        <v>507</v>
      </c>
      <c r="G17" s="588" t="s">
        <v>508</v>
      </c>
    </row>
    <row r="18" spans="1:7">
      <c r="A18" s="598"/>
      <c r="B18" s="600"/>
      <c r="C18" s="600"/>
      <c r="D18" s="600"/>
      <c r="E18" s="370" t="s">
        <v>509</v>
      </c>
      <c r="F18" s="602"/>
      <c r="G18" s="589"/>
    </row>
    <row r="19" spans="1:7">
      <c r="A19" s="371" t="s">
        <v>515</v>
      </c>
      <c r="B19" s="372" t="str">
        <f>산출서!F13</f>
        <v>RC슬래브교</v>
      </c>
      <c r="C19" s="373" t="s">
        <v>510</v>
      </c>
      <c r="D19" s="373" t="s">
        <v>511</v>
      </c>
      <c r="E19" s="374">
        <f>구조해석!D8</f>
        <v>12</v>
      </c>
      <c r="F19" s="375">
        <v>2</v>
      </c>
      <c r="G19" s="376">
        <f>E19*F19</f>
        <v>24</v>
      </c>
    </row>
  </sheetData>
  <mergeCells count="19">
    <mergeCell ref="G17:G18"/>
    <mergeCell ref="A11:A12"/>
    <mergeCell ref="B11:D12"/>
    <mergeCell ref="E11:G12"/>
    <mergeCell ref="A13:A14"/>
    <mergeCell ref="B13:D14"/>
    <mergeCell ref="E13:G14"/>
    <mergeCell ref="A17:A18"/>
    <mergeCell ref="B17:B18"/>
    <mergeCell ref="C17:C18"/>
    <mergeCell ref="D17:D18"/>
    <mergeCell ref="F17:F18"/>
    <mergeCell ref="A1:G1"/>
    <mergeCell ref="A6:A7"/>
    <mergeCell ref="B6:D7"/>
    <mergeCell ref="E6:G7"/>
    <mergeCell ref="A8:A10"/>
    <mergeCell ref="B8:D10"/>
    <mergeCell ref="E8:G10"/>
  </mergeCells>
  <phoneticPr fontId="8" type="noConversion"/>
  <pageMargins left="0.7" right="0.7" top="0.75" bottom="0.75" header="0.3" footer="0.3"/>
  <pageSetup paperSize="9" scale="95"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L32"/>
  <sheetViews>
    <sheetView view="pageBreakPreview" zoomScaleNormal="100" zoomScaleSheetLayoutView="100" workbookViewId="0">
      <selection activeCell="N31" sqref="N31"/>
    </sheetView>
  </sheetViews>
  <sheetFormatPr defaultColWidth="20.5" defaultRowHeight="13.5"/>
  <cols>
    <col min="1" max="1" width="12.75" style="3" customWidth="1"/>
    <col min="2" max="2" width="20.5" style="3" customWidth="1"/>
    <col min="3" max="3" width="15.25" style="3" customWidth="1"/>
    <col min="4" max="4" width="10.625" style="3" customWidth="1"/>
    <col min="5" max="5" width="9" style="3" customWidth="1"/>
    <col min="6" max="6" width="11.75" style="3" customWidth="1"/>
    <col min="7" max="11" width="8.125" style="3" customWidth="1"/>
    <col min="12" max="12" width="11.125" style="3" customWidth="1"/>
    <col min="13" max="16384" width="20.5" style="3"/>
  </cols>
  <sheetData>
    <row r="1" spans="1:12" s="37" customFormat="1" ht="43.5" customHeight="1">
      <c r="A1" s="570" t="s">
        <v>520</v>
      </c>
      <c r="B1" s="571"/>
      <c r="C1" s="571"/>
      <c r="D1" s="571"/>
      <c r="E1" s="571"/>
      <c r="F1" s="571"/>
      <c r="G1" s="571"/>
      <c r="H1" s="571"/>
      <c r="I1" s="571"/>
      <c r="J1" s="571"/>
      <c r="K1" s="571"/>
      <c r="L1" s="571"/>
    </row>
    <row r="2" spans="1:12" s="37" customFormat="1" ht="20.25" customHeight="1">
      <c r="A2" s="47"/>
      <c r="B2" s="47"/>
      <c r="C2" s="47"/>
      <c r="D2" s="47"/>
      <c r="E2" s="47"/>
      <c r="F2" s="47"/>
      <c r="G2" s="47"/>
      <c r="H2" s="47"/>
      <c r="I2" s="47"/>
      <c r="J2" s="47"/>
      <c r="K2" s="47"/>
      <c r="L2" s="47"/>
    </row>
    <row r="3" spans="1:12" s="37" customFormat="1" ht="23.25" customHeight="1">
      <c r="A3" s="614" t="s">
        <v>48</v>
      </c>
      <c r="B3" s="614"/>
      <c r="C3" s="614"/>
      <c r="D3" s="614"/>
      <c r="E3" s="614"/>
      <c r="F3" s="614"/>
      <c r="K3" s="39"/>
      <c r="L3" s="39"/>
    </row>
    <row r="4" spans="1:12" s="37" customFormat="1" ht="16.5" customHeight="1">
      <c r="A4" s="615" t="s">
        <v>49</v>
      </c>
      <c r="B4" s="616"/>
      <c r="C4" s="617"/>
      <c r="D4" s="618" t="s">
        <v>1</v>
      </c>
      <c r="E4" s="618" t="s">
        <v>0</v>
      </c>
      <c r="F4" s="618" t="s">
        <v>50</v>
      </c>
      <c r="G4" s="619" t="s">
        <v>51</v>
      </c>
      <c r="H4" s="616"/>
      <c r="I4" s="616"/>
      <c r="J4" s="617"/>
      <c r="K4" s="48" t="s">
        <v>52</v>
      </c>
      <c r="L4" s="49" t="s">
        <v>7</v>
      </c>
    </row>
    <row r="5" spans="1:12" s="37" customFormat="1" ht="16.5" customHeight="1" thickBot="1">
      <c r="A5" s="620" t="s">
        <v>53</v>
      </c>
      <c r="B5" s="621"/>
      <c r="C5" s="50" t="s">
        <v>54</v>
      </c>
      <c r="D5" s="573"/>
      <c r="E5" s="573"/>
      <c r="F5" s="573"/>
      <c r="G5" s="50" t="s">
        <v>55</v>
      </c>
      <c r="H5" s="50" t="s">
        <v>56</v>
      </c>
      <c r="I5" s="50" t="s">
        <v>57</v>
      </c>
      <c r="J5" s="50" t="s">
        <v>58</v>
      </c>
      <c r="K5" s="51" t="s">
        <v>7</v>
      </c>
      <c r="L5" s="52" t="s">
        <v>96</v>
      </c>
    </row>
    <row r="6" spans="1:12" s="37" customFormat="1" ht="12" customHeight="1" thickTop="1">
      <c r="A6" s="603" t="s">
        <v>59</v>
      </c>
      <c r="B6" s="606" t="s">
        <v>60</v>
      </c>
      <c r="C6" s="608">
        <v>0.75</v>
      </c>
      <c r="D6" s="606">
        <v>1</v>
      </c>
      <c r="E6" s="606" t="s">
        <v>14</v>
      </c>
      <c r="F6" s="53" t="s">
        <v>61</v>
      </c>
      <c r="G6" s="53">
        <v>1</v>
      </c>
      <c r="H6" s="53">
        <v>1</v>
      </c>
      <c r="I6" s="53">
        <v>2</v>
      </c>
      <c r="J6" s="53">
        <v>2</v>
      </c>
      <c r="K6" s="53"/>
      <c r="L6" s="610">
        <f>ROUNDDOWN(G24*0.8,0)</f>
        <v>11</v>
      </c>
    </row>
    <row r="7" spans="1:12" s="37" customFormat="1" ht="12" customHeight="1">
      <c r="A7" s="604"/>
      <c r="B7" s="607"/>
      <c r="C7" s="609"/>
      <c r="D7" s="607"/>
      <c r="E7" s="607"/>
      <c r="F7" s="54" t="s">
        <v>62</v>
      </c>
      <c r="G7" s="54">
        <v>0.75</v>
      </c>
      <c r="H7" s="54">
        <v>0.75</v>
      </c>
      <c r="I7" s="54">
        <v>0.75</v>
      </c>
      <c r="J7" s="54">
        <v>0.75</v>
      </c>
      <c r="K7" s="54">
        <v>3.8</v>
      </c>
      <c r="L7" s="611"/>
    </row>
    <row r="8" spans="1:12" s="37" customFormat="1" ht="12" customHeight="1">
      <c r="A8" s="604"/>
      <c r="B8" s="572" t="s">
        <v>63</v>
      </c>
      <c r="C8" s="613">
        <v>1</v>
      </c>
      <c r="D8" s="572">
        <v>1</v>
      </c>
      <c r="E8" s="572" t="s">
        <v>14</v>
      </c>
      <c r="F8" s="54" t="s">
        <v>61</v>
      </c>
      <c r="G8" s="54">
        <v>1</v>
      </c>
      <c r="H8" s="54">
        <v>1</v>
      </c>
      <c r="I8" s="54">
        <v>2</v>
      </c>
      <c r="J8" s="54">
        <v>2</v>
      </c>
      <c r="K8" s="54"/>
      <c r="L8" s="611"/>
    </row>
    <row r="9" spans="1:12" s="37" customFormat="1" ht="12" customHeight="1">
      <c r="A9" s="604"/>
      <c r="B9" s="607"/>
      <c r="C9" s="609"/>
      <c r="D9" s="607"/>
      <c r="E9" s="607"/>
      <c r="F9" s="54" t="s">
        <v>62</v>
      </c>
      <c r="G9" s="54">
        <v>1</v>
      </c>
      <c r="H9" s="54">
        <v>1</v>
      </c>
      <c r="I9" s="54">
        <v>1</v>
      </c>
      <c r="J9" s="54">
        <v>1</v>
      </c>
      <c r="K9" s="54">
        <v>5.0599999999999996</v>
      </c>
      <c r="L9" s="611"/>
    </row>
    <row r="10" spans="1:12" s="37" customFormat="1" ht="12" customHeight="1">
      <c r="A10" s="604"/>
      <c r="B10" s="572" t="s">
        <v>64</v>
      </c>
      <c r="C10" s="613">
        <v>0.5</v>
      </c>
      <c r="D10" s="572">
        <v>1</v>
      </c>
      <c r="E10" s="572" t="s">
        <v>14</v>
      </c>
      <c r="F10" s="54" t="s">
        <v>61</v>
      </c>
      <c r="G10" s="54">
        <v>1</v>
      </c>
      <c r="H10" s="54">
        <v>1</v>
      </c>
      <c r="I10" s="54">
        <v>2</v>
      </c>
      <c r="J10" s="54">
        <v>2</v>
      </c>
      <c r="K10" s="54"/>
      <c r="L10" s="611"/>
    </row>
    <row r="11" spans="1:12" s="37" customFormat="1" ht="12" customHeight="1">
      <c r="A11" s="604"/>
      <c r="B11" s="607"/>
      <c r="C11" s="609"/>
      <c r="D11" s="607"/>
      <c r="E11" s="607"/>
      <c r="F11" s="54" t="s">
        <v>62</v>
      </c>
      <c r="G11" s="54">
        <v>0.5</v>
      </c>
      <c r="H11" s="54">
        <v>0.5</v>
      </c>
      <c r="I11" s="54">
        <v>0.5</v>
      </c>
      <c r="J11" s="54">
        <v>0.5</v>
      </c>
      <c r="K11" s="54">
        <v>2.5299999999999998</v>
      </c>
      <c r="L11" s="611"/>
    </row>
    <row r="12" spans="1:12" s="37" customFormat="1" ht="12" customHeight="1">
      <c r="A12" s="604"/>
      <c r="B12" s="572" t="s">
        <v>65</v>
      </c>
      <c r="C12" s="613">
        <v>0.5</v>
      </c>
      <c r="D12" s="572">
        <v>1</v>
      </c>
      <c r="E12" s="572" t="s">
        <v>14</v>
      </c>
      <c r="F12" s="54" t="s">
        <v>61</v>
      </c>
      <c r="G12" s="54">
        <v>1</v>
      </c>
      <c r="H12" s="54">
        <v>1</v>
      </c>
      <c r="I12" s="54">
        <v>2</v>
      </c>
      <c r="J12" s="54">
        <v>2</v>
      </c>
      <c r="K12" s="54"/>
      <c r="L12" s="611"/>
    </row>
    <row r="13" spans="1:12" s="37" customFormat="1" ht="12" customHeight="1">
      <c r="A13" s="605"/>
      <c r="B13" s="607"/>
      <c r="C13" s="609"/>
      <c r="D13" s="607"/>
      <c r="E13" s="607"/>
      <c r="F13" s="54" t="s">
        <v>62</v>
      </c>
      <c r="G13" s="54">
        <v>0.5</v>
      </c>
      <c r="H13" s="54">
        <v>0.5</v>
      </c>
      <c r="I13" s="54">
        <v>0.5</v>
      </c>
      <c r="J13" s="54">
        <v>0.5</v>
      </c>
      <c r="K13" s="54">
        <v>2.5299999999999998</v>
      </c>
      <c r="L13" s="612"/>
    </row>
    <row r="14" spans="1:12" s="37" customFormat="1" ht="12" customHeight="1">
      <c r="A14" s="633" t="s">
        <v>66</v>
      </c>
      <c r="B14" s="572" t="s">
        <v>67</v>
      </c>
      <c r="C14" s="572" t="s">
        <v>68</v>
      </c>
      <c r="D14" s="572">
        <v>1</v>
      </c>
      <c r="E14" s="572" t="s">
        <v>14</v>
      </c>
      <c r="F14" s="54" t="s">
        <v>61</v>
      </c>
      <c r="G14" s="54">
        <v>1</v>
      </c>
      <c r="H14" s="54">
        <v>1</v>
      </c>
      <c r="I14" s="54">
        <v>1</v>
      </c>
      <c r="J14" s="54"/>
      <c r="K14" s="54"/>
      <c r="L14" s="624">
        <f>ROUNDDOWN(H24*0.8,0)</f>
        <v>5</v>
      </c>
    </row>
    <row r="15" spans="1:12" s="37" customFormat="1" ht="14.25">
      <c r="A15" s="604"/>
      <c r="B15" s="607"/>
      <c r="C15" s="607"/>
      <c r="D15" s="607"/>
      <c r="E15" s="607"/>
      <c r="F15" s="54" t="s">
        <v>62</v>
      </c>
      <c r="G15" s="54">
        <v>0.5</v>
      </c>
      <c r="H15" s="54">
        <v>1</v>
      </c>
      <c r="I15" s="54">
        <v>1</v>
      </c>
      <c r="J15" s="54"/>
      <c r="K15" s="54">
        <v>2.4300000000000002</v>
      </c>
      <c r="L15" s="611"/>
    </row>
    <row r="16" spans="1:12" s="37" customFormat="1" ht="12" customHeight="1">
      <c r="A16" s="604"/>
      <c r="B16" s="572" t="s">
        <v>69</v>
      </c>
      <c r="C16" s="572" t="s">
        <v>70</v>
      </c>
      <c r="D16" s="572">
        <v>1</v>
      </c>
      <c r="E16" s="572" t="s">
        <v>14</v>
      </c>
      <c r="F16" s="54" t="s">
        <v>61</v>
      </c>
      <c r="G16" s="54"/>
      <c r="H16" s="54">
        <v>1</v>
      </c>
      <c r="I16" s="54">
        <v>1</v>
      </c>
      <c r="J16" s="54">
        <v>2</v>
      </c>
      <c r="K16" s="54"/>
      <c r="L16" s="611"/>
    </row>
    <row r="17" spans="1:12" s="37" customFormat="1" ht="14.25">
      <c r="A17" s="604"/>
      <c r="B17" s="607"/>
      <c r="C17" s="607"/>
      <c r="D17" s="607"/>
      <c r="E17" s="607"/>
      <c r="F17" s="54" t="s">
        <v>62</v>
      </c>
      <c r="G17" s="54"/>
      <c r="H17" s="54">
        <v>0.25</v>
      </c>
      <c r="I17" s="54">
        <v>1</v>
      </c>
      <c r="J17" s="54">
        <v>1</v>
      </c>
      <c r="K17" s="54">
        <v>2.29</v>
      </c>
      <c r="L17" s="611"/>
    </row>
    <row r="18" spans="1:12" s="37" customFormat="1" ht="12" customHeight="1">
      <c r="A18" s="604"/>
      <c r="B18" s="572" t="s">
        <v>71</v>
      </c>
      <c r="C18" s="572"/>
      <c r="D18" s="572">
        <v>1</v>
      </c>
      <c r="E18" s="572" t="s">
        <v>14</v>
      </c>
      <c r="F18" s="54" t="s">
        <v>61</v>
      </c>
      <c r="G18" s="54"/>
      <c r="H18" s="54">
        <v>1</v>
      </c>
      <c r="I18" s="54">
        <v>1</v>
      </c>
      <c r="J18" s="54"/>
      <c r="K18" s="54"/>
      <c r="L18" s="611"/>
    </row>
    <row r="19" spans="1:12" s="37" customFormat="1" ht="12" customHeight="1">
      <c r="A19" s="634"/>
      <c r="B19" s="626"/>
      <c r="C19" s="626"/>
      <c r="D19" s="626"/>
      <c r="E19" s="626"/>
      <c r="F19" s="55" t="s">
        <v>62</v>
      </c>
      <c r="G19" s="55"/>
      <c r="H19" s="55">
        <v>1</v>
      </c>
      <c r="I19" s="55">
        <v>1</v>
      </c>
      <c r="J19" s="55"/>
      <c r="K19" s="55">
        <v>1.84</v>
      </c>
      <c r="L19" s="625"/>
    </row>
    <row r="20" spans="1:12" s="37" customFormat="1" ht="9.75" customHeight="1">
      <c r="K20" s="39"/>
      <c r="L20" s="39"/>
    </row>
    <row r="21" spans="1:12" s="37" customFormat="1" ht="16.5" customHeight="1">
      <c r="A21" s="643" t="s">
        <v>72</v>
      </c>
      <c r="B21" s="643"/>
      <c r="C21" s="643"/>
      <c r="D21" s="41"/>
      <c r="E21" s="41"/>
      <c r="F21" s="41"/>
      <c r="G21" s="41"/>
      <c r="K21" s="39"/>
      <c r="L21" s="39"/>
    </row>
    <row r="22" spans="1:12" s="37" customFormat="1" ht="12.75" customHeight="1">
      <c r="A22" s="644" t="s">
        <v>50</v>
      </c>
      <c r="B22" s="645"/>
      <c r="C22" s="646"/>
      <c r="D22" s="622" t="s">
        <v>73</v>
      </c>
      <c r="E22" s="622" t="s">
        <v>74</v>
      </c>
      <c r="F22" s="636" t="s">
        <v>75</v>
      </c>
      <c r="G22" s="632" t="s">
        <v>76</v>
      </c>
      <c r="H22" s="632"/>
      <c r="I22" s="632"/>
      <c r="J22" s="632" t="s">
        <v>77</v>
      </c>
      <c r="K22" s="632"/>
      <c r="L22" s="627" t="s">
        <v>78</v>
      </c>
    </row>
    <row r="23" spans="1:12" s="37" customFormat="1" ht="12.75" customHeight="1" thickBot="1">
      <c r="A23" s="647"/>
      <c r="B23" s="648"/>
      <c r="C23" s="649"/>
      <c r="D23" s="623"/>
      <c r="E23" s="623"/>
      <c r="F23" s="637"/>
      <c r="G23" s="56" t="s">
        <v>59</v>
      </c>
      <c r="H23" s="56" t="s">
        <v>66</v>
      </c>
      <c r="I23" s="56" t="s">
        <v>79</v>
      </c>
      <c r="J23" s="635"/>
      <c r="K23" s="635"/>
      <c r="L23" s="628"/>
    </row>
    <row r="24" spans="1:12" s="37" customFormat="1" ht="15" customHeight="1" thickTop="1">
      <c r="A24" s="638" t="s">
        <v>95</v>
      </c>
      <c r="B24" s="641" t="s">
        <v>80</v>
      </c>
      <c r="C24" s="462" t="s">
        <v>81</v>
      </c>
      <c r="D24" s="462">
        <v>1</v>
      </c>
      <c r="E24" s="462">
        <v>1</v>
      </c>
      <c r="F24" s="463">
        <v>1</v>
      </c>
      <c r="G24" s="464">
        <v>14</v>
      </c>
      <c r="H24" s="464">
        <v>7</v>
      </c>
      <c r="I24" s="464">
        <v>21</v>
      </c>
      <c r="J24" s="650">
        <v>30</v>
      </c>
      <c r="K24" s="650"/>
      <c r="L24" s="57" t="s">
        <v>531</v>
      </c>
    </row>
    <row r="25" spans="1:12" s="37" customFormat="1" ht="15" customHeight="1">
      <c r="A25" s="639"/>
      <c r="B25" s="630"/>
      <c r="C25" s="465" t="s">
        <v>318</v>
      </c>
      <c r="D25" s="465">
        <v>1</v>
      </c>
      <c r="E25" s="465">
        <v>1.25</v>
      </c>
      <c r="F25" s="466">
        <v>1.25</v>
      </c>
      <c r="G25" s="467">
        <v>15</v>
      </c>
      <c r="H25" s="467">
        <v>8</v>
      </c>
      <c r="I25" s="467">
        <v>23</v>
      </c>
      <c r="J25" s="651">
        <v>38</v>
      </c>
      <c r="K25" s="651"/>
      <c r="L25" s="58"/>
    </row>
    <row r="26" spans="1:12" s="37" customFormat="1" ht="15" customHeight="1">
      <c r="A26" s="639"/>
      <c r="B26" s="630"/>
      <c r="C26" s="7" t="s">
        <v>82</v>
      </c>
      <c r="D26" s="7">
        <v>1</v>
      </c>
      <c r="E26" s="7">
        <v>1.5</v>
      </c>
      <c r="F26" s="8">
        <v>1.5</v>
      </c>
      <c r="G26" s="9">
        <v>16</v>
      </c>
      <c r="H26" s="9">
        <v>9</v>
      </c>
      <c r="I26" s="9">
        <v>25</v>
      </c>
      <c r="J26" s="632">
        <v>45</v>
      </c>
      <c r="K26" s="632"/>
      <c r="L26" s="58"/>
    </row>
    <row r="27" spans="1:12" s="37" customFormat="1" ht="15" customHeight="1">
      <c r="A27" s="639"/>
      <c r="B27" s="642"/>
      <c r="C27" s="7" t="s">
        <v>83</v>
      </c>
      <c r="D27" s="7">
        <v>1</v>
      </c>
      <c r="E27" s="7">
        <v>1.75</v>
      </c>
      <c r="F27" s="8">
        <v>1.75</v>
      </c>
      <c r="G27" s="9">
        <v>18</v>
      </c>
      <c r="H27" s="9">
        <v>10</v>
      </c>
      <c r="I27" s="9">
        <v>28</v>
      </c>
      <c r="J27" s="632">
        <v>53</v>
      </c>
      <c r="K27" s="632"/>
      <c r="L27" s="58"/>
    </row>
    <row r="28" spans="1:12" s="37" customFormat="1" ht="15" customHeight="1">
      <c r="A28" s="639"/>
      <c r="B28" s="629" t="s">
        <v>84</v>
      </c>
      <c r="C28" s="7" t="s">
        <v>81</v>
      </c>
      <c r="D28" s="7">
        <v>1.5</v>
      </c>
      <c r="E28" s="7">
        <v>1</v>
      </c>
      <c r="F28" s="8">
        <v>1.5</v>
      </c>
      <c r="G28" s="9">
        <v>16</v>
      </c>
      <c r="H28" s="9">
        <v>9</v>
      </c>
      <c r="I28" s="9">
        <v>25</v>
      </c>
      <c r="J28" s="632">
        <v>45</v>
      </c>
      <c r="K28" s="632"/>
      <c r="L28" s="58"/>
    </row>
    <row r="29" spans="1:12" ht="15" customHeight="1">
      <c r="A29" s="639"/>
      <c r="B29" s="630"/>
      <c r="C29" s="7" t="s">
        <v>318</v>
      </c>
      <c r="D29" s="7">
        <v>1.5</v>
      </c>
      <c r="E29" s="7">
        <v>1.25</v>
      </c>
      <c r="F29" s="8">
        <v>1.875</v>
      </c>
      <c r="G29" s="9">
        <v>18</v>
      </c>
      <c r="H29" s="9">
        <v>10</v>
      </c>
      <c r="I29" s="9">
        <v>28</v>
      </c>
      <c r="J29" s="632">
        <v>56</v>
      </c>
      <c r="K29" s="632"/>
      <c r="L29" s="58"/>
    </row>
    <row r="30" spans="1:12" ht="15" customHeight="1">
      <c r="A30" s="639"/>
      <c r="B30" s="630"/>
      <c r="C30" s="7" t="s">
        <v>82</v>
      </c>
      <c r="D30" s="7">
        <v>1.5</v>
      </c>
      <c r="E30" s="7">
        <v>1.5</v>
      </c>
      <c r="F30" s="8">
        <v>2.25</v>
      </c>
      <c r="G30" s="9">
        <v>20</v>
      </c>
      <c r="H30" s="9">
        <v>12</v>
      </c>
      <c r="I30" s="9">
        <v>32</v>
      </c>
      <c r="J30" s="632">
        <v>68</v>
      </c>
      <c r="K30" s="632"/>
      <c r="L30" s="58"/>
    </row>
    <row r="31" spans="1:12" ht="15" customHeight="1">
      <c r="A31" s="640"/>
      <c r="B31" s="631"/>
      <c r="C31" s="7" t="s">
        <v>83</v>
      </c>
      <c r="D31" s="7">
        <v>1.5</v>
      </c>
      <c r="E31" s="7">
        <v>1.75</v>
      </c>
      <c r="F31" s="8">
        <v>2.625</v>
      </c>
      <c r="G31" s="9">
        <v>22</v>
      </c>
      <c r="H31" s="9">
        <v>14</v>
      </c>
      <c r="I31" s="9">
        <v>36</v>
      </c>
      <c r="J31" s="632">
        <v>79</v>
      </c>
      <c r="K31" s="632"/>
      <c r="L31" s="58"/>
    </row>
    <row r="32" spans="1:12" ht="9.75" customHeight="1">
      <c r="F32" s="59"/>
    </row>
  </sheetData>
  <mergeCells count="59">
    <mergeCell ref="J24:K24"/>
    <mergeCell ref="J25:K25"/>
    <mergeCell ref="J26:K26"/>
    <mergeCell ref="J27:K27"/>
    <mergeCell ref="J30:K30"/>
    <mergeCell ref="B28:B31"/>
    <mergeCell ref="J31:K31"/>
    <mergeCell ref="A14:A19"/>
    <mergeCell ref="B14:B15"/>
    <mergeCell ref="C14:C15"/>
    <mergeCell ref="D14:D15"/>
    <mergeCell ref="E14:E15"/>
    <mergeCell ref="J28:K28"/>
    <mergeCell ref="J29:K29"/>
    <mergeCell ref="G22:I22"/>
    <mergeCell ref="J22:K23"/>
    <mergeCell ref="F22:F23"/>
    <mergeCell ref="A24:A31"/>
    <mergeCell ref="B24:B27"/>
    <mergeCell ref="A21:C21"/>
    <mergeCell ref="A22:C23"/>
    <mergeCell ref="B12:B13"/>
    <mergeCell ref="C12:C13"/>
    <mergeCell ref="D22:D23"/>
    <mergeCell ref="E22:E23"/>
    <mergeCell ref="L14:L19"/>
    <mergeCell ref="B16:B17"/>
    <mergeCell ref="C16:C17"/>
    <mergeCell ref="D16:D17"/>
    <mergeCell ref="E16:E17"/>
    <mergeCell ref="B18:B19"/>
    <mergeCell ref="L22:L23"/>
    <mergeCell ref="C18:C19"/>
    <mergeCell ref="D18:D19"/>
    <mergeCell ref="E18:E19"/>
    <mergeCell ref="A1:L1"/>
    <mergeCell ref="A3:F3"/>
    <mergeCell ref="A4:C4"/>
    <mergeCell ref="D4:D5"/>
    <mergeCell ref="E4:E5"/>
    <mergeCell ref="F4:F5"/>
    <mergeCell ref="G4:J4"/>
    <mergeCell ref="A5:B5"/>
    <mergeCell ref="A6:A13"/>
    <mergeCell ref="B6:B7"/>
    <mergeCell ref="C6:C7"/>
    <mergeCell ref="L6:L13"/>
    <mergeCell ref="B8:B9"/>
    <mergeCell ref="C8:C9"/>
    <mergeCell ref="D8:D9"/>
    <mergeCell ref="E8:E9"/>
    <mergeCell ref="D6:D7"/>
    <mergeCell ref="E6:E7"/>
    <mergeCell ref="D12:D13"/>
    <mergeCell ref="E12:E13"/>
    <mergeCell ref="B10:B11"/>
    <mergeCell ref="C10:C11"/>
    <mergeCell ref="D10:D11"/>
    <mergeCell ref="E10:E11"/>
  </mergeCells>
  <phoneticPr fontId="8" type="noConversion"/>
  <printOptions horizontalCentered="1"/>
  <pageMargins left="0.70866141732283472" right="0.70866141732283472" top="0.74803149606299213" bottom="0.74803149606299213" header="0.31496062992125984" footer="0.31496062992125984"/>
  <pageSetup paperSize="9" scale="93"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C29"/>
  <sheetViews>
    <sheetView view="pageBreakPreview" zoomScaleNormal="100" zoomScaleSheetLayoutView="100" workbookViewId="0">
      <selection activeCell="B25" sqref="B25"/>
    </sheetView>
  </sheetViews>
  <sheetFormatPr defaultRowHeight="13.5"/>
  <cols>
    <col min="1" max="1" width="37.25" style="239" customWidth="1"/>
    <col min="2" max="2" width="55.125" style="239" customWidth="1"/>
    <col min="3" max="3" width="27.125" style="239" customWidth="1"/>
    <col min="4" max="256" width="9" style="239"/>
    <col min="257" max="257" width="37.25" style="239" customWidth="1"/>
    <col min="258" max="258" width="55.125" style="239" customWidth="1"/>
    <col min="259" max="259" width="27.125" style="239" customWidth="1"/>
    <col min="260" max="512" width="9" style="239"/>
    <col min="513" max="513" width="37.25" style="239" customWidth="1"/>
    <col min="514" max="514" width="55.125" style="239" customWidth="1"/>
    <col min="515" max="515" width="27.125" style="239" customWidth="1"/>
    <col min="516" max="768" width="9" style="239"/>
    <col min="769" max="769" width="37.25" style="239" customWidth="1"/>
    <col min="770" max="770" width="55.125" style="239" customWidth="1"/>
    <col min="771" max="771" width="27.125" style="239" customWidth="1"/>
    <col min="772" max="1024" width="9" style="239"/>
    <col min="1025" max="1025" width="37.25" style="239" customWidth="1"/>
    <col min="1026" max="1026" width="55.125" style="239" customWidth="1"/>
    <col min="1027" max="1027" width="27.125" style="239" customWidth="1"/>
    <col min="1028" max="1280" width="9" style="239"/>
    <col min="1281" max="1281" width="37.25" style="239" customWidth="1"/>
    <col min="1282" max="1282" width="55.125" style="239" customWidth="1"/>
    <col min="1283" max="1283" width="27.125" style="239" customWidth="1"/>
    <col min="1284" max="1536" width="9" style="239"/>
    <col min="1537" max="1537" width="37.25" style="239" customWidth="1"/>
    <col min="1538" max="1538" width="55.125" style="239" customWidth="1"/>
    <col min="1539" max="1539" width="27.125" style="239" customWidth="1"/>
    <col min="1540" max="1792" width="9" style="239"/>
    <col min="1793" max="1793" width="37.25" style="239" customWidth="1"/>
    <col min="1794" max="1794" width="55.125" style="239" customWidth="1"/>
    <col min="1795" max="1795" width="27.125" style="239" customWidth="1"/>
    <col min="1796" max="2048" width="9" style="239"/>
    <col min="2049" max="2049" width="37.25" style="239" customWidth="1"/>
    <col min="2050" max="2050" width="55.125" style="239" customWidth="1"/>
    <col min="2051" max="2051" width="27.125" style="239" customWidth="1"/>
    <col min="2052" max="2304" width="9" style="239"/>
    <col min="2305" max="2305" width="37.25" style="239" customWidth="1"/>
    <col min="2306" max="2306" width="55.125" style="239" customWidth="1"/>
    <col min="2307" max="2307" width="27.125" style="239" customWidth="1"/>
    <col min="2308" max="2560" width="9" style="239"/>
    <col min="2561" max="2561" width="37.25" style="239" customWidth="1"/>
    <col min="2562" max="2562" width="55.125" style="239" customWidth="1"/>
    <col min="2563" max="2563" width="27.125" style="239" customWidth="1"/>
    <col min="2564" max="2816" width="9" style="239"/>
    <col min="2817" max="2817" width="37.25" style="239" customWidth="1"/>
    <col min="2818" max="2818" width="55.125" style="239" customWidth="1"/>
    <col min="2819" max="2819" width="27.125" style="239" customWidth="1"/>
    <col min="2820" max="3072" width="9" style="239"/>
    <col min="3073" max="3073" width="37.25" style="239" customWidth="1"/>
    <col min="3074" max="3074" width="55.125" style="239" customWidth="1"/>
    <col min="3075" max="3075" width="27.125" style="239" customWidth="1"/>
    <col min="3076" max="3328" width="9" style="239"/>
    <col min="3329" max="3329" width="37.25" style="239" customWidth="1"/>
    <col min="3330" max="3330" width="55.125" style="239" customWidth="1"/>
    <col min="3331" max="3331" width="27.125" style="239" customWidth="1"/>
    <col min="3332" max="3584" width="9" style="239"/>
    <col min="3585" max="3585" width="37.25" style="239" customWidth="1"/>
    <col min="3586" max="3586" width="55.125" style="239" customWidth="1"/>
    <col min="3587" max="3587" width="27.125" style="239" customWidth="1"/>
    <col min="3588" max="3840" width="9" style="239"/>
    <col min="3841" max="3841" width="37.25" style="239" customWidth="1"/>
    <col min="3842" max="3842" width="55.125" style="239" customWidth="1"/>
    <col min="3843" max="3843" width="27.125" style="239" customWidth="1"/>
    <col min="3844" max="4096" width="9" style="239"/>
    <col min="4097" max="4097" width="37.25" style="239" customWidth="1"/>
    <col min="4098" max="4098" width="55.125" style="239" customWidth="1"/>
    <col min="4099" max="4099" width="27.125" style="239" customWidth="1"/>
    <col min="4100" max="4352" width="9" style="239"/>
    <col min="4353" max="4353" width="37.25" style="239" customWidth="1"/>
    <col min="4354" max="4354" width="55.125" style="239" customWidth="1"/>
    <col min="4355" max="4355" width="27.125" style="239" customWidth="1"/>
    <col min="4356" max="4608" width="9" style="239"/>
    <col min="4609" max="4609" width="37.25" style="239" customWidth="1"/>
    <col min="4610" max="4610" width="55.125" style="239" customWidth="1"/>
    <col min="4611" max="4611" width="27.125" style="239" customWidth="1"/>
    <col min="4612" max="4864" width="9" style="239"/>
    <col min="4865" max="4865" width="37.25" style="239" customWidth="1"/>
    <col min="4866" max="4866" width="55.125" style="239" customWidth="1"/>
    <col min="4867" max="4867" width="27.125" style="239" customWidth="1"/>
    <col min="4868" max="5120" width="9" style="239"/>
    <col min="5121" max="5121" width="37.25" style="239" customWidth="1"/>
    <col min="5122" max="5122" width="55.125" style="239" customWidth="1"/>
    <col min="5123" max="5123" width="27.125" style="239" customWidth="1"/>
    <col min="5124" max="5376" width="9" style="239"/>
    <col min="5377" max="5377" width="37.25" style="239" customWidth="1"/>
    <col min="5378" max="5378" width="55.125" style="239" customWidth="1"/>
    <col min="5379" max="5379" width="27.125" style="239" customWidth="1"/>
    <col min="5380" max="5632" width="9" style="239"/>
    <col min="5633" max="5633" width="37.25" style="239" customWidth="1"/>
    <col min="5634" max="5634" width="55.125" style="239" customWidth="1"/>
    <col min="5635" max="5635" width="27.125" style="239" customWidth="1"/>
    <col min="5636" max="5888" width="9" style="239"/>
    <col min="5889" max="5889" width="37.25" style="239" customWidth="1"/>
    <col min="5890" max="5890" width="55.125" style="239" customWidth="1"/>
    <col min="5891" max="5891" width="27.125" style="239" customWidth="1"/>
    <col min="5892" max="6144" width="9" style="239"/>
    <col min="6145" max="6145" width="37.25" style="239" customWidth="1"/>
    <col min="6146" max="6146" width="55.125" style="239" customWidth="1"/>
    <col min="6147" max="6147" width="27.125" style="239" customWidth="1"/>
    <col min="6148" max="6400" width="9" style="239"/>
    <col min="6401" max="6401" width="37.25" style="239" customWidth="1"/>
    <col min="6402" max="6402" width="55.125" style="239" customWidth="1"/>
    <col min="6403" max="6403" width="27.125" style="239" customWidth="1"/>
    <col min="6404" max="6656" width="9" style="239"/>
    <col min="6657" max="6657" width="37.25" style="239" customWidth="1"/>
    <col min="6658" max="6658" width="55.125" style="239" customWidth="1"/>
    <col min="6659" max="6659" width="27.125" style="239" customWidth="1"/>
    <col min="6660" max="6912" width="9" style="239"/>
    <col min="6913" max="6913" width="37.25" style="239" customWidth="1"/>
    <col min="6914" max="6914" width="55.125" style="239" customWidth="1"/>
    <col min="6915" max="6915" width="27.125" style="239" customWidth="1"/>
    <col min="6916" max="7168" width="9" style="239"/>
    <col min="7169" max="7169" width="37.25" style="239" customWidth="1"/>
    <col min="7170" max="7170" width="55.125" style="239" customWidth="1"/>
    <col min="7171" max="7171" width="27.125" style="239" customWidth="1"/>
    <col min="7172" max="7424" width="9" style="239"/>
    <col min="7425" max="7425" width="37.25" style="239" customWidth="1"/>
    <col min="7426" max="7426" width="55.125" style="239" customWidth="1"/>
    <col min="7427" max="7427" width="27.125" style="239" customWidth="1"/>
    <col min="7428" max="7680" width="9" style="239"/>
    <col min="7681" max="7681" width="37.25" style="239" customWidth="1"/>
    <col min="7682" max="7682" width="55.125" style="239" customWidth="1"/>
    <col min="7683" max="7683" width="27.125" style="239" customWidth="1"/>
    <col min="7684" max="7936" width="9" style="239"/>
    <col min="7937" max="7937" width="37.25" style="239" customWidth="1"/>
    <col min="7938" max="7938" width="55.125" style="239" customWidth="1"/>
    <col min="7939" max="7939" width="27.125" style="239" customWidth="1"/>
    <col min="7940" max="8192" width="9" style="239"/>
    <col min="8193" max="8193" width="37.25" style="239" customWidth="1"/>
    <col min="8194" max="8194" width="55.125" style="239" customWidth="1"/>
    <col min="8195" max="8195" width="27.125" style="239" customWidth="1"/>
    <col min="8196" max="8448" width="9" style="239"/>
    <col min="8449" max="8449" width="37.25" style="239" customWidth="1"/>
    <col min="8450" max="8450" width="55.125" style="239" customWidth="1"/>
    <col min="8451" max="8451" width="27.125" style="239" customWidth="1"/>
    <col min="8452" max="8704" width="9" style="239"/>
    <col min="8705" max="8705" width="37.25" style="239" customWidth="1"/>
    <col min="8706" max="8706" width="55.125" style="239" customWidth="1"/>
    <col min="8707" max="8707" width="27.125" style="239" customWidth="1"/>
    <col min="8708" max="8960" width="9" style="239"/>
    <col min="8961" max="8961" width="37.25" style="239" customWidth="1"/>
    <col min="8962" max="8962" width="55.125" style="239" customWidth="1"/>
    <col min="8963" max="8963" width="27.125" style="239" customWidth="1"/>
    <col min="8964" max="9216" width="9" style="239"/>
    <col min="9217" max="9217" width="37.25" style="239" customWidth="1"/>
    <col min="9218" max="9218" width="55.125" style="239" customWidth="1"/>
    <col min="9219" max="9219" width="27.125" style="239" customWidth="1"/>
    <col min="9220" max="9472" width="9" style="239"/>
    <col min="9473" max="9473" width="37.25" style="239" customWidth="1"/>
    <col min="9474" max="9474" width="55.125" style="239" customWidth="1"/>
    <col min="9475" max="9475" width="27.125" style="239" customWidth="1"/>
    <col min="9476" max="9728" width="9" style="239"/>
    <col min="9729" max="9729" width="37.25" style="239" customWidth="1"/>
    <col min="9730" max="9730" width="55.125" style="239" customWidth="1"/>
    <col min="9731" max="9731" width="27.125" style="239" customWidth="1"/>
    <col min="9732" max="9984" width="9" style="239"/>
    <col min="9985" max="9985" width="37.25" style="239" customWidth="1"/>
    <col min="9986" max="9986" width="55.125" style="239" customWidth="1"/>
    <col min="9987" max="9987" width="27.125" style="239" customWidth="1"/>
    <col min="9988" max="10240" width="9" style="239"/>
    <col min="10241" max="10241" width="37.25" style="239" customWidth="1"/>
    <col min="10242" max="10242" width="55.125" style="239" customWidth="1"/>
    <col min="10243" max="10243" width="27.125" style="239" customWidth="1"/>
    <col min="10244" max="10496" width="9" style="239"/>
    <col min="10497" max="10497" width="37.25" style="239" customWidth="1"/>
    <col min="10498" max="10498" width="55.125" style="239" customWidth="1"/>
    <col min="10499" max="10499" width="27.125" style="239" customWidth="1"/>
    <col min="10500" max="10752" width="9" style="239"/>
    <col min="10753" max="10753" width="37.25" style="239" customWidth="1"/>
    <col min="10754" max="10754" width="55.125" style="239" customWidth="1"/>
    <col min="10755" max="10755" width="27.125" style="239" customWidth="1"/>
    <col min="10756" max="11008" width="9" style="239"/>
    <col min="11009" max="11009" width="37.25" style="239" customWidth="1"/>
    <col min="11010" max="11010" width="55.125" style="239" customWidth="1"/>
    <col min="11011" max="11011" width="27.125" style="239" customWidth="1"/>
    <col min="11012" max="11264" width="9" style="239"/>
    <col min="11265" max="11265" width="37.25" style="239" customWidth="1"/>
    <col min="11266" max="11266" width="55.125" style="239" customWidth="1"/>
    <col min="11267" max="11267" width="27.125" style="239" customWidth="1"/>
    <col min="11268" max="11520" width="9" style="239"/>
    <col min="11521" max="11521" width="37.25" style="239" customWidth="1"/>
    <col min="11522" max="11522" width="55.125" style="239" customWidth="1"/>
    <col min="11523" max="11523" width="27.125" style="239" customWidth="1"/>
    <col min="11524" max="11776" width="9" style="239"/>
    <col min="11777" max="11777" width="37.25" style="239" customWidth="1"/>
    <col min="11778" max="11778" width="55.125" style="239" customWidth="1"/>
    <col min="11779" max="11779" width="27.125" style="239" customWidth="1"/>
    <col min="11780" max="12032" width="9" style="239"/>
    <col min="12033" max="12033" width="37.25" style="239" customWidth="1"/>
    <col min="12034" max="12034" width="55.125" style="239" customWidth="1"/>
    <col min="12035" max="12035" width="27.125" style="239" customWidth="1"/>
    <col min="12036" max="12288" width="9" style="239"/>
    <col min="12289" max="12289" width="37.25" style="239" customWidth="1"/>
    <col min="12290" max="12290" width="55.125" style="239" customWidth="1"/>
    <col min="12291" max="12291" width="27.125" style="239" customWidth="1"/>
    <col min="12292" max="12544" width="9" style="239"/>
    <col min="12545" max="12545" width="37.25" style="239" customWidth="1"/>
    <col min="12546" max="12546" width="55.125" style="239" customWidth="1"/>
    <col min="12547" max="12547" width="27.125" style="239" customWidth="1"/>
    <col min="12548" max="12800" width="9" style="239"/>
    <col min="12801" max="12801" width="37.25" style="239" customWidth="1"/>
    <col min="12802" max="12802" width="55.125" style="239" customWidth="1"/>
    <col min="12803" max="12803" width="27.125" style="239" customWidth="1"/>
    <col min="12804" max="13056" width="9" style="239"/>
    <col min="13057" max="13057" width="37.25" style="239" customWidth="1"/>
    <col min="13058" max="13058" width="55.125" style="239" customWidth="1"/>
    <col min="13059" max="13059" width="27.125" style="239" customWidth="1"/>
    <col min="13060" max="13312" width="9" style="239"/>
    <col min="13313" max="13313" width="37.25" style="239" customWidth="1"/>
    <col min="13314" max="13314" width="55.125" style="239" customWidth="1"/>
    <col min="13315" max="13315" width="27.125" style="239" customWidth="1"/>
    <col min="13316" max="13568" width="9" style="239"/>
    <col min="13569" max="13569" width="37.25" style="239" customWidth="1"/>
    <col min="13570" max="13570" width="55.125" style="239" customWidth="1"/>
    <col min="13571" max="13571" width="27.125" style="239" customWidth="1"/>
    <col min="13572" max="13824" width="9" style="239"/>
    <col min="13825" max="13825" width="37.25" style="239" customWidth="1"/>
    <col min="13826" max="13826" width="55.125" style="239" customWidth="1"/>
    <col min="13827" max="13827" width="27.125" style="239" customWidth="1"/>
    <col min="13828" max="14080" width="9" style="239"/>
    <col min="14081" max="14081" width="37.25" style="239" customWidth="1"/>
    <col min="14082" max="14082" width="55.125" style="239" customWidth="1"/>
    <col min="14083" max="14083" width="27.125" style="239" customWidth="1"/>
    <col min="14084" max="14336" width="9" style="239"/>
    <col min="14337" max="14337" width="37.25" style="239" customWidth="1"/>
    <col min="14338" max="14338" width="55.125" style="239" customWidth="1"/>
    <col min="14339" max="14339" width="27.125" style="239" customWidth="1"/>
    <col min="14340" max="14592" width="9" style="239"/>
    <col min="14593" max="14593" width="37.25" style="239" customWidth="1"/>
    <col min="14594" max="14594" width="55.125" style="239" customWidth="1"/>
    <col min="14595" max="14595" width="27.125" style="239" customWidth="1"/>
    <col min="14596" max="14848" width="9" style="239"/>
    <col min="14849" max="14849" width="37.25" style="239" customWidth="1"/>
    <col min="14850" max="14850" width="55.125" style="239" customWidth="1"/>
    <col min="14851" max="14851" width="27.125" style="239" customWidth="1"/>
    <col min="14852" max="15104" width="9" style="239"/>
    <col min="15105" max="15105" width="37.25" style="239" customWidth="1"/>
    <col min="15106" max="15106" width="55.125" style="239" customWidth="1"/>
    <col min="15107" max="15107" width="27.125" style="239" customWidth="1"/>
    <col min="15108" max="15360" width="9" style="239"/>
    <col min="15361" max="15361" width="37.25" style="239" customWidth="1"/>
    <col min="15362" max="15362" width="55.125" style="239" customWidth="1"/>
    <col min="15363" max="15363" width="27.125" style="239" customWidth="1"/>
    <col min="15364" max="15616" width="9" style="239"/>
    <col min="15617" max="15617" width="37.25" style="239" customWidth="1"/>
    <col min="15618" max="15618" width="55.125" style="239" customWidth="1"/>
    <col min="15619" max="15619" width="27.125" style="239" customWidth="1"/>
    <col min="15620" max="15872" width="9" style="239"/>
    <col min="15873" max="15873" width="37.25" style="239" customWidth="1"/>
    <col min="15874" max="15874" width="55.125" style="239" customWidth="1"/>
    <col min="15875" max="15875" width="27.125" style="239" customWidth="1"/>
    <col min="15876" max="16128" width="9" style="239"/>
    <col min="16129" max="16129" width="37.25" style="239" customWidth="1"/>
    <col min="16130" max="16130" width="55.125" style="239" customWidth="1"/>
    <col min="16131" max="16131" width="27.125" style="239" customWidth="1"/>
    <col min="16132" max="16384" width="9" style="239"/>
  </cols>
  <sheetData>
    <row r="1" spans="1:3" ht="37.5" customHeight="1">
      <c r="A1" s="652" t="s">
        <v>189</v>
      </c>
      <c r="B1" s="652"/>
      <c r="C1" s="652"/>
    </row>
    <row r="2" spans="1:3">
      <c r="A2" s="240"/>
      <c r="B2" s="241"/>
      <c r="C2" s="240"/>
    </row>
    <row r="3" spans="1:3" ht="37.5">
      <c r="A3" s="242" t="s">
        <v>190</v>
      </c>
      <c r="B3" s="243" t="s">
        <v>516</v>
      </c>
      <c r="C3" s="242" t="s">
        <v>13</v>
      </c>
    </row>
    <row r="4" spans="1:3" ht="30" customHeight="1">
      <c r="A4" s="280" t="s">
        <v>191</v>
      </c>
      <c r="B4" s="279">
        <v>172698</v>
      </c>
      <c r="C4" s="244"/>
    </row>
    <row r="5" spans="1:3" ht="30" customHeight="1">
      <c r="A5" s="280" t="s">
        <v>192</v>
      </c>
      <c r="B5" s="279">
        <v>228717</v>
      </c>
      <c r="C5" s="244"/>
    </row>
    <row r="6" spans="1:3" ht="30" customHeight="1">
      <c r="A6" s="280" t="s">
        <v>193</v>
      </c>
      <c r="B6" s="279">
        <v>210909</v>
      </c>
      <c r="C6" s="244"/>
    </row>
    <row r="7" spans="1:3" ht="30" customHeight="1">
      <c r="A7" s="280" t="s">
        <v>194</v>
      </c>
      <c r="B7" s="279">
        <v>283323</v>
      </c>
      <c r="C7" s="244"/>
    </row>
    <row r="8" spans="1:3" ht="30" customHeight="1">
      <c r="A8" s="280" t="s">
        <v>195</v>
      </c>
      <c r="B8" s="279">
        <v>240042</v>
      </c>
      <c r="C8" s="244"/>
    </row>
    <row r="9" spans="1:3" ht="30" customHeight="1">
      <c r="A9" s="280" t="s">
        <v>196</v>
      </c>
      <c r="B9" s="279">
        <v>173995</v>
      </c>
      <c r="C9" s="244"/>
    </row>
    <row r="10" spans="1:3" ht="30" customHeight="1">
      <c r="A10" s="280" t="s">
        <v>197</v>
      </c>
      <c r="B10" s="279">
        <v>467217</v>
      </c>
      <c r="C10" s="244"/>
    </row>
    <row r="11" spans="1:3" ht="30" customHeight="1">
      <c r="A11" s="363" t="s">
        <v>198</v>
      </c>
      <c r="B11" s="279">
        <v>373353</v>
      </c>
      <c r="C11" s="244"/>
    </row>
    <row r="12" spans="1:3" ht="30" customHeight="1">
      <c r="A12" s="365" t="s">
        <v>199</v>
      </c>
      <c r="B12" s="279">
        <v>310884</v>
      </c>
      <c r="C12" s="362"/>
    </row>
    <row r="13" spans="1:3" ht="30" customHeight="1">
      <c r="A13" s="364" t="s">
        <v>200</v>
      </c>
      <c r="B13" s="279">
        <v>295138</v>
      </c>
      <c r="C13" s="244"/>
    </row>
    <row r="14" spans="1:3" ht="30" customHeight="1">
      <c r="A14" s="280" t="s">
        <v>201</v>
      </c>
      <c r="B14" s="279">
        <v>235459</v>
      </c>
      <c r="C14" s="244"/>
    </row>
    <row r="15" spans="1:3" ht="30" customHeight="1">
      <c r="A15" s="280" t="s">
        <v>202</v>
      </c>
      <c r="B15" s="279">
        <v>281075</v>
      </c>
      <c r="C15" s="244"/>
    </row>
    <row r="16" spans="1:3" ht="30" customHeight="1">
      <c r="A16" s="280" t="s">
        <v>203</v>
      </c>
      <c r="B16" s="279">
        <v>250087</v>
      </c>
      <c r="C16" s="244"/>
    </row>
    <row r="17" spans="1:3" ht="30" customHeight="1">
      <c r="A17" s="280" t="s">
        <v>204</v>
      </c>
      <c r="B17" s="279">
        <v>218142</v>
      </c>
      <c r="C17" s="244"/>
    </row>
    <row r="18" spans="1:3" ht="30" customHeight="1">
      <c r="A18" s="280" t="s">
        <v>446</v>
      </c>
      <c r="B18" s="279">
        <v>379657</v>
      </c>
      <c r="C18" s="244"/>
    </row>
    <row r="19" spans="1:3" ht="30" customHeight="1">
      <c r="A19" s="280" t="s">
        <v>447</v>
      </c>
      <c r="B19" s="279"/>
      <c r="C19" s="244"/>
    </row>
    <row r="20" spans="1:3" ht="30" customHeight="1"/>
    <row r="21" spans="1:3" ht="30" customHeight="1"/>
    <row r="22" spans="1:3" ht="30" customHeight="1"/>
    <row r="23" spans="1:3" ht="30" customHeight="1"/>
    <row r="24" spans="1:3" ht="30" customHeight="1"/>
    <row r="25" spans="1:3" ht="30" customHeight="1"/>
    <row r="26" spans="1:3" ht="30" customHeight="1"/>
    <row r="27" spans="1:3" ht="30" customHeight="1"/>
    <row r="28" spans="1:3" ht="30" customHeight="1"/>
    <row r="29" spans="1:3" ht="30" customHeight="1"/>
  </sheetData>
  <mergeCells count="1">
    <mergeCell ref="A1:C1"/>
  </mergeCells>
  <phoneticPr fontId="8" type="noConversion"/>
  <pageMargins left="0.9055118110236221" right="0.70866141732283472" top="0.55118110236220474" bottom="0.39370078740157483" header="0.31496062992125984" footer="0.31496062992125984"/>
  <pageSetup paperSize="9"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N41"/>
  <sheetViews>
    <sheetView view="pageBreakPreview" zoomScaleNormal="100" zoomScaleSheetLayoutView="100" workbookViewId="0">
      <selection activeCell="D11" sqref="D11:E11"/>
    </sheetView>
  </sheetViews>
  <sheetFormatPr defaultColWidth="10" defaultRowHeight="14.25"/>
  <cols>
    <col min="1" max="1" width="10" style="66"/>
    <col min="2" max="2" width="26.625" style="66" customWidth="1"/>
    <col min="3" max="3" width="8.75" style="66" customWidth="1"/>
    <col min="4" max="4" width="10.125" style="66" customWidth="1"/>
    <col min="5" max="5" width="8.25" style="66" bestFit="1" customWidth="1"/>
    <col min="6" max="12" width="8.75" style="66" customWidth="1"/>
    <col min="13" max="13" width="7.75" style="66" customWidth="1"/>
    <col min="14" max="14" width="10" style="66"/>
    <col min="15" max="15" width="10.75" style="66" bestFit="1" customWidth="1"/>
    <col min="16" max="257" width="10" style="66"/>
    <col min="258" max="258" width="26.625" style="66" customWidth="1"/>
    <col min="259" max="268" width="8.75" style="66" customWidth="1"/>
    <col min="269" max="269" width="7.75" style="66" customWidth="1"/>
    <col min="270" max="513" width="10" style="66"/>
    <col min="514" max="514" width="26.625" style="66" customWidth="1"/>
    <col min="515" max="524" width="8.75" style="66" customWidth="1"/>
    <col min="525" max="525" width="7.75" style="66" customWidth="1"/>
    <col min="526" max="769" width="10" style="66"/>
    <col min="770" max="770" width="26.625" style="66" customWidth="1"/>
    <col min="771" max="780" width="8.75" style="66" customWidth="1"/>
    <col min="781" max="781" width="7.75" style="66" customWidth="1"/>
    <col min="782" max="1025" width="10" style="66"/>
    <col min="1026" max="1026" width="26.625" style="66" customWidth="1"/>
    <col min="1027" max="1036" width="8.75" style="66" customWidth="1"/>
    <col min="1037" max="1037" width="7.75" style="66" customWidth="1"/>
    <col min="1038" max="1281" width="10" style="66"/>
    <col min="1282" max="1282" width="26.625" style="66" customWidth="1"/>
    <col min="1283" max="1292" width="8.75" style="66" customWidth="1"/>
    <col min="1293" max="1293" width="7.75" style="66" customWidth="1"/>
    <col min="1294" max="1537" width="10" style="66"/>
    <col min="1538" max="1538" width="26.625" style="66" customWidth="1"/>
    <col min="1539" max="1548" width="8.75" style="66" customWidth="1"/>
    <col min="1549" max="1549" width="7.75" style="66" customWidth="1"/>
    <col min="1550" max="1793" width="10" style="66"/>
    <col min="1794" max="1794" width="26.625" style="66" customWidth="1"/>
    <col min="1795" max="1804" width="8.75" style="66" customWidth="1"/>
    <col min="1805" max="1805" width="7.75" style="66" customWidth="1"/>
    <col min="1806" max="2049" width="10" style="66"/>
    <col min="2050" max="2050" width="26.625" style="66" customWidth="1"/>
    <col min="2051" max="2060" width="8.75" style="66" customWidth="1"/>
    <col min="2061" max="2061" width="7.75" style="66" customWidth="1"/>
    <col min="2062" max="2305" width="10" style="66"/>
    <col min="2306" max="2306" width="26.625" style="66" customWidth="1"/>
    <col min="2307" max="2316" width="8.75" style="66" customWidth="1"/>
    <col min="2317" max="2317" width="7.75" style="66" customWidth="1"/>
    <col min="2318" max="2561" width="10" style="66"/>
    <col min="2562" max="2562" width="26.625" style="66" customWidth="1"/>
    <col min="2563" max="2572" width="8.75" style="66" customWidth="1"/>
    <col min="2573" max="2573" width="7.75" style="66" customWidth="1"/>
    <col min="2574" max="2817" width="10" style="66"/>
    <col min="2818" max="2818" width="26.625" style="66" customWidth="1"/>
    <col min="2819" max="2828" width="8.75" style="66" customWidth="1"/>
    <col min="2829" max="2829" width="7.75" style="66" customWidth="1"/>
    <col min="2830" max="3073" width="10" style="66"/>
    <col min="3074" max="3074" width="26.625" style="66" customWidth="1"/>
    <col min="3075" max="3084" width="8.75" style="66" customWidth="1"/>
    <col min="3085" max="3085" width="7.75" style="66" customWidth="1"/>
    <col min="3086" max="3329" width="10" style="66"/>
    <col min="3330" max="3330" width="26.625" style="66" customWidth="1"/>
    <col min="3331" max="3340" width="8.75" style="66" customWidth="1"/>
    <col min="3341" max="3341" width="7.75" style="66" customWidth="1"/>
    <col min="3342" max="3585" width="10" style="66"/>
    <col min="3586" max="3586" width="26.625" style="66" customWidth="1"/>
    <col min="3587" max="3596" width="8.75" style="66" customWidth="1"/>
    <col min="3597" max="3597" width="7.75" style="66" customWidth="1"/>
    <col min="3598" max="3841" width="10" style="66"/>
    <col min="3842" max="3842" width="26.625" style="66" customWidth="1"/>
    <col min="3843" max="3852" width="8.75" style="66" customWidth="1"/>
    <col min="3853" max="3853" width="7.75" style="66" customWidth="1"/>
    <col min="3854" max="4097" width="10" style="66"/>
    <col min="4098" max="4098" width="26.625" style="66" customWidth="1"/>
    <col min="4099" max="4108" width="8.75" style="66" customWidth="1"/>
    <col min="4109" max="4109" width="7.75" style="66" customWidth="1"/>
    <col min="4110" max="4353" width="10" style="66"/>
    <col min="4354" max="4354" width="26.625" style="66" customWidth="1"/>
    <col min="4355" max="4364" width="8.75" style="66" customWidth="1"/>
    <col min="4365" max="4365" width="7.75" style="66" customWidth="1"/>
    <col min="4366" max="4609" width="10" style="66"/>
    <col min="4610" max="4610" width="26.625" style="66" customWidth="1"/>
    <col min="4611" max="4620" width="8.75" style="66" customWidth="1"/>
    <col min="4621" max="4621" width="7.75" style="66" customWidth="1"/>
    <col min="4622" max="4865" width="10" style="66"/>
    <col min="4866" max="4866" width="26.625" style="66" customWidth="1"/>
    <col min="4867" max="4876" width="8.75" style="66" customWidth="1"/>
    <col min="4877" max="4877" width="7.75" style="66" customWidth="1"/>
    <col min="4878" max="5121" width="10" style="66"/>
    <col min="5122" max="5122" width="26.625" style="66" customWidth="1"/>
    <col min="5123" max="5132" width="8.75" style="66" customWidth="1"/>
    <col min="5133" max="5133" width="7.75" style="66" customWidth="1"/>
    <col min="5134" max="5377" width="10" style="66"/>
    <col min="5378" max="5378" width="26.625" style="66" customWidth="1"/>
    <col min="5379" max="5388" width="8.75" style="66" customWidth="1"/>
    <col min="5389" max="5389" width="7.75" style="66" customWidth="1"/>
    <col min="5390" max="5633" width="10" style="66"/>
    <col min="5634" max="5634" width="26.625" style="66" customWidth="1"/>
    <col min="5635" max="5644" width="8.75" style="66" customWidth="1"/>
    <col min="5645" max="5645" width="7.75" style="66" customWidth="1"/>
    <col min="5646" max="5889" width="10" style="66"/>
    <col min="5890" max="5890" width="26.625" style="66" customWidth="1"/>
    <col min="5891" max="5900" width="8.75" style="66" customWidth="1"/>
    <col min="5901" max="5901" width="7.75" style="66" customWidth="1"/>
    <col min="5902" max="6145" width="10" style="66"/>
    <col min="6146" max="6146" width="26.625" style="66" customWidth="1"/>
    <col min="6147" max="6156" width="8.75" style="66" customWidth="1"/>
    <col min="6157" max="6157" width="7.75" style="66" customWidth="1"/>
    <col min="6158" max="6401" width="10" style="66"/>
    <col min="6402" max="6402" width="26.625" style="66" customWidth="1"/>
    <col min="6403" max="6412" width="8.75" style="66" customWidth="1"/>
    <col min="6413" max="6413" width="7.75" style="66" customWidth="1"/>
    <col min="6414" max="6657" width="10" style="66"/>
    <col min="6658" max="6658" width="26.625" style="66" customWidth="1"/>
    <col min="6659" max="6668" width="8.75" style="66" customWidth="1"/>
    <col min="6669" max="6669" width="7.75" style="66" customWidth="1"/>
    <col min="6670" max="6913" width="10" style="66"/>
    <col min="6914" max="6914" width="26.625" style="66" customWidth="1"/>
    <col min="6915" max="6924" width="8.75" style="66" customWidth="1"/>
    <col min="6925" max="6925" width="7.75" style="66" customWidth="1"/>
    <col min="6926" max="7169" width="10" style="66"/>
    <col min="7170" max="7170" width="26.625" style="66" customWidth="1"/>
    <col min="7171" max="7180" width="8.75" style="66" customWidth="1"/>
    <col min="7181" max="7181" width="7.75" style="66" customWidth="1"/>
    <col min="7182" max="7425" width="10" style="66"/>
    <col min="7426" max="7426" width="26.625" style="66" customWidth="1"/>
    <col min="7427" max="7436" width="8.75" style="66" customWidth="1"/>
    <col min="7437" max="7437" width="7.75" style="66" customWidth="1"/>
    <col min="7438" max="7681" width="10" style="66"/>
    <col min="7682" max="7682" width="26.625" style="66" customWidth="1"/>
    <col min="7683" max="7692" width="8.75" style="66" customWidth="1"/>
    <col min="7693" max="7693" width="7.75" style="66" customWidth="1"/>
    <col min="7694" max="7937" width="10" style="66"/>
    <col min="7938" max="7938" width="26.625" style="66" customWidth="1"/>
    <col min="7939" max="7948" width="8.75" style="66" customWidth="1"/>
    <col min="7949" max="7949" width="7.75" style="66" customWidth="1"/>
    <col min="7950" max="8193" width="10" style="66"/>
    <col min="8194" max="8194" width="26.625" style="66" customWidth="1"/>
    <col min="8195" max="8204" width="8.75" style="66" customWidth="1"/>
    <col min="8205" max="8205" width="7.75" style="66" customWidth="1"/>
    <col min="8206" max="8449" width="10" style="66"/>
    <col min="8450" max="8450" width="26.625" style="66" customWidth="1"/>
    <col min="8451" max="8460" width="8.75" style="66" customWidth="1"/>
    <col min="8461" max="8461" width="7.75" style="66" customWidth="1"/>
    <col min="8462" max="8705" width="10" style="66"/>
    <col min="8706" max="8706" width="26.625" style="66" customWidth="1"/>
    <col min="8707" max="8716" width="8.75" style="66" customWidth="1"/>
    <col min="8717" max="8717" width="7.75" style="66" customWidth="1"/>
    <col min="8718" max="8961" width="10" style="66"/>
    <col min="8962" max="8962" width="26.625" style="66" customWidth="1"/>
    <col min="8963" max="8972" width="8.75" style="66" customWidth="1"/>
    <col min="8973" max="8973" width="7.75" style="66" customWidth="1"/>
    <col min="8974" max="9217" width="10" style="66"/>
    <col min="9218" max="9218" width="26.625" style="66" customWidth="1"/>
    <col min="9219" max="9228" width="8.75" style="66" customWidth="1"/>
    <col min="9229" max="9229" width="7.75" style="66" customWidth="1"/>
    <col min="9230" max="9473" width="10" style="66"/>
    <col min="9474" max="9474" width="26.625" style="66" customWidth="1"/>
    <col min="9475" max="9484" width="8.75" style="66" customWidth="1"/>
    <col min="9485" max="9485" width="7.75" style="66" customWidth="1"/>
    <col min="9486" max="9729" width="10" style="66"/>
    <col min="9730" max="9730" width="26.625" style="66" customWidth="1"/>
    <col min="9731" max="9740" width="8.75" style="66" customWidth="1"/>
    <col min="9741" max="9741" width="7.75" style="66" customWidth="1"/>
    <col min="9742" max="9985" width="10" style="66"/>
    <col min="9986" max="9986" width="26.625" style="66" customWidth="1"/>
    <col min="9987" max="9996" width="8.75" style="66" customWidth="1"/>
    <col min="9997" max="9997" width="7.75" style="66" customWidth="1"/>
    <col min="9998" max="10241" width="10" style="66"/>
    <col min="10242" max="10242" width="26.625" style="66" customWidth="1"/>
    <col min="10243" max="10252" width="8.75" style="66" customWidth="1"/>
    <col min="10253" max="10253" width="7.75" style="66" customWidth="1"/>
    <col min="10254" max="10497" width="10" style="66"/>
    <col min="10498" max="10498" width="26.625" style="66" customWidth="1"/>
    <col min="10499" max="10508" width="8.75" style="66" customWidth="1"/>
    <col min="10509" max="10509" width="7.75" style="66" customWidth="1"/>
    <col min="10510" max="10753" width="10" style="66"/>
    <col min="10754" max="10754" width="26.625" style="66" customWidth="1"/>
    <col min="10755" max="10764" width="8.75" style="66" customWidth="1"/>
    <col min="10765" max="10765" width="7.75" style="66" customWidth="1"/>
    <col min="10766" max="11009" width="10" style="66"/>
    <col min="11010" max="11010" width="26.625" style="66" customWidth="1"/>
    <col min="11011" max="11020" width="8.75" style="66" customWidth="1"/>
    <col min="11021" max="11021" width="7.75" style="66" customWidth="1"/>
    <col min="11022" max="11265" width="10" style="66"/>
    <col min="11266" max="11266" width="26.625" style="66" customWidth="1"/>
    <col min="11267" max="11276" width="8.75" style="66" customWidth="1"/>
    <col min="11277" max="11277" width="7.75" style="66" customWidth="1"/>
    <col min="11278" max="11521" width="10" style="66"/>
    <col min="11522" max="11522" width="26.625" style="66" customWidth="1"/>
    <col min="11523" max="11532" width="8.75" style="66" customWidth="1"/>
    <col min="11533" max="11533" width="7.75" style="66" customWidth="1"/>
    <col min="11534" max="11777" width="10" style="66"/>
    <col min="11778" max="11778" width="26.625" style="66" customWidth="1"/>
    <col min="11779" max="11788" width="8.75" style="66" customWidth="1"/>
    <col min="11789" max="11789" width="7.75" style="66" customWidth="1"/>
    <col min="11790" max="12033" width="10" style="66"/>
    <col min="12034" max="12034" width="26.625" style="66" customWidth="1"/>
    <col min="12035" max="12044" width="8.75" style="66" customWidth="1"/>
    <col min="12045" max="12045" width="7.75" style="66" customWidth="1"/>
    <col min="12046" max="12289" width="10" style="66"/>
    <col min="12290" max="12290" width="26.625" style="66" customWidth="1"/>
    <col min="12291" max="12300" width="8.75" style="66" customWidth="1"/>
    <col min="12301" max="12301" width="7.75" style="66" customWidth="1"/>
    <col min="12302" max="12545" width="10" style="66"/>
    <col min="12546" max="12546" width="26.625" style="66" customWidth="1"/>
    <col min="12547" max="12556" width="8.75" style="66" customWidth="1"/>
    <col min="12557" max="12557" width="7.75" style="66" customWidth="1"/>
    <col min="12558" max="12801" width="10" style="66"/>
    <col min="12802" max="12802" width="26.625" style="66" customWidth="1"/>
    <col min="12803" max="12812" width="8.75" style="66" customWidth="1"/>
    <col min="12813" max="12813" width="7.75" style="66" customWidth="1"/>
    <col min="12814" max="13057" width="10" style="66"/>
    <col min="13058" max="13058" width="26.625" style="66" customWidth="1"/>
    <col min="13059" max="13068" width="8.75" style="66" customWidth="1"/>
    <col min="13069" max="13069" width="7.75" style="66" customWidth="1"/>
    <col min="13070" max="13313" width="10" style="66"/>
    <col min="13314" max="13314" width="26.625" style="66" customWidth="1"/>
    <col min="13315" max="13324" width="8.75" style="66" customWidth="1"/>
    <col min="13325" max="13325" width="7.75" style="66" customWidth="1"/>
    <col min="13326" max="13569" width="10" style="66"/>
    <col min="13570" max="13570" width="26.625" style="66" customWidth="1"/>
    <col min="13571" max="13580" width="8.75" style="66" customWidth="1"/>
    <col min="13581" max="13581" width="7.75" style="66" customWidth="1"/>
    <col min="13582" max="13825" width="10" style="66"/>
    <col min="13826" max="13826" width="26.625" style="66" customWidth="1"/>
    <col min="13827" max="13836" width="8.75" style="66" customWidth="1"/>
    <col min="13837" max="13837" width="7.75" style="66" customWidth="1"/>
    <col min="13838" max="14081" width="10" style="66"/>
    <col min="14082" max="14082" width="26.625" style="66" customWidth="1"/>
    <col min="14083" max="14092" width="8.75" style="66" customWidth="1"/>
    <col min="14093" max="14093" width="7.75" style="66" customWidth="1"/>
    <col min="14094" max="14337" width="10" style="66"/>
    <col min="14338" max="14338" width="26.625" style="66" customWidth="1"/>
    <col min="14339" max="14348" width="8.75" style="66" customWidth="1"/>
    <col min="14349" max="14349" width="7.75" style="66" customWidth="1"/>
    <col min="14350" max="14593" width="10" style="66"/>
    <col min="14594" max="14594" width="26.625" style="66" customWidth="1"/>
    <col min="14595" max="14604" width="8.75" style="66" customWidth="1"/>
    <col min="14605" max="14605" width="7.75" style="66" customWidth="1"/>
    <col min="14606" max="14849" width="10" style="66"/>
    <col min="14850" max="14850" width="26.625" style="66" customWidth="1"/>
    <col min="14851" max="14860" width="8.75" style="66" customWidth="1"/>
    <col min="14861" max="14861" width="7.75" style="66" customWidth="1"/>
    <col min="14862" max="15105" width="10" style="66"/>
    <col min="15106" max="15106" width="26.625" style="66" customWidth="1"/>
    <col min="15107" max="15116" width="8.75" style="66" customWidth="1"/>
    <col min="15117" max="15117" width="7.75" style="66" customWidth="1"/>
    <col min="15118" max="15361" width="10" style="66"/>
    <col min="15362" max="15362" width="26.625" style="66" customWidth="1"/>
    <col min="15363" max="15372" width="8.75" style="66" customWidth="1"/>
    <col min="15373" max="15373" width="7.75" style="66" customWidth="1"/>
    <col min="15374" max="15617" width="10" style="66"/>
    <col min="15618" max="15618" width="26.625" style="66" customWidth="1"/>
    <col min="15619" max="15628" width="8.75" style="66" customWidth="1"/>
    <col min="15629" max="15629" width="7.75" style="66" customWidth="1"/>
    <col min="15630" max="15873" width="10" style="66"/>
    <col min="15874" max="15874" width="26.625" style="66" customWidth="1"/>
    <col min="15875" max="15884" width="8.75" style="66" customWidth="1"/>
    <col min="15885" max="15885" width="7.75" style="66" customWidth="1"/>
    <col min="15886" max="16129" width="10" style="66"/>
    <col min="16130" max="16130" width="26.625" style="66" customWidth="1"/>
    <col min="16131" max="16140" width="8.75" style="66" customWidth="1"/>
    <col min="16141" max="16141" width="7.75" style="66" customWidth="1"/>
    <col min="16142" max="16384" width="10" style="66"/>
  </cols>
  <sheetData>
    <row r="1" spans="1:14" s="60" customFormat="1" ht="25.5">
      <c r="A1" s="653" t="s">
        <v>113</v>
      </c>
      <c r="B1" s="653"/>
      <c r="C1" s="653"/>
      <c r="D1" s="653"/>
      <c r="E1" s="653"/>
      <c r="F1" s="653"/>
      <c r="G1" s="653"/>
      <c r="H1" s="653"/>
      <c r="I1" s="653"/>
      <c r="J1" s="653"/>
      <c r="K1" s="653"/>
      <c r="L1" s="653"/>
      <c r="M1" s="653"/>
    </row>
    <row r="2" spans="1:14" s="61" customFormat="1" ht="14.1" customHeight="1">
      <c r="A2" s="654" t="s">
        <v>114</v>
      </c>
      <c r="B2" s="654"/>
      <c r="C2" s="654"/>
      <c r="D2" s="654"/>
      <c r="E2" s="654"/>
      <c r="F2" s="654"/>
      <c r="G2" s="654"/>
      <c r="H2" s="654"/>
      <c r="I2" s="654"/>
      <c r="J2" s="654"/>
      <c r="K2" s="654"/>
      <c r="L2" s="654"/>
      <c r="M2" s="654"/>
    </row>
    <row r="3" spans="1:14" s="61" customFormat="1" ht="14.1" customHeight="1">
      <c r="A3" s="62"/>
      <c r="B3" s="62" t="s">
        <v>115</v>
      </c>
      <c r="C3" s="62"/>
      <c r="D3" s="62"/>
      <c r="E3" s="62"/>
      <c r="F3" s="62"/>
      <c r="G3" s="62"/>
      <c r="H3" s="62"/>
      <c r="I3" s="62"/>
      <c r="J3" s="62"/>
      <c r="K3" s="62"/>
      <c r="L3" s="62"/>
      <c r="M3" s="62"/>
    </row>
    <row r="4" spans="1:14" s="61" customFormat="1" ht="14.1" customHeight="1">
      <c r="A4" s="62"/>
      <c r="B4" s="62" t="s">
        <v>116</v>
      </c>
      <c r="C4" s="62"/>
      <c r="D4" s="62"/>
      <c r="E4" s="62"/>
      <c r="F4" s="62"/>
      <c r="G4" s="62"/>
      <c r="H4" s="62"/>
      <c r="I4" s="62"/>
      <c r="J4" s="62"/>
      <c r="K4" s="62"/>
      <c r="L4" s="62"/>
      <c r="M4" s="62"/>
    </row>
    <row r="5" spans="1:14" s="61" customFormat="1" ht="14.1" customHeight="1">
      <c r="A5" s="62"/>
      <c r="B5" s="62" t="s">
        <v>117</v>
      </c>
      <c r="C5" s="62"/>
      <c r="D5" s="62"/>
      <c r="E5" s="62"/>
      <c r="F5" s="62"/>
      <c r="G5" s="62"/>
      <c r="H5" s="62"/>
      <c r="I5" s="62"/>
      <c r="J5" s="62"/>
      <c r="K5" s="62"/>
      <c r="L5" s="62"/>
      <c r="M5" s="62"/>
    </row>
    <row r="6" spans="1:14" s="61" customFormat="1" ht="14.1" customHeight="1">
      <c r="A6" s="62"/>
      <c r="B6" s="62" t="s">
        <v>118</v>
      </c>
      <c r="C6" s="62"/>
      <c r="D6" s="62"/>
      <c r="E6" s="62"/>
      <c r="F6" s="62"/>
      <c r="G6" s="62"/>
      <c r="H6" s="62"/>
      <c r="I6" s="62"/>
      <c r="J6" s="62"/>
      <c r="K6" s="62"/>
      <c r="L6" s="62"/>
      <c r="M6" s="62"/>
    </row>
    <row r="7" spans="1:14" s="61" customFormat="1" ht="14.1" customHeight="1">
      <c r="A7" s="654" t="s">
        <v>119</v>
      </c>
      <c r="B7" s="654"/>
      <c r="C7" s="654"/>
      <c r="D7" s="654"/>
      <c r="E7" s="654"/>
      <c r="F7" s="654"/>
      <c r="G7" s="654"/>
      <c r="H7" s="654"/>
      <c r="I7" s="654"/>
      <c r="J7" s="654"/>
      <c r="K7" s="654"/>
      <c r="L7" s="654"/>
      <c r="M7" s="654"/>
    </row>
    <row r="8" spans="1:14" s="63" customFormat="1" ht="14.1" customHeight="1">
      <c r="B8" s="63" t="s">
        <v>120</v>
      </c>
      <c r="C8" s="63" t="s">
        <v>121</v>
      </c>
      <c r="D8" s="655">
        <f>내역서!L10+내역서!L12+내역서!L15+내역서!L24+내역서!L32</f>
        <v>65344182</v>
      </c>
      <c r="E8" s="655"/>
    </row>
    <row r="9" spans="1:14" s="61" customFormat="1" ht="14.1" customHeight="1">
      <c r="A9" s="62"/>
      <c r="B9" s="62" t="s">
        <v>122</v>
      </c>
      <c r="C9" s="63" t="s">
        <v>121</v>
      </c>
      <c r="D9" s="667">
        <f>INT((D8*C40/100))</f>
        <v>364620</v>
      </c>
      <c r="E9" s="667"/>
      <c r="F9" s="62"/>
      <c r="G9" s="62"/>
      <c r="H9" s="62"/>
      <c r="I9" s="62"/>
      <c r="J9" s="62"/>
      <c r="K9" s="62"/>
      <c r="L9" s="62"/>
      <c r="M9" s="62"/>
    </row>
    <row r="10" spans="1:14" s="61" customFormat="1" ht="14.1" customHeight="1">
      <c r="A10" s="62"/>
      <c r="B10" s="62" t="s">
        <v>123</v>
      </c>
      <c r="C10" s="63" t="s">
        <v>121</v>
      </c>
      <c r="D10" s="667">
        <f>INT((D8*0.16/100))</f>
        <v>104550</v>
      </c>
      <c r="E10" s="667"/>
      <c r="F10" s="62"/>
      <c r="G10" s="62"/>
      <c r="H10" s="62"/>
      <c r="I10" s="62"/>
      <c r="J10" s="62"/>
      <c r="K10" s="62"/>
      <c r="L10" s="62"/>
      <c r="M10" s="62"/>
    </row>
    <row r="11" spans="1:14" s="61" customFormat="1" ht="14.1" customHeight="1">
      <c r="A11" s="62"/>
      <c r="B11" s="62" t="s">
        <v>124</v>
      </c>
      <c r="C11" s="63" t="s">
        <v>121</v>
      </c>
      <c r="D11" s="667">
        <f>INT(D9+D10)</f>
        <v>469170</v>
      </c>
      <c r="E11" s="667"/>
      <c r="F11" s="64" t="s">
        <v>205</v>
      </c>
      <c r="G11" s="667">
        <f>D11</f>
        <v>469170</v>
      </c>
      <c r="H11" s="667"/>
      <c r="I11" s="63" t="s">
        <v>125</v>
      </c>
      <c r="J11" s="62"/>
      <c r="K11" s="62"/>
      <c r="L11" s="62"/>
      <c r="M11" s="62"/>
    </row>
    <row r="12" spans="1:14" s="61" customFormat="1" ht="14.1" customHeight="1">
      <c r="A12" s="62"/>
      <c r="B12" s="668" t="s">
        <v>465</v>
      </c>
      <c r="C12" s="668"/>
      <c r="D12" s="668"/>
      <c r="E12" s="668"/>
      <c r="F12" s="668"/>
      <c r="G12" s="668"/>
      <c r="H12" s="668"/>
      <c r="I12" s="668"/>
      <c r="J12" s="668"/>
      <c r="K12" s="668"/>
      <c r="L12" s="668"/>
      <c r="M12" s="668"/>
      <c r="N12" s="668"/>
    </row>
    <row r="13" spans="1:14" s="61" customFormat="1" ht="14.25" customHeight="1" thickBot="1">
      <c r="A13" s="663" t="s">
        <v>464</v>
      </c>
      <c r="B13" s="663"/>
      <c r="C13" s="663"/>
      <c r="D13" s="663"/>
      <c r="E13" s="663"/>
      <c r="F13" s="663"/>
      <c r="G13" s="663"/>
      <c r="H13" s="663"/>
      <c r="I13" s="663"/>
      <c r="J13" s="663"/>
      <c r="K13" s="663"/>
      <c r="L13" s="663"/>
      <c r="M13" s="663"/>
    </row>
    <row r="14" spans="1:14" s="60" customFormat="1">
      <c r="A14" s="66"/>
      <c r="B14" s="664" t="s">
        <v>126</v>
      </c>
      <c r="C14" s="669" t="s">
        <v>127</v>
      </c>
      <c r="D14" s="670"/>
      <c r="E14" s="670"/>
      <c r="F14" s="670"/>
      <c r="G14" s="670"/>
      <c r="H14" s="670"/>
      <c r="I14" s="670"/>
      <c r="J14" s="670"/>
      <c r="K14" s="670"/>
      <c r="L14" s="671"/>
      <c r="M14" s="656" t="s">
        <v>128</v>
      </c>
    </row>
    <row r="15" spans="1:14" s="60" customFormat="1">
      <c r="A15" s="66"/>
      <c r="B15" s="665"/>
      <c r="C15" s="659" t="s">
        <v>129</v>
      </c>
      <c r="D15" s="660"/>
      <c r="E15" s="659" t="s">
        <v>130</v>
      </c>
      <c r="F15" s="660"/>
      <c r="G15" s="659" t="s">
        <v>131</v>
      </c>
      <c r="H15" s="660"/>
      <c r="I15" s="659" t="s">
        <v>132</v>
      </c>
      <c r="J15" s="660"/>
      <c r="K15" s="659" t="s">
        <v>133</v>
      </c>
      <c r="L15" s="660"/>
      <c r="M15" s="657"/>
    </row>
    <row r="16" spans="1:14" s="60" customFormat="1">
      <c r="A16" s="66"/>
      <c r="B16" s="665"/>
      <c r="C16" s="661"/>
      <c r="D16" s="662"/>
      <c r="E16" s="661" t="s">
        <v>134</v>
      </c>
      <c r="F16" s="662"/>
      <c r="G16" s="661" t="s">
        <v>135</v>
      </c>
      <c r="H16" s="662"/>
      <c r="I16" s="661" t="s">
        <v>136</v>
      </c>
      <c r="J16" s="662"/>
      <c r="K16" s="661" t="s">
        <v>137</v>
      </c>
      <c r="L16" s="662"/>
      <c r="M16" s="657"/>
    </row>
    <row r="17" spans="1:13" s="60" customFormat="1">
      <c r="A17" s="66"/>
      <c r="B17" s="666"/>
      <c r="C17" s="65" t="s">
        <v>138</v>
      </c>
      <c r="D17" s="65" t="s">
        <v>139</v>
      </c>
      <c r="E17" s="65" t="s">
        <v>138</v>
      </c>
      <c r="F17" s="65" t="s">
        <v>139</v>
      </c>
      <c r="G17" s="65" t="s">
        <v>138</v>
      </c>
      <c r="H17" s="65" t="s">
        <v>139</v>
      </c>
      <c r="I17" s="65" t="s">
        <v>138</v>
      </c>
      <c r="J17" s="65" t="s">
        <v>139</v>
      </c>
      <c r="K17" s="65" t="s">
        <v>138</v>
      </c>
      <c r="L17" s="65" t="s">
        <v>139</v>
      </c>
      <c r="M17" s="658"/>
    </row>
    <row r="18" spans="1:13" s="60" customFormat="1" ht="11.1" customHeight="1">
      <c r="A18" s="66"/>
      <c r="B18" s="343" t="s">
        <v>390</v>
      </c>
      <c r="C18" s="344">
        <v>0.72199999999999998</v>
      </c>
      <c r="D18" s="344">
        <v>0.114</v>
      </c>
      <c r="E18" s="344">
        <v>0.7</v>
      </c>
      <c r="F18" s="344">
        <v>0.112</v>
      </c>
      <c r="G18" s="344">
        <v>0.67800000000000005</v>
      </c>
      <c r="H18" s="344">
        <v>0.109</v>
      </c>
      <c r="I18" s="344">
        <v>0.65700000000000003</v>
      </c>
      <c r="J18" s="344">
        <v>0.105</v>
      </c>
      <c r="K18" s="344">
        <v>0.63500000000000001</v>
      </c>
      <c r="L18" s="344">
        <v>0.10199999999999999</v>
      </c>
      <c r="M18" s="348">
        <v>3</v>
      </c>
    </row>
    <row r="19" spans="1:13" s="60" customFormat="1" ht="11.1" customHeight="1">
      <c r="A19" s="66"/>
      <c r="B19" s="345" t="s">
        <v>391</v>
      </c>
      <c r="C19" s="344">
        <v>0.81699999999999995</v>
      </c>
      <c r="D19" s="344">
        <v>0.129</v>
      </c>
      <c r="E19" s="344">
        <v>0.79200000000000004</v>
      </c>
      <c r="F19" s="344">
        <v>0.128</v>
      </c>
      <c r="G19" s="344">
        <v>0.76900000000000002</v>
      </c>
      <c r="H19" s="344">
        <v>0.123</v>
      </c>
      <c r="I19" s="344">
        <v>0.74299999999999999</v>
      </c>
      <c r="J19" s="344">
        <v>0.11799999999999999</v>
      </c>
      <c r="K19" s="344">
        <v>0.71799999999999997</v>
      </c>
      <c r="L19" s="344">
        <v>0.114</v>
      </c>
      <c r="M19" s="348">
        <v>5</v>
      </c>
    </row>
    <row r="20" spans="1:13" s="60" customFormat="1" ht="11.1" customHeight="1">
      <c r="A20" s="66"/>
      <c r="B20" s="345" t="s">
        <v>392</v>
      </c>
      <c r="C20" s="344">
        <v>0.90300000000000002</v>
      </c>
      <c r="D20" s="344">
        <v>0.14499999999999999</v>
      </c>
      <c r="E20" s="344">
        <v>0.875</v>
      </c>
      <c r="F20" s="344">
        <v>0.14000000000000001</v>
      </c>
      <c r="G20" s="344">
        <v>0.84799999999999998</v>
      </c>
      <c r="H20" s="344">
        <v>0.13500000000000001</v>
      </c>
      <c r="I20" s="344">
        <v>0.82</v>
      </c>
      <c r="J20" s="344">
        <v>0.13200000000000001</v>
      </c>
      <c r="K20" s="344">
        <v>0.79400000000000004</v>
      </c>
      <c r="L20" s="344">
        <v>0.128</v>
      </c>
      <c r="M20" s="348">
        <v>5</v>
      </c>
    </row>
    <row r="21" spans="1:13" s="60" customFormat="1" ht="11.1" customHeight="1">
      <c r="A21" s="66"/>
      <c r="B21" s="346" t="s">
        <v>393</v>
      </c>
      <c r="C21" s="347">
        <v>0.64900000000000002</v>
      </c>
      <c r="D21" s="347">
        <v>0.105</v>
      </c>
      <c r="E21" s="347">
        <v>0.629</v>
      </c>
      <c r="F21" s="347">
        <v>0.1</v>
      </c>
      <c r="G21" s="347">
        <v>0.60899999999999999</v>
      </c>
      <c r="H21" s="344">
        <v>9.8000000000000004E-2</v>
      </c>
      <c r="I21" s="344">
        <v>0.59099999999999997</v>
      </c>
      <c r="J21" s="344">
        <v>9.4E-2</v>
      </c>
      <c r="K21" s="344">
        <v>0.57099999999999995</v>
      </c>
      <c r="L21" s="344">
        <v>9.0999999999999998E-2</v>
      </c>
      <c r="M21" s="348">
        <v>3</v>
      </c>
    </row>
    <row r="22" spans="1:13" ht="11.1" customHeight="1">
      <c r="B22" s="345" t="s">
        <v>394</v>
      </c>
      <c r="C22" s="344">
        <v>0.64900000000000002</v>
      </c>
      <c r="D22" s="344">
        <v>0.105</v>
      </c>
      <c r="E22" s="344">
        <v>0.629</v>
      </c>
      <c r="F22" s="344">
        <v>0.1</v>
      </c>
      <c r="G22" s="344">
        <v>0.60899999999999999</v>
      </c>
      <c r="H22" s="344">
        <v>9.8000000000000004E-2</v>
      </c>
      <c r="I22" s="344">
        <v>0.59099999999999997</v>
      </c>
      <c r="J22" s="344">
        <v>9.4E-2</v>
      </c>
      <c r="K22" s="344">
        <v>0.57099999999999995</v>
      </c>
      <c r="L22" s="344">
        <v>9.0999999999999998E-2</v>
      </c>
      <c r="M22" s="348">
        <v>3</v>
      </c>
    </row>
    <row r="23" spans="1:13" ht="11.1" customHeight="1">
      <c r="B23" s="345" t="s">
        <v>395</v>
      </c>
      <c r="C23" s="344">
        <v>0.73499999999999999</v>
      </c>
      <c r="D23" s="344">
        <v>0.11700000000000001</v>
      </c>
      <c r="E23" s="344">
        <v>0.71399999999999997</v>
      </c>
      <c r="F23" s="344">
        <v>0.114</v>
      </c>
      <c r="G23" s="344">
        <v>0.69099999999999995</v>
      </c>
      <c r="H23" s="344">
        <v>0.111</v>
      </c>
      <c r="I23" s="344">
        <v>0.66900000000000004</v>
      </c>
      <c r="J23" s="344">
        <v>0.108</v>
      </c>
      <c r="K23" s="344">
        <v>0.64800000000000002</v>
      </c>
      <c r="L23" s="344">
        <v>0.10299999999999999</v>
      </c>
      <c r="M23" s="348">
        <v>5</v>
      </c>
    </row>
    <row r="24" spans="1:13" ht="11.1" customHeight="1">
      <c r="B24" s="345" t="s">
        <v>396</v>
      </c>
      <c r="C24" s="344">
        <v>0.73499999999999999</v>
      </c>
      <c r="D24" s="344">
        <v>0.11700000000000001</v>
      </c>
      <c r="E24" s="344">
        <v>0.71399999999999997</v>
      </c>
      <c r="F24" s="344">
        <v>0.114</v>
      </c>
      <c r="G24" s="344">
        <v>0.69099999999999995</v>
      </c>
      <c r="H24" s="344">
        <v>0.111</v>
      </c>
      <c r="I24" s="344">
        <v>0.66900000000000004</v>
      </c>
      <c r="J24" s="344">
        <v>0.108</v>
      </c>
      <c r="K24" s="344">
        <v>0.64800000000000002</v>
      </c>
      <c r="L24" s="344">
        <v>0.10299999999999999</v>
      </c>
      <c r="M24" s="348">
        <v>5</v>
      </c>
    </row>
    <row r="25" spans="1:13" ht="11.1" customHeight="1">
      <c r="B25" s="345" t="s">
        <v>397</v>
      </c>
      <c r="C25" s="344">
        <v>0.57699999999999996</v>
      </c>
      <c r="D25" s="344">
        <v>9.0999999999999998E-2</v>
      </c>
      <c r="E25" s="344">
        <v>0.56000000000000005</v>
      </c>
      <c r="F25" s="344">
        <v>8.8999999999999996E-2</v>
      </c>
      <c r="G25" s="344">
        <v>0.54300000000000004</v>
      </c>
      <c r="H25" s="344">
        <v>8.5999999999999993E-2</v>
      </c>
      <c r="I25" s="344">
        <v>0.52500000000000002</v>
      </c>
      <c r="J25" s="344">
        <v>8.5000000000000006E-2</v>
      </c>
      <c r="K25" s="344">
        <v>0.50800000000000001</v>
      </c>
      <c r="L25" s="344">
        <v>8.2000000000000003E-2</v>
      </c>
      <c r="M25" s="348">
        <v>3</v>
      </c>
    </row>
    <row r="26" spans="1:13" ht="11.1" customHeight="1">
      <c r="B26" s="345" t="s">
        <v>398</v>
      </c>
      <c r="C26" s="344">
        <v>0.90300000000000002</v>
      </c>
      <c r="D26" s="344">
        <v>0.14499999999999999</v>
      </c>
      <c r="E26" s="344">
        <v>0.875</v>
      </c>
      <c r="F26" s="344">
        <v>0.14000000000000001</v>
      </c>
      <c r="G26" s="344">
        <v>0.84799999999999998</v>
      </c>
      <c r="H26" s="344">
        <v>0.13500000000000001</v>
      </c>
      <c r="I26" s="344">
        <v>0.82</v>
      </c>
      <c r="J26" s="344">
        <v>0.13200000000000001</v>
      </c>
      <c r="K26" s="344">
        <v>0.79400000000000004</v>
      </c>
      <c r="L26" s="344">
        <v>0.128</v>
      </c>
      <c r="M26" s="348">
        <v>4</v>
      </c>
    </row>
    <row r="27" spans="1:13" ht="11.1" customHeight="1">
      <c r="B27" s="345" t="s">
        <v>399</v>
      </c>
      <c r="C27" s="344">
        <v>0.90300000000000002</v>
      </c>
      <c r="D27" s="344">
        <v>0.14499999999999999</v>
      </c>
      <c r="E27" s="344">
        <v>0.875</v>
      </c>
      <c r="F27" s="344">
        <v>0.14000000000000001</v>
      </c>
      <c r="G27" s="344">
        <v>0.84799999999999998</v>
      </c>
      <c r="H27" s="344">
        <v>0.13500000000000001</v>
      </c>
      <c r="I27" s="344">
        <v>0.82</v>
      </c>
      <c r="J27" s="344">
        <v>0.13200000000000001</v>
      </c>
      <c r="K27" s="344">
        <v>0.79400000000000004</v>
      </c>
      <c r="L27" s="344">
        <v>0.128</v>
      </c>
      <c r="M27" s="348">
        <v>4</v>
      </c>
    </row>
    <row r="28" spans="1:13" ht="11.1" customHeight="1">
      <c r="B28" s="345" t="s">
        <v>400</v>
      </c>
      <c r="C28" s="344">
        <v>0.76900000000000002</v>
      </c>
      <c r="D28" s="344">
        <v>0.123</v>
      </c>
      <c r="E28" s="344">
        <v>0.746</v>
      </c>
      <c r="F28" s="344">
        <v>0.11799999999999999</v>
      </c>
      <c r="G28" s="344">
        <v>0.72299999999999998</v>
      </c>
      <c r="H28" s="344">
        <v>0.115</v>
      </c>
      <c r="I28" s="344">
        <v>0.7</v>
      </c>
      <c r="J28" s="344">
        <v>0.112</v>
      </c>
      <c r="K28" s="344">
        <v>0.67700000000000005</v>
      </c>
      <c r="L28" s="344">
        <v>0.109</v>
      </c>
      <c r="M28" s="348">
        <v>3</v>
      </c>
    </row>
    <row r="29" spans="1:13" ht="11.1" customHeight="1">
      <c r="B29" s="345" t="s">
        <v>401</v>
      </c>
      <c r="C29" s="344">
        <v>1</v>
      </c>
      <c r="D29" s="344">
        <v>0.16</v>
      </c>
      <c r="E29" s="344">
        <v>0.96899999999999997</v>
      </c>
      <c r="F29" s="344">
        <v>0.155</v>
      </c>
      <c r="G29" s="344">
        <v>0.94</v>
      </c>
      <c r="H29" s="344">
        <v>0.151</v>
      </c>
      <c r="I29" s="344">
        <v>0.90900000000000003</v>
      </c>
      <c r="J29" s="344">
        <v>0.14599999999999999</v>
      </c>
      <c r="K29" s="344">
        <v>0.88</v>
      </c>
      <c r="L29" s="344">
        <v>0.14199999999999999</v>
      </c>
      <c r="M29" s="348">
        <v>2</v>
      </c>
    </row>
    <row r="30" spans="1:13" ht="11.1" customHeight="1">
      <c r="B30" s="345" t="s">
        <v>402</v>
      </c>
      <c r="C30" s="344">
        <v>0.78800000000000003</v>
      </c>
      <c r="D30" s="344">
        <v>0.126</v>
      </c>
      <c r="E30" s="344">
        <v>0.76300000000000001</v>
      </c>
      <c r="F30" s="344">
        <v>0.122</v>
      </c>
      <c r="G30" s="344">
        <v>0.74</v>
      </c>
      <c r="H30" s="344">
        <v>0.11799999999999999</v>
      </c>
      <c r="I30" s="344">
        <v>0.71699999999999997</v>
      </c>
      <c r="J30" s="344">
        <v>0.114</v>
      </c>
      <c r="K30" s="344">
        <v>0.69199999999999995</v>
      </c>
      <c r="L30" s="344">
        <v>0.111</v>
      </c>
      <c r="M30" s="348">
        <v>2</v>
      </c>
    </row>
    <row r="31" spans="1:13" ht="11.1" customHeight="1">
      <c r="B31" s="345" t="s">
        <v>403</v>
      </c>
      <c r="C31" s="344">
        <v>0.78800000000000003</v>
      </c>
      <c r="D31" s="344">
        <v>0.126</v>
      </c>
      <c r="E31" s="344">
        <v>0.76300000000000001</v>
      </c>
      <c r="F31" s="344">
        <v>0.122</v>
      </c>
      <c r="G31" s="344">
        <v>0.74</v>
      </c>
      <c r="H31" s="344">
        <v>0.11799999999999999</v>
      </c>
      <c r="I31" s="344">
        <v>0.71699999999999997</v>
      </c>
      <c r="J31" s="344">
        <v>0.114</v>
      </c>
      <c r="K31" s="344">
        <v>0.69199999999999995</v>
      </c>
      <c r="L31" s="344">
        <v>0.111</v>
      </c>
      <c r="M31" s="348">
        <v>2</v>
      </c>
    </row>
    <row r="32" spans="1:13" ht="11.1" customHeight="1">
      <c r="B32" s="345" t="s">
        <v>404</v>
      </c>
      <c r="C32" s="344">
        <v>0.84299999999999997</v>
      </c>
      <c r="D32" s="344">
        <v>0.13400000000000001</v>
      </c>
      <c r="E32" s="344">
        <v>0.81799999999999995</v>
      </c>
      <c r="F32" s="344">
        <v>0.13100000000000001</v>
      </c>
      <c r="G32" s="344">
        <v>0.79200000000000004</v>
      </c>
      <c r="H32" s="344">
        <v>0.128</v>
      </c>
      <c r="I32" s="344">
        <v>0.76800000000000002</v>
      </c>
      <c r="J32" s="344">
        <v>0.123</v>
      </c>
      <c r="K32" s="344">
        <v>0.74199999999999999</v>
      </c>
      <c r="L32" s="344">
        <v>0.11799999999999999</v>
      </c>
      <c r="M32" s="348">
        <v>3</v>
      </c>
    </row>
    <row r="33" spans="2:13" ht="11.1" customHeight="1">
      <c r="B33" s="345" t="s">
        <v>405</v>
      </c>
      <c r="C33" s="344">
        <v>0.78800000000000003</v>
      </c>
      <c r="D33" s="344">
        <v>0.126</v>
      </c>
      <c r="E33" s="344">
        <v>0.76300000000000001</v>
      </c>
      <c r="F33" s="344">
        <v>0.122</v>
      </c>
      <c r="G33" s="344">
        <v>0.74</v>
      </c>
      <c r="H33" s="344">
        <v>0.11799999999999999</v>
      </c>
      <c r="I33" s="344">
        <v>0.71699999999999997</v>
      </c>
      <c r="J33" s="344">
        <v>0.114</v>
      </c>
      <c r="K33" s="344">
        <v>0.69199999999999995</v>
      </c>
      <c r="L33" s="344">
        <v>0.111</v>
      </c>
      <c r="M33" s="349">
        <v>2</v>
      </c>
    </row>
    <row r="34" spans="2:13" ht="11.1" customHeight="1">
      <c r="B34" s="345" t="s">
        <v>406</v>
      </c>
      <c r="C34" s="344">
        <v>0.432</v>
      </c>
      <c r="D34" s="344">
        <v>6.9000000000000006E-2</v>
      </c>
      <c r="E34" s="344">
        <v>0.42</v>
      </c>
      <c r="F34" s="344">
        <v>6.8000000000000005E-2</v>
      </c>
      <c r="G34" s="344">
        <v>0.40600000000000003</v>
      </c>
      <c r="H34" s="344">
        <v>6.5000000000000002E-2</v>
      </c>
      <c r="I34" s="344">
        <v>0.39400000000000002</v>
      </c>
      <c r="J34" s="344">
        <v>6.3E-2</v>
      </c>
      <c r="K34" s="344">
        <v>0.38200000000000001</v>
      </c>
      <c r="L34" s="344">
        <v>6.2E-2</v>
      </c>
      <c r="M34" s="348">
        <v>3</v>
      </c>
    </row>
    <row r="35" spans="2:13" ht="11.1" customHeight="1">
      <c r="B35" s="345" t="s">
        <v>407</v>
      </c>
      <c r="C35" s="344">
        <v>0.432</v>
      </c>
      <c r="D35" s="344">
        <v>6.9000000000000006E-2</v>
      </c>
      <c r="E35" s="344">
        <v>0.42</v>
      </c>
      <c r="F35" s="344">
        <v>6.8000000000000005E-2</v>
      </c>
      <c r="G35" s="344">
        <v>0.40600000000000003</v>
      </c>
      <c r="H35" s="344">
        <v>6.5000000000000002E-2</v>
      </c>
      <c r="I35" s="344">
        <v>0.39400000000000002</v>
      </c>
      <c r="J35" s="344">
        <v>6.3E-2</v>
      </c>
      <c r="K35" s="344">
        <v>0.38200000000000001</v>
      </c>
      <c r="L35" s="344">
        <v>6.2E-2</v>
      </c>
      <c r="M35" s="348">
        <v>2</v>
      </c>
    </row>
    <row r="36" spans="2:13" ht="11.1" customHeight="1">
      <c r="B36" s="345" t="s">
        <v>408</v>
      </c>
      <c r="C36" s="344">
        <v>0.52</v>
      </c>
      <c r="D36" s="344">
        <v>8.3000000000000004E-2</v>
      </c>
      <c r="E36" s="344">
        <v>0.503</v>
      </c>
      <c r="F36" s="344">
        <v>8.2000000000000003E-2</v>
      </c>
      <c r="G36" s="344">
        <v>0.48799999999999999</v>
      </c>
      <c r="H36" s="344">
        <v>7.8E-2</v>
      </c>
      <c r="I36" s="344">
        <v>0.47199999999999998</v>
      </c>
      <c r="J36" s="344">
        <v>7.6999999999999999E-2</v>
      </c>
      <c r="K36" s="344">
        <v>0.45700000000000002</v>
      </c>
      <c r="L36" s="344">
        <v>7.1999999999999995E-2</v>
      </c>
      <c r="M36" s="348">
        <v>3</v>
      </c>
    </row>
    <row r="37" spans="2:13" ht="11.1" customHeight="1">
      <c r="B37" s="345" t="s">
        <v>409</v>
      </c>
      <c r="C37" s="344">
        <v>0.53800000000000003</v>
      </c>
      <c r="D37" s="344">
        <v>8.5999999999999993E-2</v>
      </c>
      <c r="E37" s="344">
        <v>0.52300000000000002</v>
      </c>
      <c r="F37" s="344">
        <v>8.3000000000000004E-2</v>
      </c>
      <c r="G37" s="344">
        <v>0.50600000000000001</v>
      </c>
      <c r="H37" s="344">
        <v>8.2000000000000003E-2</v>
      </c>
      <c r="I37" s="344">
        <v>0.48899999999999999</v>
      </c>
      <c r="J37" s="344">
        <v>7.8E-2</v>
      </c>
      <c r="K37" s="344">
        <v>0.47399999999999998</v>
      </c>
      <c r="L37" s="344">
        <v>7.6999999999999999E-2</v>
      </c>
      <c r="M37" s="348">
        <v>2</v>
      </c>
    </row>
    <row r="38" spans="2:13" ht="11.1" customHeight="1">
      <c r="B38" s="345" t="s">
        <v>410</v>
      </c>
      <c r="C38" s="344">
        <v>0.53800000000000003</v>
      </c>
      <c r="D38" s="344">
        <v>8.5999999999999993E-2</v>
      </c>
      <c r="E38" s="344">
        <v>0.52300000000000002</v>
      </c>
      <c r="F38" s="344">
        <v>8.3000000000000004E-2</v>
      </c>
      <c r="G38" s="344">
        <v>0.50600000000000001</v>
      </c>
      <c r="H38" s="344">
        <v>8.2000000000000003E-2</v>
      </c>
      <c r="I38" s="344">
        <v>0.48899999999999999</v>
      </c>
      <c r="J38" s="344">
        <v>7.8E-2</v>
      </c>
      <c r="K38" s="344">
        <v>0.47399999999999998</v>
      </c>
      <c r="L38" s="344">
        <v>7.6999999999999999E-2</v>
      </c>
      <c r="M38" s="348">
        <v>2</v>
      </c>
    </row>
    <row r="39" spans="2:13" ht="11.1" customHeight="1">
      <c r="B39" s="345" t="s">
        <v>411</v>
      </c>
      <c r="C39" s="344">
        <v>0.55800000000000005</v>
      </c>
      <c r="D39" s="344">
        <v>8.8999999999999996E-2</v>
      </c>
      <c r="E39" s="344">
        <v>0.54200000000000004</v>
      </c>
      <c r="F39" s="344">
        <v>8.5999999999999993E-2</v>
      </c>
      <c r="G39" s="344">
        <v>0.52500000000000002</v>
      </c>
      <c r="H39" s="344">
        <v>8.5000000000000006E-2</v>
      </c>
      <c r="I39" s="344">
        <v>0.50800000000000001</v>
      </c>
      <c r="J39" s="344">
        <v>8.2000000000000003E-2</v>
      </c>
      <c r="K39" s="344">
        <v>0.49199999999999999</v>
      </c>
      <c r="L39" s="344">
        <v>7.8E-2</v>
      </c>
      <c r="M39" s="348">
        <v>3</v>
      </c>
    </row>
    <row r="40" spans="2:13" ht="11.1" customHeight="1">
      <c r="B40" s="350" t="s">
        <v>388</v>
      </c>
      <c r="C40" s="341">
        <v>0.55800000000000005</v>
      </c>
      <c r="D40" s="344">
        <v>0.09</v>
      </c>
      <c r="E40" s="342">
        <v>0.54</v>
      </c>
      <c r="F40" s="342">
        <v>8.6999999999999994E-2</v>
      </c>
      <c r="G40" s="342">
        <v>0.52400000000000002</v>
      </c>
      <c r="H40" s="342">
        <v>8.4000000000000005E-2</v>
      </c>
      <c r="I40" s="342">
        <v>0.50700000000000001</v>
      </c>
      <c r="J40" s="342">
        <v>8.2000000000000003E-2</v>
      </c>
      <c r="K40" s="342">
        <v>0.49099999999999999</v>
      </c>
      <c r="L40" s="342">
        <v>7.8E-2</v>
      </c>
      <c r="M40" s="351">
        <v>3</v>
      </c>
    </row>
    <row r="41" spans="2:13" ht="11.1" customHeight="1" thickBot="1">
      <c r="B41" s="352" t="s">
        <v>389</v>
      </c>
      <c r="C41" s="353">
        <v>0.69699999999999995</v>
      </c>
      <c r="D41" s="353">
        <v>0.112</v>
      </c>
      <c r="E41" s="353">
        <v>0.67800000000000005</v>
      </c>
      <c r="F41" s="353">
        <v>0.107</v>
      </c>
      <c r="G41" s="353">
        <v>0.65500000000000003</v>
      </c>
      <c r="H41" s="353">
        <v>0.106</v>
      </c>
      <c r="I41" s="353">
        <v>0.63600000000000001</v>
      </c>
      <c r="J41" s="353">
        <v>0.10100000000000001</v>
      </c>
      <c r="K41" s="353">
        <v>0.61299999999999999</v>
      </c>
      <c r="L41" s="353">
        <v>9.9000000000000005E-2</v>
      </c>
      <c r="M41" s="354">
        <v>4</v>
      </c>
    </row>
  </sheetData>
  <mergeCells count="22">
    <mergeCell ref="K16:L16"/>
    <mergeCell ref="D10:E10"/>
    <mergeCell ref="D11:E11"/>
    <mergeCell ref="G11:H11"/>
    <mergeCell ref="B12:N12"/>
    <mergeCell ref="C14:L14"/>
    <mergeCell ref="A1:M1"/>
    <mergeCell ref="A2:M2"/>
    <mergeCell ref="A7:M7"/>
    <mergeCell ref="D8:E8"/>
    <mergeCell ref="M14:M17"/>
    <mergeCell ref="C15:D16"/>
    <mergeCell ref="E15:F15"/>
    <mergeCell ref="G15:H15"/>
    <mergeCell ref="A13:M13"/>
    <mergeCell ref="B14:B17"/>
    <mergeCell ref="I15:J15"/>
    <mergeCell ref="K15:L15"/>
    <mergeCell ref="E16:F16"/>
    <mergeCell ref="G16:H16"/>
    <mergeCell ref="I16:J16"/>
    <mergeCell ref="D9:E9"/>
  </mergeCells>
  <phoneticPr fontId="8" type="noConversion"/>
  <pageMargins left="0.70866141732283472" right="0.70866141732283472" top="0.74803149606299213" bottom="0.74803149606299213" header="0.31496062992125984" footer="0.31496062992125984"/>
  <pageSetup paperSize="9" scale="92"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2:N29"/>
  <sheetViews>
    <sheetView view="pageBreakPreview" zoomScaleNormal="100" zoomScaleSheetLayoutView="100" workbookViewId="0">
      <selection activeCell="S15" sqref="S15"/>
    </sheetView>
  </sheetViews>
  <sheetFormatPr defaultRowHeight="12"/>
  <cols>
    <col min="1" max="1" width="12" style="313" customWidth="1"/>
    <col min="2" max="2" width="10" style="313" customWidth="1"/>
    <col min="3" max="7" width="9.25" style="313" customWidth="1"/>
    <col min="8" max="10" width="9.5" style="313" customWidth="1"/>
    <col min="11" max="11" width="10.25" style="313" bestFit="1" customWidth="1"/>
    <col min="12" max="12" width="10.25" style="313" customWidth="1"/>
    <col min="13" max="13" width="11.25" style="313" bestFit="1" customWidth="1"/>
    <col min="14" max="14" width="7" style="313" customWidth="1"/>
    <col min="15" max="256" width="9" style="313"/>
    <col min="257" max="257" width="12" style="313" customWidth="1"/>
    <col min="258" max="258" width="10" style="313" customWidth="1"/>
    <col min="259" max="263" width="9.25" style="313" customWidth="1"/>
    <col min="264" max="266" width="9.5" style="313" customWidth="1"/>
    <col min="267" max="267" width="10.25" style="313" bestFit="1" customWidth="1"/>
    <col min="268" max="268" width="10.25" style="313" customWidth="1"/>
    <col min="269" max="269" width="11.25" style="313" bestFit="1" customWidth="1"/>
    <col min="270" max="270" width="7" style="313" customWidth="1"/>
    <col min="271" max="512" width="9" style="313"/>
    <col min="513" max="513" width="12" style="313" customWidth="1"/>
    <col min="514" max="514" width="10" style="313" customWidth="1"/>
    <col min="515" max="519" width="9.25" style="313" customWidth="1"/>
    <col min="520" max="522" width="9.5" style="313" customWidth="1"/>
    <col min="523" max="523" width="10.25" style="313" bestFit="1" customWidth="1"/>
    <col min="524" max="524" width="10.25" style="313" customWidth="1"/>
    <col min="525" max="525" width="11.25" style="313" bestFit="1" customWidth="1"/>
    <col min="526" max="526" width="7" style="313" customWidth="1"/>
    <col min="527" max="768" width="9" style="313"/>
    <col min="769" max="769" width="12" style="313" customWidth="1"/>
    <col min="770" max="770" width="10" style="313" customWidth="1"/>
    <col min="771" max="775" width="9.25" style="313" customWidth="1"/>
    <col min="776" max="778" width="9.5" style="313" customWidth="1"/>
    <col min="779" max="779" width="10.25" style="313" bestFit="1" customWidth="1"/>
    <col min="780" max="780" width="10.25" style="313" customWidth="1"/>
    <col min="781" max="781" width="11.25" style="313" bestFit="1" customWidth="1"/>
    <col min="782" max="782" width="7" style="313" customWidth="1"/>
    <col min="783" max="1024" width="9" style="313"/>
    <col min="1025" max="1025" width="12" style="313" customWidth="1"/>
    <col min="1026" max="1026" width="10" style="313" customWidth="1"/>
    <col min="1027" max="1031" width="9.25" style="313" customWidth="1"/>
    <col min="1032" max="1034" width="9.5" style="313" customWidth="1"/>
    <col min="1035" max="1035" width="10.25" style="313" bestFit="1" customWidth="1"/>
    <col min="1036" max="1036" width="10.25" style="313" customWidth="1"/>
    <col min="1037" max="1037" width="11.25" style="313" bestFit="1" customWidth="1"/>
    <col min="1038" max="1038" width="7" style="313" customWidth="1"/>
    <col min="1039" max="1280" width="9" style="313"/>
    <col min="1281" max="1281" width="12" style="313" customWidth="1"/>
    <col min="1282" max="1282" width="10" style="313" customWidth="1"/>
    <col min="1283" max="1287" width="9.25" style="313" customWidth="1"/>
    <col min="1288" max="1290" width="9.5" style="313" customWidth="1"/>
    <col min="1291" max="1291" width="10.25" style="313" bestFit="1" customWidth="1"/>
    <col min="1292" max="1292" width="10.25" style="313" customWidth="1"/>
    <col min="1293" max="1293" width="11.25" style="313" bestFit="1" customWidth="1"/>
    <col min="1294" max="1294" width="7" style="313" customWidth="1"/>
    <col min="1295" max="1536" width="9" style="313"/>
    <col min="1537" max="1537" width="12" style="313" customWidth="1"/>
    <col min="1538" max="1538" width="10" style="313" customWidth="1"/>
    <col min="1539" max="1543" width="9.25" style="313" customWidth="1"/>
    <col min="1544" max="1546" width="9.5" style="313" customWidth="1"/>
    <col min="1547" max="1547" width="10.25" style="313" bestFit="1" customWidth="1"/>
    <col min="1548" max="1548" width="10.25" style="313" customWidth="1"/>
    <col min="1549" max="1549" width="11.25" style="313" bestFit="1" customWidth="1"/>
    <col min="1550" max="1550" width="7" style="313" customWidth="1"/>
    <col min="1551" max="1792" width="9" style="313"/>
    <col min="1793" max="1793" width="12" style="313" customWidth="1"/>
    <col min="1794" max="1794" width="10" style="313" customWidth="1"/>
    <col min="1795" max="1799" width="9.25" style="313" customWidth="1"/>
    <col min="1800" max="1802" width="9.5" style="313" customWidth="1"/>
    <col min="1803" max="1803" width="10.25" style="313" bestFit="1" customWidth="1"/>
    <col min="1804" max="1804" width="10.25" style="313" customWidth="1"/>
    <col min="1805" max="1805" width="11.25" style="313" bestFit="1" customWidth="1"/>
    <col min="1806" max="1806" width="7" style="313" customWidth="1"/>
    <col min="1807" max="2048" width="9" style="313"/>
    <col min="2049" max="2049" width="12" style="313" customWidth="1"/>
    <col min="2050" max="2050" width="10" style="313" customWidth="1"/>
    <col min="2051" max="2055" width="9.25" style="313" customWidth="1"/>
    <col min="2056" max="2058" width="9.5" style="313" customWidth="1"/>
    <col min="2059" max="2059" width="10.25" style="313" bestFit="1" customWidth="1"/>
    <col min="2060" max="2060" width="10.25" style="313" customWidth="1"/>
    <col min="2061" max="2061" width="11.25" style="313" bestFit="1" customWidth="1"/>
    <col min="2062" max="2062" width="7" style="313" customWidth="1"/>
    <col min="2063" max="2304" width="9" style="313"/>
    <col min="2305" max="2305" width="12" style="313" customWidth="1"/>
    <col min="2306" max="2306" width="10" style="313" customWidth="1"/>
    <col min="2307" max="2311" width="9.25" style="313" customWidth="1"/>
    <col min="2312" max="2314" width="9.5" style="313" customWidth="1"/>
    <col min="2315" max="2315" width="10.25" style="313" bestFit="1" customWidth="1"/>
    <col min="2316" max="2316" width="10.25" style="313" customWidth="1"/>
    <col min="2317" max="2317" width="11.25" style="313" bestFit="1" customWidth="1"/>
    <col min="2318" max="2318" width="7" style="313" customWidth="1"/>
    <col min="2319" max="2560" width="9" style="313"/>
    <col min="2561" max="2561" width="12" style="313" customWidth="1"/>
    <col min="2562" max="2562" width="10" style="313" customWidth="1"/>
    <col min="2563" max="2567" width="9.25" style="313" customWidth="1"/>
    <col min="2568" max="2570" width="9.5" style="313" customWidth="1"/>
    <col min="2571" max="2571" width="10.25" style="313" bestFit="1" customWidth="1"/>
    <col min="2572" max="2572" width="10.25" style="313" customWidth="1"/>
    <col min="2573" max="2573" width="11.25" style="313" bestFit="1" customWidth="1"/>
    <col min="2574" max="2574" width="7" style="313" customWidth="1"/>
    <col min="2575" max="2816" width="9" style="313"/>
    <col min="2817" max="2817" width="12" style="313" customWidth="1"/>
    <col min="2818" max="2818" width="10" style="313" customWidth="1"/>
    <col min="2819" max="2823" width="9.25" style="313" customWidth="1"/>
    <col min="2824" max="2826" width="9.5" style="313" customWidth="1"/>
    <col min="2827" max="2827" width="10.25" style="313" bestFit="1" customWidth="1"/>
    <col min="2828" max="2828" width="10.25" style="313" customWidth="1"/>
    <col min="2829" max="2829" width="11.25" style="313" bestFit="1" customWidth="1"/>
    <col min="2830" max="2830" width="7" style="313" customWidth="1"/>
    <col min="2831" max="3072" width="9" style="313"/>
    <col min="3073" max="3073" width="12" style="313" customWidth="1"/>
    <col min="3074" max="3074" width="10" style="313" customWidth="1"/>
    <col min="3075" max="3079" width="9.25" style="313" customWidth="1"/>
    <col min="3080" max="3082" width="9.5" style="313" customWidth="1"/>
    <col min="3083" max="3083" width="10.25" style="313" bestFit="1" customWidth="1"/>
    <col min="3084" max="3084" width="10.25" style="313" customWidth="1"/>
    <col min="3085" max="3085" width="11.25" style="313" bestFit="1" customWidth="1"/>
    <col min="3086" max="3086" width="7" style="313" customWidth="1"/>
    <col min="3087" max="3328" width="9" style="313"/>
    <col min="3329" max="3329" width="12" style="313" customWidth="1"/>
    <col min="3330" max="3330" width="10" style="313" customWidth="1"/>
    <col min="3331" max="3335" width="9.25" style="313" customWidth="1"/>
    <col min="3336" max="3338" width="9.5" style="313" customWidth="1"/>
    <col min="3339" max="3339" width="10.25" style="313" bestFit="1" customWidth="1"/>
    <col min="3340" max="3340" width="10.25" style="313" customWidth="1"/>
    <col min="3341" max="3341" width="11.25" style="313" bestFit="1" customWidth="1"/>
    <col min="3342" max="3342" width="7" style="313" customWidth="1"/>
    <col min="3343" max="3584" width="9" style="313"/>
    <col min="3585" max="3585" width="12" style="313" customWidth="1"/>
    <col min="3586" max="3586" width="10" style="313" customWidth="1"/>
    <col min="3587" max="3591" width="9.25" style="313" customWidth="1"/>
    <col min="3592" max="3594" width="9.5" style="313" customWidth="1"/>
    <col min="3595" max="3595" width="10.25" style="313" bestFit="1" customWidth="1"/>
    <col min="3596" max="3596" width="10.25" style="313" customWidth="1"/>
    <col min="3597" max="3597" width="11.25" style="313" bestFit="1" customWidth="1"/>
    <col min="3598" max="3598" width="7" style="313" customWidth="1"/>
    <col min="3599" max="3840" width="9" style="313"/>
    <col min="3841" max="3841" width="12" style="313" customWidth="1"/>
    <col min="3842" max="3842" width="10" style="313" customWidth="1"/>
    <col min="3843" max="3847" width="9.25" style="313" customWidth="1"/>
    <col min="3848" max="3850" width="9.5" style="313" customWidth="1"/>
    <col min="3851" max="3851" width="10.25" style="313" bestFit="1" customWidth="1"/>
    <col min="3852" max="3852" width="10.25" style="313" customWidth="1"/>
    <col min="3853" max="3853" width="11.25" style="313" bestFit="1" customWidth="1"/>
    <col min="3854" max="3854" width="7" style="313" customWidth="1"/>
    <col min="3855" max="4096" width="9" style="313"/>
    <col min="4097" max="4097" width="12" style="313" customWidth="1"/>
    <col min="4098" max="4098" width="10" style="313" customWidth="1"/>
    <col min="4099" max="4103" width="9.25" style="313" customWidth="1"/>
    <col min="4104" max="4106" width="9.5" style="313" customWidth="1"/>
    <col min="4107" max="4107" width="10.25" style="313" bestFit="1" customWidth="1"/>
    <col min="4108" max="4108" width="10.25" style="313" customWidth="1"/>
    <col min="4109" max="4109" width="11.25" style="313" bestFit="1" customWidth="1"/>
    <col min="4110" max="4110" width="7" style="313" customWidth="1"/>
    <col min="4111" max="4352" width="9" style="313"/>
    <col min="4353" max="4353" width="12" style="313" customWidth="1"/>
    <col min="4354" max="4354" width="10" style="313" customWidth="1"/>
    <col min="4355" max="4359" width="9.25" style="313" customWidth="1"/>
    <col min="4360" max="4362" width="9.5" style="313" customWidth="1"/>
    <col min="4363" max="4363" width="10.25" style="313" bestFit="1" customWidth="1"/>
    <col min="4364" max="4364" width="10.25" style="313" customWidth="1"/>
    <col min="4365" max="4365" width="11.25" style="313" bestFit="1" customWidth="1"/>
    <col min="4366" max="4366" width="7" style="313" customWidth="1"/>
    <col min="4367" max="4608" width="9" style="313"/>
    <col min="4609" max="4609" width="12" style="313" customWidth="1"/>
    <col min="4610" max="4610" width="10" style="313" customWidth="1"/>
    <col min="4611" max="4615" width="9.25" style="313" customWidth="1"/>
    <col min="4616" max="4618" width="9.5" style="313" customWidth="1"/>
    <col min="4619" max="4619" width="10.25" style="313" bestFit="1" customWidth="1"/>
    <col min="4620" max="4620" width="10.25" style="313" customWidth="1"/>
    <col min="4621" max="4621" width="11.25" style="313" bestFit="1" customWidth="1"/>
    <col min="4622" max="4622" width="7" style="313" customWidth="1"/>
    <col min="4623" max="4864" width="9" style="313"/>
    <col min="4865" max="4865" width="12" style="313" customWidth="1"/>
    <col min="4866" max="4866" width="10" style="313" customWidth="1"/>
    <col min="4867" max="4871" width="9.25" style="313" customWidth="1"/>
    <col min="4872" max="4874" width="9.5" style="313" customWidth="1"/>
    <col min="4875" max="4875" width="10.25" style="313" bestFit="1" customWidth="1"/>
    <col min="4876" max="4876" width="10.25" style="313" customWidth="1"/>
    <col min="4877" max="4877" width="11.25" style="313" bestFit="1" customWidth="1"/>
    <col min="4878" max="4878" width="7" style="313" customWidth="1"/>
    <col min="4879" max="5120" width="9" style="313"/>
    <col min="5121" max="5121" width="12" style="313" customWidth="1"/>
    <col min="5122" max="5122" width="10" style="313" customWidth="1"/>
    <col min="5123" max="5127" width="9.25" style="313" customWidth="1"/>
    <col min="5128" max="5130" width="9.5" style="313" customWidth="1"/>
    <col min="5131" max="5131" width="10.25" style="313" bestFit="1" customWidth="1"/>
    <col min="5132" max="5132" width="10.25" style="313" customWidth="1"/>
    <col min="5133" max="5133" width="11.25" style="313" bestFit="1" customWidth="1"/>
    <col min="5134" max="5134" width="7" style="313" customWidth="1"/>
    <col min="5135" max="5376" width="9" style="313"/>
    <col min="5377" max="5377" width="12" style="313" customWidth="1"/>
    <col min="5378" max="5378" width="10" style="313" customWidth="1"/>
    <col min="5379" max="5383" width="9.25" style="313" customWidth="1"/>
    <col min="5384" max="5386" width="9.5" style="313" customWidth="1"/>
    <col min="5387" max="5387" width="10.25" style="313" bestFit="1" customWidth="1"/>
    <col min="5388" max="5388" width="10.25" style="313" customWidth="1"/>
    <col min="5389" max="5389" width="11.25" style="313" bestFit="1" customWidth="1"/>
    <col min="5390" max="5390" width="7" style="313" customWidth="1"/>
    <col min="5391" max="5632" width="9" style="313"/>
    <col min="5633" max="5633" width="12" style="313" customWidth="1"/>
    <col min="5634" max="5634" width="10" style="313" customWidth="1"/>
    <col min="5635" max="5639" width="9.25" style="313" customWidth="1"/>
    <col min="5640" max="5642" width="9.5" style="313" customWidth="1"/>
    <col min="5643" max="5643" width="10.25" style="313" bestFit="1" customWidth="1"/>
    <col min="5644" max="5644" width="10.25" style="313" customWidth="1"/>
    <col min="5645" max="5645" width="11.25" style="313" bestFit="1" customWidth="1"/>
    <col min="5646" max="5646" width="7" style="313" customWidth="1"/>
    <col min="5647" max="5888" width="9" style="313"/>
    <col min="5889" max="5889" width="12" style="313" customWidth="1"/>
    <col min="5890" max="5890" width="10" style="313" customWidth="1"/>
    <col min="5891" max="5895" width="9.25" style="313" customWidth="1"/>
    <col min="5896" max="5898" width="9.5" style="313" customWidth="1"/>
    <col min="5899" max="5899" width="10.25" style="313" bestFit="1" customWidth="1"/>
    <col min="5900" max="5900" width="10.25" style="313" customWidth="1"/>
    <col min="5901" max="5901" width="11.25" style="313" bestFit="1" customWidth="1"/>
    <col min="5902" max="5902" width="7" style="313" customWidth="1"/>
    <col min="5903" max="6144" width="9" style="313"/>
    <col min="6145" max="6145" width="12" style="313" customWidth="1"/>
    <col min="6146" max="6146" width="10" style="313" customWidth="1"/>
    <col min="6147" max="6151" width="9.25" style="313" customWidth="1"/>
    <col min="6152" max="6154" width="9.5" style="313" customWidth="1"/>
    <col min="6155" max="6155" width="10.25" style="313" bestFit="1" customWidth="1"/>
    <col min="6156" max="6156" width="10.25" style="313" customWidth="1"/>
    <col min="6157" max="6157" width="11.25" style="313" bestFit="1" customWidth="1"/>
    <col min="6158" max="6158" width="7" style="313" customWidth="1"/>
    <col min="6159" max="6400" width="9" style="313"/>
    <col min="6401" max="6401" width="12" style="313" customWidth="1"/>
    <col min="6402" max="6402" width="10" style="313" customWidth="1"/>
    <col min="6403" max="6407" width="9.25" style="313" customWidth="1"/>
    <col min="6408" max="6410" width="9.5" style="313" customWidth="1"/>
    <col min="6411" max="6411" width="10.25" style="313" bestFit="1" customWidth="1"/>
    <col min="6412" max="6412" width="10.25" style="313" customWidth="1"/>
    <col min="6413" max="6413" width="11.25" style="313" bestFit="1" customWidth="1"/>
    <col min="6414" max="6414" width="7" style="313" customWidth="1"/>
    <col min="6415" max="6656" width="9" style="313"/>
    <col min="6657" max="6657" width="12" style="313" customWidth="1"/>
    <col min="6658" max="6658" width="10" style="313" customWidth="1"/>
    <col min="6659" max="6663" width="9.25" style="313" customWidth="1"/>
    <col min="6664" max="6666" width="9.5" style="313" customWidth="1"/>
    <col min="6667" max="6667" width="10.25" style="313" bestFit="1" customWidth="1"/>
    <col min="6668" max="6668" width="10.25" style="313" customWidth="1"/>
    <col min="6669" max="6669" width="11.25" style="313" bestFit="1" customWidth="1"/>
    <col min="6670" max="6670" width="7" style="313" customWidth="1"/>
    <col min="6671" max="6912" width="9" style="313"/>
    <col min="6913" max="6913" width="12" style="313" customWidth="1"/>
    <col min="6914" max="6914" width="10" style="313" customWidth="1"/>
    <col min="6915" max="6919" width="9.25" style="313" customWidth="1"/>
    <col min="6920" max="6922" width="9.5" style="313" customWidth="1"/>
    <col min="6923" max="6923" width="10.25" style="313" bestFit="1" customWidth="1"/>
    <col min="6924" max="6924" width="10.25" style="313" customWidth="1"/>
    <col min="6925" max="6925" width="11.25" style="313" bestFit="1" customWidth="1"/>
    <col min="6926" max="6926" width="7" style="313" customWidth="1"/>
    <col min="6927" max="7168" width="9" style="313"/>
    <col min="7169" max="7169" width="12" style="313" customWidth="1"/>
    <col min="7170" max="7170" width="10" style="313" customWidth="1"/>
    <col min="7171" max="7175" width="9.25" style="313" customWidth="1"/>
    <col min="7176" max="7178" width="9.5" style="313" customWidth="1"/>
    <col min="7179" max="7179" width="10.25" style="313" bestFit="1" customWidth="1"/>
    <col min="7180" max="7180" width="10.25" style="313" customWidth="1"/>
    <col min="7181" max="7181" width="11.25" style="313" bestFit="1" customWidth="1"/>
    <col min="7182" max="7182" width="7" style="313" customWidth="1"/>
    <col min="7183" max="7424" width="9" style="313"/>
    <col min="7425" max="7425" width="12" style="313" customWidth="1"/>
    <col min="7426" max="7426" width="10" style="313" customWidth="1"/>
    <col min="7427" max="7431" width="9.25" style="313" customWidth="1"/>
    <col min="7432" max="7434" width="9.5" style="313" customWidth="1"/>
    <col min="7435" max="7435" width="10.25" style="313" bestFit="1" customWidth="1"/>
    <col min="7436" max="7436" width="10.25" style="313" customWidth="1"/>
    <col min="7437" max="7437" width="11.25" style="313" bestFit="1" customWidth="1"/>
    <col min="7438" max="7438" width="7" style="313" customWidth="1"/>
    <col min="7439" max="7680" width="9" style="313"/>
    <col min="7681" max="7681" width="12" style="313" customWidth="1"/>
    <col min="7682" max="7682" width="10" style="313" customWidth="1"/>
    <col min="7683" max="7687" width="9.25" style="313" customWidth="1"/>
    <col min="7688" max="7690" width="9.5" style="313" customWidth="1"/>
    <col min="7691" max="7691" width="10.25" style="313" bestFit="1" customWidth="1"/>
    <col min="7692" max="7692" width="10.25" style="313" customWidth="1"/>
    <col min="7693" max="7693" width="11.25" style="313" bestFit="1" customWidth="1"/>
    <col min="7694" max="7694" width="7" style="313" customWidth="1"/>
    <col min="7695" max="7936" width="9" style="313"/>
    <col min="7937" max="7937" width="12" style="313" customWidth="1"/>
    <col min="7938" max="7938" width="10" style="313" customWidth="1"/>
    <col min="7939" max="7943" width="9.25" style="313" customWidth="1"/>
    <col min="7944" max="7946" width="9.5" style="313" customWidth="1"/>
    <col min="7947" max="7947" width="10.25" style="313" bestFit="1" customWidth="1"/>
    <col min="7948" max="7948" width="10.25" style="313" customWidth="1"/>
    <col min="7949" max="7949" width="11.25" style="313" bestFit="1" customWidth="1"/>
    <col min="7950" max="7950" width="7" style="313" customWidth="1"/>
    <col min="7951" max="8192" width="9" style="313"/>
    <col min="8193" max="8193" width="12" style="313" customWidth="1"/>
    <col min="8194" max="8194" width="10" style="313" customWidth="1"/>
    <col min="8195" max="8199" width="9.25" style="313" customWidth="1"/>
    <col min="8200" max="8202" width="9.5" style="313" customWidth="1"/>
    <col min="8203" max="8203" width="10.25" style="313" bestFit="1" customWidth="1"/>
    <col min="8204" max="8204" width="10.25" style="313" customWidth="1"/>
    <col min="8205" max="8205" width="11.25" style="313" bestFit="1" customWidth="1"/>
    <col min="8206" max="8206" width="7" style="313" customWidth="1"/>
    <col min="8207" max="8448" width="9" style="313"/>
    <col min="8449" max="8449" width="12" style="313" customWidth="1"/>
    <col min="8450" max="8450" width="10" style="313" customWidth="1"/>
    <col min="8451" max="8455" width="9.25" style="313" customWidth="1"/>
    <col min="8456" max="8458" width="9.5" style="313" customWidth="1"/>
    <col min="8459" max="8459" width="10.25" style="313" bestFit="1" customWidth="1"/>
    <col min="8460" max="8460" width="10.25" style="313" customWidth="1"/>
    <col min="8461" max="8461" width="11.25" style="313" bestFit="1" customWidth="1"/>
    <col min="8462" max="8462" width="7" style="313" customWidth="1"/>
    <col min="8463" max="8704" width="9" style="313"/>
    <col min="8705" max="8705" width="12" style="313" customWidth="1"/>
    <col min="8706" max="8706" width="10" style="313" customWidth="1"/>
    <col min="8707" max="8711" width="9.25" style="313" customWidth="1"/>
    <col min="8712" max="8714" width="9.5" style="313" customWidth="1"/>
    <col min="8715" max="8715" width="10.25" style="313" bestFit="1" customWidth="1"/>
    <col min="8716" max="8716" width="10.25" style="313" customWidth="1"/>
    <col min="8717" max="8717" width="11.25" style="313" bestFit="1" customWidth="1"/>
    <col min="8718" max="8718" width="7" style="313" customWidth="1"/>
    <col min="8719" max="8960" width="9" style="313"/>
    <col min="8961" max="8961" width="12" style="313" customWidth="1"/>
    <col min="8962" max="8962" width="10" style="313" customWidth="1"/>
    <col min="8963" max="8967" width="9.25" style="313" customWidth="1"/>
    <col min="8968" max="8970" width="9.5" style="313" customWidth="1"/>
    <col min="8971" max="8971" width="10.25" style="313" bestFit="1" customWidth="1"/>
    <col min="8972" max="8972" width="10.25" style="313" customWidth="1"/>
    <col min="8973" max="8973" width="11.25" style="313" bestFit="1" customWidth="1"/>
    <col min="8974" max="8974" width="7" style="313" customWidth="1"/>
    <col min="8975" max="9216" width="9" style="313"/>
    <col min="9217" max="9217" width="12" style="313" customWidth="1"/>
    <col min="9218" max="9218" width="10" style="313" customWidth="1"/>
    <col min="9219" max="9223" width="9.25" style="313" customWidth="1"/>
    <col min="9224" max="9226" width="9.5" style="313" customWidth="1"/>
    <col min="9227" max="9227" width="10.25" style="313" bestFit="1" customWidth="1"/>
    <col min="9228" max="9228" width="10.25" style="313" customWidth="1"/>
    <col min="9229" max="9229" width="11.25" style="313" bestFit="1" customWidth="1"/>
    <col min="9230" max="9230" width="7" style="313" customWidth="1"/>
    <col min="9231" max="9472" width="9" style="313"/>
    <col min="9473" max="9473" width="12" style="313" customWidth="1"/>
    <col min="9474" max="9474" width="10" style="313" customWidth="1"/>
    <col min="9475" max="9479" width="9.25" style="313" customWidth="1"/>
    <col min="9480" max="9482" width="9.5" style="313" customWidth="1"/>
    <col min="9483" max="9483" width="10.25" style="313" bestFit="1" customWidth="1"/>
    <col min="9484" max="9484" width="10.25" style="313" customWidth="1"/>
    <col min="9485" max="9485" width="11.25" style="313" bestFit="1" customWidth="1"/>
    <col min="9486" max="9486" width="7" style="313" customWidth="1"/>
    <col min="9487" max="9728" width="9" style="313"/>
    <col min="9729" max="9729" width="12" style="313" customWidth="1"/>
    <col min="9730" max="9730" width="10" style="313" customWidth="1"/>
    <col min="9731" max="9735" width="9.25" style="313" customWidth="1"/>
    <col min="9736" max="9738" width="9.5" style="313" customWidth="1"/>
    <col min="9739" max="9739" width="10.25" style="313" bestFit="1" customWidth="1"/>
    <col min="9740" max="9740" width="10.25" style="313" customWidth="1"/>
    <col min="9741" max="9741" width="11.25" style="313" bestFit="1" customWidth="1"/>
    <col min="9742" max="9742" width="7" style="313" customWidth="1"/>
    <col min="9743" max="9984" width="9" style="313"/>
    <col min="9985" max="9985" width="12" style="313" customWidth="1"/>
    <col min="9986" max="9986" width="10" style="313" customWidth="1"/>
    <col min="9987" max="9991" width="9.25" style="313" customWidth="1"/>
    <col min="9992" max="9994" width="9.5" style="313" customWidth="1"/>
    <col min="9995" max="9995" width="10.25" style="313" bestFit="1" customWidth="1"/>
    <col min="9996" max="9996" width="10.25" style="313" customWidth="1"/>
    <col min="9997" max="9997" width="11.25" style="313" bestFit="1" customWidth="1"/>
    <col min="9998" max="9998" width="7" style="313" customWidth="1"/>
    <col min="9999" max="10240" width="9" style="313"/>
    <col min="10241" max="10241" width="12" style="313" customWidth="1"/>
    <col min="10242" max="10242" width="10" style="313" customWidth="1"/>
    <col min="10243" max="10247" width="9.25" style="313" customWidth="1"/>
    <col min="10248" max="10250" width="9.5" style="313" customWidth="1"/>
    <col min="10251" max="10251" width="10.25" style="313" bestFit="1" customWidth="1"/>
    <col min="10252" max="10252" width="10.25" style="313" customWidth="1"/>
    <col min="10253" max="10253" width="11.25" style="313" bestFit="1" customWidth="1"/>
    <col min="10254" max="10254" width="7" style="313" customWidth="1"/>
    <col min="10255" max="10496" width="9" style="313"/>
    <col min="10497" max="10497" width="12" style="313" customWidth="1"/>
    <col min="10498" max="10498" width="10" style="313" customWidth="1"/>
    <col min="10499" max="10503" width="9.25" style="313" customWidth="1"/>
    <col min="10504" max="10506" width="9.5" style="313" customWidth="1"/>
    <col min="10507" max="10507" width="10.25" style="313" bestFit="1" customWidth="1"/>
    <col min="10508" max="10508" width="10.25" style="313" customWidth="1"/>
    <col min="10509" max="10509" width="11.25" style="313" bestFit="1" customWidth="1"/>
    <col min="10510" max="10510" width="7" style="313" customWidth="1"/>
    <col min="10511" max="10752" width="9" style="313"/>
    <col min="10753" max="10753" width="12" style="313" customWidth="1"/>
    <col min="10754" max="10754" width="10" style="313" customWidth="1"/>
    <col min="10755" max="10759" width="9.25" style="313" customWidth="1"/>
    <col min="10760" max="10762" width="9.5" style="313" customWidth="1"/>
    <col min="10763" max="10763" width="10.25" style="313" bestFit="1" customWidth="1"/>
    <col min="10764" max="10764" width="10.25" style="313" customWidth="1"/>
    <col min="10765" max="10765" width="11.25" style="313" bestFit="1" customWidth="1"/>
    <col min="10766" max="10766" width="7" style="313" customWidth="1"/>
    <col min="10767" max="11008" width="9" style="313"/>
    <col min="11009" max="11009" width="12" style="313" customWidth="1"/>
    <col min="11010" max="11010" width="10" style="313" customWidth="1"/>
    <col min="11011" max="11015" width="9.25" style="313" customWidth="1"/>
    <col min="11016" max="11018" width="9.5" style="313" customWidth="1"/>
    <col min="11019" max="11019" width="10.25" style="313" bestFit="1" customWidth="1"/>
    <col min="11020" max="11020" width="10.25" style="313" customWidth="1"/>
    <col min="11021" max="11021" width="11.25" style="313" bestFit="1" customWidth="1"/>
    <col min="11022" max="11022" width="7" style="313" customWidth="1"/>
    <col min="11023" max="11264" width="9" style="313"/>
    <col min="11265" max="11265" width="12" style="313" customWidth="1"/>
    <col min="11266" max="11266" width="10" style="313" customWidth="1"/>
    <col min="11267" max="11271" width="9.25" style="313" customWidth="1"/>
    <col min="11272" max="11274" width="9.5" style="313" customWidth="1"/>
    <col min="11275" max="11275" width="10.25" style="313" bestFit="1" customWidth="1"/>
    <col min="11276" max="11276" width="10.25" style="313" customWidth="1"/>
    <col min="11277" max="11277" width="11.25" style="313" bestFit="1" customWidth="1"/>
    <col min="11278" max="11278" width="7" style="313" customWidth="1"/>
    <col min="11279" max="11520" width="9" style="313"/>
    <col min="11521" max="11521" width="12" style="313" customWidth="1"/>
    <col min="11522" max="11522" width="10" style="313" customWidth="1"/>
    <col min="11523" max="11527" width="9.25" style="313" customWidth="1"/>
    <col min="11528" max="11530" width="9.5" style="313" customWidth="1"/>
    <col min="11531" max="11531" width="10.25" style="313" bestFit="1" customWidth="1"/>
    <col min="11532" max="11532" width="10.25" style="313" customWidth="1"/>
    <col min="11533" max="11533" width="11.25" style="313" bestFit="1" customWidth="1"/>
    <col min="11534" max="11534" width="7" style="313" customWidth="1"/>
    <col min="11535" max="11776" width="9" style="313"/>
    <col min="11777" max="11777" width="12" style="313" customWidth="1"/>
    <col min="11778" max="11778" width="10" style="313" customWidth="1"/>
    <col min="11779" max="11783" width="9.25" style="313" customWidth="1"/>
    <col min="11784" max="11786" width="9.5" style="313" customWidth="1"/>
    <col min="11787" max="11787" width="10.25" style="313" bestFit="1" customWidth="1"/>
    <col min="11788" max="11788" width="10.25" style="313" customWidth="1"/>
    <col min="11789" max="11789" width="11.25" style="313" bestFit="1" customWidth="1"/>
    <col min="11790" max="11790" width="7" style="313" customWidth="1"/>
    <col min="11791" max="12032" width="9" style="313"/>
    <col min="12033" max="12033" width="12" style="313" customWidth="1"/>
    <col min="12034" max="12034" width="10" style="313" customWidth="1"/>
    <col min="12035" max="12039" width="9.25" style="313" customWidth="1"/>
    <col min="12040" max="12042" width="9.5" style="313" customWidth="1"/>
    <col min="12043" max="12043" width="10.25" style="313" bestFit="1" customWidth="1"/>
    <col min="12044" max="12044" width="10.25" style="313" customWidth="1"/>
    <col min="12045" max="12045" width="11.25" style="313" bestFit="1" customWidth="1"/>
    <col min="12046" max="12046" width="7" style="313" customWidth="1"/>
    <col min="12047" max="12288" width="9" style="313"/>
    <col min="12289" max="12289" width="12" style="313" customWidth="1"/>
    <col min="12290" max="12290" width="10" style="313" customWidth="1"/>
    <col min="12291" max="12295" width="9.25" style="313" customWidth="1"/>
    <col min="12296" max="12298" width="9.5" style="313" customWidth="1"/>
    <col min="12299" max="12299" width="10.25" style="313" bestFit="1" customWidth="1"/>
    <col min="12300" max="12300" width="10.25" style="313" customWidth="1"/>
    <col min="12301" max="12301" width="11.25" style="313" bestFit="1" customWidth="1"/>
    <col min="12302" max="12302" width="7" style="313" customWidth="1"/>
    <col min="12303" max="12544" width="9" style="313"/>
    <col min="12545" max="12545" width="12" style="313" customWidth="1"/>
    <col min="12546" max="12546" width="10" style="313" customWidth="1"/>
    <col min="12547" max="12551" width="9.25" style="313" customWidth="1"/>
    <col min="12552" max="12554" width="9.5" style="313" customWidth="1"/>
    <col min="12555" max="12555" width="10.25" style="313" bestFit="1" customWidth="1"/>
    <col min="12556" max="12556" width="10.25" style="313" customWidth="1"/>
    <col min="12557" max="12557" width="11.25" style="313" bestFit="1" customWidth="1"/>
    <col min="12558" max="12558" width="7" style="313" customWidth="1"/>
    <col min="12559" max="12800" width="9" style="313"/>
    <col min="12801" max="12801" width="12" style="313" customWidth="1"/>
    <col min="12802" max="12802" width="10" style="313" customWidth="1"/>
    <col min="12803" max="12807" width="9.25" style="313" customWidth="1"/>
    <col min="12808" max="12810" width="9.5" style="313" customWidth="1"/>
    <col min="12811" max="12811" width="10.25" style="313" bestFit="1" customWidth="1"/>
    <col min="12812" max="12812" width="10.25" style="313" customWidth="1"/>
    <col min="12813" max="12813" width="11.25" style="313" bestFit="1" customWidth="1"/>
    <col min="12814" max="12814" width="7" style="313" customWidth="1"/>
    <col min="12815" max="13056" width="9" style="313"/>
    <col min="13057" max="13057" width="12" style="313" customWidth="1"/>
    <col min="13058" max="13058" width="10" style="313" customWidth="1"/>
    <col min="13059" max="13063" width="9.25" style="313" customWidth="1"/>
    <col min="13064" max="13066" width="9.5" style="313" customWidth="1"/>
    <col min="13067" max="13067" width="10.25" style="313" bestFit="1" customWidth="1"/>
    <col min="13068" max="13068" width="10.25" style="313" customWidth="1"/>
    <col min="13069" max="13069" width="11.25" style="313" bestFit="1" customWidth="1"/>
    <col min="13070" max="13070" width="7" style="313" customWidth="1"/>
    <col min="13071" max="13312" width="9" style="313"/>
    <col min="13313" max="13313" width="12" style="313" customWidth="1"/>
    <col min="13314" max="13314" width="10" style="313" customWidth="1"/>
    <col min="13315" max="13319" width="9.25" style="313" customWidth="1"/>
    <col min="13320" max="13322" width="9.5" style="313" customWidth="1"/>
    <col min="13323" max="13323" width="10.25" style="313" bestFit="1" customWidth="1"/>
    <col min="13324" max="13324" width="10.25" style="313" customWidth="1"/>
    <col min="13325" max="13325" width="11.25" style="313" bestFit="1" customWidth="1"/>
    <col min="13326" max="13326" width="7" style="313" customWidth="1"/>
    <col min="13327" max="13568" width="9" style="313"/>
    <col min="13569" max="13569" width="12" style="313" customWidth="1"/>
    <col min="13570" max="13570" width="10" style="313" customWidth="1"/>
    <col min="13571" max="13575" width="9.25" style="313" customWidth="1"/>
    <col min="13576" max="13578" width="9.5" style="313" customWidth="1"/>
    <col min="13579" max="13579" width="10.25" style="313" bestFit="1" customWidth="1"/>
    <col min="13580" max="13580" width="10.25" style="313" customWidth="1"/>
    <col min="13581" max="13581" width="11.25" style="313" bestFit="1" customWidth="1"/>
    <col min="13582" max="13582" width="7" style="313" customWidth="1"/>
    <col min="13583" max="13824" width="9" style="313"/>
    <col min="13825" max="13825" width="12" style="313" customWidth="1"/>
    <col min="13826" max="13826" width="10" style="313" customWidth="1"/>
    <col min="13827" max="13831" width="9.25" style="313" customWidth="1"/>
    <col min="13832" max="13834" width="9.5" style="313" customWidth="1"/>
    <col min="13835" max="13835" width="10.25" style="313" bestFit="1" customWidth="1"/>
    <col min="13836" max="13836" width="10.25" style="313" customWidth="1"/>
    <col min="13837" max="13837" width="11.25" style="313" bestFit="1" customWidth="1"/>
    <col min="13838" max="13838" width="7" style="313" customWidth="1"/>
    <col min="13839" max="14080" width="9" style="313"/>
    <col min="14081" max="14081" width="12" style="313" customWidth="1"/>
    <col min="14082" max="14082" width="10" style="313" customWidth="1"/>
    <col min="14083" max="14087" width="9.25" style="313" customWidth="1"/>
    <col min="14088" max="14090" width="9.5" style="313" customWidth="1"/>
    <col min="14091" max="14091" width="10.25" style="313" bestFit="1" customWidth="1"/>
    <col min="14092" max="14092" width="10.25" style="313" customWidth="1"/>
    <col min="14093" max="14093" width="11.25" style="313" bestFit="1" customWidth="1"/>
    <col min="14094" max="14094" width="7" style="313" customWidth="1"/>
    <col min="14095" max="14336" width="9" style="313"/>
    <col min="14337" max="14337" width="12" style="313" customWidth="1"/>
    <col min="14338" max="14338" width="10" style="313" customWidth="1"/>
    <col min="14339" max="14343" width="9.25" style="313" customWidth="1"/>
    <col min="14344" max="14346" width="9.5" style="313" customWidth="1"/>
    <col min="14347" max="14347" width="10.25" style="313" bestFit="1" customWidth="1"/>
    <col min="14348" max="14348" width="10.25" style="313" customWidth="1"/>
    <col min="14349" max="14349" width="11.25" style="313" bestFit="1" customWidth="1"/>
    <col min="14350" max="14350" width="7" style="313" customWidth="1"/>
    <col min="14351" max="14592" width="9" style="313"/>
    <col min="14593" max="14593" width="12" style="313" customWidth="1"/>
    <col min="14594" max="14594" width="10" style="313" customWidth="1"/>
    <col min="14595" max="14599" width="9.25" style="313" customWidth="1"/>
    <col min="14600" max="14602" width="9.5" style="313" customWidth="1"/>
    <col min="14603" max="14603" width="10.25" style="313" bestFit="1" customWidth="1"/>
    <col min="14604" max="14604" width="10.25" style="313" customWidth="1"/>
    <col min="14605" max="14605" width="11.25" style="313" bestFit="1" customWidth="1"/>
    <col min="14606" max="14606" width="7" style="313" customWidth="1"/>
    <col min="14607" max="14848" width="9" style="313"/>
    <col min="14849" max="14849" width="12" style="313" customWidth="1"/>
    <col min="14850" max="14850" width="10" style="313" customWidth="1"/>
    <col min="14851" max="14855" width="9.25" style="313" customWidth="1"/>
    <col min="14856" max="14858" width="9.5" style="313" customWidth="1"/>
    <col min="14859" max="14859" width="10.25" style="313" bestFit="1" customWidth="1"/>
    <col min="14860" max="14860" width="10.25" style="313" customWidth="1"/>
    <col min="14861" max="14861" width="11.25" style="313" bestFit="1" customWidth="1"/>
    <col min="14862" max="14862" width="7" style="313" customWidth="1"/>
    <col min="14863" max="15104" width="9" style="313"/>
    <col min="15105" max="15105" width="12" style="313" customWidth="1"/>
    <col min="15106" max="15106" width="10" style="313" customWidth="1"/>
    <col min="15107" max="15111" width="9.25" style="313" customWidth="1"/>
    <col min="15112" max="15114" width="9.5" style="313" customWidth="1"/>
    <col min="15115" max="15115" width="10.25" style="313" bestFit="1" customWidth="1"/>
    <col min="15116" max="15116" width="10.25" style="313" customWidth="1"/>
    <col min="15117" max="15117" width="11.25" style="313" bestFit="1" customWidth="1"/>
    <col min="15118" max="15118" width="7" style="313" customWidth="1"/>
    <col min="15119" max="15360" width="9" style="313"/>
    <col min="15361" max="15361" width="12" style="313" customWidth="1"/>
    <col min="15362" max="15362" width="10" style="313" customWidth="1"/>
    <col min="15363" max="15367" width="9.25" style="313" customWidth="1"/>
    <col min="15368" max="15370" width="9.5" style="313" customWidth="1"/>
    <col min="15371" max="15371" width="10.25" style="313" bestFit="1" customWidth="1"/>
    <col min="15372" max="15372" width="10.25" style="313" customWidth="1"/>
    <col min="15373" max="15373" width="11.25" style="313" bestFit="1" customWidth="1"/>
    <col min="15374" max="15374" width="7" style="313" customWidth="1"/>
    <col min="15375" max="15616" width="9" style="313"/>
    <col min="15617" max="15617" width="12" style="313" customWidth="1"/>
    <col min="15618" max="15618" width="10" style="313" customWidth="1"/>
    <col min="15619" max="15623" width="9.25" style="313" customWidth="1"/>
    <col min="15624" max="15626" width="9.5" style="313" customWidth="1"/>
    <col min="15627" max="15627" width="10.25" style="313" bestFit="1" customWidth="1"/>
    <col min="15628" max="15628" width="10.25" style="313" customWidth="1"/>
    <col min="15629" max="15629" width="11.25" style="313" bestFit="1" customWidth="1"/>
    <col min="15630" max="15630" width="7" style="313" customWidth="1"/>
    <col min="15631" max="15872" width="9" style="313"/>
    <col min="15873" max="15873" width="12" style="313" customWidth="1"/>
    <col min="15874" max="15874" width="10" style="313" customWidth="1"/>
    <col min="15875" max="15879" width="9.25" style="313" customWidth="1"/>
    <col min="15880" max="15882" width="9.5" style="313" customWidth="1"/>
    <col min="15883" max="15883" width="10.25" style="313" bestFit="1" customWidth="1"/>
    <col min="15884" max="15884" width="10.25" style="313" customWidth="1"/>
    <col min="15885" max="15885" width="11.25" style="313" bestFit="1" customWidth="1"/>
    <col min="15886" max="15886" width="7" style="313" customWidth="1"/>
    <col min="15887" max="16128" width="9" style="313"/>
    <col min="16129" max="16129" width="12" style="313" customWidth="1"/>
    <col min="16130" max="16130" width="10" style="313" customWidth="1"/>
    <col min="16131" max="16135" width="9.25" style="313" customWidth="1"/>
    <col min="16136" max="16138" width="9.5" style="313" customWidth="1"/>
    <col min="16139" max="16139" width="10.25" style="313" bestFit="1" customWidth="1"/>
    <col min="16140" max="16140" width="10.25" style="313" customWidth="1"/>
    <col min="16141" max="16141" width="11.25" style="313" bestFit="1" customWidth="1"/>
    <col min="16142" max="16142" width="7" style="313" customWidth="1"/>
    <col min="16143" max="16384" width="9" style="313"/>
  </cols>
  <sheetData>
    <row r="2" spans="1:14">
      <c r="A2" s="311" t="s">
        <v>336</v>
      </c>
      <c r="B2" s="311" t="s">
        <v>337</v>
      </c>
      <c r="C2" s="311"/>
      <c r="D2" s="312">
        <f>기초노임단가!B8</f>
        <v>240042</v>
      </c>
      <c r="E2" s="311" t="s">
        <v>338</v>
      </c>
      <c r="F2" s="311"/>
      <c r="G2" s="311" t="s">
        <v>337</v>
      </c>
      <c r="H2" s="311"/>
      <c r="I2" s="312">
        <f>(D2*(16/12)*(25/20))/8</f>
        <v>50008.75</v>
      </c>
      <c r="J2" s="311" t="s">
        <v>339</v>
      </c>
      <c r="L2" s="461"/>
    </row>
    <row r="3" spans="1:14">
      <c r="A3" s="311"/>
      <c r="B3" s="311" t="s">
        <v>340</v>
      </c>
      <c r="C3" s="311"/>
      <c r="D3" s="312">
        <f>기초노임단가!B6</f>
        <v>210909</v>
      </c>
      <c r="E3" s="311" t="s">
        <v>338</v>
      </c>
      <c r="F3" s="311"/>
      <c r="G3" s="311" t="s">
        <v>341</v>
      </c>
      <c r="H3" s="311"/>
      <c r="I3" s="312">
        <f>(D3*(16/12)*(25/20))/8</f>
        <v>43939.375</v>
      </c>
      <c r="J3" s="311" t="s">
        <v>339</v>
      </c>
      <c r="L3" s="461"/>
    </row>
    <row r="4" spans="1:14">
      <c r="A4" s="311"/>
      <c r="B4" s="311" t="s">
        <v>342</v>
      </c>
      <c r="C4" s="311"/>
      <c r="D4" s="312">
        <f>기초노임단가!B7</f>
        <v>283323</v>
      </c>
      <c r="E4" s="311" t="s">
        <v>338</v>
      </c>
      <c r="F4" s="311"/>
      <c r="G4" s="311" t="s">
        <v>342</v>
      </c>
      <c r="H4" s="311"/>
      <c r="I4" s="312">
        <f>(D4*(16/12)*(25/20))/8</f>
        <v>59025.625</v>
      </c>
      <c r="J4" s="311" t="s">
        <v>339</v>
      </c>
      <c r="L4" s="461"/>
    </row>
    <row r="5" spans="1:14">
      <c r="A5" s="311"/>
      <c r="B5" s="311" t="s">
        <v>343</v>
      </c>
      <c r="C5" s="311"/>
      <c r="D5" s="312">
        <f>기초노임단가!B9</f>
        <v>173995</v>
      </c>
      <c r="E5" s="311" t="s">
        <v>338</v>
      </c>
      <c r="F5" s="311"/>
      <c r="G5" s="311" t="s">
        <v>343</v>
      </c>
      <c r="H5" s="311"/>
      <c r="I5" s="312">
        <f>(D5*(16/12)*(25/20))/8</f>
        <v>36248.958333333328</v>
      </c>
      <c r="J5" s="311" t="s">
        <v>339</v>
      </c>
      <c r="L5" s="461"/>
    </row>
    <row r="6" spans="1:14">
      <c r="A6" s="311" t="s">
        <v>344</v>
      </c>
      <c r="B6" s="312">
        <v>1376</v>
      </c>
      <c r="C6" s="311" t="s">
        <v>517</v>
      </c>
      <c r="D6" s="311"/>
      <c r="E6" s="311"/>
      <c r="F6" s="311"/>
      <c r="G6" s="311"/>
      <c r="H6" s="311"/>
      <c r="I6" s="311"/>
      <c r="J6" s="311"/>
    </row>
    <row r="7" spans="1:14">
      <c r="B7" s="314"/>
    </row>
    <row r="8" spans="1:14" ht="21.75" customHeight="1">
      <c r="A8" s="672" t="s">
        <v>477</v>
      </c>
      <c r="B8" s="672"/>
      <c r="C8" s="672"/>
      <c r="D8" s="672"/>
      <c r="E8" s="672"/>
      <c r="F8" s="672"/>
      <c r="G8" s="672"/>
      <c r="H8" s="672"/>
      <c r="I8" s="672"/>
      <c r="J8" s="672"/>
      <c r="K8" s="672"/>
      <c r="L8" s="672"/>
      <c r="M8" s="672"/>
      <c r="N8" s="672"/>
    </row>
    <row r="10" spans="1:14">
      <c r="A10" s="313" t="s">
        <v>345</v>
      </c>
    </row>
    <row r="12" spans="1:14" ht="14.25" customHeight="1">
      <c r="A12" s="673" t="s">
        <v>346</v>
      </c>
      <c r="B12" s="674" t="s">
        <v>347</v>
      </c>
      <c r="C12" s="674" t="s">
        <v>348</v>
      </c>
      <c r="D12" s="674" t="s">
        <v>349</v>
      </c>
      <c r="E12" s="674" t="s">
        <v>350</v>
      </c>
      <c r="F12" s="674" t="s">
        <v>351</v>
      </c>
      <c r="G12" s="674" t="s">
        <v>352</v>
      </c>
      <c r="H12" s="673" t="s">
        <v>353</v>
      </c>
      <c r="I12" s="673"/>
      <c r="J12" s="673"/>
      <c r="K12" s="673"/>
      <c r="L12" s="674" t="s">
        <v>354</v>
      </c>
      <c r="M12" s="673" t="s">
        <v>19</v>
      </c>
    </row>
    <row r="13" spans="1:14" ht="24">
      <c r="A13" s="673"/>
      <c r="B13" s="674"/>
      <c r="C13" s="674"/>
      <c r="D13" s="674"/>
      <c r="E13" s="674"/>
      <c r="F13" s="674"/>
      <c r="G13" s="674"/>
      <c r="H13" s="315" t="s">
        <v>355</v>
      </c>
      <c r="I13" s="315" t="s">
        <v>356</v>
      </c>
      <c r="J13" s="315" t="s">
        <v>357</v>
      </c>
      <c r="K13" s="316" t="s">
        <v>243</v>
      </c>
      <c r="L13" s="674"/>
      <c r="M13" s="673"/>
    </row>
    <row r="14" spans="1:14" s="319" customFormat="1" ht="24">
      <c r="A14" s="334" t="s">
        <v>358</v>
      </c>
      <c r="B14" s="335">
        <v>410007</v>
      </c>
      <c r="C14" s="335">
        <v>9800</v>
      </c>
      <c r="D14" s="335">
        <v>1200</v>
      </c>
      <c r="E14" s="336">
        <v>0.9</v>
      </c>
      <c r="F14" s="336">
        <v>0.7</v>
      </c>
      <c r="G14" s="336">
        <v>0.14000000000000001</v>
      </c>
      <c r="H14" s="335">
        <v>918</v>
      </c>
      <c r="I14" s="335">
        <v>714</v>
      </c>
      <c r="J14" s="335">
        <v>707</v>
      </c>
      <c r="K14" s="335">
        <f>SUM(H14:J14)</f>
        <v>2339</v>
      </c>
      <c r="L14" s="335">
        <f>INT(B14*K14/10^7*1000)</f>
        <v>95900</v>
      </c>
      <c r="M14" s="334" t="s">
        <v>359</v>
      </c>
    </row>
    <row r="15" spans="1:14" s="320" customFormat="1" ht="24">
      <c r="A15" s="315" t="s">
        <v>360</v>
      </c>
      <c r="B15" s="331">
        <v>380000</v>
      </c>
      <c r="C15" s="331">
        <v>9800</v>
      </c>
      <c r="D15" s="331">
        <v>1200</v>
      </c>
      <c r="E15" s="332">
        <v>0.9</v>
      </c>
      <c r="F15" s="332">
        <v>0.7</v>
      </c>
      <c r="G15" s="332">
        <v>0.14000000000000001</v>
      </c>
      <c r="H15" s="331">
        <v>918</v>
      </c>
      <c r="I15" s="331">
        <v>714</v>
      </c>
      <c r="J15" s="331">
        <v>707</v>
      </c>
      <c r="K15" s="331">
        <f>SUM(H15:J15)</f>
        <v>2339</v>
      </c>
      <c r="L15" s="331">
        <f>INT(B15*K15/10^7*1000)</f>
        <v>88882</v>
      </c>
      <c r="M15" s="315" t="s">
        <v>361</v>
      </c>
      <c r="N15" s="319"/>
    </row>
    <row r="16" spans="1:14" s="319" customFormat="1" ht="24">
      <c r="A16" s="315" t="s">
        <v>362</v>
      </c>
      <c r="B16" s="317">
        <v>530000</v>
      </c>
      <c r="C16" s="317">
        <v>9800</v>
      </c>
      <c r="D16" s="317">
        <v>1200</v>
      </c>
      <c r="E16" s="318">
        <v>0.9</v>
      </c>
      <c r="F16" s="318">
        <v>0.7</v>
      </c>
      <c r="G16" s="318">
        <v>0.14000000000000001</v>
      </c>
      <c r="H16" s="317">
        <v>918</v>
      </c>
      <c r="I16" s="317">
        <v>714</v>
      </c>
      <c r="J16" s="317">
        <v>707</v>
      </c>
      <c r="K16" s="317">
        <f>SUM(H16:J16)</f>
        <v>2339</v>
      </c>
      <c r="L16" s="317">
        <f>INT(B16*K16/10^7*1000)</f>
        <v>123967</v>
      </c>
      <c r="M16" s="315" t="s">
        <v>363</v>
      </c>
    </row>
    <row r="17" spans="1:14" s="319" customFormat="1" ht="24">
      <c r="A17" s="321" t="s">
        <v>364</v>
      </c>
      <c r="B17" s="322">
        <v>92994</v>
      </c>
      <c r="C17" s="322">
        <v>9000</v>
      </c>
      <c r="D17" s="322">
        <v>1000</v>
      </c>
      <c r="E17" s="323">
        <v>0.9</v>
      </c>
      <c r="F17" s="323">
        <v>0.7</v>
      </c>
      <c r="G17" s="323">
        <v>0.14000000000000001</v>
      </c>
      <c r="H17" s="322">
        <v>1000</v>
      </c>
      <c r="I17" s="322">
        <v>778</v>
      </c>
      <c r="J17" s="322">
        <v>840</v>
      </c>
      <c r="K17" s="322">
        <f>SUM(H17:J17)</f>
        <v>2618</v>
      </c>
      <c r="L17" s="322">
        <f>INT(B17*K17/10^7*1000)</f>
        <v>24345</v>
      </c>
      <c r="M17" s="321" t="s">
        <v>365</v>
      </c>
    </row>
    <row r="18" spans="1:14" s="319" customFormat="1" ht="24">
      <c r="A18" s="321" t="s">
        <v>366</v>
      </c>
      <c r="B18" s="322">
        <v>44010</v>
      </c>
      <c r="C18" s="322">
        <v>9000</v>
      </c>
      <c r="D18" s="322">
        <v>1000</v>
      </c>
      <c r="E18" s="323">
        <v>0.9</v>
      </c>
      <c r="F18" s="323">
        <v>0.7</v>
      </c>
      <c r="G18" s="323">
        <v>0.14000000000000001</v>
      </c>
      <c r="H18" s="322">
        <v>1000</v>
      </c>
      <c r="I18" s="322">
        <v>778</v>
      </c>
      <c r="J18" s="322">
        <v>840</v>
      </c>
      <c r="K18" s="322">
        <f>SUM(H18:J18)</f>
        <v>2618</v>
      </c>
      <c r="L18" s="322">
        <f>INT(B18*K18/10^7*1000)</f>
        <v>11521</v>
      </c>
      <c r="M18" s="321" t="s">
        <v>367</v>
      </c>
    </row>
    <row r="20" spans="1:14">
      <c r="A20" s="313" t="s">
        <v>368</v>
      </c>
    </row>
    <row r="22" spans="1:14" s="319" customFormat="1" ht="16.5" customHeight="1">
      <c r="A22" s="673" t="s">
        <v>346</v>
      </c>
      <c r="B22" s="673" t="s">
        <v>270</v>
      </c>
      <c r="C22" s="673" t="s">
        <v>369</v>
      </c>
      <c r="D22" s="673"/>
      <c r="E22" s="673"/>
      <c r="F22" s="673"/>
      <c r="G22" s="673"/>
      <c r="H22" s="673" t="s">
        <v>370</v>
      </c>
      <c r="I22" s="673"/>
      <c r="J22" s="673"/>
      <c r="K22" s="673" t="s">
        <v>371</v>
      </c>
      <c r="L22" s="674" t="s">
        <v>372</v>
      </c>
      <c r="M22" s="674" t="s">
        <v>373</v>
      </c>
      <c r="N22" s="675" t="s">
        <v>19</v>
      </c>
    </row>
    <row r="23" spans="1:14" s="319" customFormat="1" ht="16.5" customHeight="1">
      <c r="A23" s="673"/>
      <c r="B23" s="673"/>
      <c r="C23" s="673" t="s">
        <v>374</v>
      </c>
      <c r="D23" s="673"/>
      <c r="E23" s="673"/>
      <c r="F23" s="674" t="s">
        <v>375</v>
      </c>
      <c r="G23" s="673" t="s">
        <v>243</v>
      </c>
      <c r="H23" s="673" t="s">
        <v>376</v>
      </c>
      <c r="I23" s="673"/>
      <c r="J23" s="673"/>
      <c r="K23" s="673"/>
      <c r="L23" s="674"/>
      <c r="M23" s="674"/>
      <c r="N23" s="676"/>
    </row>
    <row r="24" spans="1:14" s="319" customFormat="1" ht="24">
      <c r="A24" s="673"/>
      <c r="B24" s="673"/>
      <c r="C24" s="316" t="s">
        <v>377</v>
      </c>
      <c r="D24" s="316" t="s">
        <v>271</v>
      </c>
      <c r="E24" s="316" t="s">
        <v>378</v>
      </c>
      <c r="F24" s="673"/>
      <c r="G24" s="673"/>
      <c r="H24" s="315" t="s">
        <v>379</v>
      </c>
      <c r="I24" s="316" t="s">
        <v>380</v>
      </c>
      <c r="J24" s="316" t="s">
        <v>381</v>
      </c>
      <c r="K24" s="673"/>
      <c r="L24" s="674"/>
      <c r="M24" s="674"/>
      <c r="N24" s="677"/>
    </row>
    <row r="25" spans="1:14" s="319" customFormat="1" ht="24">
      <c r="A25" s="334" t="s">
        <v>382</v>
      </c>
      <c r="B25" s="337" t="s">
        <v>383</v>
      </c>
      <c r="C25" s="338">
        <v>7.7</v>
      </c>
      <c r="D25" s="335">
        <f>$B$6</f>
        <v>1376</v>
      </c>
      <c r="E25" s="335">
        <f>ROUND(D25*C25,0)</f>
        <v>10595</v>
      </c>
      <c r="F25" s="339">
        <f>ROUND(E25*0.38,0)</f>
        <v>4026</v>
      </c>
      <c r="G25" s="340">
        <f>E25+F25</f>
        <v>14621</v>
      </c>
      <c r="H25" s="340">
        <f>$I$4</f>
        <v>59025.625</v>
      </c>
      <c r="I25" s="340">
        <f>$I$5</f>
        <v>36248.958333333328</v>
      </c>
      <c r="J25" s="339">
        <f>$I$3*0.2</f>
        <v>8787.875</v>
      </c>
      <c r="K25" s="340">
        <f>SUM(H25:J25)+G25</f>
        <v>118683.45833333333</v>
      </c>
      <c r="L25" s="335">
        <f>L14</f>
        <v>95900</v>
      </c>
      <c r="M25" s="340">
        <f>L25+K25</f>
        <v>214583.45833333331</v>
      </c>
      <c r="N25" s="337"/>
    </row>
    <row r="26" spans="1:14" s="320" customFormat="1" ht="24">
      <c r="A26" s="315" t="s">
        <v>382</v>
      </c>
      <c r="B26" s="316" t="s">
        <v>384</v>
      </c>
      <c r="C26" s="333">
        <v>7.7</v>
      </c>
      <c r="D26" s="331">
        <f>$B$6</f>
        <v>1376</v>
      </c>
      <c r="E26" s="331">
        <f>ROUND(D26*C26,0)</f>
        <v>10595</v>
      </c>
      <c r="F26" s="325">
        <f>ROUND(E26*0.38,0)</f>
        <v>4026</v>
      </c>
      <c r="G26" s="326">
        <f>E26+F26</f>
        <v>14621</v>
      </c>
      <c r="H26" s="326">
        <f>$I$4</f>
        <v>59025.625</v>
      </c>
      <c r="I26" s="326">
        <f>$I$5</f>
        <v>36248.958333333328</v>
      </c>
      <c r="J26" s="325">
        <f>$I$3*0.2</f>
        <v>8787.875</v>
      </c>
      <c r="K26" s="326">
        <f>SUM(H26:J26)+G26</f>
        <v>118683.45833333333</v>
      </c>
      <c r="L26" s="331">
        <f>L15</f>
        <v>88882</v>
      </c>
      <c r="M26" s="326">
        <f>L26+K26</f>
        <v>207565.45833333331</v>
      </c>
      <c r="N26" s="316"/>
    </row>
    <row r="27" spans="1:14" s="319" customFormat="1" ht="24">
      <c r="A27" s="315" t="str">
        <f>A16</f>
        <v>교량점검차
(다굴절차)</v>
      </c>
      <c r="B27" s="316" t="s">
        <v>385</v>
      </c>
      <c r="C27" s="324">
        <v>7.7</v>
      </c>
      <c r="D27" s="317">
        <f>$B$6</f>
        <v>1376</v>
      </c>
      <c r="E27" s="317">
        <f>ROUND(D27*C27,0)</f>
        <v>10595</v>
      </c>
      <c r="F27" s="325">
        <f>ROUND(E27*0.38,0)</f>
        <v>4026</v>
      </c>
      <c r="G27" s="326">
        <f>E27+F27</f>
        <v>14621</v>
      </c>
      <c r="H27" s="326">
        <f>$I$4</f>
        <v>59025.625</v>
      </c>
      <c r="I27" s="326">
        <f>$I$5</f>
        <v>36248.958333333328</v>
      </c>
      <c r="J27" s="325">
        <f>$I$3*0.2</f>
        <v>8787.875</v>
      </c>
      <c r="K27" s="326">
        <f>SUM(H27:J27)+G27</f>
        <v>118683.45833333333</v>
      </c>
      <c r="L27" s="317">
        <f>L16</f>
        <v>123967</v>
      </c>
      <c r="M27" s="326">
        <f>L27+K27</f>
        <v>242650.45833333331</v>
      </c>
      <c r="N27" s="316"/>
    </row>
    <row r="28" spans="1:14" s="319" customFormat="1" ht="24">
      <c r="A28" s="321" t="s">
        <v>386</v>
      </c>
      <c r="B28" s="327" t="s">
        <v>365</v>
      </c>
      <c r="C28" s="328">
        <v>7.2</v>
      </c>
      <c r="D28" s="322">
        <f>$B$6</f>
        <v>1376</v>
      </c>
      <c r="E28" s="322">
        <f>ROUND(D28*C28,0)</f>
        <v>9907</v>
      </c>
      <c r="F28" s="329">
        <f>ROUND(E28*0.35,0)</f>
        <v>3467</v>
      </c>
      <c r="G28" s="330">
        <f>E28+F28</f>
        <v>13374</v>
      </c>
      <c r="H28" s="330">
        <f>$I$2</f>
        <v>50008.75</v>
      </c>
      <c r="I28" s="330"/>
      <c r="J28" s="329"/>
      <c r="K28" s="330">
        <f>SUM(H28:J28)+G28</f>
        <v>63382.75</v>
      </c>
      <c r="L28" s="322">
        <f>L17</f>
        <v>24345</v>
      </c>
      <c r="M28" s="330">
        <f>L28+K28</f>
        <v>87727.75</v>
      </c>
      <c r="N28" s="327"/>
    </row>
    <row r="29" spans="1:14" s="319" customFormat="1" ht="24">
      <c r="A29" s="321" t="s">
        <v>386</v>
      </c>
      <c r="B29" s="327" t="s">
        <v>387</v>
      </c>
      <c r="C29" s="328">
        <v>5</v>
      </c>
      <c r="D29" s="322">
        <f>$B$6</f>
        <v>1376</v>
      </c>
      <c r="E29" s="322">
        <f>ROUND(D29*C29,0)</f>
        <v>6880</v>
      </c>
      <c r="F29" s="329">
        <f>ROUND(E29*0.35,0)</f>
        <v>2408</v>
      </c>
      <c r="G29" s="330">
        <f>E29+F29</f>
        <v>9288</v>
      </c>
      <c r="H29" s="330">
        <f>$I$2</f>
        <v>50008.75</v>
      </c>
      <c r="I29" s="330"/>
      <c r="J29" s="329"/>
      <c r="K29" s="330">
        <f>SUM(H29:J29)+G29</f>
        <v>59296.75</v>
      </c>
      <c r="L29" s="322">
        <f>L18</f>
        <v>11521</v>
      </c>
      <c r="M29" s="330">
        <f>L29+K29</f>
        <v>70817.75</v>
      </c>
      <c r="N29" s="327"/>
    </row>
  </sheetData>
  <mergeCells count="23">
    <mergeCell ref="N22:N24"/>
    <mergeCell ref="L22:L24"/>
    <mergeCell ref="M22:M24"/>
    <mergeCell ref="C23:E23"/>
    <mergeCell ref="F23:F24"/>
    <mergeCell ref="G23:G24"/>
    <mergeCell ref="H23:J23"/>
    <mergeCell ref="A22:A24"/>
    <mergeCell ref="B22:B24"/>
    <mergeCell ref="C22:G22"/>
    <mergeCell ref="H22:J22"/>
    <mergeCell ref="K22:K24"/>
    <mergeCell ref="A8:N8"/>
    <mergeCell ref="A12:A13"/>
    <mergeCell ref="B12:B13"/>
    <mergeCell ref="C12:C13"/>
    <mergeCell ref="D12:D13"/>
    <mergeCell ref="E12:E13"/>
    <mergeCell ref="F12:F13"/>
    <mergeCell ref="G12:G13"/>
    <mergeCell ref="H12:K12"/>
    <mergeCell ref="L12:L13"/>
    <mergeCell ref="M12:M13"/>
  </mergeCells>
  <phoneticPr fontId="25" type="noConversion"/>
  <printOptions horizontalCentered="1"/>
  <pageMargins left="0.31496062992125984" right="0.31496062992125984" top="0.48" bottom="0.61" header="0.31496062992125984" footer="0.31496062992125984"/>
  <pageSetup paperSize="9" scale="9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10</vt:i4>
      </vt:variant>
      <vt:variant>
        <vt:lpstr>이름 지정된 범위</vt:lpstr>
      </vt:variant>
      <vt:variant>
        <vt:i4>11</vt:i4>
      </vt:variant>
    </vt:vector>
  </HeadingPairs>
  <TitlesOfParts>
    <vt:vector size="21" baseType="lpstr">
      <vt:lpstr>예산서</vt:lpstr>
      <vt:lpstr>내역서</vt:lpstr>
      <vt:lpstr>산출서</vt:lpstr>
      <vt:lpstr>일위대가</vt:lpstr>
      <vt:lpstr>구조해석</vt:lpstr>
      <vt:lpstr>내진성능평가</vt:lpstr>
      <vt:lpstr>재하시험</vt:lpstr>
      <vt:lpstr>기초노임단가</vt:lpstr>
      <vt:lpstr>손해배상공제 공제료</vt:lpstr>
      <vt:lpstr>점검차량</vt:lpstr>
      <vt:lpstr>구조해석!Print_Area</vt:lpstr>
      <vt:lpstr>기초노임단가!Print_Area</vt:lpstr>
      <vt:lpstr>내역서!Print_Area</vt:lpstr>
      <vt:lpstr>내진성능평가!Print_Area</vt:lpstr>
      <vt:lpstr>산출서!Print_Area</vt:lpstr>
      <vt:lpstr>'손해배상공제 공제료'!Print_Area</vt:lpstr>
      <vt:lpstr>예산서!Print_Area</vt:lpstr>
      <vt:lpstr>일위대가!Print_Area</vt:lpstr>
      <vt:lpstr>재하시험!Print_Area</vt:lpstr>
      <vt:lpstr>점검차량!Print_Area</vt:lpstr>
      <vt:lpstr>일위대가!Print_Titles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도공수탁비 고시대가기준</dc:title>
  <dc:creator>진단2실</dc:creator>
  <cp:lastModifiedBy>USER</cp:lastModifiedBy>
  <cp:lastPrinted>2026-09-15T06:40:34Z</cp:lastPrinted>
  <dcterms:created xsi:type="dcterms:W3CDTF">1997-05-12T03:13:23Z</dcterms:created>
  <dcterms:modified xsi:type="dcterms:W3CDTF">2026-10-07T22:43:04Z</dcterms:modified>
</cp:coreProperties>
</file>