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Users\User\Desktop\★해양수산과\대변항 멸치생물 노점상 이전 기반시설 조성공사\"/>
    </mc:Choice>
  </mc:AlternateContent>
  <bookViews>
    <workbookView xWindow="38280" yWindow="-120" windowWidth="38640" windowHeight="21120"/>
  </bookViews>
  <sheets>
    <sheet name="원가계산서" sheetId="11" r:id="rId1"/>
    <sheet name="내역서" sheetId="9" r:id="rId2"/>
  </sheets>
  <definedNames>
    <definedName name="_xlnm.Print_Area" localSheetId="1">내역서!$A$1:$D$580</definedName>
    <definedName name="_xlnm.Print_Area" localSheetId="0">원가계산서!$A$1:$E$35</definedName>
    <definedName name="_xlnm.Print_Titles" localSheetId="1">내역서!$1:$4</definedName>
    <definedName name="_xlnm.Print_Titles" localSheetId="0">원가계산서!$1:$4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2" i="11" l="1"/>
  <c r="D30" i="11"/>
  <c r="D29" i="11"/>
  <c r="D26" i="11"/>
  <c r="D25" i="11"/>
  <c r="D24" i="11"/>
  <c r="D23" i="11"/>
  <c r="D22" i="11"/>
  <c r="D21" i="11"/>
  <c r="D20" i="11"/>
  <c r="D18" i="11"/>
  <c r="D17" i="11"/>
  <c r="D16" i="11"/>
  <c r="D15" i="11"/>
  <c r="D14" i="11"/>
  <c r="D13" i="11"/>
  <c r="D10" i="11"/>
  <c r="AM580" i="9"/>
  <c r="AN580" i="9"/>
  <c r="AO580" i="9"/>
  <c r="AP580" i="9"/>
  <c r="F573" i="9"/>
  <c r="I573" i="9"/>
  <c r="J573" i="9"/>
  <c r="K573" i="9"/>
  <c r="L573" i="9"/>
  <c r="M573" i="9"/>
  <c r="N573" i="9"/>
  <c r="O573" i="9"/>
  <c r="P573" i="9"/>
  <c r="Q573" i="9"/>
  <c r="R573" i="9"/>
  <c r="S573" i="9"/>
  <c r="T573" i="9"/>
  <c r="U573" i="9"/>
  <c r="V573" i="9"/>
  <c r="W573" i="9"/>
  <c r="X573" i="9"/>
  <c r="Y573" i="9"/>
  <c r="Z573" i="9"/>
  <c r="AA573" i="9"/>
  <c r="AB573" i="9"/>
  <c r="AC573" i="9"/>
  <c r="AD573" i="9"/>
  <c r="AE573" i="9"/>
  <c r="AF573" i="9"/>
  <c r="AG573" i="9"/>
  <c r="AH573" i="9"/>
  <c r="AI573" i="9"/>
  <c r="AJ573" i="9"/>
  <c r="AK573" i="9"/>
  <c r="AL573" i="9"/>
  <c r="F572" i="9"/>
  <c r="I572" i="9"/>
  <c r="J572" i="9"/>
  <c r="K572" i="9"/>
  <c r="L572" i="9"/>
  <c r="M572" i="9"/>
  <c r="N572" i="9"/>
  <c r="O572" i="9"/>
  <c r="P572" i="9"/>
  <c r="Q572" i="9"/>
  <c r="R572" i="9"/>
  <c r="S572" i="9"/>
  <c r="T572" i="9"/>
  <c r="U572" i="9"/>
  <c r="V572" i="9"/>
  <c r="W572" i="9"/>
  <c r="X572" i="9"/>
  <c r="Y572" i="9"/>
  <c r="Z572" i="9"/>
  <c r="AA572" i="9"/>
  <c r="AB572" i="9"/>
  <c r="AC572" i="9"/>
  <c r="AD572" i="9"/>
  <c r="AE572" i="9"/>
  <c r="AF572" i="9"/>
  <c r="AG572" i="9"/>
  <c r="AH572" i="9"/>
  <c r="AI572" i="9"/>
  <c r="AJ572" i="9"/>
  <c r="AK572" i="9"/>
  <c r="AL572" i="9"/>
  <c r="F571" i="9"/>
  <c r="I571" i="9"/>
  <c r="J571" i="9"/>
  <c r="K571" i="9"/>
  <c r="L571" i="9"/>
  <c r="M571" i="9"/>
  <c r="N571" i="9"/>
  <c r="O571" i="9"/>
  <c r="P571" i="9"/>
  <c r="Q571" i="9"/>
  <c r="R571" i="9"/>
  <c r="S571" i="9"/>
  <c r="T571" i="9"/>
  <c r="U571" i="9"/>
  <c r="V571" i="9"/>
  <c r="W571" i="9"/>
  <c r="X571" i="9"/>
  <c r="Y571" i="9"/>
  <c r="Z571" i="9"/>
  <c r="AA571" i="9"/>
  <c r="AB571" i="9"/>
  <c r="AC571" i="9"/>
  <c r="AD571" i="9"/>
  <c r="AE571" i="9"/>
  <c r="AF571" i="9"/>
  <c r="AG571" i="9"/>
  <c r="AH571" i="9"/>
  <c r="AI571" i="9"/>
  <c r="AJ571" i="9"/>
  <c r="AK571" i="9"/>
  <c r="AL571" i="9"/>
  <c r="F570" i="9"/>
  <c r="I570" i="9"/>
  <c r="J570" i="9"/>
  <c r="K570" i="9"/>
  <c r="L570" i="9"/>
  <c r="M570" i="9"/>
  <c r="N570" i="9"/>
  <c r="O570" i="9"/>
  <c r="P570" i="9"/>
  <c r="Q570" i="9"/>
  <c r="R570" i="9"/>
  <c r="S570" i="9"/>
  <c r="T570" i="9"/>
  <c r="U570" i="9"/>
  <c r="V570" i="9"/>
  <c r="W570" i="9"/>
  <c r="X570" i="9"/>
  <c r="Y570" i="9"/>
  <c r="Z570" i="9"/>
  <c r="AA570" i="9"/>
  <c r="AB570" i="9"/>
  <c r="AC570" i="9"/>
  <c r="AD570" i="9"/>
  <c r="AE570" i="9"/>
  <c r="AF570" i="9"/>
  <c r="AG570" i="9"/>
  <c r="AH570" i="9"/>
  <c r="AI570" i="9"/>
  <c r="AJ570" i="9"/>
  <c r="AK570" i="9"/>
  <c r="AL570" i="9"/>
  <c r="F569" i="9"/>
  <c r="I569" i="9"/>
  <c r="J569" i="9"/>
  <c r="K569" i="9"/>
  <c r="L569" i="9"/>
  <c r="M569" i="9"/>
  <c r="N569" i="9"/>
  <c r="O569" i="9"/>
  <c r="P569" i="9"/>
  <c r="Q569" i="9"/>
  <c r="R569" i="9"/>
  <c r="S569" i="9"/>
  <c r="T569" i="9"/>
  <c r="U569" i="9"/>
  <c r="V569" i="9"/>
  <c r="W569" i="9"/>
  <c r="X569" i="9"/>
  <c r="Y569" i="9"/>
  <c r="Z569" i="9"/>
  <c r="AA569" i="9"/>
  <c r="AB569" i="9"/>
  <c r="AC569" i="9"/>
  <c r="AD569" i="9"/>
  <c r="AE569" i="9"/>
  <c r="AF569" i="9"/>
  <c r="AG569" i="9"/>
  <c r="AH569" i="9"/>
  <c r="AI569" i="9"/>
  <c r="AJ569" i="9"/>
  <c r="AK569" i="9"/>
  <c r="AL569" i="9"/>
  <c r="F568" i="9"/>
  <c r="I568" i="9"/>
  <c r="J568" i="9"/>
  <c r="K568" i="9"/>
  <c r="L568" i="9"/>
  <c r="M568" i="9"/>
  <c r="N568" i="9"/>
  <c r="O568" i="9"/>
  <c r="P568" i="9"/>
  <c r="Q568" i="9"/>
  <c r="R568" i="9"/>
  <c r="S568" i="9"/>
  <c r="T568" i="9"/>
  <c r="U568" i="9"/>
  <c r="V568" i="9"/>
  <c r="W568" i="9"/>
  <c r="X568" i="9"/>
  <c r="Y568" i="9"/>
  <c r="Z568" i="9"/>
  <c r="AA568" i="9"/>
  <c r="AB568" i="9"/>
  <c r="AC568" i="9"/>
  <c r="AD568" i="9"/>
  <c r="AE568" i="9"/>
  <c r="AF568" i="9"/>
  <c r="AG568" i="9"/>
  <c r="AH568" i="9"/>
  <c r="AI568" i="9"/>
  <c r="AJ568" i="9"/>
  <c r="AK568" i="9"/>
  <c r="AL568" i="9"/>
  <c r="F567" i="9"/>
  <c r="I567" i="9"/>
  <c r="J567" i="9"/>
  <c r="K567" i="9"/>
  <c r="L567" i="9"/>
  <c r="M567" i="9"/>
  <c r="N567" i="9"/>
  <c r="O567" i="9"/>
  <c r="P567" i="9"/>
  <c r="Q567" i="9"/>
  <c r="R567" i="9"/>
  <c r="S567" i="9"/>
  <c r="T567" i="9"/>
  <c r="U567" i="9"/>
  <c r="V567" i="9"/>
  <c r="W567" i="9"/>
  <c r="X567" i="9"/>
  <c r="Y567" i="9"/>
  <c r="Z567" i="9"/>
  <c r="AA567" i="9"/>
  <c r="AB567" i="9"/>
  <c r="AC567" i="9"/>
  <c r="AD567" i="9"/>
  <c r="AE567" i="9"/>
  <c r="AF567" i="9"/>
  <c r="AG567" i="9"/>
  <c r="AH567" i="9"/>
  <c r="AI567" i="9"/>
  <c r="AJ567" i="9"/>
  <c r="AK567" i="9"/>
  <c r="AL567" i="9"/>
  <c r="F566" i="9"/>
  <c r="I566" i="9"/>
  <c r="J566" i="9"/>
  <c r="K566" i="9"/>
  <c r="L566" i="9"/>
  <c r="M566" i="9"/>
  <c r="N566" i="9"/>
  <c r="O566" i="9"/>
  <c r="P566" i="9"/>
  <c r="Q566" i="9"/>
  <c r="R566" i="9"/>
  <c r="S566" i="9"/>
  <c r="T566" i="9"/>
  <c r="U566" i="9"/>
  <c r="V566" i="9"/>
  <c r="W566" i="9"/>
  <c r="X566" i="9"/>
  <c r="Y566" i="9"/>
  <c r="Z566" i="9"/>
  <c r="AA566" i="9"/>
  <c r="AB566" i="9"/>
  <c r="AC566" i="9"/>
  <c r="AD566" i="9"/>
  <c r="AE566" i="9"/>
  <c r="AF566" i="9"/>
  <c r="AG566" i="9"/>
  <c r="AH566" i="9"/>
  <c r="AI566" i="9"/>
  <c r="AJ566" i="9"/>
  <c r="AK566" i="9"/>
  <c r="AL566" i="9"/>
  <c r="F565" i="9"/>
  <c r="I565" i="9"/>
  <c r="J565" i="9"/>
  <c r="K565" i="9"/>
  <c r="L565" i="9"/>
  <c r="M565" i="9"/>
  <c r="N565" i="9"/>
  <c r="O565" i="9"/>
  <c r="P565" i="9"/>
  <c r="Q565" i="9"/>
  <c r="R565" i="9"/>
  <c r="S565" i="9"/>
  <c r="T565" i="9"/>
  <c r="U565" i="9"/>
  <c r="V565" i="9"/>
  <c r="W565" i="9"/>
  <c r="X565" i="9"/>
  <c r="Y565" i="9"/>
  <c r="Z565" i="9"/>
  <c r="AA565" i="9"/>
  <c r="AB565" i="9"/>
  <c r="AC565" i="9"/>
  <c r="AD565" i="9"/>
  <c r="AE565" i="9"/>
  <c r="AF565" i="9"/>
  <c r="AG565" i="9"/>
  <c r="AH565" i="9"/>
  <c r="AI565" i="9"/>
  <c r="AJ565" i="9"/>
  <c r="AK565" i="9"/>
  <c r="AL565" i="9"/>
  <c r="F564" i="9"/>
  <c r="I564" i="9"/>
  <c r="J564" i="9"/>
  <c r="K564" i="9"/>
  <c r="L564" i="9"/>
  <c r="M564" i="9"/>
  <c r="N564" i="9"/>
  <c r="O564" i="9"/>
  <c r="P564" i="9"/>
  <c r="Q564" i="9"/>
  <c r="R564" i="9"/>
  <c r="S564" i="9"/>
  <c r="T564" i="9"/>
  <c r="U564" i="9"/>
  <c r="V564" i="9"/>
  <c r="W564" i="9"/>
  <c r="X564" i="9"/>
  <c r="Y564" i="9"/>
  <c r="Z564" i="9"/>
  <c r="AA564" i="9"/>
  <c r="AB564" i="9"/>
  <c r="AC564" i="9"/>
  <c r="AD564" i="9"/>
  <c r="AE564" i="9"/>
  <c r="AF564" i="9"/>
  <c r="AG564" i="9"/>
  <c r="AH564" i="9"/>
  <c r="AI564" i="9"/>
  <c r="AJ564" i="9"/>
  <c r="AK564" i="9"/>
  <c r="AL564" i="9"/>
  <c r="F563" i="9"/>
  <c r="I563" i="9"/>
  <c r="J563" i="9"/>
  <c r="K563" i="9"/>
  <c r="L563" i="9"/>
  <c r="M563" i="9"/>
  <c r="N563" i="9"/>
  <c r="O563" i="9"/>
  <c r="P563" i="9"/>
  <c r="Q563" i="9"/>
  <c r="R563" i="9"/>
  <c r="S563" i="9"/>
  <c r="T563" i="9"/>
  <c r="U563" i="9"/>
  <c r="V563" i="9"/>
  <c r="W563" i="9"/>
  <c r="X563" i="9"/>
  <c r="Y563" i="9"/>
  <c r="Z563" i="9"/>
  <c r="AA563" i="9"/>
  <c r="AB563" i="9"/>
  <c r="AC563" i="9"/>
  <c r="AD563" i="9"/>
  <c r="AE563" i="9"/>
  <c r="AF563" i="9"/>
  <c r="AG563" i="9"/>
  <c r="AH563" i="9"/>
  <c r="AI563" i="9"/>
  <c r="AJ563" i="9"/>
  <c r="AK563" i="9"/>
  <c r="AL563" i="9"/>
  <c r="F562" i="9"/>
  <c r="I562" i="9"/>
  <c r="J562" i="9"/>
  <c r="K562" i="9"/>
  <c r="L562" i="9"/>
  <c r="M562" i="9"/>
  <c r="N562" i="9"/>
  <c r="O562" i="9"/>
  <c r="P562" i="9"/>
  <c r="Q562" i="9"/>
  <c r="R562" i="9"/>
  <c r="S562" i="9"/>
  <c r="T562" i="9"/>
  <c r="U562" i="9"/>
  <c r="V562" i="9"/>
  <c r="W562" i="9"/>
  <c r="X562" i="9"/>
  <c r="Y562" i="9"/>
  <c r="Z562" i="9"/>
  <c r="AA562" i="9"/>
  <c r="AB562" i="9"/>
  <c r="AC562" i="9"/>
  <c r="AD562" i="9"/>
  <c r="AE562" i="9"/>
  <c r="AF562" i="9"/>
  <c r="AG562" i="9"/>
  <c r="AH562" i="9"/>
  <c r="AI562" i="9"/>
  <c r="AJ562" i="9"/>
  <c r="AK562" i="9"/>
  <c r="AL562" i="9"/>
  <c r="F561" i="9"/>
  <c r="I561" i="9"/>
  <c r="J561" i="9"/>
  <c r="K561" i="9"/>
  <c r="L561" i="9"/>
  <c r="M561" i="9"/>
  <c r="N561" i="9"/>
  <c r="O561" i="9"/>
  <c r="P561" i="9"/>
  <c r="Q561" i="9"/>
  <c r="R561" i="9"/>
  <c r="S561" i="9"/>
  <c r="T561" i="9"/>
  <c r="U561" i="9"/>
  <c r="V561" i="9"/>
  <c r="W561" i="9"/>
  <c r="X561" i="9"/>
  <c r="Y561" i="9"/>
  <c r="Z561" i="9"/>
  <c r="AA561" i="9"/>
  <c r="AB561" i="9"/>
  <c r="AC561" i="9"/>
  <c r="AD561" i="9"/>
  <c r="AE561" i="9"/>
  <c r="AF561" i="9"/>
  <c r="AG561" i="9"/>
  <c r="AH561" i="9"/>
  <c r="AI561" i="9"/>
  <c r="AJ561" i="9"/>
  <c r="AK561" i="9"/>
  <c r="AL561" i="9"/>
  <c r="F560" i="9"/>
  <c r="I560" i="9"/>
  <c r="J560" i="9"/>
  <c r="K560" i="9"/>
  <c r="L560" i="9"/>
  <c r="M560" i="9"/>
  <c r="N560" i="9"/>
  <c r="O560" i="9"/>
  <c r="P560" i="9"/>
  <c r="Q560" i="9"/>
  <c r="R560" i="9"/>
  <c r="S560" i="9"/>
  <c r="T560" i="9"/>
  <c r="U560" i="9"/>
  <c r="V560" i="9"/>
  <c r="W560" i="9"/>
  <c r="X560" i="9"/>
  <c r="Y560" i="9"/>
  <c r="Z560" i="9"/>
  <c r="AA560" i="9"/>
  <c r="AB560" i="9"/>
  <c r="AC560" i="9"/>
  <c r="AD560" i="9"/>
  <c r="AE560" i="9"/>
  <c r="AF560" i="9"/>
  <c r="AG560" i="9"/>
  <c r="AH560" i="9"/>
  <c r="AI560" i="9"/>
  <c r="AJ560" i="9"/>
  <c r="AK560" i="9"/>
  <c r="AL560" i="9"/>
  <c r="F559" i="9"/>
  <c r="I559" i="9"/>
  <c r="J559" i="9"/>
  <c r="K559" i="9"/>
  <c r="L559" i="9"/>
  <c r="M559" i="9"/>
  <c r="N559" i="9"/>
  <c r="O559" i="9"/>
  <c r="P559" i="9"/>
  <c r="Q559" i="9"/>
  <c r="R559" i="9"/>
  <c r="S559" i="9"/>
  <c r="T559" i="9"/>
  <c r="U559" i="9"/>
  <c r="V559" i="9"/>
  <c r="W559" i="9"/>
  <c r="X559" i="9"/>
  <c r="Y559" i="9"/>
  <c r="Z559" i="9"/>
  <c r="AA559" i="9"/>
  <c r="AB559" i="9"/>
  <c r="AC559" i="9"/>
  <c r="AD559" i="9"/>
  <c r="AE559" i="9"/>
  <c r="AF559" i="9"/>
  <c r="AG559" i="9"/>
  <c r="AH559" i="9"/>
  <c r="AI559" i="9"/>
  <c r="AJ559" i="9"/>
  <c r="AK559" i="9"/>
  <c r="AL559" i="9"/>
  <c r="F558" i="9"/>
  <c r="I558" i="9"/>
  <c r="J558" i="9"/>
  <c r="K558" i="9"/>
  <c r="L558" i="9"/>
  <c r="M558" i="9"/>
  <c r="N558" i="9"/>
  <c r="O558" i="9"/>
  <c r="P558" i="9"/>
  <c r="Q558" i="9"/>
  <c r="R558" i="9"/>
  <c r="S558" i="9"/>
  <c r="T558" i="9"/>
  <c r="U558" i="9"/>
  <c r="V558" i="9"/>
  <c r="W558" i="9"/>
  <c r="X558" i="9"/>
  <c r="Y558" i="9"/>
  <c r="Z558" i="9"/>
  <c r="AA558" i="9"/>
  <c r="AB558" i="9"/>
  <c r="AC558" i="9"/>
  <c r="AD558" i="9"/>
  <c r="AE558" i="9"/>
  <c r="AF558" i="9"/>
  <c r="AG558" i="9"/>
  <c r="AH558" i="9"/>
  <c r="AI558" i="9"/>
  <c r="AJ558" i="9"/>
  <c r="AK558" i="9"/>
  <c r="AL558" i="9"/>
  <c r="F557" i="9"/>
  <c r="I557" i="9"/>
  <c r="J557" i="9"/>
  <c r="K557" i="9"/>
  <c r="L557" i="9"/>
  <c r="M557" i="9"/>
  <c r="N557" i="9"/>
  <c r="O557" i="9"/>
  <c r="P557" i="9"/>
  <c r="Q557" i="9"/>
  <c r="R557" i="9"/>
  <c r="S557" i="9"/>
  <c r="T557" i="9"/>
  <c r="U557" i="9"/>
  <c r="V557" i="9"/>
  <c r="W557" i="9"/>
  <c r="X557" i="9"/>
  <c r="Y557" i="9"/>
  <c r="Z557" i="9"/>
  <c r="AA557" i="9"/>
  <c r="AB557" i="9"/>
  <c r="AC557" i="9"/>
  <c r="AD557" i="9"/>
  <c r="AE557" i="9"/>
  <c r="AF557" i="9"/>
  <c r="AG557" i="9"/>
  <c r="AH557" i="9"/>
  <c r="AI557" i="9"/>
  <c r="AJ557" i="9"/>
  <c r="AK557" i="9"/>
  <c r="AL557" i="9"/>
  <c r="F556" i="9"/>
  <c r="I556" i="9"/>
  <c r="J556" i="9"/>
  <c r="K556" i="9"/>
  <c r="L556" i="9"/>
  <c r="M556" i="9"/>
  <c r="N556" i="9"/>
  <c r="O556" i="9"/>
  <c r="P556" i="9"/>
  <c r="Q556" i="9"/>
  <c r="R556" i="9"/>
  <c r="S556" i="9"/>
  <c r="T556" i="9"/>
  <c r="U556" i="9"/>
  <c r="V556" i="9"/>
  <c r="W556" i="9"/>
  <c r="X556" i="9"/>
  <c r="Y556" i="9"/>
  <c r="Z556" i="9"/>
  <c r="AA556" i="9"/>
  <c r="AB556" i="9"/>
  <c r="AC556" i="9"/>
  <c r="AD556" i="9"/>
  <c r="AE556" i="9"/>
  <c r="AF556" i="9"/>
  <c r="AG556" i="9"/>
  <c r="AH556" i="9"/>
  <c r="AI556" i="9"/>
  <c r="AJ556" i="9"/>
  <c r="AK556" i="9"/>
  <c r="AL556" i="9"/>
  <c r="F555" i="9"/>
  <c r="I555" i="9"/>
  <c r="J555" i="9"/>
  <c r="K555" i="9"/>
  <c r="L555" i="9"/>
  <c r="M555" i="9"/>
  <c r="N555" i="9"/>
  <c r="O555" i="9"/>
  <c r="P555" i="9"/>
  <c r="Q555" i="9"/>
  <c r="R555" i="9"/>
  <c r="S555" i="9"/>
  <c r="T555" i="9"/>
  <c r="U555" i="9"/>
  <c r="V555" i="9"/>
  <c r="W555" i="9"/>
  <c r="X555" i="9"/>
  <c r="Y555" i="9"/>
  <c r="Z555" i="9"/>
  <c r="AA555" i="9"/>
  <c r="AB555" i="9"/>
  <c r="AC555" i="9"/>
  <c r="AD555" i="9"/>
  <c r="AE555" i="9"/>
  <c r="AF555" i="9"/>
  <c r="AG555" i="9"/>
  <c r="AH555" i="9"/>
  <c r="AI555" i="9"/>
  <c r="AJ555" i="9"/>
  <c r="AK555" i="9"/>
  <c r="AL555" i="9"/>
  <c r="F554" i="9"/>
  <c r="I554" i="9"/>
  <c r="J554" i="9"/>
  <c r="K554" i="9"/>
  <c r="L554" i="9"/>
  <c r="M554" i="9"/>
  <c r="N554" i="9"/>
  <c r="O554" i="9"/>
  <c r="P554" i="9"/>
  <c r="Q554" i="9"/>
  <c r="R554" i="9"/>
  <c r="S554" i="9"/>
  <c r="T554" i="9"/>
  <c r="U554" i="9"/>
  <c r="V554" i="9"/>
  <c r="W554" i="9"/>
  <c r="X554" i="9"/>
  <c r="Y554" i="9"/>
  <c r="Z554" i="9"/>
  <c r="AA554" i="9"/>
  <c r="AB554" i="9"/>
  <c r="AC554" i="9"/>
  <c r="AD554" i="9"/>
  <c r="AE554" i="9"/>
  <c r="AF554" i="9"/>
  <c r="AG554" i="9"/>
  <c r="AH554" i="9"/>
  <c r="AI554" i="9"/>
  <c r="AJ554" i="9"/>
  <c r="AK554" i="9"/>
  <c r="AL554" i="9"/>
  <c r="F553" i="9"/>
  <c r="I553" i="9"/>
  <c r="J553" i="9"/>
  <c r="K553" i="9"/>
  <c r="L553" i="9"/>
  <c r="M553" i="9"/>
  <c r="N553" i="9"/>
  <c r="O553" i="9"/>
  <c r="P553" i="9"/>
  <c r="Q553" i="9"/>
  <c r="R553" i="9"/>
  <c r="S553" i="9"/>
  <c r="T553" i="9"/>
  <c r="U553" i="9"/>
  <c r="V553" i="9"/>
  <c r="W553" i="9"/>
  <c r="X553" i="9"/>
  <c r="Y553" i="9"/>
  <c r="Z553" i="9"/>
  <c r="AA553" i="9"/>
  <c r="AB553" i="9"/>
  <c r="AC553" i="9"/>
  <c r="AD553" i="9"/>
  <c r="AE553" i="9"/>
  <c r="AF553" i="9"/>
  <c r="AG553" i="9"/>
  <c r="AH553" i="9"/>
  <c r="AI553" i="9"/>
  <c r="AJ553" i="9"/>
  <c r="AK553" i="9"/>
  <c r="AL553" i="9"/>
  <c r="F552" i="9"/>
  <c r="I552" i="9"/>
  <c r="J552" i="9"/>
  <c r="K552" i="9"/>
  <c r="L552" i="9"/>
  <c r="M552" i="9"/>
  <c r="N552" i="9"/>
  <c r="O552" i="9"/>
  <c r="P552" i="9"/>
  <c r="Q552" i="9"/>
  <c r="R552" i="9"/>
  <c r="S552" i="9"/>
  <c r="T552" i="9"/>
  <c r="U552" i="9"/>
  <c r="V552" i="9"/>
  <c r="W552" i="9"/>
  <c r="X552" i="9"/>
  <c r="Y552" i="9"/>
  <c r="Z552" i="9"/>
  <c r="AA552" i="9"/>
  <c r="AB552" i="9"/>
  <c r="AC552" i="9"/>
  <c r="AD552" i="9"/>
  <c r="AE552" i="9"/>
  <c r="AF552" i="9"/>
  <c r="AG552" i="9"/>
  <c r="AH552" i="9"/>
  <c r="AI552" i="9"/>
  <c r="AJ552" i="9"/>
  <c r="AK552" i="9"/>
  <c r="AL552" i="9"/>
  <c r="F551" i="9"/>
  <c r="I551" i="9"/>
  <c r="J551" i="9"/>
  <c r="K551" i="9"/>
  <c r="L551" i="9"/>
  <c r="M551" i="9"/>
  <c r="N551" i="9"/>
  <c r="O551" i="9"/>
  <c r="P551" i="9"/>
  <c r="Q551" i="9"/>
  <c r="R551" i="9"/>
  <c r="S551" i="9"/>
  <c r="T551" i="9"/>
  <c r="U551" i="9"/>
  <c r="V551" i="9"/>
  <c r="W551" i="9"/>
  <c r="X551" i="9"/>
  <c r="Y551" i="9"/>
  <c r="Z551" i="9"/>
  <c r="AA551" i="9"/>
  <c r="AB551" i="9"/>
  <c r="AC551" i="9"/>
  <c r="AD551" i="9"/>
  <c r="AE551" i="9"/>
  <c r="AF551" i="9"/>
  <c r="AG551" i="9"/>
  <c r="AH551" i="9"/>
  <c r="AI551" i="9"/>
  <c r="AJ551" i="9"/>
  <c r="AK551" i="9"/>
  <c r="AL551" i="9"/>
  <c r="F550" i="9"/>
  <c r="I550" i="9"/>
  <c r="J550" i="9"/>
  <c r="K550" i="9"/>
  <c r="L550" i="9"/>
  <c r="M550" i="9"/>
  <c r="N550" i="9"/>
  <c r="O550" i="9"/>
  <c r="P550" i="9"/>
  <c r="Q550" i="9"/>
  <c r="R550" i="9"/>
  <c r="S550" i="9"/>
  <c r="T550" i="9"/>
  <c r="U550" i="9"/>
  <c r="V550" i="9"/>
  <c r="W550" i="9"/>
  <c r="X550" i="9"/>
  <c r="Y550" i="9"/>
  <c r="Z550" i="9"/>
  <c r="AA550" i="9"/>
  <c r="AB550" i="9"/>
  <c r="AC550" i="9"/>
  <c r="AD550" i="9"/>
  <c r="AE550" i="9"/>
  <c r="AF550" i="9"/>
  <c r="AG550" i="9"/>
  <c r="AH550" i="9"/>
  <c r="AI550" i="9"/>
  <c r="AJ550" i="9"/>
  <c r="AK550" i="9"/>
  <c r="AL550" i="9"/>
  <c r="F549" i="9"/>
  <c r="I549" i="9"/>
  <c r="J549" i="9"/>
  <c r="K549" i="9"/>
  <c r="L549" i="9"/>
  <c r="M549" i="9"/>
  <c r="N549" i="9"/>
  <c r="O549" i="9"/>
  <c r="P549" i="9"/>
  <c r="Q549" i="9"/>
  <c r="R549" i="9"/>
  <c r="S549" i="9"/>
  <c r="T549" i="9"/>
  <c r="U549" i="9"/>
  <c r="V549" i="9"/>
  <c r="W549" i="9"/>
  <c r="X549" i="9"/>
  <c r="Y549" i="9"/>
  <c r="Z549" i="9"/>
  <c r="AA549" i="9"/>
  <c r="AB549" i="9"/>
  <c r="AC549" i="9"/>
  <c r="AD549" i="9"/>
  <c r="AE549" i="9"/>
  <c r="AF549" i="9"/>
  <c r="AG549" i="9"/>
  <c r="AH549" i="9"/>
  <c r="AI549" i="9"/>
  <c r="AJ549" i="9"/>
  <c r="AK549" i="9"/>
  <c r="AL549" i="9"/>
  <c r="F548" i="9"/>
  <c r="I548" i="9"/>
  <c r="J548" i="9"/>
  <c r="K548" i="9"/>
  <c r="L548" i="9"/>
  <c r="M548" i="9"/>
  <c r="N548" i="9"/>
  <c r="O548" i="9"/>
  <c r="P548" i="9"/>
  <c r="Q548" i="9"/>
  <c r="R548" i="9"/>
  <c r="S548" i="9"/>
  <c r="T548" i="9"/>
  <c r="U548" i="9"/>
  <c r="V548" i="9"/>
  <c r="W548" i="9"/>
  <c r="X548" i="9"/>
  <c r="Y548" i="9"/>
  <c r="Z548" i="9"/>
  <c r="AA548" i="9"/>
  <c r="AB548" i="9"/>
  <c r="AC548" i="9"/>
  <c r="AD548" i="9"/>
  <c r="AE548" i="9"/>
  <c r="AF548" i="9"/>
  <c r="AG548" i="9"/>
  <c r="AH548" i="9"/>
  <c r="AI548" i="9"/>
  <c r="AJ548" i="9"/>
  <c r="AK548" i="9"/>
  <c r="AL548" i="9"/>
  <c r="F547" i="9"/>
  <c r="I547" i="9"/>
  <c r="J547" i="9"/>
  <c r="K547" i="9"/>
  <c r="L547" i="9"/>
  <c r="M547" i="9"/>
  <c r="N547" i="9"/>
  <c r="O547" i="9"/>
  <c r="P547" i="9"/>
  <c r="Q547" i="9"/>
  <c r="R547" i="9"/>
  <c r="S547" i="9"/>
  <c r="T547" i="9"/>
  <c r="U547" i="9"/>
  <c r="V547" i="9"/>
  <c r="W547" i="9"/>
  <c r="X547" i="9"/>
  <c r="Y547" i="9"/>
  <c r="Z547" i="9"/>
  <c r="AA547" i="9"/>
  <c r="AB547" i="9"/>
  <c r="AC547" i="9"/>
  <c r="AD547" i="9"/>
  <c r="AE547" i="9"/>
  <c r="AF547" i="9"/>
  <c r="AG547" i="9"/>
  <c r="AH547" i="9"/>
  <c r="AI547" i="9"/>
  <c r="AJ547" i="9"/>
  <c r="AK547" i="9"/>
  <c r="AL547" i="9"/>
  <c r="F546" i="9"/>
  <c r="I546" i="9"/>
  <c r="J546" i="9"/>
  <c r="K546" i="9"/>
  <c r="L546" i="9"/>
  <c r="M546" i="9"/>
  <c r="N546" i="9"/>
  <c r="O546" i="9"/>
  <c r="P546" i="9"/>
  <c r="Q546" i="9"/>
  <c r="R546" i="9"/>
  <c r="S546" i="9"/>
  <c r="T546" i="9"/>
  <c r="U546" i="9"/>
  <c r="V546" i="9"/>
  <c r="W546" i="9"/>
  <c r="X546" i="9"/>
  <c r="Y546" i="9"/>
  <c r="Z546" i="9"/>
  <c r="AA546" i="9"/>
  <c r="AB546" i="9"/>
  <c r="AC546" i="9"/>
  <c r="AD546" i="9"/>
  <c r="AE546" i="9"/>
  <c r="AF546" i="9"/>
  <c r="AG546" i="9"/>
  <c r="AH546" i="9"/>
  <c r="AI546" i="9"/>
  <c r="AJ546" i="9"/>
  <c r="AK546" i="9"/>
  <c r="AL546" i="9"/>
  <c r="F545" i="9"/>
  <c r="I545" i="9"/>
  <c r="J545" i="9"/>
  <c r="K545" i="9"/>
  <c r="L545" i="9"/>
  <c r="M545" i="9"/>
  <c r="N545" i="9"/>
  <c r="O545" i="9"/>
  <c r="P545" i="9"/>
  <c r="Q545" i="9"/>
  <c r="R545" i="9"/>
  <c r="S545" i="9"/>
  <c r="T545" i="9"/>
  <c r="U545" i="9"/>
  <c r="V545" i="9"/>
  <c r="W545" i="9"/>
  <c r="X545" i="9"/>
  <c r="Y545" i="9"/>
  <c r="Z545" i="9"/>
  <c r="AA545" i="9"/>
  <c r="AB545" i="9"/>
  <c r="AC545" i="9"/>
  <c r="AD545" i="9"/>
  <c r="AE545" i="9"/>
  <c r="AF545" i="9"/>
  <c r="AG545" i="9"/>
  <c r="AH545" i="9"/>
  <c r="AI545" i="9"/>
  <c r="AJ545" i="9"/>
  <c r="AK545" i="9"/>
  <c r="AL545" i="9"/>
  <c r="F544" i="9"/>
  <c r="I544" i="9"/>
  <c r="J544" i="9"/>
  <c r="K544" i="9"/>
  <c r="L544" i="9"/>
  <c r="M544" i="9"/>
  <c r="N544" i="9"/>
  <c r="O544" i="9"/>
  <c r="P544" i="9"/>
  <c r="Q544" i="9"/>
  <c r="R544" i="9"/>
  <c r="S544" i="9"/>
  <c r="T544" i="9"/>
  <c r="U544" i="9"/>
  <c r="V544" i="9"/>
  <c r="W544" i="9"/>
  <c r="X544" i="9"/>
  <c r="Y544" i="9"/>
  <c r="Z544" i="9"/>
  <c r="AA544" i="9"/>
  <c r="AB544" i="9"/>
  <c r="AC544" i="9"/>
  <c r="AD544" i="9"/>
  <c r="AE544" i="9"/>
  <c r="AF544" i="9"/>
  <c r="AG544" i="9"/>
  <c r="AH544" i="9"/>
  <c r="AI544" i="9"/>
  <c r="AJ544" i="9"/>
  <c r="AK544" i="9"/>
  <c r="AL544" i="9"/>
  <c r="F543" i="9"/>
  <c r="I543" i="9"/>
  <c r="J543" i="9"/>
  <c r="K543" i="9"/>
  <c r="L543" i="9"/>
  <c r="M543" i="9"/>
  <c r="N543" i="9"/>
  <c r="O543" i="9"/>
  <c r="P543" i="9"/>
  <c r="Q543" i="9"/>
  <c r="R543" i="9"/>
  <c r="S543" i="9"/>
  <c r="T543" i="9"/>
  <c r="U543" i="9"/>
  <c r="V543" i="9"/>
  <c r="W543" i="9"/>
  <c r="X543" i="9"/>
  <c r="Y543" i="9"/>
  <c r="Z543" i="9"/>
  <c r="AA543" i="9"/>
  <c r="AB543" i="9"/>
  <c r="AC543" i="9"/>
  <c r="AD543" i="9"/>
  <c r="AE543" i="9"/>
  <c r="AF543" i="9"/>
  <c r="AG543" i="9"/>
  <c r="AH543" i="9"/>
  <c r="AI543" i="9"/>
  <c r="AJ543" i="9"/>
  <c r="AK543" i="9"/>
  <c r="AL543" i="9"/>
  <c r="F542" i="9"/>
  <c r="I542" i="9"/>
  <c r="J542" i="9"/>
  <c r="K542" i="9"/>
  <c r="L542" i="9"/>
  <c r="M542" i="9"/>
  <c r="N542" i="9"/>
  <c r="O542" i="9"/>
  <c r="P542" i="9"/>
  <c r="Q542" i="9"/>
  <c r="R542" i="9"/>
  <c r="S542" i="9"/>
  <c r="T542" i="9"/>
  <c r="U542" i="9"/>
  <c r="V542" i="9"/>
  <c r="W542" i="9"/>
  <c r="X542" i="9"/>
  <c r="Y542" i="9"/>
  <c r="Z542" i="9"/>
  <c r="AA542" i="9"/>
  <c r="AB542" i="9"/>
  <c r="AC542" i="9"/>
  <c r="AD542" i="9"/>
  <c r="AE542" i="9"/>
  <c r="AF542" i="9"/>
  <c r="AG542" i="9"/>
  <c r="AH542" i="9"/>
  <c r="AI542" i="9"/>
  <c r="AJ542" i="9"/>
  <c r="AK542" i="9"/>
  <c r="AL542" i="9"/>
  <c r="F541" i="9"/>
  <c r="I541" i="9"/>
  <c r="J541" i="9"/>
  <c r="K541" i="9"/>
  <c r="L541" i="9"/>
  <c r="M541" i="9"/>
  <c r="N541" i="9"/>
  <c r="O541" i="9"/>
  <c r="P541" i="9"/>
  <c r="Q541" i="9"/>
  <c r="R541" i="9"/>
  <c r="S541" i="9"/>
  <c r="T541" i="9"/>
  <c r="U541" i="9"/>
  <c r="V541" i="9"/>
  <c r="W541" i="9"/>
  <c r="X541" i="9"/>
  <c r="Y541" i="9"/>
  <c r="Z541" i="9"/>
  <c r="AA541" i="9"/>
  <c r="AB541" i="9"/>
  <c r="AC541" i="9"/>
  <c r="AD541" i="9"/>
  <c r="AE541" i="9"/>
  <c r="AF541" i="9"/>
  <c r="AG541" i="9"/>
  <c r="AH541" i="9"/>
  <c r="AI541" i="9"/>
  <c r="AJ541" i="9"/>
  <c r="AK541" i="9"/>
  <c r="AL541" i="9"/>
  <c r="F540" i="9"/>
  <c r="I540" i="9"/>
  <c r="J540" i="9"/>
  <c r="K540" i="9"/>
  <c r="L540" i="9"/>
  <c r="M540" i="9"/>
  <c r="N540" i="9"/>
  <c r="O540" i="9"/>
  <c r="P540" i="9"/>
  <c r="Q540" i="9"/>
  <c r="R540" i="9"/>
  <c r="S540" i="9"/>
  <c r="T540" i="9"/>
  <c r="U540" i="9"/>
  <c r="V540" i="9"/>
  <c r="W540" i="9"/>
  <c r="X540" i="9"/>
  <c r="Y540" i="9"/>
  <c r="Z540" i="9"/>
  <c r="AA540" i="9"/>
  <c r="AB540" i="9"/>
  <c r="AC540" i="9"/>
  <c r="AD540" i="9"/>
  <c r="AE540" i="9"/>
  <c r="AF540" i="9"/>
  <c r="AG540" i="9"/>
  <c r="AH540" i="9"/>
  <c r="AI540" i="9"/>
  <c r="AJ540" i="9"/>
  <c r="AK540" i="9"/>
  <c r="AL540" i="9"/>
  <c r="F539" i="9"/>
  <c r="I539" i="9"/>
  <c r="J539" i="9"/>
  <c r="K539" i="9"/>
  <c r="L539" i="9"/>
  <c r="M539" i="9"/>
  <c r="N539" i="9"/>
  <c r="O539" i="9"/>
  <c r="P539" i="9"/>
  <c r="Q539" i="9"/>
  <c r="R539" i="9"/>
  <c r="S539" i="9"/>
  <c r="T539" i="9"/>
  <c r="U539" i="9"/>
  <c r="V539" i="9"/>
  <c r="W539" i="9"/>
  <c r="X539" i="9"/>
  <c r="Y539" i="9"/>
  <c r="Z539" i="9"/>
  <c r="AA539" i="9"/>
  <c r="AB539" i="9"/>
  <c r="AC539" i="9"/>
  <c r="AD539" i="9"/>
  <c r="AE539" i="9"/>
  <c r="AF539" i="9"/>
  <c r="AG539" i="9"/>
  <c r="AH539" i="9"/>
  <c r="AI539" i="9"/>
  <c r="AJ539" i="9"/>
  <c r="AK539" i="9"/>
  <c r="AL539" i="9"/>
  <c r="F538" i="9"/>
  <c r="I538" i="9"/>
  <c r="J538" i="9"/>
  <c r="K538" i="9"/>
  <c r="L538" i="9"/>
  <c r="M538" i="9"/>
  <c r="N538" i="9"/>
  <c r="O538" i="9"/>
  <c r="P538" i="9"/>
  <c r="Q538" i="9"/>
  <c r="R538" i="9"/>
  <c r="S538" i="9"/>
  <c r="T538" i="9"/>
  <c r="U538" i="9"/>
  <c r="V538" i="9"/>
  <c r="W538" i="9"/>
  <c r="X538" i="9"/>
  <c r="Y538" i="9"/>
  <c r="Z538" i="9"/>
  <c r="AA538" i="9"/>
  <c r="AB538" i="9"/>
  <c r="AC538" i="9"/>
  <c r="AD538" i="9"/>
  <c r="AE538" i="9"/>
  <c r="AF538" i="9"/>
  <c r="AG538" i="9"/>
  <c r="AH538" i="9"/>
  <c r="AI538" i="9"/>
  <c r="AJ538" i="9"/>
  <c r="AK538" i="9"/>
  <c r="AL538" i="9"/>
  <c r="F537" i="9"/>
  <c r="I537" i="9"/>
  <c r="J537" i="9"/>
  <c r="K537" i="9"/>
  <c r="L537" i="9"/>
  <c r="M537" i="9"/>
  <c r="N537" i="9"/>
  <c r="O537" i="9"/>
  <c r="P537" i="9"/>
  <c r="Q537" i="9"/>
  <c r="R537" i="9"/>
  <c r="S537" i="9"/>
  <c r="T537" i="9"/>
  <c r="U537" i="9"/>
  <c r="V537" i="9"/>
  <c r="W537" i="9"/>
  <c r="X537" i="9"/>
  <c r="Y537" i="9"/>
  <c r="Z537" i="9"/>
  <c r="AA537" i="9"/>
  <c r="AB537" i="9"/>
  <c r="AC537" i="9"/>
  <c r="AD537" i="9"/>
  <c r="AE537" i="9"/>
  <c r="AF537" i="9"/>
  <c r="AG537" i="9"/>
  <c r="AH537" i="9"/>
  <c r="AI537" i="9"/>
  <c r="AJ537" i="9"/>
  <c r="AK537" i="9"/>
  <c r="AL537" i="9"/>
  <c r="F536" i="9"/>
  <c r="I536" i="9"/>
  <c r="J536" i="9"/>
  <c r="K536" i="9"/>
  <c r="L536" i="9"/>
  <c r="M536" i="9"/>
  <c r="N536" i="9"/>
  <c r="N580" i="9" s="1"/>
  <c r="O536" i="9"/>
  <c r="P536" i="9"/>
  <c r="Q536" i="9"/>
  <c r="R536" i="9"/>
  <c r="S536" i="9"/>
  <c r="T536" i="9"/>
  <c r="U536" i="9"/>
  <c r="V536" i="9"/>
  <c r="W536" i="9"/>
  <c r="X536" i="9"/>
  <c r="Y536" i="9"/>
  <c r="Z536" i="9"/>
  <c r="AA536" i="9"/>
  <c r="AB536" i="9"/>
  <c r="AC536" i="9"/>
  <c r="AD536" i="9"/>
  <c r="AE536" i="9"/>
  <c r="AF536" i="9"/>
  <c r="AG536" i="9"/>
  <c r="AH536" i="9"/>
  <c r="AI536" i="9"/>
  <c r="AJ536" i="9"/>
  <c r="AK536" i="9"/>
  <c r="AL536" i="9"/>
  <c r="F535" i="9"/>
  <c r="I535" i="9"/>
  <c r="J535" i="9"/>
  <c r="K535" i="9"/>
  <c r="L535" i="9"/>
  <c r="M535" i="9"/>
  <c r="N535" i="9"/>
  <c r="O535" i="9"/>
  <c r="P535" i="9"/>
  <c r="P580" i="9" s="1"/>
  <c r="Q535" i="9"/>
  <c r="R535" i="9"/>
  <c r="S535" i="9"/>
  <c r="T535" i="9"/>
  <c r="U535" i="9"/>
  <c r="V535" i="9"/>
  <c r="W535" i="9"/>
  <c r="X535" i="9"/>
  <c r="Y535" i="9"/>
  <c r="Z535" i="9"/>
  <c r="AA535" i="9"/>
  <c r="AB535" i="9"/>
  <c r="AC535" i="9"/>
  <c r="AD535" i="9"/>
  <c r="AE535" i="9"/>
  <c r="AF535" i="9"/>
  <c r="AG535" i="9"/>
  <c r="AH535" i="9"/>
  <c r="AI535" i="9"/>
  <c r="AJ535" i="9"/>
  <c r="AK535" i="9"/>
  <c r="AL535" i="9"/>
  <c r="F534" i="9"/>
  <c r="I534" i="9"/>
  <c r="I580" i="9" s="1"/>
  <c r="J534" i="9"/>
  <c r="K534" i="9"/>
  <c r="K580" i="9" s="1"/>
  <c r="L534" i="9"/>
  <c r="L580" i="9" s="1"/>
  <c r="M534" i="9"/>
  <c r="M580" i="9" s="1"/>
  <c r="N534" i="9"/>
  <c r="O534" i="9"/>
  <c r="P534" i="9"/>
  <c r="Q534" i="9"/>
  <c r="Q580" i="9" s="1"/>
  <c r="R534" i="9"/>
  <c r="R580" i="9" s="1"/>
  <c r="S534" i="9"/>
  <c r="T534" i="9"/>
  <c r="U534" i="9"/>
  <c r="V534" i="9"/>
  <c r="W534" i="9"/>
  <c r="X534" i="9"/>
  <c r="Y534" i="9"/>
  <c r="Z534" i="9"/>
  <c r="AA534" i="9"/>
  <c r="AB534" i="9"/>
  <c r="AC534" i="9"/>
  <c r="AD534" i="9"/>
  <c r="AD580" i="9" s="1"/>
  <c r="AE534" i="9"/>
  <c r="AF534" i="9"/>
  <c r="AG534" i="9"/>
  <c r="AH534" i="9"/>
  <c r="AI534" i="9"/>
  <c r="AJ534" i="9"/>
  <c r="AK534" i="9"/>
  <c r="AL534" i="9"/>
  <c r="AM532" i="9"/>
  <c r="AN532" i="9"/>
  <c r="AO532" i="9"/>
  <c r="AP532" i="9"/>
  <c r="F530" i="9"/>
  <c r="I530" i="9"/>
  <c r="J530" i="9"/>
  <c r="K530" i="9"/>
  <c r="L530" i="9"/>
  <c r="M530" i="9"/>
  <c r="N530" i="9"/>
  <c r="O530" i="9"/>
  <c r="P530" i="9"/>
  <c r="Q530" i="9"/>
  <c r="R530" i="9"/>
  <c r="S530" i="9"/>
  <c r="T530" i="9"/>
  <c r="U530" i="9"/>
  <c r="V530" i="9"/>
  <c r="W530" i="9"/>
  <c r="X530" i="9"/>
  <c r="Y530" i="9"/>
  <c r="Z530" i="9"/>
  <c r="AA530" i="9"/>
  <c r="AB530" i="9"/>
  <c r="AC530" i="9"/>
  <c r="AD530" i="9"/>
  <c r="AE530" i="9"/>
  <c r="AF530" i="9"/>
  <c r="AG530" i="9"/>
  <c r="AH530" i="9"/>
  <c r="AI530" i="9"/>
  <c r="AJ530" i="9"/>
  <c r="AK530" i="9"/>
  <c r="AL530" i="9"/>
  <c r="F529" i="9"/>
  <c r="I529" i="9"/>
  <c r="J529" i="9"/>
  <c r="K529" i="9"/>
  <c r="L529" i="9"/>
  <c r="M529" i="9"/>
  <c r="N529" i="9"/>
  <c r="O529" i="9"/>
  <c r="P529" i="9"/>
  <c r="Q529" i="9"/>
  <c r="R529" i="9"/>
  <c r="S529" i="9"/>
  <c r="T529" i="9"/>
  <c r="U529" i="9"/>
  <c r="V529" i="9"/>
  <c r="W529" i="9"/>
  <c r="X529" i="9"/>
  <c r="Y529" i="9"/>
  <c r="Z529" i="9"/>
  <c r="AA529" i="9"/>
  <c r="AB529" i="9"/>
  <c r="AC529" i="9"/>
  <c r="AD529" i="9"/>
  <c r="AE529" i="9"/>
  <c r="AF529" i="9"/>
  <c r="AG529" i="9"/>
  <c r="AH529" i="9"/>
  <c r="AI529" i="9"/>
  <c r="AJ529" i="9"/>
  <c r="AK529" i="9"/>
  <c r="AL529" i="9"/>
  <c r="F528" i="9"/>
  <c r="I528" i="9"/>
  <c r="J528" i="9"/>
  <c r="K528" i="9"/>
  <c r="L528" i="9"/>
  <c r="M528" i="9"/>
  <c r="N528" i="9"/>
  <c r="O528" i="9"/>
  <c r="P528" i="9"/>
  <c r="Q528" i="9"/>
  <c r="R528" i="9"/>
  <c r="S528" i="9"/>
  <c r="T528" i="9"/>
  <c r="U528" i="9"/>
  <c r="V528" i="9"/>
  <c r="W528" i="9"/>
  <c r="X528" i="9"/>
  <c r="Y528" i="9"/>
  <c r="Z528" i="9"/>
  <c r="AA528" i="9"/>
  <c r="AB528" i="9"/>
  <c r="AC528" i="9"/>
  <c r="AD528" i="9"/>
  <c r="AE528" i="9"/>
  <c r="AF528" i="9"/>
  <c r="AG528" i="9"/>
  <c r="AH528" i="9"/>
  <c r="AI528" i="9"/>
  <c r="AJ528" i="9"/>
  <c r="AK528" i="9"/>
  <c r="AL528" i="9"/>
  <c r="F527" i="9"/>
  <c r="I527" i="9"/>
  <c r="J527" i="9"/>
  <c r="K527" i="9"/>
  <c r="L527" i="9"/>
  <c r="M527" i="9"/>
  <c r="N527" i="9"/>
  <c r="O527" i="9"/>
  <c r="P527" i="9"/>
  <c r="Q527" i="9"/>
  <c r="R527" i="9"/>
  <c r="S527" i="9"/>
  <c r="T527" i="9"/>
  <c r="U527" i="9"/>
  <c r="V527" i="9"/>
  <c r="W527" i="9"/>
  <c r="X527" i="9"/>
  <c r="Y527" i="9"/>
  <c r="Z527" i="9"/>
  <c r="AA527" i="9"/>
  <c r="AB527" i="9"/>
  <c r="AC527" i="9"/>
  <c r="AD527" i="9"/>
  <c r="AE527" i="9"/>
  <c r="AF527" i="9"/>
  <c r="AG527" i="9"/>
  <c r="AH527" i="9"/>
  <c r="AI527" i="9"/>
  <c r="AJ527" i="9"/>
  <c r="AK527" i="9"/>
  <c r="AL527" i="9"/>
  <c r="F526" i="9"/>
  <c r="I526" i="9"/>
  <c r="J526" i="9"/>
  <c r="K526" i="9"/>
  <c r="L526" i="9"/>
  <c r="M526" i="9"/>
  <c r="N526" i="9"/>
  <c r="O526" i="9"/>
  <c r="P526" i="9"/>
  <c r="Q526" i="9"/>
  <c r="R526" i="9"/>
  <c r="S526" i="9"/>
  <c r="T526" i="9"/>
  <c r="U526" i="9"/>
  <c r="V526" i="9"/>
  <c r="W526" i="9"/>
  <c r="X526" i="9"/>
  <c r="Y526" i="9"/>
  <c r="Z526" i="9"/>
  <c r="AA526" i="9"/>
  <c r="AB526" i="9"/>
  <c r="AC526" i="9"/>
  <c r="AD526" i="9"/>
  <c r="AE526" i="9"/>
  <c r="AF526" i="9"/>
  <c r="AG526" i="9"/>
  <c r="AH526" i="9"/>
  <c r="AI526" i="9"/>
  <c r="AJ526" i="9"/>
  <c r="AK526" i="9"/>
  <c r="AL526" i="9"/>
  <c r="F525" i="9"/>
  <c r="I525" i="9"/>
  <c r="J525" i="9"/>
  <c r="K525" i="9"/>
  <c r="L525" i="9"/>
  <c r="M525" i="9"/>
  <c r="N525" i="9"/>
  <c r="O525" i="9"/>
  <c r="P525" i="9"/>
  <c r="Q525" i="9"/>
  <c r="R525" i="9"/>
  <c r="S525" i="9"/>
  <c r="T525" i="9"/>
  <c r="U525" i="9"/>
  <c r="V525" i="9"/>
  <c r="W525" i="9"/>
  <c r="X525" i="9"/>
  <c r="Y525" i="9"/>
  <c r="Z525" i="9"/>
  <c r="AA525" i="9"/>
  <c r="AB525" i="9"/>
  <c r="AC525" i="9"/>
  <c r="AD525" i="9"/>
  <c r="AE525" i="9"/>
  <c r="AF525" i="9"/>
  <c r="AG525" i="9"/>
  <c r="AH525" i="9"/>
  <c r="AI525" i="9"/>
  <c r="AJ525" i="9"/>
  <c r="AK525" i="9"/>
  <c r="AL525" i="9"/>
  <c r="F524" i="9"/>
  <c r="I524" i="9"/>
  <c r="J524" i="9"/>
  <c r="K524" i="9"/>
  <c r="L524" i="9"/>
  <c r="M524" i="9"/>
  <c r="N524" i="9"/>
  <c r="O524" i="9"/>
  <c r="P524" i="9"/>
  <c r="Q524" i="9"/>
  <c r="R524" i="9"/>
  <c r="S524" i="9"/>
  <c r="T524" i="9"/>
  <c r="U524" i="9"/>
  <c r="V524" i="9"/>
  <c r="W524" i="9"/>
  <c r="X524" i="9"/>
  <c r="Y524" i="9"/>
  <c r="Z524" i="9"/>
  <c r="AA524" i="9"/>
  <c r="AB524" i="9"/>
  <c r="AC524" i="9"/>
  <c r="AD524" i="9"/>
  <c r="AE524" i="9"/>
  <c r="AF524" i="9"/>
  <c r="AG524" i="9"/>
  <c r="AH524" i="9"/>
  <c r="AI524" i="9"/>
  <c r="AJ524" i="9"/>
  <c r="AK524" i="9"/>
  <c r="AL524" i="9"/>
  <c r="F523" i="9"/>
  <c r="I523" i="9"/>
  <c r="J523" i="9"/>
  <c r="K523" i="9"/>
  <c r="L523" i="9"/>
  <c r="M523" i="9"/>
  <c r="N523" i="9"/>
  <c r="O523" i="9"/>
  <c r="P523" i="9"/>
  <c r="Q523" i="9"/>
  <c r="R523" i="9"/>
  <c r="S523" i="9"/>
  <c r="T523" i="9"/>
  <c r="U523" i="9"/>
  <c r="V523" i="9"/>
  <c r="W523" i="9"/>
  <c r="X523" i="9"/>
  <c r="Y523" i="9"/>
  <c r="Z523" i="9"/>
  <c r="AA523" i="9"/>
  <c r="AB523" i="9"/>
  <c r="AC523" i="9"/>
  <c r="AD523" i="9"/>
  <c r="AE523" i="9"/>
  <c r="AF523" i="9"/>
  <c r="AG523" i="9"/>
  <c r="AH523" i="9"/>
  <c r="AI523" i="9"/>
  <c r="AJ523" i="9"/>
  <c r="AK523" i="9"/>
  <c r="AL523" i="9"/>
  <c r="F522" i="9"/>
  <c r="I522" i="9"/>
  <c r="J522" i="9"/>
  <c r="K522" i="9"/>
  <c r="L522" i="9"/>
  <c r="M522" i="9"/>
  <c r="N522" i="9"/>
  <c r="O522" i="9"/>
  <c r="P522" i="9"/>
  <c r="Q522" i="9"/>
  <c r="R522" i="9"/>
  <c r="S522" i="9"/>
  <c r="T522" i="9"/>
  <c r="U522" i="9"/>
  <c r="V522" i="9"/>
  <c r="W522" i="9"/>
  <c r="X522" i="9"/>
  <c r="Y522" i="9"/>
  <c r="Z522" i="9"/>
  <c r="AA522" i="9"/>
  <c r="AB522" i="9"/>
  <c r="AC522" i="9"/>
  <c r="AD522" i="9"/>
  <c r="AE522" i="9"/>
  <c r="AF522" i="9"/>
  <c r="AG522" i="9"/>
  <c r="AH522" i="9"/>
  <c r="AI522" i="9"/>
  <c r="AJ522" i="9"/>
  <c r="AK522" i="9"/>
  <c r="AL522" i="9"/>
  <c r="F521" i="9"/>
  <c r="I521" i="9"/>
  <c r="J521" i="9"/>
  <c r="K521" i="9"/>
  <c r="L521" i="9"/>
  <c r="M521" i="9"/>
  <c r="N521" i="9"/>
  <c r="O521" i="9"/>
  <c r="P521" i="9"/>
  <c r="Q521" i="9"/>
  <c r="R521" i="9"/>
  <c r="S521" i="9"/>
  <c r="T521" i="9"/>
  <c r="U521" i="9"/>
  <c r="V521" i="9"/>
  <c r="W521" i="9"/>
  <c r="X521" i="9"/>
  <c r="Y521" i="9"/>
  <c r="Z521" i="9"/>
  <c r="AA521" i="9"/>
  <c r="AB521" i="9"/>
  <c r="AC521" i="9"/>
  <c r="AD521" i="9"/>
  <c r="AE521" i="9"/>
  <c r="AF521" i="9"/>
  <c r="AG521" i="9"/>
  <c r="AH521" i="9"/>
  <c r="AI521" i="9"/>
  <c r="AJ521" i="9"/>
  <c r="AK521" i="9"/>
  <c r="AL521" i="9"/>
  <c r="F520" i="9"/>
  <c r="I520" i="9"/>
  <c r="J520" i="9"/>
  <c r="K520" i="9"/>
  <c r="L520" i="9"/>
  <c r="M520" i="9"/>
  <c r="N520" i="9"/>
  <c r="O520" i="9"/>
  <c r="P520" i="9"/>
  <c r="Q520" i="9"/>
  <c r="R520" i="9"/>
  <c r="S520" i="9"/>
  <c r="T520" i="9"/>
  <c r="U520" i="9"/>
  <c r="V520" i="9"/>
  <c r="W520" i="9"/>
  <c r="X520" i="9"/>
  <c r="Y520" i="9"/>
  <c r="Z520" i="9"/>
  <c r="AA520" i="9"/>
  <c r="AB520" i="9"/>
  <c r="AC520" i="9"/>
  <c r="AD520" i="9"/>
  <c r="AE520" i="9"/>
  <c r="AF520" i="9"/>
  <c r="AG520" i="9"/>
  <c r="AH520" i="9"/>
  <c r="AI520" i="9"/>
  <c r="AJ520" i="9"/>
  <c r="AK520" i="9"/>
  <c r="AL520" i="9"/>
  <c r="F519" i="9"/>
  <c r="I519" i="9"/>
  <c r="J519" i="9"/>
  <c r="K519" i="9"/>
  <c r="L519" i="9"/>
  <c r="M519" i="9"/>
  <c r="N519" i="9"/>
  <c r="O519" i="9"/>
  <c r="P519" i="9"/>
  <c r="Q519" i="9"/>
  <c r="R519" i="9"/>
  <c r="S519" i="9"/>
  <c r="T519" i="9"/>
  <c r="U519" i="9"/>
  <c r="V519" i="9"/>
  <c r="W519" i="9"/>
  <c r="X519" i="9"/>
  <c r="Y519" i="9"/>
  <c r="Z519" i="9"/>
  <c r="AA519" i="9"/>
  <c r="AB519" i="9"/>
  <c r="AC519" i="9"/>
  <c r="AD519" i="9"/>
  <c r="AE519" i="9"/>
  <c r="AF519" i="9"/>
  <c r="AG519" i="9"/>
  <c r="AH519" i="9"/>
  <c r="AI519" i="9"/>
  <c r="AJ519" i="9"/>
  <c r="AK519" i="9"/>
  <c r="AL519" i="9"/>
  <c r="F518" i="9"/>
  <c r="I518" i="9"/>
  <c r="J518" i="9"/>
  <c r="K518" i="9"/>
  <c r="L518" i="9"/>
  <c r="M518" i="9"/>
  <c r="N518" i="9"/>
  <c r="O518" i="9"/>
  <c r="P518" i="9"/>
  <c r="Q518" i="9"/>
  <c r="R518" i="9"/>
  <c r="S518" i="9"/>
  <c r="T518" i="9"/>
  <c r="U518" i="9"/>
  <c r="V518" i="9"/>
  <c r="W518" i="9"/>
  <c r="X518" i="9"/>
  <c r="Y518" i="9"/>
  <c r="Z518" i="9"/>
  <c r="AA518" i="9"/>
  <c r="AB518" i="9"/>
  <c r="AC518" i="9"/>
  <c r="AD518" i="9"/>
  <c r="AE518" i="9"/>
  <c r="AF518" i="9"/>
  <c r="AG518" i="9"/>
  <c r="AH518" i="9"/>
  <c r="AI518" i="9"/>
  <c r="AJ518" i="9"/>
  <c r="AK518" i="9"/>
  <c r="AL518" i="9"/>
  <c r="F517" i="9"/>
  <c r="I517" i="9"/>
  <c r="J517" i="9"/>
  <c r="K517" i="9"/>
  <c r="L517" i="9"/>
  <c r="M517" i="9"/>
  <c r="N517" i="9"/>
  <c r="O517" i="9"/>
  <c r="P517" i="9"/>
  <c r="Q517" i="9"/>
  <c r="R517" i="9"/>
  <c r="S517" i="9"/>
  <c r="T517" i="9"/>
  <c r="U517" i="9"/>
  <c r="V517" i="9"/>
  <c r="W517" i="9"/>
  <c r="X517" i="9"/>
  <c r="Y517" i="9"/>
  <c r="Z517" i="9"/>
  <c r="AA517" i="9"/>
  <c r="AB517" i="9"/>
  <c r="AC517" i="9"/>
  <c r="AD517" i="9"/>
  <c r="AE517" i="9"/>
  <c r="AF517" i="9"/>
  <c r="AG517" i="9"/>
  <c r="AH517" i="9"/>
  <c r="AI517" i="9"/>
  <c r="AJ517" i="9"/>
  <c r="AK517" i="9"/>
  <c r="AL517" i="9"/>
  <c r="F516" i="9"/>
  <c r="I516" i="9"/>
  <c r="J516" i="9"/>
  <c r="K516" i="9"/>
  <c r="L516" i="9"/>
  <c r="M516" i="9"/>
  <c r="N516" i="9"/>
  <c r="O516" i="9"/>
  <c r="P516" i="9"/>
  <c r="Q516" i="9"/>
  <c r="R516" i="9"/>
  <c r="S516" i="9"/>
  <c r="T516" i="9"/>
  <c r="U516" i="9"/>
  <c r="V516" i="9"/>
  <c r="W516" i="9"/>
  <c r="X516" i="9"/>
  <c r="Y516" i="9"/>
  <c r="Z516" i="9"/>
  <c r="AA516" i="9"/>
  <c r="AB516" i="9"/>
  <c r="AC516" i="9"/>
  <c r="AD516" i="9"/>
  <c r="AE516" i="9"/>
  <c r="AF516" i="9"/>
  <c r="AG516" i="9"/>
  <c r="AH516" i="9"/>
  <c r="AI516" i="9"/>
  <c r="AJ516" i="9"/>
  <c r="AK516" i="9"/>
  <c r="AL516" i="9"/>
  <c r="F515" i="9"/>
  <c r="I515" i="9"/>
  <c r="J515" i="9"/>
  <c r="K515" i="9"/>
  <c r="L515" i="9"/>
  <c r="M515" i="9"/>
  <c r="N515" i="9"/>
  <c r="O515" i="9"/>
  <c r="P515" i="9"/>
  <c r="Q515" i="9"/>
  <c r="R515" i="9"/>
  <c r="S515" i="9"/>
  <c r="T515" i="9"/>
  <c r="U515" i="9"/>
  <c r="V515" i="9"/>
  <c r="W515" i="9"/>
  <c r="X515" i="9"/>
  <c r="Y515" i="9"/>
  <c r="Z515" i="9"/>
  <c r="AA515" i="9"/>
  <c r="AB515" i="9"/>
  <c r="AC515" i="9"/>
  <c r="AD515" i="9"/>
  <c r="AE515" i="9"/>
  <c r="AF515" i="9"/>
  <c r="AG515" i="9"/>
  <c r="AH515" i="9"/>
  <c r="AI515" i="9"/>
  <c r="AJ515" i="9"/>
  <c r="AK515" i="9"/>
  <c r="AL515" i="9"/>
  <c r="F514" i="9"/>
  <c r="I514" i="9"/>
  <c r="J514" i="9"/>
  <c r="K514" i="9"/>
  <c r="L514" i="9"/>
  <c r="M514" i="9"/>
  <c r="N514" i="9"/>
  <c r="O514" i="9"/>
  <c r="P514" i="9"/>
  <c r="Q514" i="9"/>
  <c r="R514" i="9"/>
  <c r="S514" i="9"/>
  <c r="T514" i="9"/>
  <c r="U514" i="9"/>
  <c r="V514" i="9"/>
  <c r="W514" i="9"/>
  <c r="X514" i="9"/>
  <c r="Y514" i="9"/>
  <c r="Z514" i="9"/>
  <c r="AA514" i="9"/>
  <c r="AB514" i="9"/>
  <c r="AC514" i="9"/>
  <c r="AD514" i="9"/>
  <c r="AE514" i="9"/>
  <c r="AF514" i="9"/>
  <c r="AG514" i="9"/>
  <c r="AH514" i="9"/>
  <c r="AI514" i="9"/>
  <c r="AJ514" i="9"/>
  <c r="AK514" i="9"/>
  <c r="AL514" i="9"/>
  <c r="F513" i="9"/>
  <c r="I513" i="9"/>
  <c r="J513" i="9"/>
  <c r="K513" i="9"/>
  <c r="L513" i="9"/>
  <c r="M513" i="9"/>
  <c r="N513" i="9"/>
  <c r="O513" i="9"/>
  <c r="P513" i="9"/>
  <c r="Q513" i="9"/>
  <c r="R513" i="9"/>
  <c r="S513" i="9"/>
  <c r="T513" i="9"/>
  <c r="U513" i="9"/>
  <c r="V513" i="9"/>
  <c r="W513" i="9"/>
  <c r="X513" i="9"/>
  <c r="Y513" i="9"/>
  <c r="Z513" i="9"/>
  <c r="AA513" i="9"/>
  <c r="AB513" i="9"/>
  <c r="AC513" i="9"/>
  <c r="AD513" i="9"/>
  <c r="AE513" i="9"/>
  <c r="AF513" i="9"/>
  <c r="AG513" i="9"/>
  <c r="AH513" i="9"/>
  <c r="AI513" i="9"/>
  <c r="AJ513" i="9"/>
  <c r="AK513" i="9"/>
  <c r="AL513" i="9"/>
  <c r="F512" i="9"/>
  <c r="I512" i="9"/>
  <c r="J512" i="9"/>
  <c r="K512" i="9"/>
  <c r="L512" i="9"/>
  <c r="M512" i="9"/>
  <c r="N512" i="9"/>
  <c r="O512" i="9"/>
  <c r="P512" i="9"/>
  <c r="Q512" i="9"/>
  <c r="R512" i="9"/>
  <c r="S512" i="9"/>
  <c r="T512" i="9"/>
  <c r="U512" i="9"/>
  <c r="V512" i="9"/>
  <c r="W512" i="9"/>
  <c r="X512" i="9"/>
  <c r="Y512" i="9"/>
  <c r="Z512" i="9"/>
  <c r="AA512" i="9"/>
  <c r="AB512" i="9"/>
  <c r="AC512" i="9"/>
  <c r="AD512" i="9"/>
  <c r="AE512" i="9"/>
  <c r="AF512" i="9"/>
  <c r="AG512" i="9"/>
  <c r="AH512" i="9"/>
  <c r="AI512" i="9"/>
  <c r="AJ512" i="9"/>
  <c r="AK512" i="9"/>
  <c r="AL512" i="9"/>
  <c r="F511" i="9"/>
  <c r="I511" i="9"/>
  <c r="J511" i="9"/>
  <c r="K511" i="9"/>
  <c r="L511" i="9"/>
  <c r="M511" i="9"/>
  <c r="N511" i="9"/>
  <c r="O511" i="9"/>
  <c r="P511" i="9"/>
  <c r="Q511" i="9"/>
  <c r="R511" i="9"/>
  <c r="S511" i="9"/>
  <c r="T511" i="9"/>
  <c r="U511" i="9"/>
  <c r="V511" i="9"/>
  <c r="W511" i="9"/>
  <c r="X511" i="9"/>
  <c r="Y511" i="9"/>
  <c r="Z511" i="9"/>
  <c r="AA511" i="9"/>
  <c r="AB511" i="9"/>
  <c r="AC511" i="9"/>
  <c r="AD511" i="9"/>
  <c r="AE511" i="9"/>
  <c r="AF511" i="9"/>
  <c r="AG511" i="9"/>
  <c r="AH511" i="9"/>
  <c r="AI511" i="9"/>
  <c r="AJ511" i="9"/>
  <c r="AK511" i="9"/>
  <c r="AL511" i="9"/>
  <c r="F510" i="9"/>
  <c r="I510" i="9"/>
  <c r="J510" i="9"/>
  <c r="K510" i="9"/>
  <c r="L510" i="9"/>
  <c r="M510" i="9"/>
  <c r="N510" i="9"/>
  <c r="O510" i="9"/>
  <c r="P510" i="9"/>
  <c r="Q510" i="9"/>
  <c r="R510" i="9"/>
  <c r="S510" i="9"/>
  <c r="T510" i="9"/>
  <c r="U510" i="9"/>
  <c r="V510" i="9"/>
  <c r="W510" i="9"/>
  <c r="X510" i="9"/>
  <c r="Y510" i="9"/>
  <c r="Z510" i="9"/>
  <c r="AA510" i="9"/>
  <c r="AB510" i="9"/>
  <c r="AC510" i="9"/>
  <c r="AD510" i="9"/>
  <c r="AE510" i="9"/>
  <c r="AF510" i="9"/>
  <c r="AG510" i="9"/>
  <c r="AH510" i="9"/>
  <c r="AI510" i="9"/>
  <c r="AJ510" i="9"/>
  <c r="AK510" i="9"/>
  <c r="AL510" i="9"/>
  <c r="F509" i="9"/>
  <c r="I509" i="9"/>
  <c r="J509" i="9"/>
  <c r="K509" i="9"/>
  <c r="L509" i="9"/>
  <c r="M509" i="9"/>
  <c r="N509" i="9"/>
  <c r="O509" i="9"/>
  <c r="P509" i="9"/>
  <c r="Q509" i="9"/>
  <c r="R509" i="9"/>
  <c r="S509" i="9"/>
  <c r="T509" i="9"/>
  <c r="U509" i="9"/>
  <c r="V509" i="9"/>
  <c r="W509" i="9"/>
  <c r="X509" i="9"/>
  <c r="Y509" i="9"/>
  <c r="Z509" i="9"/>
  <c r="AA509" i="9"/>
  <c r="AB509" i="9"/>
  <c r="AC509" i="9"/>
  <c r="AD509" i="9"/>
  <c r="AE509" i="9"/>
  <c r="AF509" i="9"/>
  <c r="AG509" i="9"/>
  <c r="AH509" i="9"/>
  <c r="AI509" i="9"/>
  <c r="AJ509" i="9"/>
  <c r="AK509" i="9"/>
  <c r="AL509" i="9"/>
  <c r="F508" i="9"/>
  <c r="I508" i="9"/>
  <c r="J508" i="9"/>
  <c r="K508" i="9"/>
  <c r="L508" i="9"/>
  <c r="M508" i="9"/>
  <c r="N508" i="9"/>
  <c r="O508" i="9"/>
  <c r="P508" i="9"/>
  <c r="Q508" i="9"/>
  <c r="R508" i="9"/>
  <c r="S508" i="9"/>
  <c r="T508" i="9"/>
  <c r="U508" i="9"/>
  <c r="V508" i="9"/>
  <c r="W508" i="9"/>
  <c r="X508" i="9"/>
  <c r="Y508" i="9"/>
  <c r="Z508" i="9"/>
  <c r="AA508" i="9"/>
  <c r="AB508" i="9"/>
  <c r="AC508" i="9"/>
  <c r="AD508" i="9"/>
  <c r="AE508" i="9"/>
  <c r="AF508" i="9"/>
  <c r="AG508" i="9"/>
  <c r="AH508" i="9"/>
  <c r="AI508" i="9"/>
  <c r="AJ508" i="9"/>
  <c r="AK508" i="9"/>
  <c r="AL508" i="9"/>
  <c r="F507" i="9"/>
  <c r="I507" i="9"/>
  <c r="J507" i="9"/>
  <c r="K507" i="9"/>
  <c r="L507" i="9"/>
  <c r="M507" i="9"/>
  <c r="N507" i="9"/>
  <c r="O507" i="9"/>
  <c r="P507" i="9"/>
  <c r="Q507" i="9"/>
  <c r="R507" i="9"/>
  <c r="S507" i="9"/>
  <c r="T507" i="9"/>
  <c r="U507" i="9"/>
  <c r="V507" i="9"/>
  <c r="W507" i="9"/>
  <c r="X507" i="9"/>
  <c r="Y507" i="9"/>
  <c r="Z507" i="9"/>
  <c r="AA507" i="9"/>
  <c r="AB507" i="9"/>
  <c r="AC507" i="9"/>
  <c r="AD507" i="9"/>
  <c r="AE507" i="9"/>
  <c r="AF507" i="9"/>
  <c r="AG507" i="9"/>
  <c r="AH507" i="9"/>
  <c r="AI507" i="9"/>
  <c r="AJ507" i="9"/>
  <c r="AK507" i="9"/>
  <c r="AL507" i="9"/>
  <c r="F506" i="9"/>
  <c r="I506" i="9"/>
  <c r="J506" i="9"/>
  <c r="K506" i="9"/>
  <c r="L506" i="9"/>
  <c r="M506" i="9"/>
  <c r="N506" i="9"/>
  <c r="O506" i="9"/>
  <c r="P506" i="9"/>
  <c r="Q506" i="9"/>
  <c r="R506" i="9"/>
  <c r="S506" i="9"/>
  <c r="T506" i="9"/>
  <c r="U506" i="9"/>
  <c r="V506" i="9"/>
  <c r="W506" i="9"/>
  <c r="X506" i="9"/>
  <c r="Y506" i="9"/>
  <c r="Z506" i="9"/>
  <c r="AA506" i="9"/>
  <c r="AB506" i="9"/>
  <c r="AC506" i="9"/>
  <c r="AD506" i="9"/>
  <c r="AE506" i="9"/>
  <c r="AF506" i="9"/>
  <c r="AG506" i="9"/>
  <c r="AH506" i="9"/>
  <c r="AI506" i="9"/>
  <c r="AJ506" i="9"/>
  <c r="AK506" i="9"/>
  <c r="AL506" i="9"/>
  <c r="F505" i="9"/>
  <c r="I505" i="9"/>
  <c r="J505" i="9"/>
  <c r="K505" i="9"/>
  <c r="L505" i="9"/>
  <c r="M505" i="9"/>
  <c r="N505" i="9"/>
  <c r="O505" i="9"/>
  <c r="P505" i="9"/>
  <c r="Q505" i="9"/>
  <c r="R505" i="9"/>
  <c r="S505" i="9"/>
  <c r="T505" i="9"/>
  <c r="U505" i="9"/>
  <c r="V505" i="9"/>
  <c r="W505" i="9"/>
  <c r="X505" i="9"/>
  <c r="Y505" i="9"/>
  <c r="Z505" i="9"/>
  <c r="AA505" i="9"/>
  <c r="AB505" i="9"/>
  <c r="AC505" i="9"/>
  <c r="AD505" i="9"/>
  <c r="AE505" i="9"/>
  <c r="AF505" i="9"/>
  <c r="AG505" i="9"/>
  <c r="AH505" i="9"/>
  <c r="AI505" i="9"/>
  <c r="AJ505" i="9"/>
  <c r="AK505" i="9"/>
  <c r="AL505" i="9"/>
  <c r="F504" i="9"/>
  <c r="I504" i="9"/>
  <c r="J504" i="9"/>
  <c r="K504" i="9"/>
  <c r="L504" i="9"/>
  <c r="M504" i="9"/>
  <c r="N504" i="9"/>
  <c r="O504" i="9"/>
  <c r="P504" i="9"/>
  <c r="Q504" i="9"/>
  <c r="R504" i="9"/>
  <c r="S504" i="9"/>
  <c r="T504" i="9"/>
  <c r="U504" i="9"/>
  <c r="V504" i="9"/>
  <c r="W504" i="9"/>
  <c r="X504" i="9"/>
  <c r="Y504" i="9"/>
  <c r="Z504" i="9"/>
  <c r="AA504" i="9"/>
  <c r="AB504" i="9"/>
  <c r="AC504" i="9"/>
  <c r="AD504" i="9"/>
  <c r="AE504" i="9"/>
  <c r="AF504" i="9"/>
  <c r="AG504" i="9"/>
  <c r="AH504" i="9"/>
  <c r="AI504" i="9"/>
  <c r="AJ504" i="9"/>
  <c r="AK504" i="9"/>
  <c r="AL504" i="9"/>
  <c r="F503" i="9"/>
  <c r="I503" i="9"/>
  <c r="J503" i="9"/>
  <c r="K503" i="9"/>
  <c r="L503" i="9"/>
  <c r="M503" i="9"/>
  <c r="N503" i="9"/>
  <c r="O503" i="9"/>
  <c r="P503" i="9"/>
  <c r="Q503" i="9"/>
  <c r="R503" i="9"/>
  <c r="S503" i="9"/>
  <c r="T503" i="9"/>
  <c r="U503" i="9"/>
  <c r="V503" i="9"/>
  <c r="W503" i="9"/>
  <c r="X503" i="9"/>
  <c r="Y503" i="9"/>
  <c r="Z503" i="9"/>
  <c r="AA503" i="9"/>
  <c r="AB503" i="9"/>
  <c r="AC503" i="9"/>
  <c r="AD503" i="9"/>
  <c r="AE503" i="9"/>
  <c r="AF503" i="9"/>
  <c r="AG503" i="9"/>
  <c r="AH503" i="9"/>
  <c r="AI503" i="9"/>
  <c r="AJ503" i="9"/>
  <c r="AK503" i="9"/>
  <c r="AL503" i="9"/>
  <c r="F502" i="9"/>
  <c r="I502" i="9"/>
  <c r="J502" i="9"/>
  <c r="K502" i="9"/>
  <c r="L502" i="9"/>
  <c r="M502" i="9"/>
  <c r="N502" i="9"/>
  <c r="O502" i="9"/>
  <c r="P502" i="9"/>
  <c r="Q502" i="9"/>
  <c r="R502" i="9"/>
  <c r="S502" i="9"/>
  <c r="T502" i="9"/>
  <c r="U502" i="9"/>
  <c r="V502" i="9"/>
  <c r="W502" i="9"/>
  <c r="X502" i="9"/>
  <c r="Y502" i="9"/>
  <c r="Z502" i="9"/>
  <c r="AA502" i="9"/>
  <c r="AB502" i="9"/>
  <c r="AC502" i="9"/>
  <c r="AD502" i="9"/>
  <c r="AE502" i="9"/>
  <c r="AF502" i="9"/>
  <c r="AG502" i="9"/>
  <c r="AH502" i="9"/>
  <c r="AI502" i="9"/>
  <c r="AJ502" i="9"/>
  <c r="AK502" i="9"/>
  <c r="AL502" i="9"/>
  <c r="F501" i="9"/>
  <c r="I501" i="9"/>
  <c r="J501" i="9"/>
  <c r="K501" i="9"/>
  <c r="L501" i="9"/>
  <c r="M501" i="9"/>
  <c r="N501" i="9"/>
  <c r="O501" i="9"/>
  <c r="P501" i="9"/>
  <c r="Q501" i="9"/>
  <c r="R501" i="9"/>
  <c r="S501" i="9"/>
  <c r="T501" i="9"/>
  <c r="U501" i="9"/>
  <c r="V501" i="9"/>
  <c r="W501" i="9"/>
  <c r="X501" i="9"/>
  <c r="Y501" i="9"/>
  <c r="Z501" i="9"/>
  <c r="AA501" i="9"/>
  <c r="AB501" i="9"/>
  <c r="AC501" i="9"/>
  <c r="AD501" i="9"/>
  <c r="AE501" i="9"/>
  <c r="AF501" i="9"/>
  <c r="AG501" i="9"/>
  <c r="AH501" i="9"/>
  <c r="AI501" i="9"/>
  <c r="AJ501" i="9"/>
  <c r="AK501" i="9"/>
  <c r="AL501" i="9"/>
  <c r="F500" i="9"/>
  <c r="I500" i="9"/>
  <c r="J500" i="9"/>
  <c r="K500" i="9"/>
  <c r="L500" i="9"/>
  <c r="M500" i="9"/>
  <c r="N500" i="9"/>
  <c r="O500" i="9"/>
  <c r="P500" i="9"/>
  <c r="Q500" i="9"/>
  <c r="R500" i="9"/>
  <c r="S500" i="9"/>
  <c r="T500" i="9"/>
  <c r="U500" i="9"/>
  <c r="V500" i="9"/>
  <c r="W500" i="9"/>
  <c r="X500" i="9"/>
  <c r="Y500" i="9"/>
  <c r="Z500" i="9"/>
  <c r="AA500" i="9"/>
  <c r="AB500" i="9"/>
  <c r="AC500" i="9"/>
  <c r="AD500" i="9"/>
  <c r="AE500" i="9"/>
  <c r="AF500" i="9"/>
  <c r="AG500" i="9"/>
  <c r="AH500" i="9"/>
  <c r="AI500" i="9"/>
  <c r="AJ500" i="9"/>
  <c r="AK500" i="9"/>
  <c r="AL500" i="9"/>
  <c r="F499" i="9"/>
  <c r="I499" i="9"/>
  <c r="J499" i="9"/>
  <c r="K499" i="9"/>
  <c r="L499" i="9"/>
  <c r="M499" i="9"/>
  <c r="N499" i="9"/>
  <c r="O499" i="9"/>
  <c r="P499" i="9"/>
  <c r="Q499" i="9"/>
  <c r="R499" i="9"/>
  <c r="S499" i="9"/>
  <c r="T499" i="9"/>
  <c r="U499" i="9"/>
  <c r="V499" i="9"/>
  <c r="W499" i="9"/>
  <c r="X499" i="9"/>
  <c r="Y499" i="9"/>
  <c r="Z499" i="9"/>
  <c r="AA499" i="9"/>
  <c r="AB499" i="9"/>
  <c r="AC499" i="9"/>
  <c r="AD499" i="9"/>
  <c r="AE499" i="9"/>
  <c r="AF499" i="9"/>
  <c r="AG499" i="9"/>
  <c r="AH499" i="9"/>
  <c r="AI499" i="9"/>
  <c r="AJ499" i="9"/>
  <c r="AK499" i="9"/>
  <c r="AL499" i="9"/>
  <c r="F498" i="9"/>
  <c r="I498" i="9"/>
  <c r="J498" i="9"/>
  <c r="K498" i="9"/>
  <c r="L498" i="9"/>
  <c r="M498" i="9"/>
  <c r="N498" i="9"/>
  <c r="O498" i="9"/>
  <c r="P498" i="9"/>
  <c r="Q498" i="9"/>
  <c r="R498" i="9"/>
  <c r="S498" i="9"/>
  <c r="T498" i="9"/>
  <c r="U498" i="9"/>
  <c r="V498" i="9"/>
  <c r="W498" i="9"/>
  <c r="X498" i="9"/>
  <c r="Y498" i="9"/>
  <c r="Z498" i="9"/>
  <c r="AA498" i="9"/>
  <c r="AB498" i="9"/>
  <c r="AC498" i="9"/>
  <c r="AD498" i="9"/>
  <c r="AE498" i="9"/>
  <c r="AF498" i="9"/>
  <c r="AG498" i="9"/>
  <c r="AH498" i="9"/>
  <c r="AI498" i="9"/>
  <c r="AJ498" i="9"/>
  <c r="AK498" i="9"/>
  <c r="AL498" i="9"/>
  <c r="F497" i="9"/>
  <c r="I497" i="9"/>
  <c r="J497" i="9"/>
  <c r="K497" i="9"/>
  <c r="L497" i="9"/>
  <c r="M497" i="9"/>
  <c r="N497" i="9"/>
  <c r="O497" i="9"/>
  <c r="P497" i="9"/>
  <c r="Q497" i="9"/>
  <c r="R497" i="9"/>
  <c r="S497" i="9"/>
  <c r="T497" i="9"/>
  <c r="U497" i="9"/>
  <c r="V497" i="9"/>
  <c r="W497" i="9"/>
  <c r="X497" i="9"/>
  <c r="Y497" i="9"/>
  <c r="Z497" i="9"/>
  <c r="AA497" i="9"/>
  <c r="AB497" i="9"/>
  <c r="AC497" i="9"/>
  <c r="AD497" i="9"/>
  <c r="AE497" i="9"/>
  <c r="AF497" i="9"/>
  <c r="AG497" i="9"/>
  <c r="AH497" i="9"/>
  <c r="AI497" i="9"/>
  <c r="AJ497" i="9"/>
  <c r="AK497" i="9"/>
  <c r="AL497" i="9"/>
  <c r="F496" i="9"/>
  <c r="I496" i="9"/>
  <c r="J496" i="9"/>
  <c r="K496" i="9"/>
  <c r="L496" i="9"/>
  <c r="M496" i="9"/>
  <c r="N496" i="9"/>
  <c r="O496" i="9"/>
  <c r="P496" i="9"/>
  <c r="Q496" i="9"/>
  <c r="R496" i="9"/>
  <c r="S496" i="9"/>
  <c r="T496" i="9"/>
  <c r="U496" i="9"/>
  <c r="V496" i="9"/>
  <c r="W496" i="9"/>
  <c r="X496" i="9"/>
  <c r="Y496" i="9"/>
  <c r="Z496" i="9"/>
  <c r="AA496" i="9"/>
  <c r="AB496" i="9"/>
  <c r="AC496" i="9"/>
  <c r="AD496" i="9"/>
  <c r="AE496" i="9"/>
  <c r="AF496" i="9"/>
  <c r="AG496" i="9"/>
  <c r="AH496" i="9"/>
  <c r="AI496" i="9"/>
  <c r="AJ496" i="9"/>
  <c r="AK496" i="9"/>
  <c r="AL496" i="9"/>
  <c r="F495" i="9"/>
  <c r="I495" i="9"/>
  <c r="J495" i="9"/>
  <c r="K495" i="9"/>
  <c r="L495" i="9"/>
  <c r="M495" i="9"/>
  <c r="N495" i="9"/>
  <c r="O495" i="9"/>
  <c r="P495" i="9"/>
  <c r="Q495" i="9"/>
  <c r="R495" i="9"/>
  <c r="S495" i="9"/>
  <c r="T495" i="9"/>
  <c r="U495" i="9"/>
  <c r="V495" i="9"/>
  <c r="W495" i="9"/>
  <c r="X495" i="9"/>
  <c r="Y495" i="9"/>
  <c r="Z495" i="9"/>
  <c r="AA495" i="9"/>
  <c r="AB495" i="9"/>
  <c r="AC495" i="9"/>
  <c r="AD495" i="9"/>
  <c r="AE495" i="9"/>
  <c r="AF495" i="9"/>
  <c r="AG495" i="9"/>
  <c r="AH495" i="9"/>
  <c r="AI495" i="9"/>
  <c r="AJ495" i="9"/>
  <c r="AK495" i="9"/>
  <c r="AL495" i="9"/>
  <c r="F494" i="9"/>
  <c r="I494" i="9"/>
  <c r="J494" i="9"/>
  <c r="K494" i="9"/>
  <c r="L494" i="9"/>
  <c r="M494" i="9"/>
  <c r="N494" i="9"/>
  <c r="O494" i="9"/>
  <c r="P494" i="9"/>
  <c r="Q494" i="9"/>
  <c r="R494" i="9"/>
  <c r="S494" i="9"/>
  <c r="T494" i="9"/>
  <c r="U494" i="9"/>
  <c r="V494" i="9"/>
  <c r="W494" i="9"/>
  <c r="X494" i="9"/>
  <c r="Y494" i="9"/>
  <c r="Z494" i="9"/>
  <c r="AA494" i="9"/>
  <c r="AB494" i="9"/>
  <c r="AC494" i="9"/>
  <c r="AD494" i="9"/>
  <c r="AE494" i="9"/>
  <c r="AF494" i="9"/>
  <c r="AG494" i="9"/>
  <c r="AH494" i="9"/>
  <c r="AI494" i="9"/>
  <c r="AJ494" i="9"/>
  <c r="AK494" i="9"/>
  <c r="AL494" i="9"/>
  <c r="F493" i="9"/>
  <c r="I493" i="9"/>
  <c r="J493" i="9"/>
  <c r="K493" i="9"/>
  <c r="L493" i="9"/>
  <c r="M493" i="9"/>
  <c r="N493" i="9"/>
  <c r="O493" i="9"/>
  <c r="P493" i="9"/>
  <c r="Q493" i="9"/>
  <c r="R493" i="9"/>
  <c r="S493" i="9"/>
  <c r="T493" i="9"/>
  <c r="U493" i="9"/>
  <c r="V493" i="9"/>
  <c r="W493" i="9"/>
  <c r="X493" i="9"/>
  <c r="Y493" i="9"/>
  <c r="Z493" i="9"/>
  <c r="AA493" i="9"/>
  <c r="AB493" i="9"/>
  <c r="AC493" i="9"/>
  <c r="AD493" i="9"/>
  <c r="AE493" i="9"/>
  <c r="AF493" i="9"/>
  <c r="AG493" i="9"/>
  <c r="AH493" i="9"/>
  <c r="AI493" i="9"/>
  <c r="AJ493" i="9"/>
  <c r="AK493" i="9"/>
  <c r="AL493" i="9"/>
  <c r="F492" i="9"/>
  <c r="I492" i="9"/>
  <c r="J492" i="9"/>
  <c r="K492" i="9"/>
  <c r="L492" i="9"/>
  <c r="M492" i="9"/>
  <c r="N492" i="9"/>
  <c r="O492" i="9"/>
  <c r="P492" i="9"/>
  <c r="Q492" i="9"/>
  <c r="R492" i="9"/>
  <c r="S492" i="9"/>
  <c r="T492" i="9"/>
  <c r="U492" i="9"/>
  <c r="V492" i="9"/>
  <c r="W492" i="9"/>
  <c r="X492" i="9"/>
  <c r="Y492" i="9"/>
  <c r="Z492" i="9"/>
  <c r="AA492" i="9"/>
  <c r="AB492" i="9"/>
  <c r="AC492" i="9"/>
  <c r="AD492" i="9"/>
  <c r="AE492" i="9"/>
  <c r="AF492" i="9"/>
  <c r="AG492" i="9"/>
  <c r="AH492" i="9"/>
  <c r="AI492" i="9"/>
  <c r="AJ492" i="9"/>
  <c r="AK492" i="9"/>
  <c r="AL492" i="9"/>
  <c r="F491" i="9"/>
  <c r="I491" i="9"/>
  <c r="J491" i="9"/>
  <c r="K491" i="9"/>
  <c r="L491" i="9"/>
  <c r="M491" i="9"/>
  <c r="N491" i="9"/>
  <c r="O491" i="9"/>
  <c r="P491" i="9"/>
  <c r="Q491" i="9"/>
  <c r="Q532" i="9" s="1"/>
  <c r="R491" i="9"/>
  <c r="S491" i="9"/>
  <c r="T491" i="9"/>
  <c r="U491" i="9"/>
  <c r="V491" i="9"/>
  <c r="W491" i="9"/>
  <c r="X491" i="9"/>
  <c r="Y491" i="9"/>
  <c r="Z491" i="9"/>
  <c r="AA491" i="9"/>
  <c r="AB491" i="9"/>
  <c r="AC491" i="9"/>
  <c r="AD491" i="9"/>
  <c r="AE491" i="9"/>
  <c r="AF491" i="9"/>
  <c r="AG491" i="9"/>
  <c r="AH491" i="9"/>
  <c r="AI491" i="9"/>
  <c r="AJ491" i="9"/>
  <c r="AK491" i="9"/>
  <c r="AL491" i="9"/>
  <c r="F490" i="9"/>
  <c r="I490" i="9"/>
  <c r="J490" i="9"/>
  <c r="K490" i="9"/>
  <c r="L490" i="9"/>
  <c r="M490" i="9"/>
  <c r="N490" i="9"/>
  <c r="O490" i="9"/>
  <c r="P490" i="9"/>
  <c r="Q490" i="9"/>
  <c r="R490" i="9"/>
  <c r="S490" i="9"/>
  <c r="T490" i="9"/>
  <c r="U490" i="9"/>
  <c r="V490" i="9"/>
  <c r="W490" i="9"/>
  <c r="X490" i="9"/>
  <c r="Y490" i="9"/>
  <c r="Z490" i="9"/>
  <c r="AA490" i="9"/>
  <c r="AB490" i="9"/>
  <c r="AC490" i="9"/>
  <c r="AD490" i="9"/>
  <c r="AE490" i="9"/>
  <c r="AF490" i="9"/>
  <c r="AG490" i="9"/>
  <c r="AH490" i="9"/>
  <c r="AI490" i="9"/>
  <c r="AJ490" i="9"/>
  <c r="AK490" i="9"/>
  <c r="AL490" i="9"/>
  <c r="F489" i="9"/>
  <c r="I489" i="9"/>
  <c r="J489" i="9"/>
  <c r="K489" i="9"/>
  <c r="L489" i="9"/>
  <c r="M489" i="9"/>
  <c r="N489" i="9"/>
  <c r="O489" i="9"/>
  <c r="P489" i="9"/>
  <c r="Q489" i="9"/>
  <c r="R489" i="9"/>
  <c r="S489" i="9"/>
  <c r="T489" i="9"/>
  <c r="U489" i="9"/>
  <c r="V489" i="9"/>
  <c r="W489" i="9"/>
  <c r="X489" i="9"/>
  <c r="Y489" i="9"/>
  <c r="Z489" i="9"/>
  <c r="AA489" i="9"/>
  <c r="AB489" i="9"/>
  <c r="AC489" i="9"/>
  <c r="AD489" i="9"/>
  <c r="AE489" i="9"/>
  <c r="AF489" i="9"/>
  <c r="AG489" i="9"/>
  <c r="AH489" i="9"/>
  <c r="AI489" i="9"/>
  <c r="AJ489" i="9"/>
  <c r="AK489" i="9"/>
  <c r="AL489" i="9"/>
  <c r="F488" i="9"/>
  <c r="I488" i="9"/>
  <c r="J488" i="9"/>
  <c r="K488" i="9"/>
  <c r="L488" i="9"/>
  <c r="M488" i="9"/>
  <c r="N488" i="9"/>
  <c r="O488" i="9"/>
  <c r="P488" i="9"/>
  <c r="Q488" i="9"/>
  <c r="R488" i="9"/>
  <c r="S488" i="9"/>
  <c r="T488" i="9"/>
  <c r="U488" i="9"/>
  <c r="V488" i="9"/>
  <c r="W488" i="9"/>
  <c r="X488" i="9"/>
  <c r="Y488" i="9"/>
  <c r="Z488" i="9"/>
  <c r="AA488" i="9"/>
  <c r="AB488" i="9"/>
  <c r="AC488" i="9"/>
  <c r="AD488" i="9"/>
  <c r="AE488" i="9"/>
  <c r="AF488" i="9"/>
  <c r="AG488" i="9"/>
  <c r="AH488" i="9"/>
  <c r="AI488" i="9"/>
  <c r="AJ488" i="9"/>
  <c r="AK488" i="9"/>
  <c r="AL488" i="9"/>
  <c r="F487" i="9"/>
  <c r="I487" i="9"/>
  <c r="J487" i="9"/>
  <c r="K487" i="9"/>
  <c r="L487" i="9"/>
  <c r="M487" i="9"/>
  <c r="N487" i="9"/>
  <c r="O487" i="9"/>
  <c r="P487" i="9"/>
  <c r="Q487" i="9"/>
  <c r="R487" i="9"/>
  <c r="S487" i="9"/>
  <c r="T487" i="9"/>
  <c r="U487" i="9"/>
  <c r="V487" i="9"/>
  <c r="W487" i="9"/>
  <c r="X487" i="9"/>
  <c r="Y487" i="9"/>
  <c r="Z487" i="9"/>
  <c r="AA487" i="9"/>
  <c r="AB487" i="9"/>
  <c r="AC487" i="9"/>
  <c r="AD487" i="9"/>
  <c r="AE487" i="9"/>
  <c r="AF487" i="9"/>
  <c r="AG487" i="9"/>
  <c r="AH487" i="9"/>
  <c r="AI487" i="9"/>
  <c r="AJ487" i="9"/>
  <c r="AK487" i="9"/>
  <c r="AK532" i="9" s="1"/>
  <c r="AL487" i="9"/>
  <c r="F486" i="9"/>
  <c r="I486" i="9"/>
  <c r="I532" i="9" s="1"/>
  <c r="J486" i="9"/>
  <c r="K486" i="9"/>
  <c r="K532" i="9" s="1"/>
  <c r="L486" i="9"/>
  <c r="L532" i="9" s="1"/>
  <c r="M486" i="9"/>
  <c r="M532" i="9" s="1"/>
  <c r="N486" i="9"/>
  <c r="N532" i="9" s="1"/>
  <c r="O486" i="9"/>
  <c r="P486" i="9"/>
  <c r="P532" i="9" s="1"/>
  <c r="Q486" i="9"/>
  <c r="R486" i="9"/>
  <c r="S486" i="9"/>
  <c r="T486" i="9"/>
  <c r="U486" i="9"/>
  <c r="V486" i="9"/>
  <c r="W486" i="9"/>
  <c r="X486" i="9"/>
  <c r="Y486" i="9"/>
  <c r="Z486" i="9"/>
  <c r="AA486" i="9"/>
  <c r="AB486" i="9"/>
  <c r="AC486" i="9"/>
  <c r="AD486" i="9"/>
  <c r="AE486" i="9"/>
  <c r="AF486" i="9"/>
  <c r="AG486" i="9"/>
  <c r="AH486" i="9"/>
  <c r="AI486" i="9"/>
  <c r="AJ486" i="9"/>
  <c r="AK486" i="9"/>
  <c r="AL486" i="9"/>
  <c r="AM484" i="9"/>
  <c r="AN484" i="9"/>
  <c r="AO484" i="9"/>
  <c r="AP484" i="9"/>
  <c r="F476" i="9"/>
  <c r="I476" i="9"/>
  <c r="J476" i="9"/>
  <c r="K476" i="9"/>
  <c r="L476" i="9"/>
  <c r="M476" i="9"/>
  <c r="N476" i="9"/>
  <c r="O476" i="9"/>
  <c r="P476" i="9"/>
  <c r="Q476" i="9"/>
  <c r="R476" i="9"/>
  <c r="S476" i="9"/>
  <c r="T476" i="9"/>
  <c r="U476" i="9"/>
  <c r="V476" i="9"/>
  <c r="W476" i="9"/>
  <c r="X476" i="9"/>
  <c r="Y476" i="9"/>
  <c r="Z476" i="9"/>
  <c r="AA476" i="9"/>
  <c r="AB476" i="9"/>
  <c r="AC476" i="9"/>
  <c r="AD476" i="9"/>
  <c r="AE476" i="9"/>
  <c r="AF476" i="9"/>
  <c r="AG476" i="9"/>
  <c r="AH476" i="9"/>
  <c r="AI476" i="9"/>
  <c r="AJ476" i="9"/>
  <c r="AK476" i="9"/>
  <c r="AL476" i="9"/>
  <c r="F475" i="9"/>
  <c r="I475" i="9"/>
  <c r="J475" i="9"/>
  <c r="K475" i="9"/>
  <c r="L475" i="9"/>
  <c r="M475" i="9"/>
  <c r="N475" i="9"/>
  <c r="O475" i="9"/>
  <c r="P475" i="9"/>
  <c r="Q475" i="9"/>
  <c r="R475" i="9"/>
  <c r="S475" i="9"/>
  <c r="T475" i="9"/>
  <c r="U475" i="9"/>
  <c r="V475" i="9"/>
  <c r="W475" i="9"/>
  <c r="X475" i="9"/>
  <c r="Y475" i="9"/>
  <c r="Z475" i="9"/>
  <c r="AA475" i="9"/>
  <c r="AB475" i="9"/>
  <c r="AC475" i="9"/>
  <c r="AD475" i="9"/>
  <c r="AE475" i="9"/>
  <c r="AF475" i="9"/>
  <c r="AG475" i="9"/>
  <c r="AH475" i="9"/>
  <c r="AI475" i="9"/>
  <c r="AJ475" i="9"/>
  <c r="AK475" i="9"/>
  <c r="AL475" i="9"/>
  <c r="F474" i="9"/>
  <c r="I474" i="9"/>
  <c r="J474" i="9"/>
  <c r="K474" i="9"/>
  <c r="L474" i="9"/>
  <c r="M474" i="9"/>
  <c r="N474" i="9"/>
  <c r="O474" i="9"/>
  <c r="P474" i="9"/>
  <c r="Q474" i="9"/>
  <c r="R474" i="9"/>
  <c r="S474" i="9"/>
  <c r="T474" i="9"/>
  <c r="U474" i="9"/>
  <c r="V474" i="9"/>
  <c r="W474" i="9"/>
  <c r="X474" i="9"/>
  <c r="Y474" i="9"/>
  <c r="Z474" i="9"/>
  <c r="AA474" i="9"/>
  <c r="AB474" i="9"/>
  <c r="AC474" i="9"/>
  <c r="AD474" i="9"/>
  <c r="AE474" i="9"/>
  <c r="AF474" i="9"/>
  <c r="AG474" i="9"/>
  <c r="AH474" i="9"/>
  <c r="AI474" i="9"/>
  <c r="AJ474" i="9"/>
  <c r="AK474" i="9"/>
  <c r="AL474" i="9"/>
  <c r="F473" i="9"/>
  <c r="I473" i="9"/>
  <c r="J473" i="9"/>
  <c r="K473" i="9"/>
  <c r="L473" i="9"/>
  <c r="M473" i="9"/>
  <c r="N473" i="9"/>
  <c r="O473" i="9"/>
  <c r="P473" i="9"/>
  <c r="Q473" i="9"/>
  <c r="R473" i="9"/>
  <c r="S473" i="9"/>
  <c r="T473" i="9"/>
  <c r="U473" i="9"/>
  <c r="V473" i="9"/>
  <c r="W473" i="9"/>
  <c r="X473" i="9"/>
  <c r="Y473" i="9"/>
  <c r="Z473" i="9"/>
  <c r="AA473" i="9"/>
  <c r="AB473" i="9"/>
  <c r="AC473" i="9"/>
  <c r="AD473" i="9"/>
  <c r="AE473" i="9"/>
  <c r="AF473" i="9"/>
  <c r="AG473" i="9"/>
  <c r="AH473" i="9"/>
  <c r="AI473" i="9"/>
  <c r="AJ473" i="9"/>
  <c r="AK473" i="9"/>
  <c r="AL473" i="9"/>
  <c r="F472" i="9"/>
  <c r="I472" i="9"/>
  <c r="J472" i="9"/>
  <c r="K472" i="9"/>
  <c r="L472" i="9"/>
  <c r="M472" i="9"/>
  <c r="N472" i="9"/>
  <c r="O472" i="9"/>
  <c r="P472" i="9"/>
  <c r="Q472" i="9"/>
  <c r="R472" i="9"/>
  <c r="S472" i="9"/>
  <c r="T472" i="9"/>
  <c r="U472" i="9"/>
  <c r="V472" i="9"/>
  <c r="W472" i="9"/>
  <c r="X472" i="9"/>
  <c r="Y472" i="9"/>
  <c r="Z472" i="9"/>
  <c r="AA472" i="9"/>
  <c r="AB472" i="9"/>
  <c r="AC472" i="9"/>
  <c r="AD472" i="9"/>
  <c r="AE472" i="9"/>
  <c r="AF472" i="9"/>
  <c r="AG472" i="9"/>
  <c r="AH472" i="9"/>
  <c r="AI472" i="9"/>
  <c r="AJ472" i="9"/>
  <c r="AK472" i="9"/>
  <c r="AL472" i="9"/>
  <c r="F471" i="9"/>
  <c r="I471" i="9"/>
  <c r="J471" i="9"/>
  <c r="K471" i="9"/>
  <c r="L471" i="9"/>
  <c r="M471" i="9"/>
  <c r="N471" i="9"/>
  <c r="O471" i="9"/>
  <c r="P471" i="9"/>
  <c r="Q471" i="9"/>
  <c r="R471" i="9"/>
  <c r="S471" i="9"/>
  <c r="T471" i="9"/>
  <c r="U471" i="9"/>
  <c r="V471" i="9"/>
  <c r="W471" i="9"/>
  <c r="X471" i="9"/>
  <c r="Y471" i="9"/>
  <c r="Z471" i="9"/>
  <c r="AA471" i="9"/>
  <c r="AB471" i="9"/>
  <c r="AC471" i="9"/>
  <c r="AD471" i="9"/>
  <c r="AE471" i="9"/>
  <c r="AF471" i="9"/>
  <c r="AG471" i="9"/>
  <c r="AH471" i="9"/>
  <c r="AI471" i="9"/>
  <c r="AJ471" i="9"/>
  <c r="AK471" i="9"/>
  <c r="AL471" i="9"/>
  <c r="F470" i="9"/>
  <c r="I470" i="9"/>
  <c r="J470" i="9"/>
  <c r="K470" i="9"/>
  <c r="L470" i="9"/>
  <c r="M470" i="9"/>
  <c r="N470" i="9"/>
  <c r="O470" i="9"/>
  <c r="P470" i="9"/>
  <c r="Q470" i="9"/>
  <c r="R470" i="9"/>
  <c r="S470" i="9"/>
  <c r="T470" i="9"/>
  <c r="U470" i="9"/>
  <c r="V470" i="9"/>
  <c r="W470" i="9"/>
  <c r="X470" i="9"/>
  <c r="Y470" i="9"/>
  <c r="Z470" i="9"/>
  <c r="AA470" i="9"/>
  <c r="AB470" i="9"/>
  <c r="AC470" i="9"/>
  <c r="AD470" i="9"/>
  <c r="AE470" i="9"/>
  <c r="AF470" i="9"/>
  <c r="AG470" i="9"/>
  <c r="AH470" i="9"/>
  <c r="AI470" i="9"/>
  <c r="AJ470" i="9"/>
  <c r="AK470" i="9"/>
  <c r="AL470" i="9"/>
  <c r="F469" i="9"/>
  <c r="I469" i="9"/>
  <c r="J469" i="9"/>
  <c r="K469" i="9"/>
  <c r="L469" i="9"/>
  <c r="M469" i="9"/>
  <c r="N469" i="9"/>
  <c r="O469" i="9"/>
  <c r="P469" i="9"/>
  <c r="Q469" i="9"/>
  <c r="R469" i="9"/>
  <c r="S469" i="9"/>
  <c r="T469" i="9"/>
  <c r="U469" i="9"/>
  <c r="V469" i="9"/>
  <c r="W469" i="9"/>
  <c r="X469" i="9"/>
  <c r="Y469" i="9"/>
  <c r="Z469" i="9"/>
  <c r="AA469" i="9"/>
  <c r="AB469" i="9"/>
  <c r="AC469" i="9"/>
  <c r="AD469" i="9"/>
  <c r="AE469" i="9"/>
  <c r="AF469" i="9"/>
  <c r="AG469" i="9"/>
  <c r="AH469" i="9"/>
  <c r="AI469" i="9"/>
  <c r="AJ469" i="9"/>
  <c r="AK469" i="9"/>
  <c r="AL469" i="9"/>
  <c r="F468" i="9"/>
  <c r="I468" i="9"/>
  <c r="J468" i="9"/>
  <c r="K468" i="9"/>
  <c r="L468" i="9"/>
  <c r="M468" i="9"/>
  <c r="N468" i="9"/>
  <c r="O468" i="9"/>
  <c r="P468" i="9"/>
  <c r="Q468" i="9"/>
  <c r="R468" i="9"/>
  <c r="S468" i="9"/>
  <c r="T468" i="9"/>
  <c r="U468" i="9"/>
  <c r="V468" i="9"/>
  <c r="W468" i="9"/>
  <c r="X468" i="9"/>
  <c r="Y468" i="9"/>
  <c r="Z468" i="9"/>
  <c r="AA468" i="9"/>
  <c r="AB468" i="9"/>
  <c r="AC468" i="9"/>
  <c r="AD468" i="9"/>
  <c r="AE468" i="9"/>
  <c r="AF468" i="9"/>
  <c r="AG468" i="9"/>
  <c r="AH468" i="9"/>
  <c r="AI468" i="9"/>
  <c r="AJ468" i="9"/>
  <c r="AK468" i="9"/>
  <c r="AL468" i="9"/>
  <c r="F467" i="9"/>
  <c r="I467" i="9"/>
  <c r="J467" i="9"/>
  <c r="K467" i="9"/>
  <c r="L467" i="9"/>
  <c r="M467" i="9"/>
  <c r="N467" i="9"/>
  <c r="O467" i="9"/>
  <c r="P467" i="9"/>
  <c r="Q467" i="9"/>
  <c r="R467" i="9"/>
  <c r="S467" i="9"/>
  <c r="T467" i="9"/>
  <c r="U467" i="9"/>
  <c r="V467" i="9"/>
  <c r="W467" i="9"/>
  <c r="X467" i="9"/>
  <c r="Y467" i="9"/>
  <c r="Z467" i="9"/>
  <c r="AA467" i="9"/>
  <c r="AB467" i="9"/>
  <c r="AC467" i="9"/>
  <c r="AD467" i="9"/>
  <c r="AE467" i="9"/>
  <c r="AF467" i="9"/>
  <c r="AG467" i="9"/>
  <c r="AH467" i="9"/>
  <c r="AI467" i="9"/>
  <c r="AJ467" i="9"/>
  <c r="AK467" i="9"/>
  <c r="AL467" i="9"/>
  <c r="F466" i="9"/>
  <c r="I466" i="9"/>
  <c r="J466" i="9"/>
  <c r="K466" i="9"/>
  <c r="L466" i="9"/>
  <c r="M466" i="9"/>
  <c r="N466" i="9"/>
  <c r="O466" i="9"/>
  <c r="P466" i="9"/>
  <c r="Q466" i="9"/>
  <c r="R466" i="9"/>
  <c r="S466" i="9"/>
  <c r="T466" i="9"/>
  <c r="U466" i="9"/>
  <c r="V466" i="9"/>
  <c r="W466" i="9"/>
  <c r="X466" i="9"/>
  <c r="Y466" i="9"/>
  <c r="Z466" i="9"/>
  <c r="AA466" i="9"/>
  <c r="AB466" i="9"/>
  <c r="AC466" i="9"/>
  <c r="AD466" i="9"/>
  <c r="AE466" i="9"/>
  <c r="AF466" i="9"/>
  <c r="AG466" i="9"/>
  <c r="AH466" i="9"/>
  <c r="AI466" i="9"/>
  <c r="AJ466" i="9"/>
  <c r="AK466" i="9"/>
  <c r="AL466" i="9"/>
  <c r="F465" i="9"/>
  <c r="I465" i="9"/>
  <c r="J465" i="9"/>
  <c r="K465" i="9"/>
  <c r="L465" i="9"/>
  <c r="M465" i="9"/>
  <c r="N465" i="9"/>
  <c r="O465" i="9"/>
  <c r="P465" i="9"/>
  <c r="Q465" i="9"/>
  <c r="R465" i="9"/>
  <c r="S465" i="9"/>
  <c r="T465" i="9"/>
  <c r="U465" i="9"/>
  <c r="V465" i="9"/>
  <c r="W465" i="9"/>
  <c r="X465" i="9"/>
  <c r="Y465" i="9"/>
  <c r="Z465" i="9"/>
  <c r="AA465" i="9"/>
  <c r="AB465" i="9"/>
  <c r="AC465" i="9"/>
  <c r="AD465" i="9"/>
  <c r="AE465" i="9"/>
  <c r="AF465" i="9"/>
  <c r="AG465" i="9"/>
  <c r="AH465" i="9"/>
  <c r="AI465" i="9"/>
  <c r="AJ465" i="9"/>
  <c r="AK465" i="9"/>
  <c r="AL465" i="9"/>
  <c r="F464" i="9"/>
  <c r="I464" i="9"/>
  <c r="J464" i="9"/>
  <c r="K464" i="9"/>
  <c r="L464" i="9"/>
  <c r="M464" i="9"/>
  <c r="N464" i="9"/>
  <c r="O464" i="9"/>
  <c r="P464" i="9"/>
  <c r="Q464" i="9"/>
  <c r="R464" i="9"/>
  <c r="S464" i="9"/>
  <c r="T464" i="9"/>
  <c r="U464" i="9"/>
  <c r="V464" i="9"/>
  <c r="W464" i="9"/>
  <c r="X464" i="9"/>
  <c r="Y464" i="9"/>
  <c r="Z464" i="9"/>
  <c r="AA464" i="9"/>
  <c r="AB464" i="9"/>
  <c r="AC464" i="9"/>
  <c r="AD464" i="9"/>
  <c r="AE464" i="9"/>
  <c r="AF464" i="9"/>
  <c r="AG464" i="9"/>
  <c r="AH464" i="9"/>
  <c r="AI464" i="9"/>
  <c r="AJ464" i="9"/>
  <c r="AK464" i="9"/>
  <c r="AL464" i="9"/>
  <c r="F463" i="9"/>
  <c r="I463" i="9"/>
  <c r="J463" i="9"/>
  <c r="K463" i="9"/>
  <c r="L463" i="9"/>
  <c r="M463" i="9"/>
  <c r="N463" i="9"/>
  <c r="O463" i="9"/>
  <c r="P463" i="9"/>
  <c r="Q463" i="9"/>
  <c r="R463" i="9"/>
  <c r="S463" i="9"/>
  <c r="T463" i="9"/>
  <c r="U463" i="9"/>
  <c r="V463" i="9"/>
  <c r="W463" i="9"/>
  <c r="X463" i="9"/>
  <c r="Y463" i="9"/>
  <c r="Z463" i="9"/>
  <c r="AA463" i="9"/>
  <c r="AB463" i="9"/>
  <c r="AC463" i="9"/>
  <c r="AD463" i="9"/>
  <c r="AE463" i="9"/>
  <c r="AF463" i="9"/>
  <c r="AG463" i="9"/>
  <c r="AH463" i="9"/>
  <c r="AI463" i="9"/>
  <c r="AJ463" i="9"/>
  <c r="AK463" i="9"/>
  <c r="AL463" i="9"/>
  <c r="F462" i="9"/>
  <c r="I462" i="9"/>
  <c r="J462" i="9"/>
  <c r="K462" i="9"/>
  <c r="L462" i="9"/>
  <c r="M462" i="9"/>
  <c r="N462" i="9"/>
  <c r="O462" i="9"/>
  <c r="P462" i="9"/>
  <c r="Q462" i="9"/>
  <c r="R462" i="9"/>
  <c r="S462" i="9"/>
  <c r="T462" i="9"/>
  <c r="U462" i="9"/>
  <c r="V462" i="9"/>
  <c r="W462" i="9"/>
  <c r="X462" i="9"/>
  <c r="Y462" i="9"/>
  <c r="Z462" i="9"/>
  <c r="AA462" i="9"/>
  <c r="AB462" i="9"/>
  <c r="AC462" i="9"/>
  <c r="AD462" i="9"/>
  <c r="AE462" i="9"/>
  <c r="AF462" i="9"/>
  <c r="AG462" i="9"/>
  <c r="AH462" i="9"/>
  <c r="AI462" i="9"/>
  <c r="AJ462" i="9"/>
  <c r="AK462" i="9"/>
  <c r="AL462" i="9"/>
  <c r="F461" i="9"/>
  <c r="I461" i="9"/>
  <c r="J461" i="9"/>
  <c r="K461" i="9"/>
  <c r="L461" i="9"/>
  <c r="M461" i="9"/>
  <c r="N461" i="9"/>
  <c r="O461" i="9"/>
  <c r="P461" i="9"/>
  <c r="Q461" i="9"/>
  <c r="R461" i="9"/>
  <c r="S461" i="9"/>
  <c r="T461" i="9"/>
  <c r="U461" i="9"/>
  <c r="V461" i="9"/>
  <c r="W461" i="9"/>
  <c r="X461" i="9"/>
  <c r="Y461" i="9"/>
  <c r="Z461" i="9"/>
  <c r="AA461" i="9"/>
  <c r="AB461" i="9"/>
  <c r="AC461" i="9"/>
  <c r="AD461" i="9"/>
  <c r="AE461" i="9"/>
  <c r="AF461" i="9"/>
  <c r="AG461" i="9"/>
  <c r="AH461" i="9"/>
  <c r="AI461" i="9"/>
  <c r="AJ461" i="9"/>
  <c r="AK461" i="9"/>
  <c r="AL461" i="9"/>
  <c r="F460" i="9"/>
  <c r="I460" i="9"/>
  <c r="J460" i="9"/>
  <c r="K460" i="9"/>
  <c r="L460" i="9"/>
  <c r="M460" i="9"/>
  <c r="N460" i="9"/>
  <c r="O460" i="9"/>
  <c r="P460" i="9"/>
  <c r="Q460" i="9"/>
  <c r="R460" i="9"/>
  <c r="S460" i="9"/>
  <c r="T460" i="9"/>
  <c r="U460" i="9"/>
  <c r="V460" i="9"/>
  <c r="W460" i="9"/>
  <c r="X460" i="9"/>
  <c r="Y460" i="9"/>
  <c r="Z460" i="9"/>
  <c r="AA460" i="9"/>
  <c r="AB460" i="9"/>
  <c r="AC460" i="9"/>
  <c r="AD460" i="9"/>
  <c r="AE460" i="9"/>
  <c r="AF460" i="9"/>
  <c r="AG460" i="9"/>
  <c r="AH460" i="9"/>
  <c r="AI460" i="9"/>
  <c r="AJ460" i="9"/>
  <c r="AK460" i="9"/>
  <c r="AL460" i="9"/>
  <c r="F459" i="9"/>
  <c r="I459" i="9"/>
  <c r="J459" i="9"/>
  <c r="K459" i="9"/>
  <c r="L459" i="9"/>
  <c r="M459" i="9"/>
  <c r="N459" i="9"/>
  <c r="O459" i="9"/>
  <c r="P459" i="9"/>
  <c r="Q459" i="9"/>
  <c r="R459" i="9"/>
  <c r="S459" i="9"/>
  <c r="T459" i="9"/>
  <c r="U459" i="9"/>
  <c r="V459" i="9"/>
  <c r="W459" i="9"/>
  <c r="X459" i="9"/>
  <c r="Y459" i="9"/>
  <c r="Z459" i="9"/>
  <c r="AA459" i="9"/>
  <c r="AB459" i="9"/>
  <c r="AC459" i="9"/>
  <c r="AD459" i="9"/>
  <c r="AE459" i="9"/>
  <c r="AF459" i="9"/>
  <c r="AG459" i="9"/>
  <c r="AH459" i="9"/>
  <c r="AI459" i="9"/>
  <c r="AJ459" i="9"/>
  <c r="AK459" i="9"/>
  <c r="AL459" i="9"/>
  <c r="F458" i="9"/>
  <c r="I458" i="9"/>
  <c r="J458" i="9"/>
  <c r="K458" i="9"/>
  <c r="L458" i="9"/>
  <c r="M458" i="9"/>
  <c r="N458" i="9"/>
  <c r="O458" i="9"/>
  <c r="P458" i="9"/>
  <c r="Q458" i="9"/>
  <c r="R458" i="9"/>
  <c r="S458" i="9"/>
  <c r="T458" i="9"/>
  <c r="U458" i="9"/>
  <c r="V458" i="9"/>
  <c r="W458" i="9"/>
  <c r="X458" i="9"/>
  <c r="Y458" i="9"/>
  <c r="Z458" i="9"/>
  <c r="AA458" i="9"/>
  <c r="AB458" i="9"/>
  <c r="AC458" i="9"/>
  <c r="AD458" i="9"/>
  <c r="AE458" i="9"/>
  <c r="AF458" i="9"/>
  <c r="AG458" i="9"/>
  <c r="AH458" i="9"/>
  <c r="AI458" i="9"/>
  <c r="AJ458" i="9"/>
  <c r="AK458" i="9"/>
  <c r="AL458" i="9"/>
  <c r="F457" i="9"/>
  <c r="I457" i="9"/>
  <c r="J457" i="9"/>
  <c r="K457" i="9"/>
  <c r="L457" i="9"/>
  <c r="M457" i="9"/>
  <c r="N457" i="9"/>
  <c r="O457" i="9"/>
  <c r="P457" i="9"/>
  <c r="Q457" i="9"/>
  <c r="R457" i="9"/>
  <c r="S457" i="9"/>
  <c r="T457" i="9"/>
  <c r="U457" i="9"/>
  <c r="V457" i="9"/>
  <c r="W457" i="9"/>
  <c r="X457" i="9"/>
  <c r="Y457" i="9"/>
  <c r="Z457" i="9"/>
  <c r="AA457" i="9"/>
  <c r="AB457" i="9"/>
  <c r="AC457" i="9"/>
  <c r="AD457" i="9"/>
  <c r="AE457" i="9"/>
  <c r="AF457" i="9"/>
  <c r="AG457" i="9"/>
  <c r="AH457" i="9"/>
  <c r="AI457" i="9"/>
  <c r="AJ457" i="9"/>
  <c r="AK457" i="9"/>
  <c r="AL457" i="9"/>
  <c r="F456" i="9"/>
  <c r="I456" i="9"/>
  <c r="J456" i="9"/>
  <c r="K456" i="9"/>
  <c r="L456" i="9"/>
  <c r="M456" i="9"/>
  <c r="N456" i="9"/>
  <c r="O456" i="9"/>
  <c r="P456" i="9"/>
  <c r="Q456" i="9"/>
  <c r="R456" i="9"/>
  <c r="S456" i="9"/>
  <c r="T456" i="9"/>
  <c r="U456" i="9"/>
  <c r="V456" i="9"/>
  <c r="W456" i="9"/>
  <c r="X456" i="9"/>
  <c r="Y456" i="9"/>
  <c r="Z456" i="9"/>
  <c r="AA456" i="9"/>
  <c r="AB456" i="9"/>
  <c r="AC456" i="9"/>
  <c r="AD456" i="9"/>
  <c r="AE456" i="9"/>
  <c r="AF456" i="9"/>
  <c r="AG456" i="9"/>
  <c r="AH456" i="9"/>
  <c r="AI456" i="9"/>
  <c r="AJ456" i="9"/>
  <c r="AK456" i="9"/>
  <c r="AL456" i="9"/>
  <c r="F455" i="9"/>
  <c r="I455" i="9"/>
  <c r="J455" i="9"/>
  <c r="K455" i="9"/>
  <c r="L455" i="9"/>
  <c r="M455" i="9"/>
  <c r="N455" i="9"/>
  <c r="O455" i="9"/>
  <c r="P455" i="9"/>
  <c r="Q455" i="9"/>
  <c r="R455" i="9"/>
  <c r="S455" i="9"/>
  <c r="T455" i="9"/>
  <c r="U455" i="9"/>
  <c r="V455" i="9"/>
  <c r="W455" i="9"/>
  <c r="X455" i="9"/>
  <c r="Y455" i="9"/>
  <c r="Z455" i="9"/>
  <c r="AA455" i="9"/>
  <c r="AB455" i="9"/>
  <c r="AC455" i="9"/>
  <c r="AD455" i="9"/>
  <c r="AE455" i="9"/>
  <c r="AF455" i="9"/>
  <c r="AG455" i="9"/>
  <c r="AH455" i="9"/>
  <c r="AI455" i="9"/>
  <c r="AJ455" i="9"/>
  <c r="AK455" i="9"/>
  <c r="AL455" i="9"/>
  <c r="F454" i="9"/>
  <c r="I454" i="9"/>
  <c r="J454" i="9"/>
  <c r="K454" i="9"/>
  <c r="L454" i="9"/>
  <c r="M454" i="9"/>
  <c r="N454" i="9"/>
  <c r="O454" i="9"/>
  <c r="P454" i="9"/>
  <c r="Q454" i="9"/>
  <c r="R454" i="9"/>
  <c r="S454" i="9"/>
  <c r="T454" i="9"/>
  <c r="U454" i="9"/>
  <c r="V454" i="9"/>
  <c r="W454" i="9"/>
  <c r="X454" i="9"/>
  <c r="Y454" i="9"/>
  <c r="Z454" i="9"/>
  <c r="AA454" i="9"/>
  <c r="AB454" i="9"/>
  <c r="AC454" i="9"/>
  <c r="AD454" i="9"/>
  <c r="AE454" i="9"/>
  <c r="AF454" i="9"/>
  <c r="AG454" i="9"/>
  <c r="AH454" i="9"/>
  <c r="AI454" i="9"/>
  <c r="AJ454" i="9"/>
  <c r="AK454" i="9"/>
  <c r="AL454" i="9"/>
  <c r="F453" i="9"/>
  <c r="I453" i="9"/>
  <c r="J453" i="9"/>
  <c r="K453" i="9"/>
  <c r="L453" i="9"/>
  <c r="M453" i="9"/>
  <c r="N453" i="9"/>
  <c r="O453" i="9"/>
  <c r="P453" i="9"/>
  <c r="Q453" i="9"/>
  <c r="R453" i="9"/>
  <c r="S453" i="9"/>
  <c r="T453" i="9"/>
  <c r="U453" i="9"/>
  <c r="V453" i="9"/>
  <c r="W453" i="9"/>
  <c r="X453" i="9"/>
  <c r="Y453" i="9"/>
  <c r="Z453" i="9"/>
  <c r="AA453" i="9"/>
  <c r="AB453" i="9"/>
  <c r="AC453" i="9"/>
  <c r="AD453" i="9"/>
  <c r="AE453" i="9"/>
  <c r="AF453" i="9"/>
  <c r="AG453" i="9"/>
  <c r="AH453" i="9"/>
  <c r="AI453" i="9"/>
  <c r="AJ453" i="9"/>
  <c r="AK453" i="9"/>
  <c r="AL453" i="9"/>
  <c r="F452" i="9"/>
  <c r="I452" i="9"/>
  <c r="J452" i="9"/>
  <c r="K452" i="9"/>
  <c r="L452" i="9"/>
  <c r="M452" i="9"/>
  <c r="N452" i="9"/>
  <c r="O452" i="9"/>
  <c r="P452" i="9"/>
  <c r="Q452" i="9"/>
  <c r="R452" i="9"/>
  <c r="S452" i="9"/>
  <c r="T452" i="9"/>
  <c r="U452" i="9"/>
  <c r="V452" i="9"/>
  <c r="W452" i="9"/>
  <c r="X452" i="9"/>
  <c r="Y452" i="9"/>
  <c r="Z452" i="9"/>
  <c r="AA452" i="9"/>
  <c r="AB452" i="9"/>
  <c r="AC452" i="9"/>
  <c r="AD452" i="9"/>
  <c r="AE452" i="9"/>
  <c r="AF452" i="9"/>
  <c r="AG452" i="9"/>
  <c r="AH452" i="9"/>
  <c r="AI452" i="9"/>
  <c r="AJ452" i="9"/>
  <c r="AK452" i="9"/>
  <c r="AL452" i="9"/>
  <c r="F451" i="9"/>
  <c r="I451" i="9"/>
  <c r="J451" i="9"/>
  <c r="K451" i="9"/>
  <c r="L451" i="9"/>
  <c r="M451" i="9"/>
  <c r="N451" i="9"/>
  <c r="O451" i="9"/>
  <c r="P451" i="9"/>
  <c r="Q451" i="9"/>
  <c r="R451" i="9"/>
  <c r="S451" i="9"/>
  <c r="T451" i="9"/>
  <c r="U451" i="9"/>
  <c r="V451" i="9"/>
  <c r="W451" i="9"/>
  <c r="X451" i="9"/>
  <c r="Y451" i="9"/>
  <c r="Z451" i="9"/>
  <c r="AA451" i="9"/>
  <c r="AB451" i="9"/>
  <c r="AC451" i="9"/>
  <c r="AD451" i="9"/>
  <c r="AE451" i="9"/>
  <c r="AF451" i="9"/>
  <c r="AG451" i="9"/>
  <c r="AH451" i="9"/>
  <c r="AI451" i="9"/>
  <c r="AJ451" i="9"/>
  <c r="AK451" i="9"/>
  <c r="AL451" i="9"/>
  <c r="F450" i="9"/>
  <c r="I450" i="9"/>
  <c r="J450" i="9"/>
  <c r="K450" i="9"/>
  <c r="L450" i="9"/>
  <c r="M450" i="9"/>
  <c r="N450" i="9"/>
  <c r="O450" i="9"/>
  <c r="P450" i="9"/>
  <c r="Q450" i="9"/>
  <c r="R450" i="9"/>
  <c r="S450" i="9"/>
  <c r="T450" i="9"/>
  <c r="U450" i="9"/>
  <c r="V450" i="9"/>
  <c r="W450" i="9"/>
  <c r="X450" i="9"/>
  <c r="Y450" i="9"/>
  <c r="Z450" i="9"/>
  <c r="AA450" i="9"/>
  <c r="AB450" i="9"/>
  <c r="AC450" i="9"/>
  <c r="AD450" i="9"/>
  <c r="AE450" i="9"/>
  <c r="AF450" i="9"/>
  <c r="AG450" i="9"/>
  <c r="AH450" i="9"/>
  <c r="AI450" i="9"/>
  <c r="AJ450" i="9"/>
  <c r="AK450" i="9"/>
  <c r="AL450" i="9"/>
  <c r="F449" i="9"/>
  <c r="I449" i="9"/>
  <c r="J449" i="9"/>
  <c r="K449" i="9"/>
  <c r="L449" i="9"/>
  <c r="M449" i="9"/>
  <c r="N449" i="9"/>
  <c r="O449" i="9"/>
  <c r="P449" i="9"/>
  <c r="Q449" i="9"/>
  <c r="R449" i="9"/>
  <c r="S449" i="9"/>
  <c r="T449" i="9"/>
  <c r="U449" i="9"/>
  <c r="V449" i="9"/>
  <c r="W449" i="9"/>
  <c r="X449" i="9"/>
  <c r="Y449" i="9"/>
  <c r="Z449" i="9"/>
  <c r="AA449" i="9"/>
  <c r="AB449" i="9"/>
  <c r="AC449" i="9"/>
  <c r="AD449" i="9"/>
  <c r="AE449" i="9"/>
  <c r="AF449" i="9"/>
  <c r="AG449" i="9"/>
  <c r="AH449" i="9"/>
  <c r="AI449" i="9"/>
  <c r="AJ449" i="9"/>
  <c r="AK449" i="9"/>
  <c r="AL449" i="9"/>
  <c r="F448" i="9"/>
  <c r="I448" i="9"/>
  <c r="J448" i="9"/>
  <c r="K448" i="9"/>
  <c r="L448" i="9"/>
  <c r="M448" i="9"/>
  <c r="N448" i="9"/>
  <c r="O448" i="9"/>
  <c r="P448" i="9"/>
  <c r="Q448" i="9"/>
  <c r="R448" i="9"/>
  <c r="S448" i="9"/>
  <c r="T448" i="9"/>
  <c r="U448" i="9"/>
  <c r="V448" i="9"/>
  <c r="W448" i="9"/>
  <c r="X448" i="9"/>
  <c r="Y448" i="9"/>
  <c r="Z448" i="9"/>
  <c r="AA448" i="9"/>
  <c r="AB448" i="9"/>
  <c r="AC448" i="9"/>
  <c r="AD448" i="9"/>
  <c r="AE448" i="9"/>
  <c r="AF448" i="9"/>
  <c r="AG448" i="9"/>
  <c r="AH448" i="9"/>
  <c r="AI448" i="9"/>
  <c r="AJ448" i="9"/>
  <c r="AK448" i="9"/>
  <c r="AL448" i="9"/>
  <c r="F447" i="9"/>
  <c r="I447" i="9"/>
  <c r="J447" i="9"/>
  <c r="K447" i="9"/>
  <c r="L447" i="9"/>
  <c r="M447" i="9"/>
  <c r="N447" i="9"/>
  <c r="O447" i="9"/>
  <c r="P447" i="9"/>
  <c r="Q447" i="9"/>
  <c r="R447" i="9"/>
  <c r="S447" i="9"/>
  <c r="T447" i="9"/>
  <c r="U447" i="9"/>
  <c r="V447" i="9"/>
  <c r="W447" i="9"/>
  <c r="X447" i="9"/>
  <c r="Y447" i="9"/>
  <c r="Z447" i="9"/>
  <c r="AA447" i="9"/>
  <c r="AB447" i="9"/>
  <c r="AC447" i="9"/>
  <c r="AD447" i="9"/>
  <c r="AE447" i="9"/>
  <c r="AF447" i="9"/>
  <c r="AG447" i="9"/>
  <c r="AH447" i="9"/>
  <c r="AI447" i="9"/>
  <c r="AJ447" i="9"/>
  <c r="AK447" i="9"/>
  <c r="AL447" i="9"/>
  <c r="F446" i="9"/>
  <c r="I446" i="9"/>
  <c r="J446" i="9"/>
  <c r="K446" i="9"/>
  <c r="L446" i="9"/>
  <c r="M446" i="9"/>
  <c r="N446" i="9"/>
  <c r="O446" i="9"/>
  <c r="P446" i="9"/>
  <c r="Q446" i="9"/>
  <c r="R446" i="9"/>
  <c r="S446" i="9"/>
  <c r="T446" i="9"/>
  <c r="U446" i="9"/>
  <c r="V446" i="9"/>
  <c r="W446" i="9"/>
  <c r="X446" i="9"/>
  <c r="Y446" i="9"/>
  <c r="Z446" i="9"/>
  <c r="AA446" i="9"/>
  <c r="AB446" i="9"/>
  <c r="AC446" i="9"/>
  <c r="AD446" i="9"/>
  <c r="AE446" i="9"/>
  <c r="AF446" i="9"/>
  <c r="AG446" i="9"/>
  <c r="AH446" i="9"/>
  <c r="AI446" i="9"/>
  <c r="AJ446" i="9"/>
  <c r="AK446" i="9"/>
  <c r="AL446" i="9"/>
  <c r="F445" i="9"/>
  <c r="I445" i="9"/>
  <c r="J445" i="9"/>
  <c r="K445" i="9"/>
  <c r="L445" i="9"/>
  <c r="M445" i="9"/>
  <c r="N445" i="9"/>
  <c r="O445" i="9"/>
  <c r="P445" i="9"/>
  <c r="Q445" i="9"/>
  <c r="R445" i="9"/>
  <c r="S445" i="9"/>
  <c r="T445" i="9"/>
  <c r="U445" i="9"/>
  <c r="V445" i="9"/>
  <c r="W445" i="9"/>
  <c r="X445" i="9"/>
  <c r="Y445" i="9"/>
  <c r="Z445" i="9"/>
  <c r="AA445" i="9"/>
  <c r="AB445" i="9"/>
  <c r="AC445" i="9"/>
  <c r="AD445" i="9"/>
  <c r="AE445" i="9"/>
  <c r="AF445" i="9"/>
  <c r="AG445" i="9"/>
  <c r="AH445" i="9"/>
  <c r="AI445" i="9"/>
  <c r="AJ445" i="9"/>
  <c r="AK445" i="9"/>
  <c r="AL445" i="9"/>
  <c r="F444" i="9"/>
  <c r="I444" i="9"/>
  <c r="J444" i="9"/>
  <c r="K444" i="9"/>
  <c r="L444" i="9"/>
  <c r="M444" i="9"/>
  <c r="N444" i="9"/>
  <c r="O444" i="9"/>
  <c r="P444" i="9"/>
  <c r="Q444" i="9"/>
  <c r="R444" i="9"/>
  <c r="S444" i="9"/>
  <c r="T444" i="9"/>
  <c r="U444" i="9"/>
  <c r="V444" i="9"/>
  <c r="W444" i="9"/>
  <c r="X444" i="9"/>
  <c r="Y444" i="9"/>
  <c r="Z444" i="9"/>
  <c r="AA444" i="9"/>
  <c r="AB444" i="9"/>
  <c r="AC444" i="9"/>
  <c r="AD444" i="9"/>
  <c r="AE444" i="9"/>
  <c r="AF444" i="9"/>
  <c r="AG444" i="9"/>
  <c r="AH444" i="9"/>
  <c r="AI444" i="9"/>
  <c r="AJ444" i="9"/>
  <c r="AK444" i="9"/>
  <c r="AL444" i="9"/>
  <c r="F443" i="9"/>
  <c r="I443" i="9"/>
  <c r="J443" i="9"/>
  <c r="K443" i="9"/>
  <c r="L443" i="9"/>
  <c r="M443" i="9"/>
  <c r="N443" i="9"/>
  <c r="O443" i="9"/>
  <c r="P443" i="9"/>
  <c r="Q443" i="9"/>
  <c r="R443" i="9"/>
  <c r="S443" i="9"/>
  <c r="T443" i="9"/>
  <c r="U443" i="9"/>
  <c r="V443" i="9"/>
  <c r="W443" i="9"/>
  <c r="X443" i="9"/>
  <c r="Y443" i="9"/>
  <c r="Z443" i="9"/>
  <c r="AA443" i="9"/>
  <c r="AB443" i="9"/>
  <c r="AC443" i="9"/>
  <c r="AD443" i="9"/>
  <c r="AE443" i="9"/>
  <c r="AF443" i="9"/>
  <c r="AG443" i="9"/>
  <c r="AH443" i="9"/>
  <c r="AI443" i="9"/>
  <c r="AJ443" i="9"/>
  <c r="AK443" i="9"/>
  <c r="AL443" i="9"/>
  <c r="F442" i="9"/>
  <c r="I442" i="9"/>
  <c r="J442" i="9"/>
  <c r="K442" i="9"/>
  <c r="L442" i="9"/>
  <c r="M442" i="9"/>
  <c r="N442" i="9"/>
  <c r="N484" i="9" s="1"/>
  <c r="O442" i="9"/>
  <c r="P442" i="9"/>
  <c r="Q442" i="9"/>
  <c r="R442" i="9"/>
  <c r="S442" i="9"/>
  <c r="T442" i="9"/>
  <c r="U442" i="9"/>
  <c r="V442" i="9"/>
  <c r="W442" i="9"/>
  <c r="X442" i="9"/>
  <c r="Y442" i="9"/>
  <c r="Z442" i="9"/>
  <c r="AA442" i="9"/>
  <c r="AB442" i="9"/>
  <c r="AC442" i="9"/>
  <c r="AD442" i="9"/>
  <c r="AE442" i="9"/>
  <c r="AF442" i="9"/>
  <c r="AG442" i="9"/>
  <c r="AH442" i="9"/>
  <c r="AI442" i="9"/>
  <c r="AJ442" i="9"/>
  <c r="AK442" i="9"/>
  <c r="AL442" i="9"/>
  <c r="F441" i="9"/>
  <c r="I441" i="9"/>
  <c r="J441" i="9"/>
  <c r="K441" i="9"/>
  <c r="L441" i="9"/>
  <c r="M441" i="9"/>
  <c r="N441" i="9"/>
  <c r="O441" i="9"/>
  <c r="P441" i="9"/>
  <c r="Q441" i="9"/>
  <c r="R441" i="9"/>
  <c r="S441" i="9"/>
  <c r="T441" i="9"/>
  <c r="U441" i="9"/>
  <c r="V441" i="9"/>
  <c r="W441" i="9"/>
  <c r="X441" i="9"/>
  <c r="Y441" i="9"/>
  <c r="Z441" i="9"/>
  <c r="AA441" i="9"/>
  <c r="AB441" i="9"/>
  <c r="AC441" i="9"/>
  <c r="AD441" i="9"/>
  <c r="AE441" i="9"/>
  <c r="AF441" i="9"/>
  <c r="AG441" i="9"/>
  <c r="AH441" i="9"/>
  <c r="AI441" i="9"/>
  <c r="AJ441" i="9"/>
  <c r="AK441" i="9"/>
  <c r="AL441" i="9"/>
  <c r="F440" i="9"/>
  <c r="I440" i="9"/>
  <c r="J440" i="9"/>
  <c r="K440" i="9"/>
  <c r="L440" i="9"/>
  <c r="M440" i="9"/>
  <c r="N440" i="9"/>
  <c r="O440" i="9"/>
  <c r="P440" i="9"/>
  <c r="Q440" i="9"/>
  <c r="Q484" i="9" s="1"/>
  <c r="R440" i="9"/>
  <c r="S440" i="9"/>
  <c r="T440" i="9"/>
  <c r="U440" i="9"/>
  <c r="V440" i="9"/>
  <c r="W440" i="9"/>
  <c r="X440" i="9"/>
  <c r="Y440" i="9"/>
  <c r="Z440" i="9"/>
  <c r="AA440" i="9"/>
  <c r="AB440" i="9"/>
  <c r="AC440" i="9"/>
  <c r="AD440" i="9"/>
  <c r="AE440" i="9"/>
  <c r="AF440" i="9"/>
  <c r="AG440" i="9"/>
  <c r="AH440" i="9"/>
  <c r="AI440" i="9"/>
  <c r="AJ440" i="9"/>
  <c r="AK440" i="9"/>
  <c r="AL440" i="9"/>
  <c r="F439" i="9"/>
  <c r="I439" i="9"/>
  <c r="J439" i="9"/>
  <c r="K439" i="9"/>
  <c r="L439" i="9"/>
  <c r="L484" i="9" s="1"/>
  <c r="M439" i="9"/>
  <c r="N439" i="9"/>
  <c r="O439" i="9"/>
  <c r="P439" i="9"/>
  <c r="Q439" i="9"/>
  <c r="R439" i="9"/>
  <c r="S439" i="9"/>
  <c r="T439" i="9"/>
  <c r="U439" i="9"/>
  <c r="V439" i="9"/>
  <c r="W439" i="9"/>
  <c r="X439" i="9"/>
  <c r="Y439" i="9"/>
  <c r="Z439" i="9"/>
  <c r="AA439" i="9"/>
  <c r="AB439" i="9"/>
  <c r="AC439" i="9"/>
  <c r="AD439" i="9"/>
  <c r="AE439" i="9"/>
  <c r="AF439" i="9"/>
  <c r="AG439" i="9"/>
  <c r="AH439" i="9"/>
  <c r="AI439" i="9"/>
  <c r="AJ439" i="9"/>
  <c r="AK439" i="9"/>
  <c r="AL439" i="9"/>
  <c r="F438" i="9"/>
  <c r="I438" i="9"/>
  <c r="I484" i="9" s="1"/>
  <c r="J438" i="9"/>
  <c r="K438" i="9"/>
  <c r="K484" i="9" s="1"/>
  <c r="L438" i="9"/>
  <c r="M438" i="9"/>
  <c r="M484" i="9" s="1"/>
  <c r="N438" i="9"/>
  <c r="O438" i="9"/>
  <c r="P438" i="9"/>
  <c r="P484" i="9" s="1"/>
  <c r="Q438" i="9"/>
  <c r="R438" i="9"/>
  <c r="S438" i="9"/>
  <c r="T438" i="9"/>
  <c r="U438" i="9"/>
  <c r="V438" i="9"/>
  <c r="W438" i="9"/>
  <c r="X438" i="9"/>
  <c r="Y438" i="9"/>
  <c r="Z438" i="9"/>
  <c r="AA438" i="9"/>
  <c r="AB438" i="9"/>
  <c r="AC438" i="9"/>
  <c r="AD438" i="9"/>
  <c r="AE438" i="9"/>
  <c r="AF438" i="9"/>
  <c r="AG438" i="9"/>
  <c r="AH438" i="9"/>
  <c r="AI438" i="9"/>
  <c r="AJ438" i="9"/>
  <c r="AK438" i="9"/>
  <c r="AL438" i="9"/>
  <c r="AM436" i="9"/>
  <c r="AN436" i="9"/>
  <c r="AO436" i="9"/>
  <c r="AP436" i="9"/>
  <c r="F432" i="9"/>
  <c r="I432" i="9"/>
  <c r="J432" i="9"/>
  <c r="K432" i="9"/>
  <c r="L432" i="9"/>
  <c r="M432" i="9"/>
  <c r="N432" i="9"/>
  <c r="O432" i="9"/>
  <c r="P432" i="9"/>
  <c r="Q432" i="9"/>
  <c r="R432" i="9"/>
  <c r="S432" i="9"/>
  <c r="T432" i="9"/>
  <c r="U432" i="9"/>
  <c r="V432" i="9"/>
  <c r="W432" i="9"/>
  <c r="X432" i="9"/>
  <c r="Y432" i="9"/>
  <c r="Z432" i="9"/>
  <c r="AA432" i="9"/>
  <c r="AB432" i="9"/>
  <c r="AC432" i="9"/>
  <c r="AD432" i="9"/>
  <c r="AE432" i="9"/>
  <c r="AF432" i="9"/>
  <c r="AG432" i="9"/>
  <c r="AH432" i="9"/>
  <c r="AI432" i="9"/>
  <c r="AJ432" i="9"/>
  <c r="AK432" i="9"/>
  <c r="AL432" i="9"/>
  <c r="F431" i="9"/>
  <c r="I431" i="9"/>
  <c r="J431" i="9"/>
  <c r="K431" i="9"/>
  <c r="L431" i="9"/>
  <c r="M431" i="9"/>
  <c r="N431" i="9"/>
  <c r="O431" i="9"/>
  <c r="P431" i="9"/>
  <c r="Q431" i="9"/>
  <c r="R431" i="9"/>
  <c r="S431" i="9"/>
  <c r="T431" i="9"/>
  <c r="U431" i="9"/>
  <c r="V431" i="9"/>
  <c r="W431" i="9"/>
  <c r="X431" i="9"/>
  <c r="X436" i="9" s="1"/>
  <c r="Y431" i="9"/>
  <c r="Z431" i="9"/>
  <c r="AA431" i="9"/>
  <c r="AB431" i="9"/>
  <c r="AC431" i="9"/>
  <c r="AD431" i="9"/>
  <c r="AE431" i="9"/>
  <c r="AF431" i="9"/>
  <c r="AG431" i="9"/>
  <c r="AH431" i="9"/>
  <c r="AI431" i="9"/>
  <c r="AJ431" i="9"/>
  <c r="AJ436" i="9" s="1"/>
  <c r="AK431" i="9"/>
  <c r="AL431" i="9"/>
  <c r="F430" i="9"/>
  <c r="I430" i="9"/>
  <c r="J430" i="9"/>
  <c r="K430" i="9"/>
  <c r="L430" i="9"/>
  <c r="M430" i="9"/>
  <c r="N430" i="9"/>
  <c r="O430" i="9"/>
  <c r="P430" i="9"/>
  <c r="Q430" i="9"/>
  <c r="R430" i="9"/>
  <c r="S430" i="9"/>
  <c r="T430" i="9"/>
  <c r="U430" i="9"/>
  <c r="V430" i="9"/>
  <c r="W430" i="9"/>
  <c r="X430" i="9"/>
  <c r="Y430" i="9"/>
  <c r="Z430" i="9"/>
  <c r="AA430" i="9"/>
  <c r="AB430" i="9"/>
  <c r="AC430" i="9"/>
  <c r="AD430" i="9"/>
  <c r="AE430" i="9"/>
  <c r="AF430" i="9"/>
  <c r="AG430" i="9"/>
  <c r="AH430" i="9"/>
  <c r="AI430" i="9"/>
  <c r="AJ430" i="9"/>
  <c r="AK430" i="9"/>
  <c r="AL430" i="9"/>
  <c r="F429" i="9"/>
  <c r="I429" i="9"/>
  <c r="J429" i="9"/>
  <c r="K429" i="9"/>
  <c r="L429" i="9"/>
  <c r="M429" i="9"/>
  <c r="N429" i="9"/>
  <c r="O429" i="9"/>
  <c r="P429" i="9"/>
  <c r="Q429" i="9"/>
  <c r="R429" i="9"/>
  <c r="S429" i="9"/>
  <c r="T429" i="9"/>
  <c r="U429" i="9"/>
  <c r="V429" i="9"/>
  <c r="W429" i="9"/>
  <c r="X429" i="9"/>
  <c r="Y429" i="9"/>
  <c r="Z429" i="9"/>
  <c r="AA429" i="9"/>
  <c r="AB429" i="9"/>
  <c r="AC429" i="9"/>
  <c r="AD429" i="9"/>
  <c r="AE429" i="9"/>
  <c r="AF429" i="9"/>
  <c r="AG429" i="9"/>
  <c r="AH429" i="9"/>
  <c r="AI429" i="9"/>
  <c r="AJ429" i="9"/>
  <c r="AK429" i="9"/>
  <c r="AL429" i="9"/>
  <c r="F428" i="9"/>
  <c r="I428" i="9"/>
  <c r="J428" i="9"/>
  <c r="K428" i="9"/>
  <c r="L428" i="9"/>
  <c r="M428" i="9"/>
  <c r="N428" i="9"/>
  <c r="O428" i="9"/>
  <c r="P428" i="9"/>
  <c r="Q428" i="9"/>
  <c r="R428" i="9"/>
  <c r="S428" i="9"/>
  <c r="T428" i="9"/>
  <c r="U428" i="9"/>
  <c r="V428" i="9"/>
  <c r="W428" i="9"/>
  <c r="X428" i="9"/>
  <c r="Y428" i="9"/>
  <c r="Z428" i="9"/>
  <c r="AA428" i="9"/>
  <c r="AB428" i="9"/>
  <c r="AC428" i="9"/>
  <c r="AD428" i="9"/>
  <c r="AE428" i="9"/>
  <c r="AF428" i="9"/>
  <c r="AG428" i="9"/>
  <c r="AH428" i="9"/>
  <c r="AI428" i="9"/>
  <c r="AJ428" i="9"/>
  <c r="AK428" i="9"/>
  <c r="AL428" i="9"/>
  <c r="F427" i="9"/>
  <c r="I427" i="9"/>
  <c r="J427" i="9"/>
  <c r="K427" i="9"/>
  <c r="L427" i="9"/>
  <c r="M427" i="9"/>
  <c r="N427" i="9"/>
  <c r="O427" i="9"/>
  <c r="P427" i="9"/>
  <c r="Q427" i="9"/>
  <c r="R427" i="9"/>
  <c r="S427" i="9"/>
  <c r="T427" i="9"/>
  <c r="U427" i="9"/>
  <c r="V427" i="9"/>
  <c r="W427" i="9"/>
  <c r="X427" i="9"/>
  <c r="Y427" i="9"/>
  <c r="Z427" i="9"/>
  <c r="AA427" i="9"/>
  <c r="AB427" i="9"/>
  <c r="AC427" i="9"/>
  <c r="AD427" i="9"/>
  <c r="AE427" i="9"/>
  <c r="AF427" i="9"/>
  <c r="AG427" i="9"/>
  <c r="AH427" i="9"/>
  <c r="AI427" i="9"/>
  <c r="AJ427" i="9"/>
  <c r="AK427" i="9"/>
  <c r="AL427" i="9"/>
  <c r="F426" i="9"/>
  <c r="I426" i="9"/>
  <c r="J426" i="9"/>
  <c r="K426" i="9"/>
  <c r="L426" i="9"/>
  <c r="M426" i="9"/>
  <c r="N426" i="9"/>
  <c r="O426" i="9"/>
  <c r="P426" i="9"/>
  <c r="Q426" i="9"/>
  <c r="R426" i="9"/>
  <c r="S426" i="9"/>
  <c r="T426" i="9"/>
  <c r="U426" i="9"/>
  <c r="V426" i="9"/>
  <c r="W426" i="9"/>
  <c r="X426" i="9"/>
  <c r="Y426" i="9"/>
  <c r="Z426" i="9"/>
  <c r="AA426" i="9"/>
  <c r="AB426" i="9"/>
  <c r="AC426" i="9"/>
  <c r="AD426" i="9"/>
  <c r="AE426" i="9"/>
  <c r="AF426" i="9"/>
  <c r="AG426" i="9"/>
  <c r="AH426" i="9"/>
  <c r="AI426" i="9"/>
  <c r="AJ426" i="9"/>
  <c r="AK426" i="9"/>
  <c r="AL426" i="9"/>
  <c r="F425" i="9"/>
  <c r="I425" i="9"/>
  <c r="J425" i="9"/>
  <c r="K425" i="9"/>
  <c r="L425" i="9"/>
  <c r="M425" i="9"/>
  <c r="N425" i="9"/>
  <c r="O425" i="9"/>
  <c r="P425" i="9"/>
  <c r="Q425" i="9"/>
  <c r="R425" i="9"/>
  <c r="S425" i="9"/>
  <c r="T425" i="9"/>
  <c r="U425" i="9"/>
  <c r="V425" i="9"/>
  <c r="W425" i="9"/>
  <c r="X425" i="9"/>
  <c r="Y425" i="9"/>
  <c r="Z425" i="9"/>
  <c r="AA425" i="9"/>
  <c r="AB425" i="9"/>
  <c r="AC425" i="9"/>
  <c r="AD425" i="9"/>
  <c r="AE425" i="9"/>
  <c r="AF425" i="9"/>
  <c r="AG425" i="9"/>
  <c r="AH425" i="9"/>
  <c r="AI425" i="9"/>
  <c r="AJ425" i="9"/>
  <c r="AK425" i="9"/>
  <c r="AL425" i="9"/>
  <c r="F424" i="9"/>
  <c r="I424" i="9"/>
  <c r="J424" i="9"/>
  <c r="K424" i="9"/>
  <c r="L424" i="9"/>
  <c r="M424" i="9"/>
  <c r="N424" i="9"/>
  <c r="O424" i="9"/>
  <c r="P424" i="9"/>
  <c r="Q424" i="9"/>
  <c r="R424" i="9"/>
  <c r="S424" i="9"/>
  <c r="T424" i="9"/>
  <c r="U424" i="9"/>
  <c r="V424" i="9"/>
  <c r="W424" i="9"/>
  <c r="X424" i="9"/>
  <c r="Y424" i="9"/>
  <c r="Z424" i="9"/>
  <c r="AA424" i="9"/>
  <c r="AB424" i="9"/>
  <c r="AC424" i="9"/>
  <c r="AD424" i="9"/>
  <c r="AD436" i="9" s="1"/>
  <c r="AE424" i="9"/>
  <c r="AF424" i="9"/>
  <c r="AG424" i="9"/>
  <c r="AH424" i="9"/>
  <c r="AI424" i="9"/>
  <c r="AJ424" i="9"/>
  <c r="AK424" i="9"/>
  <c r="AL424" i="9"/>
  <c r="F423" i="9"/>
  <c r="I423" i="9"/>
  <c r="J423" i="9"/>
  <c r="K423" i="9"/>
  <c r="K436" i="9" s="1"/>
  <c r="L423" i="9"/>
  <c r="M423" i="9"/>
  <c r="N423" i="9"/>
  <c r="O423" i="9"/>
  <c r="P423" i="9"/>
  <c r="Q423" i="9"/>
  <c r="R423" i="9"/>
  <c r="S423" i="9"/>
  <c r="T423" i="9"/>
  <c r="U423" i="9"/>
  <c r="V423" i="9"/>
  <c r="W423" i="9"/>
  <c r="X423" i="9"/>
  <c r="Y423" i="9"/>
  <c r="Z423" i="9"/>
  <c r="AA423" i="9"/>
  <c r="AB423" i="9"/>
  <c r="AC423" i="9"/>
  <c r="AD423" i="9"/>
  <c r="AE423" i="9"/>
  <c r="AF423" i="9"/>
  <c r="AG423" i="9"/>
  <c r="AH423" i="9"/>
  <c r="AI423" i="9"/>
  <c r="AJ423" i="9"/>
  <c r="AK423" i="9"/>
  <c r="AL423" i="9"/>
  <c r="F422" i="9"/>
  <c r="I422" i="9"/>
  <c r="I436" i="9" s="1"/>
  <c r="J422" i="9"/>
  <c r="K422" i="9"/>
  <c r="L422" i="9"/>
  <c r="L436" i="9" s="1"/>
  <c r="M422" i="9"/>
  <c r="M436" i="9" s="1"/>
  <c r="N422" i="9"/>
  <c r="N436" i="9" s="1"/>
  <c r="O422" i="9"/>
  <c r="P422" i="9"/>
  <c r="P436" i="9" s="1"/>
  <c r="Q422" i="9"/>
  <c r="Q436" i="9" s="1"/>
  <c r="R422" i="9"/>
  <c r="S422" i="9"/>
  <c r="S436" i="9" s="1"/>
  <c r="T422" i="9"/>
  <c r="U422" i="9"/>
  <c r="V422" i="9"/>
  <c r="W422" i="9"/>
  <c r="X422" i="9"/>
  <c r="Y422" i="9"/>
  <c r="Z422" i="9"/>
  <c r="AA422" i="9"/>
  <c r="AB422" i="9"/>
  <c r="AC422" i="9"/>
  <c r="AD422" i="9"/>
  <c r="AE422" i="9"/>
  <c r="AF422" i="9"/>
  <c r="AG422" i="9"/>
  <c r="AH422" i="9"/>
  <c r="AI422" i="9"/>
  <c r="AJ422" i="9"/>
  <c r="AK422" i="9"/>
  <c r="AL422" i="9"/>
  <c r="AM420" i="9"/>
  <c r="AN420" i="9"/>
  <c r="AO420" i="9"/>
  <c r="AP420" i="9"/>
  <c r="F414" i="9"/>
  <c r="I414" i="9"/>
  <c r="J414" i="9"/>
  <c r="K414" i="9"/>
  <c r="L414" i="9"/>
  <c r="M414" i="9"/>
  <c r="N414" i="9"/>
  <c r="O414" i="9"/>
  <c r="P414" i="9"/>
  <c r="Q414" i="9"/>
  <c r="R414" i="9"/>
  <c r="S414" i="9"/>
  <c r="T414" i="9"/>
  <c r="U414" i="9"/>
  <c r="V414" i="9"/>
  <c r="W414" i="9"/>
  <c r="X414" i="9"/>
  <c r="Y414" i="9"/>
  <c r="Z414" i="9"/>
  <c r="AA414" i="9"/>
  <c r="AB414" i="9"/>
  <c r="AC414" i="9"/>
  <c r="AD414" i="9"/>
  <c r="AE414" i="9"/>
  <c r="AF414" i="9"/>
  <c r="AG414" i="9"/>
  <c r="AH414" i="9"/>
  <c r="AI414" i="9"/>
  <c r="AJ414" i="9"/>
  <c r="AK414" i="9"/>
  <c r="AL414" i="9"/>
  <c r="F413" i="9"/>
  <c r="I413" i="9"/>
  <c r="J413" i="9"/>
  <c r="K413" i="9"/>
  <c r="L413" i="9"/>
  <c r="M413" i="9"/>
  <c r="N413" i="9"/>
  <c r="O413" i="9"/>
  <c r="P413" i="9"/>
  <c r="Q413" i="9"/>
  <c r="R413" i="9"/>
  <c r="S413" i="9"/>
  <c r="T413" i="9"/>
  <c r="U413" i="9"/>
  <c r="V413" i="9"/>
  <c r="W413" i="9"/>
  <c r="X413" i="9"/>
  <c r="Y413" i="9"/>
  <c r="Z413" i="9"/>
  <c r="AA413" i="9"/>
  <c r="AB413" i="9"/>
  <c r="AC413" i="9"/>
  <c r="AD413" i="9"/>
  <c r="AE413" i="9"/>
  <c r="AF413" i="9"/>
  <c r="AG413" i="9"/>
  <c r="AH413" i="9"/>
  <c r="AI413" i="9"/>
  <c r="AJ413" i="9"/>
  <c r="AK413" i="9"/>
  <c r="AL413" i="9"/>
  <c r="S412" i="9"/>
  <c r="F412" i="9"/>
  <c r="I412" i="9"/>
  <c r="J412" i="9"/>
  <c r="K412" i="9"/>
  <c r="L412" i="9"/>
  <c r="M412" i="9"/>
  <c r="N412" i="9"/>
  <c r="O412" i="9"/>
  <c r="P412" i="9"/>
  <c r="Q412" i="9"/>
  <c r="R412" i="9"/>
  <c r="T412" i="9"/>
  <c r="U412" i="9"/>
  <c r="V412" i="9"/>
  <c r="W412" i="9"/>
  <c r="X412" i="9"/>
  <c r="Y412" i="9"/>
  <c r="Z412" i="9"/>
  <c r="AA412" i="9"/>
  <c r="AB412" i="9"/>
  <c r="AC412" i="9"/>
  <c r="AD412" i="9"/>
  <c r="AE412" i="9"/>
  <c r="AF412" i="9"/>
  <c r="AG412" i="9"/>
  <c r="AH412" i="9"/>
  <c r="AI412" i="9"/>
  <c r="AJ412" i="9"/>
  <c r="AK412" i="9"/>
  <c r="AL412" i="9"/>
  <c r="S411" i="9"/>
  <c r="F411" i="9"/>
  <c r="I411" i="9"/>
  <c r="J411" i="9"/>
  <c r="K411" i="9"/>
  <c r="L411" i="9"/>
  <c r="M411" i="9"/>
  <c r="N411" i="9"/>
  <c r="O411" i="9"/>
  <c r="P411" i="9"/>
  <c r="Q411" i="9"/>
  <c r="R411" i="9"/>
  <c r="T411" i="9"/>
  <c r="U411" i="9"/>
  <c r="V411" i="9"/>
  <c r="W411" i="9"/>
  <c r="X411" i="9"/>
  <c r="Y411" i="9"/>
  <c r="Z411" i="9"/>
  <c r="AA411" i="9"/>
  <c r="AB411" i="9"/>
  <c r="AC411" i="9"/>
  <c r="AD411" i="9"/>
  <c r="AE411" i="9"/>
  <c r="AF411" i="9"/>
  <c r="AG411" i="9"/>
  <c r="AH411" i="9"/>
  <c r="AI411" i="9"/>
  <c r="AJ411" i="9"/>
  <c r="AK411" i="9"/>
  <c r="AL411" i="9"/>
  <c r="S410" i="9"/>
  <c r="F410" i="9"/>
  <c r="I410" i="9"/>
  <c r="J410" i="9"/>
  <c r="K410" i="9"/>
  <c r="L410" i="9"/>
  <c r="M410" i="9"/>
  <c r="N410" i="9"/>
  <c r="O410" i="9"/>
  <c r="P410" i="9"/>
  <c r="Q410" i="9"/>
  <c r="R410" i="9"/>
  <c r="T410" i="9"/>
  <c r="U410" i="9"/>
  <c r="V410" i="9"/>
  <c r="W410" i="9"/>
  <c r="X410" i="9"/>
  <c r="Y410" i="9"/>
  <c r="Z410" i="9"/>
  <c r="AA410" i="9"/>
  <c r="AB410" i="9"/>
  <c r="AC410" i="9"/>
  <c r="AD410" i="9"/>
  <c r="AE410" i="9"/>
  <c r="AF410" i="9"/>
  <c r="AG410" i="9"/>
  <c r="AH410" i="9"/>
  <c r="AI410" i="9"/>
  <c r="AJ410" i="9"/>
  <c r="AK410" i="9"/>
  <c r="AL410" i="9"/>
  <c r="S409" i="9"/>
  <c r="F409" i="9"/>
  <c r="I409" i="9"/>
  <c r="J409" i="9"/>
  <c r="K409" i="9"/>
  <c r="L409" i="9"/>
  <c r="M409" i="9"/>
  <c r="M420" i="9" s="1"/>
  <c r="N409" i="9"/>
  <c r="O409" i="9"/>
  <c r="P409" i="9"/>
  <c r="Q409" i="9"/>
  <c r="R409" i="9"/>
  <c r="T409" i="9"/>
  <c r="U409" i="9"/>
  <c r="V409" i="9"/>
  <c r="W409" i="9"/>
  <c r="X409" i="9"/>
  <c r="Y409" i="9"/>
  <c r="Z409" i="9"/>
  <c r="AA409" i="9"/>
  <c r="AB409" i="9"/>
  <c r="AC409" i="9"/>
  <c r="AD409" i="9"/>
  <c r="AE409" i="9"/>
  <c r="AF409" i="9"/>
  <c r="AG409" i="9"/>
  <c r="AH409" i="9"/>
  <c r="AI409" i="9"/>
  <c r="AJ409" i="9"/>
  <c r="AK409" i="9"/>
  <c r="AL409" i="9"/>
  <c r="S408" i="9"/>
  <c r="F408" i="9"/>
  <c r="I408" i="9"/>
  <c r="J408" i="9"/>
  <c r="K408" i="9"/>
  <c r="L408" i="9"/>
  <c r="M408" i="9"/>
  <c r="N408" i="9"/>
  <c r="O408" i="9"/>
  <c r="P408" i="9"/>
  <c r="Q408" i="9"/>
  <c r="R408" i="9"/>
  <c r="T408" i="9"/>
  <c r="U408" i="9"/>
  <c r="V408" i="9"/>
  <c r="W408" i="9"/>
  <c r="X408" i="9"/>
  <c r="Y408" i="9"/>
  <c r="Z408" i="9"/>
  <c r="AA408" i="9"/>
  <c r="AB408" i="9"/>
  <c r="AC408" i="9"/>
  <c r="AD408" i="9"/>
  <c r="AE408" i="9"/>
  <c r="AF408" i="9"/>
  <c r="AG408" i="9"/>
  <c r="AH408" i="9"/>
  <c r="AI408" i="9"/>
  <c r="AJ408" i="9"/>
  <c r="AK408" i="9"/>
  <c r="AL408" i="9"/>
  <c r="S407" i="9"/>
  <c r="F407" i="9"/>
  <c r="I407" i="9"/>
  <c r="J407" i="9"/>
  <c r="K407" i="9"/>
  <c r="L407" i="9"/>
  <c r="M407" i="9"/>
  <c r="N407" i="9"/>
  <c r="N420" i="9" s="1"/>
  <c r="O407" i="9"/>
  <c r="P407" i="9"/>
  <c r="Q407" i="9"/>
  <c r="R407" i="9"/>
  <c r="T407" i="9"/>
  <c r="U407" i="9"/>
  <c r="V407" i="9"/>
  <c r="W407" i="9"/>
  <c r="X407" i="9"/>
  <c r="Y407" i="9"/>
  <c r="Z407" i="9"/>
  <c r="AA407" i="9"/>
  <c r="AB407" i="9"/>
  <c r="AC407" i="9"/>
  <c r="AD407" i="9"/>
  <c r="AE407" i="9"/>
  <c r="AF407" i="9"/>
  <c r="AG407" i="9"/>
  <c r="AH407" i="9"/>
  <c r="AI407" i="9"/>
  <c r="AJ407" i="9"/>
  <c r="AK407" i="9"/>
  <c r="AL407" i="9"/>
  <c r="F406" i="9"/>
  <c r="I406" i="9"/>
  <c r="I420" i="9" s="1"/>
  <c r="J406" i="9"/>
  <c r="K406" i="9"/>
  <c r="L406" i="9"/>
  <c r="M406" i="9"/>
  <c r="N406" i="9"/>
  <c r="O406" i="9"/>
  <c r="P406" i="9"/>
  <c r="P420" i="9" s="1"/>
  <c r="Q406" i="9"/>
  <c r="R406" i="9"/>
  <c r="T406" i="9"/>
  <c r="U406" i="9"/>
  <c r="V406" i="9"/>
  <c r="W406" i="9"/>
  <c r="X406" i="9"/>
  <c r="Y406" i="9"/>
  <c r="Z406" i="9"/>
  <c r="AA406" i="9"/>
  <c r="AB406" i="9"/>
  <c r="AC406" i="9"/>
  <c r="AD406" i="9"/>
  <c r="AE406" i="9"/>
  <c r="AF406" i="9"/>
  <c r="AG406" i="9"/>
  <c r="AH406" i="9"/>
  <c r="AI406" i="9"/>
  <c r="AJ406" i="9"/>
  <c r="AK406" i="9"/>
  <c r="AL406" i="9"/>
  <c r="AM404" i="9"/>
  <c r="AN404" i="9"/>
  <c r="AO404" i="9"/>
  <c r="AP404" i="9"/>
  <c r="F389" i="9"/>
  <c r="J389" i="9"/>
  <c r="K389" i="9"/>
  <c r="L389" i="9"/>
  <c r="M389" i="9"/>
  <c r="N389" i="9"/>
  <c r="O389" i="9"/>
  <c r="P389" i="9"/>
  <c r="Q389" i="9"/>
  <c r="R389" i="9"/>
  <c r="S389" i="9"/>
  <c r="T389" i="9"/>
  <c r="U389" i="9"/>
  <c r="V389" i="9"/>
  <c r="W389" i="9"/>
  <c r="X389" i="9"/>
  <c r="Y389" i="9"/>
  <c r="Z389" i="9"/>
  <c r="AA389" i="9"/>
  <c r="AB389" i="9"/>
  <c r="AC389" i="9"/>
  <c r="AD389" i="9"/>
  <c r="AE389" i="9"/>
  <c r="AF389" i="9"/>
  <c r="AG389" i="9"/>
  <c r="AH389" i="9"/>
  <c r="AI389" i="9"/>
  <c r="AJ389" i="9"/>
  <c r="AK389" i="9"/>
  <c r="AL389" i="9"/>
  <c r="I388" i="9"/>
  <c r="F388" i="9"/>
  <c r="J388" i="9"/>
  <c r="K388" i="9"/>
  <c r="L388" i="9"/>
  <c r="M388" i="9"/>
  <c r="N388" i="9"/>
  <c r="O388" i="9"/>
  <c r="P388" i="9"/>
  <c r="Q388" i="9"/>
  <c r="R388" i="9"/>
  <c r="S388" i="9"/>
  <c r="T388" i="9"/>
  <c r="U388" i="9"/>
  <c r="V388" i="9"/>
  <c r="W388" i="9"/>
  <c r="X388" i="9"/>
  <c r="Y388" i="9"/>
  <c r="Z388" i="9"/>
  <c r="AA388" i="9"/>
  <c r="AB388" i="9"/>
  <c r="AC388" i="9"/>
  <c r="AD388" i="9"/>
  <c r="AE388" i="9"/>
  <c r="AF388" i="9"/>
  <c r="AG388" i="9"/>
  <c r="AH388" i="9"/>
  <c r="AI388" i="9"/>
  <c r="AJ388" i="9"/>
  <c r="AK388" i="9"/>
  <c r="AL388" i="9"/>
  <c r="I387" i="9"/>
  <c r="F387" i="9"/>
  <c r="J387" i="9"/>
  <c r="K387" i="9"/>
  <c r="L387" i="9"/>
  <c r="M387" i="9"/>
  <c r="N387" i="9"/>
  <c r="O387" i="9"/>
  <c r="P387" i="9"/>
  <c r="Q387" i="9"/>
  <c r="R387" i="9"/>
  <c r="S387" i="9"/>
  <c r="T387" i="9"/>
  <c r="U387" i="9"/>
  <c r="V387" i="9"/>
  <c r="W387" i="9"/>
  <c r="X387" i="9"/>
  <c r="Y387" i="9"/>
  <c r="Z387" i="9"/>
  <c r="AA387" i="9"/>
  <c r="AB387" i="9"/>
  <c r="AC387" i="9"/>
  <c r="AD387" i="9"/>
  <c r="AE387" i="9"/>
  <c r="AF387" i="9"/>
  <c r="AG387" i="9"/>
  <c r="AH387" i="9"/>
  <c r="AI387" i="9"/>
  <c r="AJ387" i="9"/>
  <c r="AK387" i="9"/>
  <c r="AL387" i="9"/>
  <c r="I386" i="9"/>
  <c r="F386" i="9"/>
  <c r="J386" i="9"/>
  <c r="K386" i="9"/>
  <c r="L386" i="9"/>
  <c r="M386" i="9"/>
  <c r="N386" i="9"/>
  <c r="O386" i="9"/>
  <c r="P386" i="9"/>
  <c r="Q386" i="9"/>
  <c r="R386" i="9"/>
  <c r="S386" i="9"/>
  <c r="T386" i="9"/>
  <c r="U386" i="9"/>
  <c r="V386" i="9"/>
  <c r="W386" i="9"/>
  <c r="X386" i="9"/>
  <c r="Y386" i="9"/>
  <c r="Z386" i="9"/>
  <c r="AA386" i="9"/>
  <c r="AB386" i="9"/>
  <c r="AC386" i="9"/>
  <c r="AD386" i="9"/>
  <c r="AE386" i="9"/>
  <c r="AF386" i="9"/>
  <c r="AG386" i="9"/>
  <c r="AH386" i="9"/>
  <c r="AI386" i="9"/>
  <c r="AJ386" i="9"/>
  <c r="AK386" i="9"/>
  <c r="AL386" i="9"/>
  <c r="I385" i="9"/>
  <c r="F385" i="9"/>
  <c r="J385" i="9"/>
  <c r="K385" i="9"/>
  <c r="L385" i="9"/>
  <c r="M385" i="9"/>
  <c r="N385" i="9"/>
  <c r="O385" i="9"/>
  <c r="P385" i="9"/>
  <c r="Q385" i="9"/>
  <c r="R385" i="9"/>
  <c r="S385" i="9"/>
  <c r="T385" i="9"/>
  <c r="U385" i="9"/>
  <c r="V385" i="9"/>
  <c r="W385" i="9"/>
  <c r="X385" i="9"/>
  <c r="Y385" i="9"/>
  <c r="Z385" i="9"/>
  <c r="AA385" i="9"/>
  <c r="AB385" i="9"/>
  <c r="AC385" i="9"/>
  <c r="AD385" i="9"/>
  <c r="AE385" i="9"/>
  <c r="AF385" i="9"/>
  <c r="AG385" i="9"/>
  <c r="AH385" i="9"/>
  <c r="AI385" i="9"/>
  <c r="AJ385" i="9"/>
  <c r="AK385" i="9"/>
  <c r="AL385" i="9"/>
  <c r="I384" i="9"/>
  <c r="F384" i="9"/>
  <c r="J384" i="9"/>
  <c r="K384" i="9"/>
  <c r="L384" i="9"/>
  <c r="M384" i="9"/>
  <c r="N384" i="9"/>
  <c r="O384" i="9"/>
  <c r="P384" i="9"/>
  <c r="Q384" i="9"/>
  <c r="R384" i="9"/>
  <c r="S384" i="9"/>
  <c r="T384" i="9"/>
  <c r="U384" i="9"/>
  <c r="V384" i="9"/>
  <c r="W384" i="9"/>
  <c r="X384" i="9"/>
  <c r="Y384" i="9"/>
  <c r="Z384" i="9"/>
  <c r="AA384" i="9"/>
  <c r="AB384" i="9"/>
  <c r="AC384" i="9"/>
  <c r="AD384" i="9"/>
  <c r="AE384" i="9"/>
  <c r="AF384" i="9"/>
  <c r="AG384" i="9"/>
  <c r="AH384" i="9"/>
  <c r="AI384" i="9"/>
  <c r="AJ384" i="9"/>
  <c r="AK384" i="9"/>
  <c r="AL384" i="9"/>
  <c r="I383" i="9"/>
  <c r="F383" i="9"/>
  <c r="J383" i="9"/>
  <c r="K383" i="9"/>
  <c r="L383" i="9"/>
  <c r="M383" i="9"/>
  <c r="N383" i="9"/>
  <c r="O383" i="9"/>
  <c r="P383" i="9"/>
  <c r="Q383" i="9"/>
  <c r="R383" i="9"/>
  <c r="S383" i="9"/>
  <c r="T383" i="9"/>
  <c r="U383" i="9"/>
  <c r="V383" i="9"/>
  <c r="W383" i="9"/>
  <c r="X383" i="9"/>
  <c r="Y383" i="9"/>
  <c r="Z383" i="9"/>
  <c r="AA383" i="9"/>
  <c r="AB383" i="9"/>
  <c r="AC383" i="9"/>
  <c r="AD383" i="9"/>
  <c r="AE383" i="9"/>
  <c r="AF383" i="9"/>
  <c r="AG383" i="9"/>
  <c r="AH383" i="9"/>
  <c r="AI383" i="9"/>
  <c r="AJ383" i="9"/>
  <c r="AK383" i="9"/>
  <c r="AL383" i="9"/>
  <c r="I382" i="9"/>
  <c r="F382" i="9"/>
  <c r="J382" i="9"/>
  <c r="K382" i="9"/>
  <c r="L382" i="9"/>
  <c r="M382" i="9"/>
  <c r="N382" i="9"/>
  <c r="O382" i="9"/>
  <c r="P382" i="9"/>
  <c r="Q382" i="9"/>
  <c r="R382" i="9"/>
  <c r="S382" i="9"/>
  <c r="T382" i="9"/>
  <c r="U382" i="9"/>
  <c r="V382" i="9"/>
  <c r="W382" i="9"/>
  <c r="X382" i="9"/>
  <c r="Y382" i="9"/>
  <c r="Z382" i="9"/>
  <c r="AA382" i="9"/>
  <c r="AB382" i="9"/>
  <c r="AC382" i="9"/>
  <c r="AD382" i="9"/>
  <c r="AE382" i="9"/>
  <c r="AF382" i="9"/>
  <c r="AG382" i="9"/>
  <c r="AH382" i="9"/>
  <c r="AI382" i="9"/>
  <c r="AJ382" i="9"/>
  <c r="AK382" i="9"/>
  <c r="AL382" i="9"/>
  <c r="I381" i="9"/>
  <c r="F381" i="9"/>
  <c r="J381" i="9"/>
  <c r="K381" i="9"/>
  <c r="L381" i="9"/>
  <c r="M381" i="9"/>
  <c r="N381" i="9"/>
  <c r="O381" i="9"/>
  <c r="P381" i="9"/>
  <c r="Q381" i="9"/>
  <c r="R381" i="9"/>
  <c r="S381" i="9"/>
  <c r="T381" i="9"/>
  <c r="U381" i="9"/>
  <c r="V381" i="9"/>
  <c r="W381" i="9"/>
  <c r="X381" i="9"/>
  <c r="Y381" i="9"/>
  <c r="Z381" i="9"/>
  <c r="AA381" i="9"/>
  <c r="AB381" i="9"/>
  <c r="AC381" i="9"/>
  <c r="AD381" i="9"/>
  <c r="AE381" i="9"/>
  <c r="AF381" i="9"/>
  <c r="AG381" i="9"/>
  <c r="AH381" i="9"/>
  <c r="AI381" i="9"/>
  <c r="AJ381" i="9"/>
  <c r="AK381" i="9"/>
  <c r="AL381" i="9"/>
  <c r="I380" i="9"/>
  <c r="F380" i="9"/>
  <c r="J380" i="9"/>
  <c r="K380" i="9"/>
  <c r="L380" i="9"/>
  <c r="M380" i="9"/>
  <c r="N380" i="9"/>
  <c r="O380" i="9"/>
  <c r="P380" i="9"/>
  <c r="Q380" i="9"/>
  <c r="R380" i="9"/>
  <c r="S380" i="9"/>
  <c r="T380" i="9"/>
  <c r="U380" i="9"/>
  <c r="V380" i="9"/>
  <c r="W380" i="9"/>
  <c r="X380" i="9"/>
  <c r="Y380" i="9"/>
  <c r="Z380" i="9"/>
  <c r="AA380" i="9"/>
  <c r="AB380" i="9"/>
  <c r="AC380" i="9"/>
  <c r="AD380" i="9"/>
  <c r="AE380" i="9"/>
  <c r="AF380" i="9"/>
  <c r="AG380" i="9"/>
  <c r="AH380" i="9"/>
  <c r="AI380" i="9"/>
  <c r="AJ380" i="9"/>
  <c r="AK380" i="9"/>
  <c r="AL380" i="9"/>
  <c r="I379" i="9"/>
  <c r="F379" i="9"/>
  <c r="J379" i="9"/>
  <c r="K379" i="9"/>
  <c r="L379" i="9"/>
  <c r="M379" i="9"/>
  <c r="N379" i="9"/>
  <c r="O379" i="9"/>
  <c r="P379" i="9"/>
  <c r="Q379" i="9"/>
  <c r="R379" i="9"/>
  <c r="S379" i="9"/>
  <c r="T379" i="9"/>
  <c r="U379" i="9"/>
  <c r="V379" i="9"/>
  <c r="W379" i="9"/>
  <c r="X379" i="9"/>
  <c r="Y379" i="9"/>
  <c r="Z379" i="9"/>
  <c r="AA379" i="9"/>
  <c r="AB379" i="9"/>
  <c r="AC379" i="9"/>
  <c r="AD379" i="9"/>
  <c r="AE379" i="9"/>
  <c r="AF379" i="9"/>
  <c r="AG379" i="9"/>
  <c r="AH379" i="9"/>
  <c r="AI379" i="9"/>
  <c r="AJ379" i="9"/>
  <c r="AK379" i="9"/>
  <c r="AL379" i="9"/>
  <c r="I378" i="9"/>
  <c r="F378" i="9"/>
  <c r="J378" i="9"/>
  <c r="K378" i="9"/>
  <c r="L378" i="9"/>
  <c r="M378" i="9"/>
  <c r="N378" i="9"/>
  <c r="O378" i="9"/>
  <c r="P378" i="9"/>
  <c r="Q378" i="9"/>
  <c r="R378" i="9"/>
  <c r="S378" i="9"/>
  <c r="T378" i="9"/>
  <c r="U378" i="9"/>
  <c r="V378" i="9"/>
  <c r="W378" i="9"/>
  <c r="X378" i="9"/>
  <c r="Y378" i="9"/>
  <c r="Z378" i="9"/>
  <c r="AA378" i="9"/>
  <c r="AB378" i="9"/>
  <c r="AC378" i="9"/>
  <c r="AD378" i="9"/>
  <c r="AE378" i="9"/>
  <c r="AF378" i="9"/>
  <c r="AG378" i="9"/>
  <c r="AH378" i="9"/>
  <c r="AI378" i="9"/>
  <c r="AJ378" i="9"/>
  <c r="AK378" i="9"/>
  <c r="AL378" i="9"/>
  <c r="I377" i="9"/>
  <c r="F377" i="9"/>
  <c r="J377" i="9"/>
  <c r="K377" i="9"/>
  <c r="L377" i="9"/>
  <c r="M377" i="9"/>
  <c r="N377" i="9"/>
  <c r="O377" i="9"/>
  <c r="P377" i="9"/>
  <c r="Q377" i="9"/>
  <c r="R377" i="9"/>
  <c r="S377" i="9"/>
  <c r="T377" i="9"/>
  <c r="U377" i="9"/>
  <c r="V377" i="9"/>
  <c r="W377" i="9"/>
  <c r="X377" i="9"/>
  <c r="Y377" i="9"/>
  <c r="Z377" i="9"/>
  <c r="AA377" i="9"/>
  <c r="AB377" i="9"/>
  <c r="AC377" i="9"/>
  <c r="AD377" i="9"/>
  <c r="AE377" i="9"/>
  <c r="AF377" i="9"/>
  <c r="AG377" i="9"/>
  <c r="AH377" i="9"/>
  <c r="AI377" i="9"/>
  <c r="AJ377" i="9"/>
  <c r="AK377" i="9"/>
  <c r="AL377" i="9"/>
  <c r="I376" i="9"/>
  <c r="F376" i="9"/>
  <c r="J376" i="9"/>
  <c r="K376" i="9"/>
  <c r="L376" i="9"/>
  <c r="M376" i="9"/>
  <c r="N376" i="9"/>
  <c r="O376" i="9"/>
  <c r="P376" i="9"/>
  <c r="Q376" i="9"/>
  <c r="R376" i="9"/>
  <c r="S376" i="9"/>
  <c r="T376" i="9"/>
  <c r="U376" i="9"/>
  <c r="V376" i="9"/>
  <c r="W376" i="9"/>
  <c r="X376" i="9"/>
  <c r="Y376" i="9"/>
  <c r="Z376" i="9"/>
  <c r="AA376" i="9"/>
  <c r="AB376" i="9"/>
  <c r="AC376" i="9"/>
  <c r="AD376" i="9"/>
  <c r="AE376" i="9"/>
  <c r="AF376" i="9"/>
  <c r="AG376" i="9"/>
  <c r="AH376" i="9"/>
  <c r="AI376" i="9"/>
  <c r="AJ376" i="9"/>
  <c r="AK376" i="9"/>
  <c r="AL376" i="9"/>
  <c r="I375" i="9"/>
  <c r="F375" i="9"/>
  <c r="J375" i="9"/>
  <c r="K375" i="9"/>
  <c r="L375" i="9"/>
  <c r="M375" i="9"/>
  <c r="N375" i="9"/>
  <c r="O375" i="9"/>
  <c r="P375" i="9"/>
  <c r="Q375" i="9"/>
  <c r="R375" i="9"/>
  <c r="S375" i="9"/>
  <c r="T375" i="9"/>
  <c r="U375" i="9"/>
  <c r="V375" i="9"/>
  <c r="W375" i="9"/>
  <c r="X375" i="9"/>
  <c r="Y375" i="9"/>
  <c r="Z375" i="9"/>
  <c r="AA375" i="9"/>
  <c r="AB375" i="9"/>
  <c r="AC375" i="9"/>
  <c r="AD375" i="9"/>
  <c r="AE375" i="9"/>
  <c r="AF375" i="9"/>
  <c r="AG375" i="9"/>
  <c r="AH375" i="9"/>
  <c r="AI375" i="9"/>
  <c r="AJ375" i="9"/>
  <c r="AK375" i="9"/>
  <c r="AL375" i="9"/>
  <c r="I374" i="9"/>
  <c r="I404" i="9" s="1"/>
  <c r="F374" i="9"/>
  <c r="J374" i="9"/>
  <c r="K374" i="9"/>
  <c r="L374" i="9"/>
  <c r="M374" i="9"/>
  <c r="N374" i="9"/>
  <c r="O374" i="9"/>
  <c r="P374" i="9"/>
  <c r="Q374" i="9"/>
  <c r="R374" i="9"/>
  <c r="S374" i="9"/>
  <c r="T374" i="9"/>
  <c r="U374" i="9"/>
  <c r="V374" i="9"/>
  <c r="W374" i="9"/>
  <c r="X374" i="9"/>
  <c r="Y374" i="9"/>
  <c r="Z374" i="9"/>
  <c r="AA374" i="9"/>
  <c r="AB374" i="9"/>
  <c r="AC374" i="9"/>
  <c r="AD374" i="9"/>
  <c r="AE374" i="9"/>
  <c r="AF374" i="9"/>
  <c r="AG374" i="9"/>
  <c r="AH374" i="9"/>
  <c r="AI374" i="9"/>
  <c r="AJ374" i="9"/>
  <c r="AK374" i="9"/>
  <c r="AL374" i="9"/>
  <c r="AM372" i="9"/>
  <c r="AN372" i="9"/>
  <c r="AO372" i="9"/>
  <c r="AP372" i="9"/>
  <c r="F360" i="9"/>
  <c r="J360" i="9"/>
  <c r="K360" i="9"/>
  <c r="L360" i="9"/>
  <c r="M360" i="9"/>
  <c r="N360" i="9"/>
  <c r="O360" i="9"/>
  <c r="P360" i="9"/>
  <c r="Q360" i="9"/>
  <c r="R360" i="9"/>
  <c r="S360" i="9"/>
  <c r="T360" i="9"/>
  <c r="U360" i="9"/>
  <c r="V360" i="9"/>
  <c r="W360" i="9"/>
  <c r="X360" i="9"/>
  <c r="Y360" i="9"/>
  <c r="Z360" i="9"/>
  <c r="AA360" i="9"/>
  <c r="AB360" i="9"/>
  <c r="AC360" i="9"/>
  <c r="AD360" i="9"/>
  <c r="AE360" i="9"/>
  <c r="AF360" i="9"/>
  <c r="AG360" i="9"/>
  <c r="AH360" i="9"/>
  <c r="AI360" i="9"/>
  <c r="AJ360" i="9"/>
  <c r="AK360" i="9"/>
  <c r="AL360" i="9"/>
  <c r="F359" i="9"/>
  <c r="I359" i="9"/>
  <c r="J359" i="9"/>
  <c r="K359" i="9"/>
  <c r="L359" i="9"/>
  <c r="M359" i="9"/>
  <c r="N359" i="9"/>
  <c r="O359" i="9"/>
  <c r="P359" i="9"/>
  <c r="Q359" i="9"/>
  <c r="R359" i="9"/>
  <c r="S359" i="9"/>
  <c r="T359" i="9"/>
  <c r="U359" i="9"/>
  <c r="V359" i="9"/>
  <c r="W359" i="9"/>
  <c r="X359" i="9"/>
  <c r="Y359" i="9"/>
  <c r="Z359" i="9"/>
  <c r="AA359" i="9"/>
  <c r="AB359" i="9"/>
  <c r="AC359" i="9"/>
  <c r="AD359" i="9"/>
  <c r="AE359" i="9"/>
  <c r="AF359" i="9"/>
  <c r="AF372" i="9" s="1"/>
  <c r="AG359" i="9"/>
  <c r="AH359" i="9"/>
  <c r="AI359" i="9"/>
  <c r="AJ359" i="9"/>
  <c r="AK359" i="9"/>
  <c r="AL359" i="9"/>
  <c r="F358" i="9"/>
  <c r="I358" i="9"/>
  <c r="J358" i="9"/>
  <c r="K358" i="9"/>
  <c r="L358" i="9"/>
  <c r="M358" i="9"/>
  <c r="N358" i="9"/>
  <c r="O358" i="9"/>
  <c r="P358" i="9"/>
  <c r="Q358" i="9"/>
  <c r="R358" i="9"/>
  <c r="S358" i="9"/>
  <c r="T358" i="9"/>
  <c r="U358" i="9"/>
  <c r="U372" i="9" s="1"/>
  <c r="V358" i="9"/>
  <c r="W358" i="9"/>
  <c r="X358" i="9"/>
  <c r="Y358" i="9"/>
  <c r="Z358" i="9"/>
  <c r="AA358" i="9"/>
  <c r="AB358" i="9"/>
  <c r="AB372" i="9" s="1"/>
  <c r="AC358" i="9"/>
  <c r="AD358" i="9"/>
  <c r="AE358" i="9"/>
  <c r="AF358" i="9"/>
  <c r="AG358" i="9"/>
  <c r="AG372" i="9" s="1"/>
  <c r="AH358" i="9"/>
  <c r="AI358" i="9"/>
  <c r="AJ358" i="9"/>
  <c r="AK358" i="9"/>
  <c r="AL358" i="9"/>
  <c r="AM356" i="9"/>
  <c r="AN356" i="9"/>
  <c r="AO356" i="9"/>
  <c r="AP356" i="9"/>
  <c r="F349" i="9"/>
  <c r="I349" i="9"/>
  <c r="J349" i="9"/>
  <c r="K349" i="9"/>
  <c r="L349" i="9"/>
  <c r="M349" i="9"/>
  <c r="N349" i="9"/>
  <c r="O349" i="9"/>
  <c r="P349" i="9"/>
  <c r="Q349" i="9"/>
  <c r="R349" i="9"/>
  <c r="S349" i="9"/>
  <c r="T349" i="9"/>
  <c r="U349" i="9"/>
  <c r="V349" i="9"/>
  <c r="W349" i="9"/>
  <c r="X349" i="9"/>
  <c r="Y349" i="9"/>
  <c r="Z349" i="9"/>
  <c r="AA349" i="9"/>
  <c r="AB349" i="9"/>
  <c r="AC349" i="9"/>
  <c r="AD349" i="9"/>
  <c r="AE349" i="9"/>
  <c r="AF349" i="9"/>
  <c r="AG349" i="9"/>
  <c r="AH349" i="9"/>
  <c r="AI349" i="9"/>
  <c r="AJ349" i="9"/>
  <c r="AK349" i="9"/>
  <c r="AL349" i="9"/>
  <c r="F348" i="9"/>
  <c r="I348" i="9"/>
  <c r="J348" i="9"/>
  <c r="K348" i="9"/>
  <c r="L348" i="9"/>
  <c r="M348" i="9"/>
  <c r="N348" i="9"/>
  <c r="O348" i="9"/>
  <c r="P348" i="9"/>
  <c r="Q348" i="9"/>
  <c r="R348" i="9"/>
  <c r="S348" i="9"/>
  <c r="T348" i="9"/>
  <c r="U348" i="9"/>
  <c r="V348" i="9"/>
  <c r="W348" i="9"/>
  <c r="X348" i="9"/>
  <c r="Y348" i="9"/>
  <c r="Z348" i="9"/>
  <c r="AA348" i="9"/>
  <c r="AB348" i="9"/>
  <c r="AC348" i="9"/>
  <c r="AD348" i="9"/>
  <c r="AE348" i="9"/>
  <c r="AF348" i="9"/>
  <c r="AG348" i="9"/>
  <c r="AH348" i="9"/>
  <c r="AI348" i="9"/>
  <c r="AJ348" i="9"/>
  <c r="AK348" i="9"/>
  <c r="AL348" i="9"/>
  <c r="F347" i="9"/>
  <c r="I347" i="9"/>
  <c r="J347" i="9"/>
  <c r="K347" i="9"/>
  <c r="L347" i="9"/>
  <c r="M347" i="9"/>
  <c r="N347" i="9"/>
  <c r="O347" i="9"/>
  <c r="P347" i="9"/>
  <c r="Q347" i="9"/>
  <c r="R347" i="9"/>
  <c r="S347" i="9"/>
  <c r="T347" i="9"/>
  <c r="U347" i="9"/>
  <c r="V347" i="9"/>
  <c r="W347" i="9"/>
  <c r="X347" i="9"/>
  <c r="Y347" i="9"/>
  <c r="Z347" i="9"/>
  <c r="AA347" i="9"/>
  <c r="AB347" i="9"/>
  <c r="AC347" i="9"/>
  <c r="AD347" i="9"/>
  <c r="AE347" i="9"/>
  <c r="AF347" i="9"/>
  <c r="AG347" i="9"/>
  <c r="AH347" i="9"/>
  <c r="AI347" i="9"/>
  <c r="AJ347" i="9"/>
  <c r="AK347" i="9"/>
  <c r="AL347" i="9"/>
  <c r="F346" i="9"/>
  <c r="I346" i="9"/>
  <c r="J346" i="9"/>
  <c r="K346" i="9"/>
  <c r="L346" i="9"/>
  <c r="M346" i="9"/>
  <c r="N346" i="9"/>
  <c r="O346" i="9"/>
  <c r="P346" i="9"/>
  <c r="Q346" i="9"/>
  <c r="R346" i="9"/>
  <c r="S346" i="9"/>
  <c r="T346" i="9"/>
  <c r="U346" i="9"/>
  <c r="V346" i="9"/>
  <c r="W346" i="9"/>
  <c r="X346" i="9"/>
  <c r="Y346" i="9"/>
  <c r="Z346" i="9"/>
  <c r="AA346" i="9"/>
  <c r="AB346" i="9"/>
  <c r="AC346" i="9"/>
  <c r="AD346" i="9"/>
  <c r="AE346" i="9"/>
  <c r="AF346" i="9"/>
  <c r="AG346" i="9"/>
  <c r="AH346" i="9"/>
  <c r="AI346" i="9"/>
  <c r="AJ346" i="9"/>
  <c r="AK346" i="9"/>
  <c r="AL346" i="9"/>
  <c r="F345" i="9"/>
  <c r="I345" i="9"/>
  <c r="J345" i="9"/>
  <c r="K345" i="9"/>
  <c r="L345" i="9"/>
  <c r="M345" i="9"/>
  <c r="N345" i="9"/>
  <c r="O345" i="9"/>
  <c r="P345" i="9"/>
  <c r="Q345" i="9"/>
  <c r="R345" i="9"/>
  <c r="S345" i="9"/>
  <c r="T345" i="9"/>
  <c r="U345" i="9"/>
  <c r="V345" i="9"/>
  <c r="W345" i="9"/>
  <c r="X345" i="9"/>
  <c r="Y345" i="9"/>
  <c r="Z345" i="9"/>
  <c r="AA345" i="9"/>
  <c r="AB345" i="9"/>
  <c r="AC345" i="9"/>
  <c r="AD345" i="9"/>
  <c r="AE345" i="9"/>
  <c r="AF345" i="9"/>
  <c r="AG345" i="9"/>
  <c r="AH345" i="9"/>
  <c r="AI345" i="9"/>
  <c r="AJ345" i="9"/>
  <c r="AK345" i="9"/>
  <c r="AL345" i="9"/>
  <c r="F344" i="9"/>
  <c r="J344" i="9"/>
  <c r="K344" i="9"/>
  <c r="L344" i="9"/>
  <c r="M344" i="9"/>
  <c r="M356" i="9" s="1"/>
  <c r="N344" i="9"/>
  <c r="O344" i="9"/>
  <c r="P344" i="9"/>
  <c r="Q344" i="9"/>
  <c r="R344" i="9"/>
  <c r="S344" i="9"/>
  <c r="T344" i="9"/>
  <c r="U344" i="9"/>
  <c r="V344" i="9"/>
  <c r="W344" i="9"/>
  <c r="X344" i="9"/>
  <c r="Y344" i="9"/>
  <c r="Z344" i="9"/>
  <c r="AA344" i="9"/>
  <c r="AB344" i="9"/>
  <c r="AC344" i="9"/>
  <c r="AD344" i="9"/>
  <c r="AE344" i="9"/>
  <c r="AF344" i="9"/>
  <c r="AG344" i="9"/>
  <c r="AH344" i="9"/>
  <c r="AI344" i="9"/>
  <c r="AJ344" i="9"/>
  <c r="AK344" i="9"/>
  <c r="AL344" i="9"/>
  <c r="F343" i="9"/>
  <c r="I343" i="9"/>
  <c r="J343" i="9"/>
  <c r="K343" i="9"/>
  <c r="L343" i="9"/>
  <c r="M343" i="9"/>
  <c r="N343" i="9"/>
  <c r="O343" i="9"/>
  <c r="P343" i="9"/>
  <c r="Q343" i="9"/>
  <c r="R343" i="9"/>
  <c r="S343" i="9"/>
  <c r="T343" i="9"/>
  <c r="U343" i="9"/>
  <c r="V343" i="9"/>
  <c r="W343" i="9"/>
  <c r="X343" i="9"/>
  <c r="Y343" i="9"/>
  <c r="Z343" i="9"/>
  <c r="AA343" i="9"/>
  <c r="AB343" i="9"/>
  <c r="AC343" i="9"/>
  <c r="AD343" i="9"/>
  <c r="AE343" i="9"/>
  <c r="AF343" i="9"/>
  <c r="AG343" i="9"/>
  <c r="AH343" i="9"/>
  <c r="AI343" i="9"/>
  <c r="AJ343" i="9"/>
  <c r="AK343" i="9"/>
  <c r="AL343" i="9"/>
  <c r="F342" i="9"/>
  <c r="I342" i="9"/>
  <c r="J342" i="9"/>
  <c r="K342" i="9"/>
  <c r="L342" i="9"/>
  <c r="M342" i="9"/>
  <c r="N342" i="9"/>
  <c r="O342" i="9"/>
  <c r="P342" i="9"/>
  <c r="Q342" i="9"/>
  <c r="R342" i="9"/>
  <c r="S342" i="9"/>
  <c r="T342" i="9"/>
  <c r="U342" i="9"/>
  <c r="V342" i="9"/>
  <c r="W342" i="9"/>
  <c r="X342" i="9"/>
  <c r="Y342" i="9"/>
  <c r="Z342" i="9"/>
  <c r="AA342" i="9"/>
  <c r="AB342" i="9"/>
  <c r="AC342" i="9"/>
  <c r="AD342" i="9"/>
  <c r="AE342" i="9"/>
  <c r="AF342" i="9"/>
  <c r="AG342" i="9"/>
  <c r="AH342" i="9"/>
  <c r="AI342" i="9"/>
  <c r="AJ342" i="9"/>
  <c r="AK342" i="9"/>
  <c r="AL342" i="9"/>
  <c r="AM340" i="9"/>
  <c r="AN340" i="9"/>
  <c r="AO340" i="9"/>
  <c r="AP340" i="9"/>
  <c r="I337" i="9"/>
  <c r="F337" i="9"/>
  <c r="J337" i="9"/>
  <c r="K337" i="9"/>
  <c r="L337" i="9"/>
  <c r="M337" i="9"/>
  <c r="N337" i="9"/>
  <c r="O337" i="9"/>
  <c r="P337" i="9"/>
  <c r="Q337" i="9"/>
  <c r="R337" i="9"/>
  <c r="S337" i="9"/>
  <c r="T337" i="9"/>
  <c r="U337" i="9"/>
  <c r="V337" i="9"/>
  <c r="W337" i="9"/>
  <c r="X337" i="9"/>
  <c r="Y337" i="9"/>
  <c r="Z337" i="9"/>
  <c r="AA337" i="9"/>
  <c r="AB337" i="9"/>
  <c r="AC337" i="9"/>
  <c r="AD337" i="9"/>
  <c r="AE337" i="9"/>
  <c r="AF337" i="9"/>
  <c r="AG337" i="9"/>
  <c r="AH337" i="9"/>
  <c r="AI337" i="9"/>
  <c r="AJ337" i="9"/>
  <c r="AK337" i="9"/>
  <c r="AL337" i="9"/>
  <c r="I336" i="9"/>
  <c r="F336" i="9"/>
  <c r="J336" i="9"/>
  <c r="K336" i="9"/>
  <c r="L336" i="9"/>
  <c r="M336" i="9"/>
  <c r="N336" i="9"/>
  <c r="O336" i="9"/>
  <c r="P336" i="9"/>
  <c r="Q336" i="9"/>
  <c r="R336" i="9"/>
  <c r="S336" i="9"/>
  <c r="T336" i="9"/>
  <c r="U336" i="9"/>
  <c r="V336" i="9"/>
  <c r="W336" i="9"/>
  <c r="X336" i="9"/>
  <c r="Y336" i="9"/>
  <c r="Z336" i="9"/>
  <c r="AA336" i="9"/>
  <c r="AB336" i="9"/>
  <c r="AC336" i="9"/>
  <c r="AD336" i="9"/>
  <c r="AE336" i="9"/>
  <c r="AF336" i="9"/>
  <c r="AG336" i="9"/>
  <c r="AH336" i="9"/>
  <c r="AI336" i="9"/>
  <c r="AJ336" i="9"/>
  <c r="AK336" i="9"/>
  <c r="AL336" i="9"/>
  <c r="I335" i="9"/>
  <c r="F335" i="9"/>
  <c r="J335" i="9"/>
  <c r="K335" i="9"/>
  <c r="L335" i="9"/>
  <c r="M335" i="9"/>
  <c r="N335" i="9"/>
  <c r="O335" i="9"/>
  <c r="P335" i="9"/>
  <c r="Q335" i="9"/>
  <c r="R335" i="9"/>
  <c r="S335" i="9"/>
  <c r="T335" i="9"/>
  <c r="U335" i="9"/>
  <c r="V335" i="9"/>
  <c r="W335" i="9"/>
  <c r="X335" i="9"/>
  <c r="Y335" i="9"/>
  <c r="Z335" i="9"/>
  <c r="AA335" i="9"/>
  <c r="AB335" i="9"/>
  <c r="AC335" i="9"/>
  <c r="AD335" i="9"/>
  <c r="AE335" i="9"/>
  <c r="AF335" i="9"/>
  <c r="AG335" i="9"/>
  <c r="AH335" i="9"/>
  <c r="AI335" i="9"/>
  <c r="AJ335" i="9"/>
  <c r="AK335" i="9"/>
  <c r="AL335" i="9"/>
  <c r="I334" i="9"/>
  <c r="F334" i="9"/>
  <c r="J334" i="9"/>
  <c r="K334" i="9"/>
  <c r="L334" i="9"/>
  <c r="M334" i="9"/>
  <c r="N334" i="9"/>
  <c r="O334" i="9"/>
  <c r="P334" i="9"/>
  <c r="Q334" i="9"/>
  <c r="R334" i="9"/>
  <c r="S334" i="9"/>
  <c r="T334" i="9"/>
  <c r="U334" i="9"/>
  <c r="V334" i="9"/>
  <c r="W334" i="9"/>
  <c r="X334" i="9"/>
  <c r="Y334" i="9"/>
  <c r="Z334" i="9"/>
  <c r="AA334" i="9"/>
  <c r="AB334" i="9"/>
  <c r="AC334" i="9"/>
  <c r="AD334" i="9"/>
  <c r="AE334" i="9"/>
  <c r="AF334" i="9"/>
  <c r="AG334" i="9"/>
  <c r="AH334" i="9"/>
  <c r="AI334" i="9"/>
  <c r="AJ334" i="9"/>
  <c r="AK334" i="9"/>
  <c r="AL334" i="9"/>
  <c r="F333" i="9"/>
  <c r="I333" i="9"/>
  <c r="J333" i="9"/>
  <c r="K333" i="9"/>
  <c r="L333" i="9"/>
  <c r="M333" i="9"/>
  <c r="N333" i="9"/>
  <c r="O333" i="9"/>
  <c r="P333" i="9"/>
  <c r="Q333" i="9"/>
  <c r="R333" i="9"/>
  <c r="S333" i="9"/>
  <c r="T333" i="9"/>
  <c r="U333" i="9"/>
  <c r="V333" i="9"/>
  <c r="W333" i="9"/>
  <c r="X333" i="9"/>
  <c r="Y333" i="9"/>
  <c r="Z333" i="9"/>
  <c r="AA333" i="9"/>
  <c r="AB333" i="9"/>
  <c r="AC333" i="9"/>
  <c r="AD333" i="9"/>
  <c r="AE333" i="9"/>
  <c r="AF333" i="9"/>
  <c r="AG333" i="9"/>
  <c r="AH333" i="9"/>
  <c r="AI333" i="9"/>
  <c r="AJ333" i="9"/>
  <c r="AK333" i="9"/>
  <c r="AL333" i="9"/>
  <c r="F332" i="9"/>
  <c r="I332" i="9"/>
  <c r="J332" i="9"/>
  <c r="K332" i="9"/>
  <c r="L332" i="9"/>
  <c r="M332" i="9"/>
  <c r="N332" i="9"/>
  <c r="O332" i="9"/>
  <c r="P332" i="9"/>
  <c r="Q332" i="9"/>
  <c r="R332" i="9"/>
  <c r="S332" i="9"/>
  <c r="T332" i="9"/>
  <c r="U332" i="9"/>
  <c r="V332" i="9"/>
  <c r="W332" i="9"/>
  <c r="X332" i="9"/>
  <c r="Y332" i="9"/>
  <c r="Z332" i="9"/>
  <c r="AA332" i="9"/>
  <c r="AB332" i="9"/>
  <c r="AC332" i="9"/>
  <c r="AD332" i="9"/>
  <c r="AE332" i="9"/>
  <c r="AF332" i="9"/>
  <c r="AG332" i="9"/>
  <c r="AH332" i="9"/>
  <c r="AI332" i="9"/>
  <c r="AJ332" i="9"/>
  <c r="AK332" i="9"/>
  <c r="AL332" i="9"/>
  <c r="F331" i="9"/>
  <c r="I331" i="9"/>
  <c r="J331" i="9"/>
  <c r="K331" i="9"/>
  <c r="L331" i="9"/>
  <c r="M331" i="9"/>
  <c r="N331" i="9"/>
  <c r="O331" i="9"/>
  <c r="P331" i="9"/>
  <c r="Q331" i="9"/>
  <c r="R331" i="9"/>
  <c r="S331" i="9"/>
  <c r="T331" i="9"/>
  <c r="U331" i="9"/>
  <c r="V331" i="9"/>
  <c r="W331" i="9"/>
  <c r="X331" i="9"/>
  <c r="Y331" i="9"/>
  <c r="Z331" i="9"/>
  <c r="AA331" i="9"/>
  <c r="AB331" i="9"/>
  <c r="AC331" i="9"/>
  <c r="AD331" i="9"/>
  <c r="AE331" i="9"/>
  <c r="AF331" i="9"/>
  <c r="AG331" i="9"/>
  <c r="AH331" i="9"/>
  <c r="AI331" i="9"/>
  <c r="AJ331" i="9"/>
  <c r="AK331" i="9"/>
  <c r="AL331" i="9"/>
  <c r="I330" i="9"/>
  <c r="F330" i="9"/>
  <c r="J330" i="9"/>
  <c r="K330" i="9"/>
  <c r="L330" i="9"/>
  <c r="M330" i="9"/>
  <c r="N330" i="9"/>
  <c r="O330" i="9"/>
  <c r="P330" i="9"/>
  <c r="Q330" i="9"/>
  <c r="R330" i="9"/>
  <c r="S330" i="9"/>
  <c r="T330" i="9"/>
  <c r="U330" i="9"/>
  <c r="V330" i="9"/>
  <c r="W330" i="9"/>
  <c r="X330" i="9"/>
  <c r="Y330" i="9"/>
  <c r="Z330" i="9"/>
  <c r="AA330" i="9"/>
  <c r="AB330" i="9"/>
  <c r="AC330" i="9"/>
  <c r="AD330" i="9"/>
  <c r="AE330" i="9"/>
  <c r="AF330" i="9"/>
  <c r="AG330" i="9"/>
  <c r="AH330" i="9"/>
  <c r="AI330" i="9"/>
  <c r="AJ330" i="9"/>
  <c r="AK330" i="9"/>
  <c r="AL330" i="9"/>
  <c r="F329" i="9"/>
  <c r="J329" i="9"/>
  <c r="K329" i="9"/>
  <c r="L329" i="9"/>
  <c r="M329" i="9"/>
  <c r="N329" i="9"/>
  <c r="O329" i="9"/>
  <c r="P329" i="9"/>
  <c r="Q329" i="9"/>
  <c r="R329" i="9"/>
  <c r="S329" i="9"/>
  <c r="T329" i="9"/>
  <c r="U329" i="9"/>
  <c r="V329" i="9"/>
  <c r="W329" i="9"/>
  <c r="X329" i="9"/>
  <c r="Y329" i="9"/>
  <c r="Z329" i="9"/>
  <c r="AA329" i="9"/>
  <c r="AB329" i="9"/>
  <c r="AC329" i="9"/>
  <c r="AD329" i="9"/>
  <c r="AE329" i="9"/>
  <c r="AF329" i="9"/>
  <c r="AG329" i="9"/>
  <c r="AH329" i="9"/>
  <c r="AI329" i="9"/>
  <c r="AJ329" i="9"/>
  <c r="AK329" i="9"/>
  <c r="AL329" i="9"/>
  <c r="F328" i="9"/>
  <c r="I328" i="9"/>
  <c r="J328" i="9"/>
  <c r="K328" i="9"/>
  <c r="L328" i="9"/>
  <c r="M328" i="9"/>
  <c r="N328" i="9"/>
  <c r="O328" i="9"/>
  <c r="P328" i="9"/>
  <c r="Q328" i="9"/>
  <c r="R328" i="9"/>
  <c r="S328" i="9"/>
  <c r="T328" i="9"/>
  <c r="U328" i="9"/>
  <c r="V328" i="9"/>
  <c r="W328" i="9"/>
  <c r="X328" i="9"/>
  <c r="Y328" i="9"/>
  <c r="Z328" i="9"/>
  <c r="AA328" i="9"/>
  <c r="AB328" i="9"/>
  <c r="AC328" i="9"/>
  <c r="AD328" i="9"/>
  <c r="AE328" i="9"/>
  <c r="AF328" i="9"/>
  <c r="AG328" i="9"/>
  <c r="AH328" i="9"/>
  <c r="AI328" i="9"/>
  <c r="AJ328" i="9"/>
  <c r="AK328" i="9"/>
  <c r="AL328" i="9"/>
  <c r="F327" i="9"/>
  <c r="I327" i="9"/>
  <c r="J327" i="9"/>
  <c r="K327" i="9"/>
  <c r="L327" i="9"/>
  <c r="M327" i="9"/>
  <c r="N327" i="9"/>
  <c r="O327" i="9"/>
  <c r="P327" i="9"/>
  <c r="Q327" i="9"/>
  <c r="R327" i="9"/>
  <c r="S327" i="9"/>
  <c r="T327" i="9"/>
  <c r="U327" i="9"/>
  <c r="V327" i="9"/>
  <c r="W327" i="9"/>
  <c r="X327" i="9"/>
  <c r="Y327" i="9"/>
  <c r="Z327" i="9"/>
  <c r="AA327" i="9"/>
  <c r="AB327" i="9"/>
  <c r="AC327" i="9"/>
  <c r="AD327" i="9"/>
  <c r="AE327" i="9"/>
  <c r="AF327" i="9"/>
  <c r="AG327" i="9"/>
  <c r="AH327" i="9"/>
  <c r="AI327" i="9"/>
  <c r="AJ327" i="9"/>
  <c r="AK327" i="9"/>
  <c r="AL327" i="9"/>
  <c r="I326" i="9"/>
  <c r="F326" i="9"/>
  <c r="J326" i="9"/>
  <c r="K326" i="9"/>
  <c r="L326" i="9"/>
  <c r="M326" i="9"/>
  <c r="N326" i="9"/>
  <c r="O326" i="9"/>
  <c r="P326" i="9"/>
  <c r="Q326" i="9"/>
  <c r="R326" i="9"/>
  <c r="S326" i="9"/>
  <c r="T326" i="9"/>
  <c r="U326" i="9"/>
  <c r="V326" i="9"/>
  <c r="W326" i="9"/>
  <c r="X326" i="9"/>
  <c r="Y326" i="9"/>
  <c r="Z326" i="9"/>
  <c r="AA326" i="9"/>
  <c r="AB326" i="9"/>
  <c r="AC326" i="9"/>
  <c r="AD326" i="9"/>
  <c r="AE326" i="9"/>
  <c r="AF326" i="9"/>
  <c r="AG326" i="9"/>
  <c r="AH326" i="9"/>
  <c r="AI326" i="9"/>
  <c r="AJ326" i="9"/>
  <c r="AK326" i="9"/>
  <c r="AL326" i="9"/>
  <c r="AM324" i="9"/>
  <c r="AN324" i="9"/>
  <c r="AO324" i="9"/>
  <c r="AP324" i="9"/>
  <c r="I311" i="9"/>
  <c r="F311" i="9"/>
  <c r="J311" i="9"/>
  <c r="K311" i="9"/>
  <c r="L311" i="9"/>
  <c r="M311" i="9"/>
  <c r="N311" i="9"/>
  <c r="O311" i="9"/>
  <c r="P311" i="9"/>
  <c r="Q311" i="9"/>
  <c r="R311" i="9"/>
  <c r="S311" i="9"/>
  <c r="T311" i="9"/>
  <c r="U311" i="9"/>
  <c r="V311" i="9"/>
  <c r="W311" i="9"/>
  <c r="X311" i="9"/>
  <c r="Y311" i="9"/>
  <c r="Z311" i="9"/>
  <c r="AA311" i="9"/>
  <c r="AB311" i="9"/>
  <c r="AC311" i="9"/>
  <c r="AD311" i="9"/>
  <c r="AE311" i="9"/>
  <c r="AF311" i="9"/>
  <c r="AG311" i="9"/>
  <c r="AH311" i="9"/>
  <c r="AI311" i="9"/>
  <c r="AJ311" i="9"/>
  <c r="AK311" i="9"/>
  <c r="AL311" i="9"/>
  <c r="I310" i="9"/>
  <c r="F310" i="9"/>
  <c r="J310" i="9"/>
  <c r="K310" i="9"/>
  <c r="L310" i="9"/>
  <c r="M310" i="9"/>
  <c r="N310" i="9"/>
  <c r="O310" i="9"/>
  <c r="P310" i="9"/>
  <c r="Q310" i="9"/>
  <c r="R310" i="9"/>
  <c r="S310" i="9"/>
  <c r="T310" i="9"/>
  <c r="U310" i="9"/>
  <c r="V310" i="9"/>
  <c r="W310" i="9"/>
  <c r="X310" i="9"/>
  <c r="Y310" i="9"/>
  <c r="Z310" i="9"/>
  <c r="AA310" i="9"/>
  <c r="AB310" i="9"/>
  <c r="AC310" i="9"/>
  <c r="AD310" i="9"/>
  <c r="AE310" i="9"/>
  <c r="AF310" i="9"/>
  <c r="AG310" i="9"/>
  <c r="AH310" i="9"/>
  <c r="AI310" i="9"/>
  <c r="AJ310" i="9"/>
  <c r="AK310" i="9"/>
  <c r="AL310" i="9"/>
  <c r="I309" i="9"/>
  <c r="F309" i="9"/>
  <c r="J309" i="9"/>
  <c r="K309" i="9"/>
  <c r="L309" i="9"/>
  <c r="M309" i="9"/>
  <c r="N309" i="9"/>
  <c r="O309" i="9"/>
  <c r="P309" i="9"/>
  <c r="Q309" i="9"/>
  <c r="R309" i="9"/>
  <c r="S309" i="9"/>
  <c r="T309" i="9"/>
  <c r="U309" i="9"/>
  <c r="V309" i="9"/>
  <c r="W309" i="9"/>
  <c r="X309" i="9"/>
  <c r="Y309" i="9"/>
  <c r="Z309" i="9"/>
  <c r="AA309" i="9"/>
  <c r="AB309" i="9"/>
  <c r="AC309" i="9"/>
  <c r="AD309" i="9"/>
  <c r="AE309" i="9"/>
  <c r="AF309" i="9"/>
  <c r="AG309" i="9"/>
  <c r="AH309" i="9"/>
  <c r="AI309" i="9"/>
  <c r="AJ309" i="9"/>
  <c r="AK309" i="9"/>
  <c r="AL309" i="9"/>
  <c r="I308" i="9"/>
  <c r="F308" i="9"/>
  <c r="J308" i="9"/>
  <c r="K308" i="9"/>
  <c r="L308" i="9"/>
  <c r="M308" i="9"/>
  <c r="N308" i="9"/>
  <c r="O308" i="9"/>
  <c r="P308" i="9"/>
  <c r="Q308" i="9"/>
  <c r="R308" i="9"/>
  <c r="S308" i="9"/>
  <c r="T308" i="9"/>
  <c r="U308" i="9"/>
  <c r="V308" i="9"/>
  <c r="W308" i="9"/>
  <c r="X308" i="9"/>
  <c r="Y308" i="9"/>
  <c r="Z308" i="9"/>
  <c r="AA308" i="9"/>
  <c r="AB308" i="9"/>
  <c r="AC308" i="9"/>
  <c r="AD308" i="9"/>
  <c r="AE308" i="9"/>
  <c r="AF308" i="9"/>
  <c r="AG308" i="9"/>
  <c r="AH308" i="9"/>
  <c r="AI308" i="9"/>
  <c r="AJ308" i="9"/>
  <c r="AK308" i="9"/>
  <c r="AL308" i="9"/>
  <c r="I307" i="9"/>
  <c r="F307" i="9"/>
  <c r="J307" i="9"/>
  <c r="K307" i="9"/>
  <c r="L307" i="9"/>
  <c r="M307" i="9"/>
  <c r="N307" i="9"/>
  <c r="O307" i="9"/>
  <c r="P307" i="9"/>
  <c r="Q307" i="9"/>
  <c r="R307" i="9"/>
  <c r="S307" i="9"/>
  <c r="T307" i="9"/>
  <c r="U307" i="9"/>
  <c r="V307" i="9"/>
  <c r="W307" i="9"/>
  <c r="X307" i="9"/>
  <c r="Y307" i="9"/>
  <c r="Z307" i="9"/>
  <c r="AA307" i="9"/>
  <c r="AB307" i="9"/>
  <c r="AC307" i="9"/>
  <c r="AD307" i="9"/>
  <c r="AE307" i="9"/>
  <c r="AF307" i="9"/>
  <c r="AG307" i="9"/>
  <c r="AH307" i="9"/>
  <c r="AI307" i="9"/>
  <c r="AJ307" i="9"/>
  <c r="AK307" i="9"/>
  <c r="AL307" i="9"/>
  <c r="I306" i="9"/>
  <c r="F306" i="9"/>
  <c r="J306" i="9"/>
  <c r="K306" i="9"/>
  <c r="L306" i="9"/>
  <c r="M306" i="9"/>
  <c r="N306" i="9"/>
  <c r="O306" i="9"/>
  <c r="P306" i="9"/>
  <c r="Q306" i="9"/>
  <c r="R306" i="9"/>
  <c r="S306" i="9"/>
  <c r="T306" i="9"/>
  <c r="U306" i="9"/>
  <c r="V306" i="9"/>
  <c r="W306" i="9"/>
  <c r="X306" i="9"/>
  <c r="Y306" i="9"/>
  <c r="Z306" i="9"/>
  <c r="AA306" i="9"/>
  <c r="AB306" i="9"/>
  <c r="AC306" i="9"/>
  <c r="AD306" i="9"/>
  <c r="AE306" i="9"/>
  <c r="AF306" i="9"/>
  <c r="AG306" i="9"/>
  <c r="AH306" i="9"/>
  <c r="AI306" i="9"/>
  <c r="AJ306" i="9"/>
  <c r="AK306" i="9"/>
  <c r="AL306" i="9"/>
  <c r="I305" i="9"/>
  <c r="F305" i="9"/>
  <c r="J305" i="9"/>
  <c r="K305" i="9"/>
  <c r="L305" i="9"/>
  <c r="M305" i="9"/>
  <c r="N305" i="9"/>
  <c r="O305" i="9"/>
  <c r="P305" i="9"/>
  <c r="Q305" i="9"/>
  <c r="R305" i="9"/>
  <c r="S305" i="9"/>
  <c r="T305" i="9"/>
  <c r="U305" i="9"/>
  <c r="V305" i="9"/>
  <c r="W305" i="9"/>
  <c r="X305" i="9"/>
  <c r="Y305" i="9"/>
  <c r="Z305" i="9"/>
  <c r="AA305" i="9"/>
  <c r="AB305" i="9"/>
  <c r="AC305" i="9"/>
  <c r="AD305" i="9"/>
  <c r="AE305" i="9"/>
  <c r="AF305" i="9"/>
  <c r="AG305" i="9"/>
  <c r="AH305" i="9"/>
  <c r="AI305" i="9"/>
  <c r="AJ305" i="9"/>
  <c r="AK305" i="9"/>
  <c r="AL305" i="9"/>
  <c r="F304" i="9"/>
  <c r="I304" i="9"/>
  <c r="J304" i="9"/>
  <c r="K304" i="9"/>
  <c r="L304" i="9"/>
  <c r="M304" i="9"/>
  <c r="N304" i="9"/>
  <c r="O304" i="9"/>
  <c r="P304" i="9"/>
  <c r="Q304" i="9"/>
  <c r="R304" i="9"/>
  <c r="S304" i="9"/>
  <c r="T304" i="9"/>
  <c r="U304" i="9"/>
  <c r="V304" i="9"/>
  <c r="W304" i="9"/>
  <c r="X304" i="9"/>
  <c r="Y304" i="9"/>
  <c r="Z304" i="9"/>
  <c r="AA304" i="9"/>
  <c r="AB304" i="9"/>
  <c r="AC304" i="9"/>
  <c r="AD304" i="9"/>
  <c r="AE304" i="9"/>
  <c r="AF304" i="9"/>
  <c r="AG304" i="9"/>
  <c r="AH304" i="9"/>
  <c r="AI304" i="9"/>
  <c r="AJ304" i="9"/>
  <c r="AK304" i="9"/>
  <c r="AL304" i="9"/>
  <c r="I303" i="9"/>
  <c r="F303" i="9"/>
  <c r="J303" i="9"/>
  <c r="K303" i="9"/>
  <c r="L303" i="9"/>
  <c r="M303" i="9"/>
  <c r="N303" i="9"/>
  <c r="O303" i="9"/>
  <c r="P303" i="9"/>
  <c r="Q303" i="9"/>
  <c r="R303" i="9"/>
  <c r="S303" i="9"/>
  <c r="T303" i="9"/>
  <c r="U303" i="9"/>
  <c r="V303" i="9"/>
  <c r="W303" i="9"/>
  <c r="X303" i="9"/>
  <c r="Y303" i="9"/>
  <c r="Z303" i="9"/>
  <c r="AA303" i="9"/>
  <c r="AB303" i="9"/>
  <c r="AC303" i="9"/>
  <c r="AD303" i="9"/>
  <c r="AE303" i="9"/>
  <c r="AF303" i="9"/>
  <c r="AG303" i="9"/>
  <c r="AH303" i="9"/>
  <c r="AI303" i="9"/>
  <c r="AJ303" i="9"/>
  <c r="AK303" i="9"/>
  <c r="AL303" i="9"/>
  <c r="I302" i="9"/>
  <c r="F302" i="9"/>
  <c r="J302" i="9"/>
  <c r="K302" i="9"/>
  <c r="L302" i="9"/>
  <c r="M302" i="9"/>
  <c r="N302" i="9"/>
  <c r="O302" i="9"/>
  <c r="P302" i="9"/>
  <c r="Q302" i="9"/>
  <c r="R302" i="9"/>
  <c r="S302" i="9"/>
  <c r="T302" i="9"/>
  <c r="U302" i="9"/>
  <c r="V302" i="9"/>
  <c r="W302" i="9"/>
  <c r="X302" i="9"/>
  <c r="Y302" i="9"/>
  <c r="Z302" i="9"/>
  <c r="AA302" i="9"/>
  <c r="AB302" i="9"/>
  <c r="AC302" i="9"/>
  <c r="AD302" i="9"/>
  <c r="AE302" i="9"/>
  <c r="AF302" i="9"/>
  <c r="AG302" i="9"/>
  <c r="AH302" i="9"/>
  <c r="AI302" i="9"/>
  <c r="AJ302" i="9"/>
  <c r="AK302" i="9"/>
  <c r="AL302" i="9"/>
  <c r="I301" i="9"/>
  <c r="F301" i="9"/>
  <c r="J301" i="9"/>
  <c r="K301" i="9"/>
  <c r="L301" i="9"/>
  <c r="M301" i="9"/>
  <c r="N301" i="9"/>
  <c r="O301" i="9"/>
  <c r="P301" i="9"/>
  <c r="Q301" i="9"/>
  <c r="R301" i="9"/>
  <c r="S301" i="9"/>
  <c r="T301" i="9"/>
  <c r="U301" i="9"/>
  <c r="V301" i="9"/>
  <c r="W301" i="9"/>
  <c r="X301" i="9"/>
  <c r="Y301" i="9"/>
  <c r="Z301" i="9"/>
  <c r="AA301" i="9"/>
  <c r="AB301" i="9"/>
  <c r="AC301" i="9"/>
  <c r="AD301" i="9"/>
  <c r="AE301" i="9"/>
  <c r="AF301" i="9"/>
  <c r="AG301" i="9"/>
  <c r="AH301" i="9"/>
  <c r="AI301" i="9"/>
  <c r="AJ301" i="9"/>
  <c r="AK301" i="9"/>
  <c r="AL301" i="9"/>
  <c r="F300" i="9"/>
  <c r="I300" i="9"/>
  <c r="J300" i="9"/>
  <c r="K300" i="9"/>
  <c r="L300" i="9"/>
  <c r="M300" i="9"/>
  <c r="N300" i="9"/>
  <c r="O300" i="9"/>
  <c r="P300" i="9"/>
  <c r="Q300" i="9"/>
  <c r="R300" i="9"/>
  <c r="S300" i="9"/>
  <c r="T300" i="9"/>
  <c r="U300" i="9"/>
  <c r="V300" i="9"/>
  <c r="W300" i="9"/>
  <c r="X300" i="9"/>
  <c r="Y300" i="9"/>
  <c r="Z300" i="9"/>
  <c r="AA300" i="9"/>
  <c r="AB300" i="9"/>
  <c r="AC300" i="9"/>
  <c r="AD300" i="9"/>
  <c r="AE300" i="9"/>
  <c r="AF300" i="9"/>
  <c r="AG300" i="9"/>
  <c r="AH300" i="9"/>
  <c r="AI300" i="9"/>
  <c r="AJ300" i="9"/>
  <c r="AK300" i="9"/>
  <c r="AL300" i="9"/>
  <c r="I299" i="9"/>
  <c r="F299" i="9"/>
  <c r="J299" i="9"/>
  <c r="K299" i="9"/>
  <c r="L299" i="9"/>
  <c r="M299" i="9"/>
  <c r="N299" i="9"/>
  <c r="O299" i="9"/>
  <c r="P299" i="9"/>
  <c r="Q299" i="9"/>
  <c r="R299" i="9"/>
  <c r="S299" i="9"/>
  <c r="T299" i="9"/>
  <c r="U299" i="9"/>
  <c r="V299" i="9"/>
  <c r="W299" i="9"/>
  <c r="X299" i="9"/>
  <c r="Y299" i="9"/>
  <c r="Z299" i="9"/>
  <c r="AA299" i="9"/>
  <c r="AB299" i="9"/>
  <c r="AC299" i="9"/>
  <c r="AD299" i="9"/>
  <c r="AE299" i="9"/>
  <c r="AF299" i="9"/>
  <c r="AG299" i="9"/>
  <c r="AH299" i="9"/>
  <c r="AI299" i="9"/>
  <c r="AJ299" i="9"/>
  <c r="AK299" i="9"/>
  <c r="AL299" i="9"/>
  <c r="F298" i="9"/>
  <c r="I298" i="9"/>
  <c r="J298" i="9"/>
  <c r="K298" i="9"/>
  <c r="L298" i="9"/>
  <c r="M298" i="9"/>
  <c r="N298" i="9"/>
  <c r="O298" i="9"/>
  <c r="P298" i="9"/>
  <c r="Q298" i="9"/>
  <c r="R298" i="9"/>
  <c r="S298" i="9"/>
  <c r="T298" i="9"/>
  <c r="U298" i="9"/>
  <c r="V298" i="9"/>
  <c r="W298" i="9"/>
  <c r="X298" i="9"/>
  <c r="Y298" i="9"/>
  <c r="Z298" i="9"/>
  <c r="AA298" i="9"/>
  <c r="AB298" i="9"/>
  <c r="AC298" i="9"/>
  <c r="AD298" i="9"/>
  <c r="AE298" i="9"/>
  <c r="AF298" i="9"/>
  <c r="AG298" i="9"/>
  <c r="AH298" i="9"/>
  <c r="AI298" i="9"/>
  <c r="AJ298" i="9"/>
  <c r="AK298" i="9"/>
  <c r="AL298" i="9"/>
  <c r="I297" i="9"/>
  <c r="F297" i="9"/>
  <c r="J297" i="9"/>
  <c r="K297" i="9"/>
  <c r="L297" i="9"/>
  <c r="M297" i="9"/>
  <c r="N297" i="9"/>
  <c r="O297" i="9"/>
  <c r="P297" i="9"/>
  <c r="Q297" i="9"/>
  <c r="R297" i="9"/>
  <c r="S297" i="9"/>
  <c r="T297" i="9"/>
  <c r="U297" i="9"/>
  <c r="V297" i="9"/>
  <c r="W297" i="9"/>
  <c r="X297" i="9"/>
  <c r="Y297" i="9"/>
  <c r="Z297" i="9"/>
  <c r="AA297" i="9"/>
  <c r="AB297" i="9"/>
  <c r="AC297" i="9"/>
  <c r="AD297" i="9"/>
  <c r="AE297" i="9"/>
  <c r="AF297" i="9"/>
  <c r="AG297" i="9"/>
  <c r="AH297" i="9"/>
  <c r="AI297" i="9"/>
  <c r="AJ297" i="9"/>
  <c r="AK297" i="9"/>
  <c r="AL297" i="9"/>
  <c r="F296" i="9"/>
  <c r="I296" i="9"/>
  <c r="J296" i="9"/>
  <c r="K296" i="9"/>
  <c r="L296" i="9"/>
  <c r="M296" i="9"/>
  <c r="N296" i="9"/>
  <c r="O296" i="9"/>
  <c r="P296" i="9"/>
  <c r="Q296" i="9"/>
  <c r="R296" i="9"/>
  <c r="S296" i="9"/>
  <c r="T296" i="9"/>
  <c r="U296" i="9"/>
  <c r="V296" i="9"/>
  <c r="W296" i="9"/>
  <c r="X296" i="9"/>
  <c r="Y296" i="9"/>
  <c r="Z296" i="9"/>
  <c r="AA296" i="9"/>
  <c r="AB296" i="9"/>
  <c r="AC296" i="9"/>
  <c r="AD296" i="9"/>
  <c r="AE296" i="9"/>
  <c r="AF296" i="9"/>
  <c r="AG296" i="9"/>
  <c r="AH296" i="9"/>
  <c r="AI296" i="9"/>
  <c r="AJ296" i="9"/>
  <c r="AK296" i="9"/>
  <c r="AL296" i="9"/>
  <c r="F295" i="9"/>
  <c r="J295" i="9"/>
  <c r="K295" i="9"/>
  <c r="L295" i="9"/>
  <c r="M295" i="9"/>
  <c r="N295" i="9"/>
  <c r="O295" i="9"/>
  <c r="P295" i="9"/>
  <c r="Q295" i="9"/>
  <c r="R295" i="9"/>
  <c r="S295" i="9"/>
  <c r="T295" i="9"/>
  <c r="U295" i="9"/>
  <c r="V295" i="9"/>
  <c r="W295" i="9"/>
  <c r="X295" i="9"/>
  <c r="Y295" i="9"/>
  <c r="Z295" i="9"/>
  <c r="AA295" i="9"/>
  <c r="AB295" i="9"/>
  <c r="AC295" i="9"/>
  <c r="AD295" i="9"/>
  <c r="AE295" i="9"/>
  <c r="AF295" i="9"/>
  <c r="AG295" i="9"/>
  <c r="AH295" i="9"/>
  <c r="AI295" i="9"/>
  <c r="AJ295" i="9"/>
  <c r="AK295" i="9"/>
  <c r="AL295" i="9"/>
  <c r="F294" i="9"/>
  <c r="I294" i="9"/>
  <c r="J294" i="9"/>
  <c r="K294" i="9"/>
  <c r="L294" i="9"/>
  <c r="M294" i="9"/>
  <c r="N294" i="9"/>
  <c r="O294" i="9"/>
  <c r="P294" i="9"/>
  <c r="Q294" i="9"/>
  <c r="R294" i="9"/>
  <c r="S294" i="9"/>
  <c r="T294" i="9"/>
  <c r="U294" i="9"/>
  <c r="V294" i="9"/>
  <c r="W294" i="9"/>
  <c r="X294" i="9"/>
  <c r="Y294" i="9"/>
  <c r="Z294" i="9"/>
  <c r="AA294" i="9"/>
  <c r="AB294" i="9"/>
  <c r="AC294" i="9"/>
  <c r="AD294" i="9"/>
  <c r="AE294" i="9"/>
  <c r="AF294" i="9"/>
  <c r="AG294" i="9"/>
  <c r="AH294" i="9"/>
  <c r="AI294" i="9"/>
  <c r="AJ294" i="9"/>
  <c r="AK294" i="9"/>
  <c r="AL294" i="9"/>
  <c r="P292" i="9"/>
  <c r="Q292" i="9"/>
  <c r="W292" i="9"/>
  <c r="AB292" i="9"/>
  <c r="AM292" i="9"/>
  <c r="AN292" i="9"/>
  <c r="AO292" i="9"/>
  <c r="AP292" i="9"/>
  <c r="F278" i="9"/>
  <c r="J278" i="9"/>
  <c r="J292" i="9" s="1"/>
  <c r="K278" i="9"/>
  <c r="K292" i="9" s="1"/>
  <c r="L278" i="9"/>
  <c r="L292" i="9" s="1"/>
  <c r="M278" i="9"/>
  <c r="M292" i="9" s="1"/>
  <c r="N278" i="9"/>
  <c r="N292" i="9" s="1"/>
  <c r="O278" i="9"/>
  <c r="O292" i="9" s="1"/>
  <c r="P278" i="9"/>
  <c r="Q278" i="9"/>
  <c r="R278" i="9"/>
  <c r="R292" i="9" s="1"/>
  <c r="S278" i="9"/>
  <c r="S292" i="9" s="1"/>
  <c r="T278" i="9"/>
  <c r="T292" i="9" s="1"/>
  <c r="U278" i="9"/>
  <c r="U292" i="9" s="1"/>
  <c r="V278" i="9"/>
  <c r="V292" i="9" s="1"/>
  <c r="W278" i="9"/>
  <c r="X278" i="9"/>
  <c r="X292" i="9" s="1"/>
  <c r="Y278" i="9"/>
  <c r="Y292" i="9" s="1"/>
  <c r="Z278" i="9"/>
  <c r="Z292" i="9" s="1"/>
  <c r="AA278" i="9"/>
  <c r="AA292" i="9" s="1"/>
  <c r="AB278" i="9"/>
  <c r="AC278" i="9"/>
  <c r="AC292" i="9" s="1"/>
  <c r="AD278" i="9"/>
  <c r="AD292" i="9" s="1"/>
  <c r="AE278" i="9"/>
  <c r="AE292" i="9" s="1"/>
  <c r="AF278" i="9"/>
  <c r="AF292" i="9" s="1"/>
  <c r="AG278" i="9"/>
  <c r="AG292" i="9" s="1"/>
  <c r="AH278" i="9"/>
  <c r="AH292" i="9" s="1"/>
  <c r="AI278" i="9"/>
  <c r="AI292" i="9" s="1"/>
  <c r="AJ278" i="9"/>
  <c r="AJ292" i="9" s="1"/>
  <c r="AK278" i="9"/>
  <c r="AK292" i="9" s="1"/>
  <c r="AL278" i="9"/>
  <c r="AL292" i="9" s="1"/>
  <c r="AM276" i="9"/>
  <c r="AN276" i="9"/>
  <c r="AO276" i="9"/>
  <c r="AP276" i="9"/>
  <c r="I260" i="9"/>
  <c r="F260" i="9"/>
  <c r="J260" i="9"/>
  <c r="K260" i="9"/>
  <c r="L260" i="9"/>
  <c r="M260" i="9"/>
  <c r="N260" i="9"/>
  <c r="O260" i="9"/>
  <c r="P260" i="9"/>
  <c r="Q260" i="9"/>
  <c r="R260" i="9"/>
  <c r="S260" i="9"/>
  <c r="T260" i="9"/>
  <c r="U260" i="9"/>
  <c r="V260" i="9"/>
  <c r="W260" i="9"/>
  <c r="X260" i="9"/>
  <c r="Y260" i="9"/>
  <c r="Z260" i="9"/>
  <c r="AA260" i="9"/>
  <c r="AB260" i="9"/>
  <c r="AC260" i="9"/>
  <c r="AD260" i="9"/>
  <c r="AE260" i="9"/>
  <c r="AF260" i="9"/>
  <c r="AG260" i="9"/>
  <c r="AH260" i="9"/>
  <c r="AI260" i="9"/>
  <c r="AJ260" i="9"/>
  <c r="AK260" i="9"/>
  <c r="AL260" i="9"/>
  <c r="I259" i="9"/>
  <c r="F259" i="9"/>
  <c r="J259" i="9"/>
  <c r="K259" i="9"/>
  <c r="L259" i="9"/>
  <c r="M259" i="9"/>
  <c r="N259" i="9"/>
  <c r="O259" i="9"/>
  <c r="P259" i="9"/>
  <c r="Q259" i="9"/>
  <c r="R259" i="9"/>
  <c r="S259" i="9"/>
  <c r="T259" i="9"/>
  <c r="U259" i="9"/>
  <c r="V259" i="9"/>
  <c r="W259" i="9"/>
  <c r="X259" i="9"/>
  <c r="Y259" i="9"/>
  <c r="Z259" i="9"/>
  <c r="AA259" i="9"/>
  <c r="AB259" i="9"/>
  <c r="AC259" i="9"/>
  <c r="AD259" i="9"/>
  <c r="AE259" i="9"/>
  <c r="AF259" i="9"/>
  <c r="AG259" i="9"/>
  <c r="AH259" i="9"/>
  <c r="AI259" i="9"/>
  <c r="AJ259" i="9"/>
  <c r="AK259" i="9"/>
  <c r="AL259" i="9"/>
  <c r="F258" i="9"/>
  <c r="J258" i="9"/>
  <c r="K258" i="9"/>
  <c r="L258" i="9"/>
  <c r="M258" i="9"/>
  <c r="N258" i="9"/>
  <c r="O258" i="9"/>
  <c r="P258" i="9"/>
  <c r="Q258" i="9"/>
  <c r="R258" i="9"/>
  <c r="S258" i="9"/>
  <c r="T258" i="9"/>
  <c r="U258" i="9"/>
  <c r="V258" i="9"/>
  <c r="W258" i="9"/>
  <c r="X258" i="9"/>
  <c r="Y258" i="9"/>
  <c r="Z258" i="9"/>
  <c r="AA258" i="9"/>
  <c r="AB258" i="9"/>
  <c r="AC258" i="9"/>
  <c r="AD258" i="9"/>
  <c r="AE258" i="9"/>
  <c r="AF258" i="9"/>
  <c r="AG258" i="9"/>
  <c r="AH258" i="9"/>
  <c r="AI258" i="9"/>
  <c r="AJ258" i="9"/>
  <c r="AK258" i="9"/>
  <c r="AL258" i="9"/>
  <c r="I257" i="9"/>
  <c r="F257" i="9"/>
  <c r="J257" i="9"/>
  <c r="K257" i="9"/>
  <c r="L257" i="9"/>
  <c r="M257" i="9"/>
  <c r="N257" i="9"/>
  <c r="O257" i="9"/>
  <c r="P257" i="9"/>
  <c r="Q257" i="9"/>
  <c r="R257" i="9"/>
  <c r="S257" i="9"/>
  <c r="T257" i="9"/>
  <c r="U257" i="9"/>
  <c r="V257" i="9"/>
  <c r="W257" i="9"/>
  <c r="X257" i="9"/>
  <c r="Y257" i="9"/>
  <c r="Z257" i="9"/>
  <c r="AA257" i="9"/>
  <c r="AB257" i="9"/>
  <c r="AC257" i="9"/>
  <c r="AD257" i="9"/>
  <c r="AE257" i="9"/>
  <c r="AF257" i="9"/>
  <c r="AG257" i="9"/>
  <c r="AH257" i="9"/>
  <c r="AI257" i="9"/>
  <c r="AJ257" i="9"/>
  <c r="AK257" i="9"/>
  <c r="AL257" i="9"/>
  <c r="F256" i="9"/>
  <c r="I256" i="9"/>
  <c r="J256" i="9"/>
  <c r="K256" i="9"/>
  <c r="L256" i="9"/>
  <c r="M256" i="9"/>
  <c r="N256" i="9"/>
  <c r="O256" i="9"/>
  <c r="P256" i="9"/>
  <c r="Q256" i="9"/>
  <c r="R256" i="9"/>
  <c r="S256" i="9"/>
  <c r="T256" i="9"/>
  <c r="U256" i="9"/>
  <c r="V256" i="9"/>
  <c r="W256" i="9"/>
  <c r="X256" i="9"/>
  <c r="Y256" i="9"/>
  <c r="Z256" i="9"/>
  <c r="AA256" i="9"/>
  <c r="AB256" i="9"/>
  <c r="AC256" i="9"/>
  <c r="AD256" i="9"/>
  <c r="AE256" i="9"/>
  <c r="AF256" i="9"/>
  <c r="AG256" i="9"/>
  <c r="AH256" i="9"/>
  <c r="AI256" i="9"/>
  <c r="AJ256" i="9"/>
  <c r="AK256" i="9"/>
  <c r="AL256" i="9"/>
  <c r="F255" i="9"/>
  <c r="I255" i="9"/>
  <c r="J255" i="9"/>
  <c r="K255" i="9"/>
  <c r="L255" i="9"/>
  <c r="M255" i="9"/>
  <c r="N255" i="9"/>
  <c r="O255" i="9"/>
  <c r="P255" i="9"/>
  <c r="Q255" i="9"/>
  <c r="R255" i="9"/>
  <c r="S255" i="9"/>
  <c r="T255" i="9"/>
  <c r="U255" i="9"/>
  <c r="V255" i="9"/>
  <c r="W255" i="9"/>
  <c r="X255" i="9"/>
  <c r="Y255" i="9"/>
  <c r="Z255" i="9"/>
  <c r="AA255" i="9"/>
  <c r="AB255" i="9"/>
  <c r="AC255" i="9"/>
  <c r="AD255" i="9"/>
  <c r="AE255" i="9"/>
  <c r="AF255" i="9"/>
  <c r="AG255" i="9"/>
  <c r="AH255" i="9"/>
  <c r="AI255" i="9"/>
  <c r="AJ255" i="9"/>
  <c r="AK255" i="9"/>
  <c r="AL255" i="9"/>
  <c r="F254" i="9"/>
  <c r="I254" i="9"/>
  <c r="J254" i="9"/>
  <c r="K254" i="9"/>
  <c r="L254" i="9"/>
  <c r="M254" i="9"/>
  <c r="N254" i="9"/>
  <c r="O254" i="9"/>
  <c r="P254" i="9"/>
  <c r="Q254" i="9"/>
  <c r="R254" i="9"/>
  <c r="S254" i="9"/>
  <c r="T254" i="9"/>
  <c r="U254" i="9"/>
  <c r="V254" i="9"/>
  <c r="W254" i="9"/>
  <c r="X254" i="9"/>
  <c r="Y254" i="9"/>
  <c r="Z254" i="9"/>
  <c r="AA254" i="9"/>
  <c r="AB254" i="9"/>
  <c r="AC254" i="9"/>
  <c r="AD254" i="9"/>
  <c r="AE254" i="9"/>
  <c r="AF254" i="9"/>
  <c r="AG254" i="9"/>
  <c r="AH254" i="9"/>
  <c r="AI254" i="9"/>
  <c r="AJ254" i="9"/>
  <c r="AK254" i="9"/>
  <c r="AL254" i="9"/>
  <c r="I253" i="9"/>
  <c r="F253" i="9"/>
  <c r="J253" i="9"/>
  <c r="K253" i="9"/>
  <c r="L253" i="9"/>
  <c r="M253" i="9"/>
  <c r="N253" i="9"/>
  <c r="O253" i="9"/>
  <c r="P253" i="9"/>
  <c r="Q253" i="9"/>
  <c r="R253" i="9"/>
  <c r="S253" i="9"/>
  <c r="T253" i="9"/>
  <c r="U253" i="9"/>
  <c r="V253" i="9"/>
  <c r="W253" i="9"/>
  <c r="X253" i="9"/>
  <c r="Y253" i="9"/>
  <c r="Z253" i="9"/>
  <c r="AA253" i="9"/>
  <c r="AB253" i="9"/>
  <c r="AC253" i="9"/>
  <c r="AD253" i="9"/>
  <c r="AE253" i="9"/>
  <c r="AF253" i="9"/>
  <c r="AG253" i="9"/>
  <c r="AH253" i="9"/>
  <c r="AI253" i="9"/>
  <c r="AJ253" i="9"/>
  <c r="AK253" i="9"/>
  <c r="AL253" i="9"/>
  <c r="I252" i="9"/>
  <c r="F252" i="9"/>
  <c r="J252" i="9"/>
  <c r="K252" i="9"/>
  <c r="L252" i="9"/>
  <c r="M252" i="9"/>
  <c r="N252" i="9"/>
  <c r="O252" i="9"/>
  <c r="P252" i="9"/>
  <c r="Q252" i="9"/>
  <c r="R252" i="9"/>
  <c r="S252" i="9"/>
  <c r="T252" i="9"/>
  <c r="U252" i="9"/>
  <c r="V252" i="9"/>
  <c r="W252" i="9"/>
  <c r="X252" i="9"/>
  <c r="Y252" i="9"/>
  <c r="Z252" i="9"/>
  <c r="AA252" i="9"/>
  <c r="AB252" i="9"/>
  <c r="AC252" i="9"/>
  <c r="AD252" i="9"/>
  <c r="AE252" i="9"/>
  <c r="AF252" i="9"/>
  <c r="AG252" i="9"/>
  <c r="AH252" i="9"/>
  <c r="AI252" i="9"/>
  <c r="AJ252" i="9"/>
  <c r="AK252" i="9"/>
  <c r="AL252" i="9"/>
  <c r="I251" i="9"/>
  <c r="F251" i="9"/>
  <c r="J251" i="9"/>
  <c r="K251" i="9"/>
  <c r="L251" i="9"/>
  <c r="M251" i="9"/>
  <c r="N251" i="9"/>
  <c r="O251" i="9"/>
  <c r="P251" i="9"/>
  <c r="Q251" i="9"/>
  <c r="R251" i="9"/>
  <c r="S251" i="9"/>
  <c r="T251" i="9"/>
  <c r="U251" i="9"/>
  <c r="V251" i="9"/>
  <c r="W251" i="9"/>
  <c r="X251" i="9"/>
  <c r="Y251" i="9"/>
  <c r="Z251" i="9"/>
  <c r="AA251" i="9"/>
  <c r="AB251" i="9"/>
  <c r="AC251" i="9"/>
  <c r="AD251" i="9"/>
  <c r="AE251" i="9"/>
  <c r="AF251" i="9"/>
  <c r="AG251" i="9"/>
  <c r="AH251" i="9"/>
  <c r="AI251" i="9"/>
  <c r="AJ251" i="9"/>
  <c r="AK251" i="9"/>
  <c r="AL251" i="9"/>
  <c r="F250" i="9"/>
  <c r="I250" i="9"/>
  <c r="J250" i="9"/>
  <c r="K250" i="9"/>
  <c r="L250" i="9"/>
  <c r="M250" i="9"/>
  <c r="N250" i="9"/>
  <c r="O250" i="9"/>
  <c r="P250" i="9"/>
  <c r="Q250" i="9"/>
  <c r="R250" i="9"/>
  <c r="S250" i="9"/>
  <c r="T250" i="9"/>
  <c r="U250" i="9"/>
  <c r="V250" i="9"/>
  <c r="W250" i="9"/>
  <c r="X250" i="9"/>
  <c r="Y250" i="9"/>
  <c r="Z250" i="9"/>
  <c r="AA250" i="9"/>
  <c r="AB250" i="9"/>
  <c r="AC250" i="9"/>
  <c r="AD250" i="9"/>
  <c r="AE250" i="9"/>
  <c r="AF250" i="9"/>
  <c r="AG250" i="9"/>
  <c r="AH250" i="9"/>
  <c r="AI250" i="9"/>
  <c r="AJ250" i="9"/>
  <c r="AK250" i="9"/>
  <c r="AL250" i="9"/>
  <c r="I249" i="9"/>
  <c r="F249" i="9"/>
  <c r="J249" i="9"/>
  <c r="K249" i="9"/>
  <c r="L249" i="9"/>
  <c r="M249" i="9"/>
  <c r="N249" i="9"/>
  <c r="O249" i="9"/>
  <c r="P249" i="9"/>
  <c r="Q249" i="9"/>
  <c r="R249" i="9"/>
  <c r="S249" i="9"/>
  <c r="T249" i="9"/>
  <c r="U249" i="9"/>
  <c r="V249" i="9"/>
  <c r="W249" i="9"/>
  <c r="X249" i="9"/>
  <c r="Y249" i="9"/>
  <c r="Z249" i="9"/>
  <c r="AA249" i="9"/>
  <c r="AB249" i="9"/>
  <c r="AC249" i="9"/>
  <c r="AD249" i="9"/>
  <c r="AE249" i="9"/>
  <c r="AF249" i="9"/>
  <c r="AG249" i="9"/>
  <c r="AH249" i="9"/>
  <c r="AI249" i="9"/>
  <c r="AJ249" i="9"/>
  <c r="AK249" i="9"/>
  <c r="AL249" i="9"/>
  <c r="F248" i="9"/>
  <c r="I248" i="9"/>
  <c r="J248" i="9"/>
  <c r="K248" i="9"/>
  <c r="L248" i="9"/>
  <c r="M248" i="9"/>
  <c r="N248" i="9"/>
  <c r="O248" i="9"/>
  <c r="P248" i="9"/>
  <c r="Q248" i="9"/>
  <c r="R248" i="9"/>
  <c r="S248" i="9"/>
  <c r="T248" i="9"/>
  <c r="U248" i="9"/>
  <c r="V248" i="9"/>
  <c r="W248" i="9"/>
  <c r="X248" i="9"/>
  <c r="Y248" i="9"/>
  <c r="Z248" i="9"/>
  <c r="AA248" i="9"/>
  <c r="AB248" i="9"/>
  <c r="AC248" i="9"/>
  <c r="AD248" i="9"/>
  <c r="AE248" i="9"/>
  <c r="AF248" i="9"/>
  <c r="AG248" i="9"/>
  <c r="AH248" i="9"/>
  <c r="AI248" i="9"/>
  <c r="AJ248" i="9"/>
  <c r="AK248" i="9"/>
  <c r="AL248" i="9"/>
  <c r="F247" i="9"/>
  <c r="J247" i="9"/>
  <c r="K247" i="9"/>
  <c r="L247" i="9"/>
  <c r="M247" i="9"/>
  <c r="N247" i="9"/>
  <c r="O247" i="9"/>
  <c r="P247" i="9"/>
  <c r="Q247" i="9"/>
  <c r="R247" i="9"/>
  <c r="S247" i="9"/>
  <c r="T247" i="9"/>
  <c r="U247" i="9"/>
  <c r="V247" i="9"/>
  <c r="W247" i="9"/>
  <c r="X247" i="9"/>
  <c r="Y247" i="9"/>
  <c r="Z247" i="9"/>
  <c r="AA247" i="9"/>
  <c r="AB247" i="9"/>
  <c r="AC247" i="9"/>
  <c r="AD247" i="9"/>
  <c r="AE247" i="9"/>
  <c r="AF247" i="9"/>
  <c r="AG247" i="9"/>
  <c r="AH247" i="9"/>
  <c r="AI247" i="9"/>
  <c r="AJ247" i="9"/>
  <c r="AK247" i="9"/>
  <c r="AL247" i="9"/>
  <c r="F246" i="9"/>
  <c r="I246" i="9"/>
  <c r="J246" i="9"/>
  <c r="K246" i="9"/>
  <c r="L246" i="9"/>
  <c r="M246" i="9"/>
  <c r="N246" i="9"/>
  <c r="O246" i="9"/>
  <c r="P246" i="9"/>
  <c r="Q246" i="9"/>
  <c r="R246" i="9"/>
  <c r="S246" i="9"/>
  <c r="T246" i="9"/>
  <c r="U246" i="9"/>
  <c r="V246" i="9"/>
  <c r="W246" i="9"/>
  <c r="X246" i="9"/>
  <c r="Y246" i="9"/>
  <c r="Z246" i="9"/>
  <c r="AA246" i="9"/>
  <c r="AB246" i="9"/>
  <c r="AC246" i="9"/>
  <c r="AD246" i="9"/>
  <c r="AE246" i="9"/>
  <c r="AF246" i="9"/>
  <c r="AG246" i="9"/>
  <c r="AH246" i="9"/>
  <c r="AI246" i="9"/>
  <c r="AJ246" i="9"/>
  <c r="AK246" i="9"/>
  <c r="AL246" i="9"/>
  <c r="AM244" i="9"/>
  <c r="AN244" i="9"/>
  <c r="AO244" i="9"/>
  <c r="AP244" i="9"/>
  <c r="I235" i="9"/>
  <c r="F235" i="9"/>
  <c r="J235" i="9"/>
  <c r="K235" i="9"/>
  <c r="L235" i="9"/>
  <c r="M235" i="9"/>
  <c r="N235" i="9"/>
  <c r="O235" i="9"/>
  <c r="P235" i="9"/>
  <c r="Q235" i="9"/>
  <c r="R235" i="9"/>
  <c r="S235" i="9"/>
  <c r="T235" i="9"/>
  <c r="U235" i="9"/>
  <c r="V235" i="9"/>
  <c r="W235" i="9"/>
  <c r="X235" i="9"/>
  <c r="Y235" i="9"/>
  <c r="Z235" i="9"/>
  <c r="AA235" i="9"/>
  <c r="AB235" i="9"/>
  <c r="AC235" i="9"/>
  <c r="AD235" i="9"/>
  <c r="AE235" i="9"/>
  <c r="AF235" i="9"/>
  <c r="AG235" i="9"/>
  <c r="AH235" i="9"/>
  <c r="AI235" i="9"/>
  <c r="AJ235" i="9"/>
  <c r="AK235" i="9"/>
  <c r="AL235" i="9"/>
  <c r="I234" i="9"/>
  <c r="F234" i="9"/>
  <c r="J234" i="9"/>
  <c r="K234" i="9"/>
  <c r="L234" i="9"/>
  <c r="M234" i="9"/>
  <c r="N234" i="9"/>
  <c r="O234" i="9"/>
  <c r="P234" i="9"/>
  <c r="Q234" i="9"/>
  <c r="R234" i="9"/>
  <c r="S234" i="9"/>
  <c r="T234" i="9"/>
  <c r="U234" i="9"/>
  <c r="V234" i="9"/>
  <c r="W234" i="9"/>
  <c r="X234" i="9"/>
  <c r="Y234" i="9"/>
  <c r="Z234" i="9"/>
  <c r="AA234" i="9"/>
  <c r="AB234" i="9"/>
  <c r="AC234" i="9"/>
  <c r="AD234" i="9"/>
  <c r="AE234" i="9"/>
  <c r="AF234" i="9"/>
  <c r="AG234" i="9"/>
  <c r="AH234" i="9"/>
  <c r="AI234" i="9"/>
  <c r="AJ234" i="9"/>
  <c r="AK234" i="9"/>
  <c r="AL234" i="9"/>
  <c r="I233" i="9"/>
  <c r="F233" i="9"/>
  <c r="J233" i="9"/>
  <c r="K233" i="9"/>
  <c r="L233" i="9"/>
  <c r="M233" i="9"/>
  <c r="N233" i="9"/>
  <c r="O233" i="9"/>
  <c r="P233" i="9"/>
  <c r="Q233" i="9"/>
  <c r="R233" i="9"/>
  <c r="S233" i="9"/>
  <c r="T233" i="9"/>
  <c r="U233" i="9"/>
  <c r="V233" i="9"/>
  <c r="W233" i="9"/>
  <c r="X233" i="9"/>
  <c r="Y233" i="9"/>
  <c r="Z233" i="9"/>
  <c r="AA233" i="9"/>
  <c r="AB233" i="9"/>
  <c r="AC233" i="9"/>
  <c r="AD233" i="9"/>
  <c r="AE233" i="9"/>
  <c r="AF233" i="9"/>
  <c r="AG233" i="9"/>
  <c r="AH233" i="9"/>
  <c r="AI233" i="9"/>
  <c r="AJ233" i="9"/>
  <c r="AK233" i="9"/>
  <c r="AL233" i="9"/>
  <c r="F232" i="9"/>
  <c r="I232" i="9"/>
  <c r="J232" i="9"/>
  <c r="K232" i="9"/>
  <c r="L232" i="9"/>
  <c r="M232" i="9"/>
  <c r="N232" i="9"/>
  <c r="O232" i="9"/>
  <c r="P232" i="9"/>
  <c r="Q232" i="9"/>
  <c r="R232" i="9"/>
  <c r="S232" i="9"/>
  <c r="T232" i="9"/>
  <c r="U232" i="9"/>
  <c r="V232" i="9"/>
  <c r="W232" i="9"/>
  <c r="X232" i="9"/>
  <c r="Y232" i="9"/>
  <c r="Z232" i="9"/>
  <c r="AA232" i="9"/>
  <c r="AB232" i="9"/>
  <c r="AC232" i="9"/>
  <c r="AD232" i="9"/>
  <c r="AE232" i="9"/>
  <c r="AF232" i="9"/>
  <c r="AG232" i="9"/>
  <c r="AH232" i="9"/>
  <c r="AI232" i="9"/>
  <c r="AJ232" i="9"/>
  <c r="AK232" i="9"/>
  <c r="AL232" i="9"/>
  <c r="I231" i="9"/>
  <c r="F231" i="9"/>
  <c r="J231" i="9"/>
  <c r="K231" i="9"/>
  <c r="L231" i="9"/>
  <c r="M231" i="9"/>
  <c r="N231" i="9"/>
  <c r="O231" i="9"/>
  <c r="P231" i="9"/>
  <c r="Q231" i="9"/>
  <c r="R231" i="9"/>
  <c r="S231" i="9"/>
  <c r="T231" i="9"/>
  <c r="U231" i="9"/>
  <c r="V231" i="9"/>
  <c r="W231" i="9"/>
  <c r="X231" i="9"/>
  <c r="Y231" i="9"/>
  <c r="Z231" i="9"/>
  <c r="AA231" i="9"/>
  <c r="AB231" i="9"/>
  <c r="AC231" i="9"/>
  <c r="AD231" i="9"/>
  <c r="AE231" i="9"/>
  <c r="AF231" i="9"/>
  <c r="AG231" i="9"/>
  <c r="AH231" i="9"/>
  <c r="AI231" i="9"/>
  <c r="AJ231" i="9"/>
  <c r="AK231" i="9"/>
  <c r="AL231" i="9"/>
  <c r="F230" i="9"/>
  <c r="J230" i="9"/>
  <c r="K230" i="9"/>
  <c r="L230" i="9"/>
  <c r="M230" i="9"/>
  <c r="N230" i="9"/>
  <c r="O230" i="9"/>
  <c r="P230" i="9"/>
  <c r="Q230" i="9"/>
  <c r="R230" i="9"/>
  <c r="S230" i="9"/>
  <c r="T230" i="9"/>
  <c r="U230" i="9"/>
  <c r="V230" i="9"/>
  <c r="W230" i="9"/>
  <c r="X230" i="9"/>
  <c r="X244" i="9" s="1"/>
  <c r="Y230" i="9"/>
  <c r="Z230" i="9"/>
  <c r="AA230" i="9"/>
  <c r="AB230" i="9"/>
  <c r="AC230" i="9"/>
  <c r="AD230" i="9"/>
  <c r="AE230" i="9"/>
  <c r="AF230" i="9"/>
  <c r="AG230" i="9"/>
  <c r="AH230" i="9"/>
  <c r="AI230" i="9"/>
  <c r="AJ230" i="9"/>
  <c r="AK230" i="9"/>
  <c r="AL230" i="9"/>
  <c r="AM228" i="9"/>
  <c r="AN228" i="9"/>
  <c r="AO228" i="9"/>
  <c r="AP228" i="9"/>
  <c r="F219" i="9"/>
  <c r="I219" i="9"/>
  <c r="J219" i="9"/>
  <c r="K219" i="9"/>
  <c r="L219" i="9"/>
  <c r="M219" i="9"/>
  <c r="N219" i="9"/>
  <c r="O219" i="9"/>
  <c r="P219" i="9"/>
  <c r="Q219" i="9"/>
  <c r="R219" i="9"/>
  <c r="S219" i="9"/>
  <c r="T219" i="9"/>
  <c r="U219" i="9"/>
  <c r="V219" i="9"/>
  <c r="W219" i="9"/>
  <c r="X219" i="9"/>
  <c r="Y219" i="9"/>
  <c r="Z219" i="9"/>
  <c r="AA219" i="9"/>
  <c r="AB219" i="9"/>
  <c r="AC219" i="9"/>
  <c r="AD219" i="9"/>
  <c r="AE219" i="9"/>
  <c r="AF219" i="9"/>
  <c r="AG219" i="9"/>
  <c r="AH219" i="9"/>
  <c r="AI219" i="9"/>
  <c r="AJ219" i="9"/>
  <c r="AK219" i="9"/>
  <c r="AL219" i="9"/>
  <c r="F218" i="9"/>
  <c r="I218" i="9"/>
  <c r="J218" i="9"/>
  <c r="K218" i="9"/>
  <c r="L218" i="9"/>
  <c r="M218" i="9"/>
  <c r="N218" i="9"/>
  <c r="O218" i="9"/>
  <c r="P218" i="9"/>
  <c r="Q218" i="9"/>
  <c r="R218" i="9"/>
  <c r="S218" i="9"/>
  <c r="T218" i="9"/>
  <c r="U218" i="9"/>
  <c r="V218" i="9"/>
  <c r="W218" i="9"/>
  <c r="X218" i="9"/>
  <c r="Y218" i="9"/>
  <c r="Z218" i="9"/>
  <c r="AA218" i="9"/>
  <c r="AB218" i="9"/>
  <c r="AC218" i="9"/>
  <c r="AD218" i="9"/>
  <c r="AE218" i="9"/>
  <c r="AF218" i="9"/>
  <c r="AG218" i="9"/>
  <c r="AH218" i="9"/>
  <c r="AI218" i="9"/>
  <c r="AJ218" i="9"/>
  <c r="AK218" i="9"/>
  <c r="AL218" i="9"/>
  <c r="S217" i="9"/>
  <c r="F217" i="9"/>
  <c r="I217" i="9"/>
  <c r="I228" i="9" s="1"/>
  <c r="J217" i="9"/>
  <c r="K217" i="9"/>
  <c r="L217" i="9"/>
  <c r="M217" i="9"/>
  <c r="N217" i="9"/>
  <c r="O217" i="9"/>
  <c r="P217" i="9"/>
  <c r="Q217" i="9"/>
  <c r="R217" i="9"/>
  <c r="T217" i="9"/>
  <c r="U217" i="9"/>
  <c r="V217" i="9"/>
  <c r="W217" i="9"/>
  <c r="X217" i="9"/>
  <c r="Y217" i="9"/>
  <c r="Z217" i="9"/>
  <c r="AA217" i="9"/>
  <c r="AB217" i="9"/>
  <c r="AC217" i="9"/>
  <c r="AD217" i="9"/>
  <c r="AE217" i="9"/>
  <c r="AF217" i="9"/>
  <c r="AG217" i="9"/>
  <c r="AH217" i="9"/>
  <c r="AI217" i="9"/>
  <c r="AJ217" i="9"/>
  <c r="AK217" i="9"/>
  <c r="AL217" i="9"/>
  <c r="S216" i="9"/>
  <c r="F216" i="9"/>
  <c r="I216" i="9"/>
  <c r="J216" i="9"/>
  <c r="K216" i="9"/>
  <c r="L216" i="9"/>
  <c r="M216" i="9"/>
  <c r="N216" i="9"/>
  <c r="O216" i="9"/>
  <c r="P216" i="9"/>
  <c r="Q216" i="9"/>
  <c r="R216" i="9"/>
  <c r="T216" i="9"/>
  <c r="U216" i="9"/>
  <c r="V216" i="9"/>
  <c r="W216" i="9"/>
  <c r="X216" i="9"/>
  <c r="Y216" i="9"/>
  <c r="Z216" i="9"/>
  <c r="AA216" i="9"/>
  <c r="AB216" i="9"/>
  <c r="AC216" i="9"/>
  <c r="AD216" i="9"/>
  <c r="AE216" i="9"/>
  <c r="AF216" i="9"/>
  <c r="AG216" i="9"/>
  <c r="AH216" i="9"/>
  <c r="AI216" i="9"/>
  <c r="AJ216" i="9"/>
  <c r="AK216" i="9"/>
  <c r="AL216" i="9"/>
  <c r="S215" i="9"/>
  <c r="F215" i="9"/>
  <c r="I215" i="9"/>
  <c r="J215" i="9"/>
  <c r="K215" i="9"/>
  <c r="L215" i="9"/>
  <c r="M215" i="9"/>
  <c r="N215" i="9"/>
  <c r="O215" i="9"/>
  <c r="P215" i="9"/>
  <c r="Q215" i="9"/>
  <c r="R215" i="9"/>
  <c r="T215" i="9"/>
  <c r="U215" i="9"/>
  <c r="V215" i="9"/>
  <c r="W215" i="9"/>
  <c r="X215" i="9"/>
  <c r="Y215" i="9"/>
  <c r="Z215" i="9"/>
  <c r="AA215" i="9"/>
  <c r="AB215" i="9"/>
  <c r="AC215" i="9"/>
  <c r="AD215" i="9"/>
  <c r="AE215" i="9"/>
  <c r="AF215" i="9"/>
  <c r="AG215" i="9"/>
  <c r="AH215" i="9"/>
  <c r="AI215" i="9"/>
  <c r="AJ215" i="9"/>
  <c r="AK215" i="9"/>
  <c r="AL215" i="9"/>
  <c r="F214" i="9"/>
  <c r="I214" i="9"/>
  <c r="J214" i="9"/>
  <c r="K214" i="9"/>
  <c r="K228" i="9" s="1"/>
  <c r="L214" i="9"/>
  <c r="M214" i="9"/>
  <c r="M228" i="9" s="1"/>
  <c r="N214" i="9"/>
  <c r="N228" i="9" s="1"/>
  <c r="O214" i="9"/>
  <c r="P214" i="9"/>
  <c r="P228" i="9" s="1"/>
  <c r="Q214" i="9"/>
  <c r="R214" i="9"/>
  <c r="T214" i="9"/>
  <c r="U214" i="9"/>
  <c r="V214" i="9"/>
  <c r="W214" i="9"/>
  <c r="X214" i="9"/>
  <c r="Y214" i="9"/>
  <c r="Z214" i="9"/>
  <c r="AA214" i="9"/>
  <c r="AB214" i="9"/>
  <c r="AC214" i="9"/>
  <c r="AD214" i="9"/>
  <c r="AE214" i="9"/>
  <c r="AF214" i="9"/>
  <c r="AG214" i="9"/>
  <c r="AH214" i="9"/>
  <c r="AI214" i="9"/>
  <c r="AJ214" i="9"/>
  <c r="AK214" i="9"/>
  <c r="AL214" i="9"/>
  <c r="AM212" i="9"/>
  <c r="AN212" i="9"/>
  <c r="AO212" i="9"/>
  <c r="AP212" i="9"/>
  <c r="F199" i="9"/>
  <c r="I199" i="9"/>
  <c r="J199" i="9"/>
  <c r="K199" i="9"/>
  <c r="L199" i="9"/>
  <c r="M199" i="9"/>
  <c r="N199" i="9"/>
  <c r="O199" i="9"/>
  <c r="P199" i="9"/>
  <c r="Q199" i="9"/>
  <c r="R199" i="9"/>
  <c r="S199" i="9"/>
  <c r="T199" i="9"/>
  <c r="U199" i="9"/>
  <c r="V199" i="9"/>
  <c r="W199" i="9"/>
  <c r="X199" i="9"/>
  <c r="Y199" i="9"/>
  <c r="Z199" i="9"/>
  <c r="AA199" i="9"/>
  <c r="AB199" i="9"/>
  <c r="AC199" i="9"/>
  <c r="AD199" i="9"/>
  <c r="AE199" i="9"/>
  <c r="AF199" i="9"/>
  <c r="AG199" i="9"/>
  <c r="AH199" i="9"/>
  <c r="AI199" i="9"/>
  <c r="AJ199" i="9"/>
  <c r="AK199" i="9"/>
  <c r="AL199" i="9"/>
  <c r="F198" i="9"/>
  <c r="J198" i="9"/>
  <c r="K198" i="9"/>
  <c r="L198" i="9"/>
  <c r="M198" i="9"/>
  <c r="M212" i="9" s="1"/>
  <c r="N198" i="9"/>
  <c r="O198" i="9"/>
  <c r="O212" i="9" s="1"/>
  <c r="P198" i="9"/>
  <c r="P212" i="9" s="1"/>
  <c r="Q198" i="9"/>
  <c r="Q212" i="9" s="1"/>
  <c r="R198" i="9"/>
  <c r="S198" i="9"/>
  <c r="T198" i="9"/>
  <c r="U198" i="9"/>
  <c r="V198" i="9"/>
  <c r="W198" i="9"/>
  <c r="X198" i="9"/>
  <c r="Y198" i="9"/>
  <c r="Y212" i="9" s="1"/>
  <c r="Z198" i="9"/>
  <c r="AA198" i="9"/>
  <c r="AA212" i="9" s="1"/>
  <c r="AB198" i="9"/>
  <c r="AB212" i="9" s="1"/>
  <c r="AC198" i="9"/>
  <c r="AC212" i="9" s="1"/>
  <c r="AD198" i="9"/>
  <c r="AE198" i="9"/>
  <c r="AF198" i="9"/>
  <c r="AG198" i="9"/>
  <c r="AH198" i="9"/>
  <c r="AI198" i="9"/>
  <c r="AJ198" i="9"/>
  <c r="AK198" i="9"/>
  <c r="AK212" i="9" s="1"/>
  <c r="AL198" i="9"/>
  <c r="I196" i="9"/>
  <c r="AM196" i="9"/>
  <c r="AN196" i="9"/>
  <c r="AO196" i="9"/>
  <c r="AP196" i="9"/>
  <c r="F183" i="9"/>
  <c r="I183" i="9"/>
  <c r="J183" i="9"/>
  <c r="K183" i="9"/>
  <c r="L183" i="9"/>
  <c r="M183" i="9"/>
  <c r="N183" i="9"/>
  <c r="N196" i="9" s="1"/>
  <c r="O183" i="9"/>
  <c r="P183" i="9"/>
  <c r="Q183" i="9"/>
  <c r="R183" i="9"/>
  <c r="S183" i="9"/>
  <c r="T183" i="9"/>
  <c r="U183" i="9"/>
  <c r="V183" i="9"/>
  <c r="W183" i="9"/>
  <c r="X183" i="9"/>
  <c r="Y183" i="9"/>
  <c r="Z183" i="9"/>
  <c r="AA183" i="9"/>
  <c r="AB183" i="9"/>
  <c r="AC183" i="9"/>
  <c r="AD183" i="9"/>
  <c r="AE183" i="9"/>
  <c r="AF183" i="9"/>
  <c r="AG183" i="9"/>
  <c r="AH183" i="9"/>
  <c r="AI183" i="9"/>
  <c r="AJ183" i="9"/>
  <c r="AK183" i="9"/>
  <c r="AL183" i="9"/>
  <c r="F182" i="9"/>
  <c r="I182" i="9"/>
  <c r="J182" i="9"/>
  <c r="K182" i="9"/>
  <c r="L182" i="9"/>
  <c r="M182" i="9"/>
  <c r="M196" i="9" s="1"/>
  <c r="N182" i="9"/>
  <c r="O182" i="9"/>
  <c r="O196" i="9" s="1"/>
  <c r="P182" i="9"/>
  <c r="P196" i="9" s="1"/>
  <c r="Q182" i="9"/>
  <c r="Q196" i="9" s="1"/>
  <c r="R182" i="9"/>
  <c r="R196" i="9" s="1"/>
  <c r="S182" i="9"/>
  <c r="T182" i="9"/>
  <c r="U182" i="9"/>
  <c r="V182" i="9"/>
  <c r="W182" i="9"/>
  <c r="X182" i="9"/>
  <c r="Y182" i="9"/>
  <c r="Z182" i="9"/>
  <c r="AA182" i="9"/>
  <c r="AA196" i="9" s="1"/>
  <c r="AB182" i="9"/>
  <c r="AC182" i="9"/>
  <c r="AC196" i="9" s="1"/>
  <c r="AD182" i="9"/>
  <c r="AD196" i="9" s="1"/>
  <c r="AE182" i="9"/>
  <c r="AE196" i="9" s="1"/>
  <c r="AF182" i="9"/>
  <c r="AG182" i="9"/>
  <c r="AH182" i="9"/>
  <c r="AI182" i="9"/>
  <c r="AJ182" i="9"/>
  <c r="AK182" i="9"/>
  <c r="AL182" i="9"/>
  <c r="AM180" i="9"/>
  <c r="AN180" i="9"/>
  <c r="AO180" i="9"/>
  <c r="AP180" i="9"/>
  <c r="F168" i="9"/>
  <c r="J168" i="9"/>
  <c r="K168" i="9"/>
  <c r="L168" i="9"/>
  <c r="M168" i="9"/>
  <c r="N168" i="9"/>
  <c r="O168" i="9"/>
  <c r="P168" i="9"/>
  <c r="Q168" i="9"/>
  <c r="R168" i="9"/>
  <c r="S168" i="9"/>
  <c r="T168" i="9"/>
  <c r="U168" i="9"/>
  <c r="V168" i="9"/>
  <c r="W168" i="9"/>
  <c r="X168" i="9"/>
  <c r="Y168" i="9"/>
  <c r="Z168" i="9"/>
  <c r="AA168" i="9"/>
  <c r="AB168" i="9"/>
  <c r="AC168" i="9"/>
  <c r="AD168" i="9"/>
  <c r="AE168" i="9"/>
  <c r="AF168" i="9"/>
  <c r="AG168" i="9"/>
  <c r="AH168" i="9"/>
  <c r="AI168" i="9"/>
  <c r="AJ168" i="9"/>
  <c r="AK168" i="9"/>
  <c r="AL168" i="9"/>
  <c r="I167" i="9"/>
  <c r="F167" i="9"/>
  <c r="J167" i="9"/>
  <c r="K167" i="9"/>
  <c r="L167" i="9"/>
  <c r="M167" i="9"/>
  <c r="N167" i="9"/>
  <c r="N180" i="9" s="1"/>
  <c r="O167" i="9"/>
  <c r="P167" i="9"/>
  <c r="Q167" i="9"/>
  <c r="R167" i="9"/>
  <c r="S167" i="9"/>
  <c r="T167" i="9"/>
  <c r="U167" i="9"/>
  <c r="V167" i="9"/>
  <c r="W167" i="9"/>
  <c r="X167" i="9"/>
  <c r="Y167" i="9"/>
  <c r="Z167" i="9"/>
  <c r="AA167" i="9"/>
  <c r="AB167" i="9"/>
  <c r="AC167" i="9"/>
  <c r="AD167" i="9"/>
  <c r="AE167" i="9"/>
  <c r="AF167" i="9"/>
  <c r="AG167" i="9"/>
  <c r="AH167" i="9"/>
  <c r="AI167" i="9"/>
  <c r="AJ167" i="9"/>
  <c r="AK167" i="9"/>
  <c r="AL167" i="9"/>
  <c r="F166" i="9"/>
  <c r="I166" i="9"/>
  <c r="J166" i="9"/>
  <c r="K166" i="9"/>
  <c r="L166" i="9"/>
  <c r="M166" i="9"/>
  <c r="N166" i="9"/>
  <c r="O166" i="9"/>
  <c r="P166" i="9"/>
  <c r="Q166" i="9"/>
  <c r="R166" i="9"/>
  <c r="S166" i="9"/>
  <c r="T166" i="9"/>
  <c r="U166" i="9"/>
  <c r="V166" i="9"/>
  <c r="W166" i="9"/>
  <c r="X166" i="9"/>
  <c r="Y166" i="9"/>
  <c r="Z166" i="9"/>
  <c r="AA166" i="9"/>
  <c r="AB166" i="9"/>
  <c r="AC166" i="9"/>
  <c r="AD166" i="9"/>
  <c r="AE166" i="9"/>
  <c r="AF166" i="9"/>
  <c r="AG166" i="9"/>
  <c r="AH166" i="9"/>
  <c r="AI166" i="9"/>
  <c r="AJ166" i="9"/>
  <c r="AK166" i="9"/>
  <c r="AL166" i="9"/>
  <c r="AM164" i="9"/>
  <c r="AN164" i="9"/>
  <c r="AO164" i="9"/>
  <c r="AP164" i="9"/>
  <c r="F153" i="9"/>
  <c r="I153" i="9"/>
  <c r="J153" i="9"/>
  <c r="K153" i="9"/>
  <c r="L153" i="9"/>
  <c r="M153" i="9"/>
  <c r="N153" i="9"/>
  <c r="O153" i="9"/>
  <c r="P153" i="9"/>
  <c r="Q153" i="9"/>
  <c r="R153" i="9"/>
  <c r="S153" i="9"/>
  <c r="T153" i="9"/>
  <c r="U153" i="9"/>
  <c r="V153" i="9"/>
  <c r="W153" i="9"/>
  <c r="X153" i="9"/>
  <c r="Y153" i="9"/>
  <c r="Z153" i="9"/>
  <c r="AA153" i="9"/>
  <c r="AB153" i="9"/>
  <c r="AC153" i="9"/>
  <c r="AD153" i="9"/>
  <c r="AE153" i="9"/>
  <c r="AF153" i="9"/>
  <c r="AG153" i="9"/>
  <c r="AH153" i="9"/>
  <c r="AI153" i="9"/>
  <c r="AJ153" i="9"/>
  <c r="AK153" i="9"/>
  <c r="AL153" i="9"/>
  <c r="I152" i="9"/>
  <c r="F152" i="9"/>
  <c r="J152" i="9"/>
  <c r="K152" i="9"/>
  <c r="L152" i="9"/>
  <c r="M152" i="9"/>
  <c r="N152" i="9"/>
  <c r="O152" i="9"/>
  <c r="P152" i="9"/>
  <c r="Q152" i="9"/>
  <c r="R152" i="9"/>
  <c r="S152" i="9"/>
  <c r="T152" i="9"/>
  <c r="U152" i="9"/>
  <c r="V152" i="9"/>
  <c r="W152" i="9"/>
  <c r="X152" i="9"/>
  <c r="Y152" i="9"/>
  <c r="Z152" i="9"/>
  <c r="AA152" i="9"/>
  <c r="AB152" i="9"/>
  <c r="AC152" i="9"/>
  <c r="AD152" i="9"/>
  <c r="AE152" i="9"/>
  <c r="AF152" i="9"/>
  <c r="AG152" i="9"/>
  <c r="AH152" i="9"/>
  <c r="AI152" i="9"/>
  <c r="AJ152" i="9"/>
  <c r="AK152" i="9"/>
  <c r="AL152" i="9"/>
  <c r="I151" i="9"/>
  <c r="F151" i="9"/>
  <c r="J151" i="9"/>
  <c r="K151" i="9"/>
  <c r="L151" i="9"/>
  <c r="M151" i="9"/>
  <c r="N151" i="9"/>
  <c r="O151" i="9"/>
  <c r="P151" i="9"/>
  <c r="Q151" i="9"/>
  <c r="R151" i="9"/>
  <c r="S151" i="9"/>
  <c r="T151" i="9"/>
  <c r="U151" i="9"/>
  <c r="V151" i="9"/>
  <c r="W151" i="9"/>
  <c r="X151" i="9"/>
  <c r="Y151" i="9"/>
  <c r="Z151" i="9"/>
  <c r="AA151" i="9"/>
  <c r="AB151" i="9"/>
  <c r="AC151" i="9"/>
  <c r="AD151" i="9"/>
  <c r="AE151" i="9"/>
  <c r="AF151" i="9"/>
  <c r="AG151" i="9"/>
  <c r="AH151" i="9"/>
  <c r="AI151" i="9"/>
  <c r="AJ151" i="9"/>
  <c r="AK151" i="9"/>
  <c r="AL151" i="9"/>
  <c r="F150" i="9"/>
  <c r="J150" i="9"/>
  <c r="K150" i="9"/>
  <c r="L150" i="9"/>
  <c r="M150" i="9"/>
  <c r="N150" i="9"/>
  <c r="O150" i="9"/>
  <c r="P150" i="9"/>
  <c r="Q150" i="9"/>
  <c r="R150" i="9"/>
  <c r="S150" i="9"/>
  <c r="T150" i="9"/>
  <c r="U150" i="9"/>
  <c r="V150" i="9"/>
  <c r="W150" i="9"/>
  <c r="X150" i="9"/>
  <c r="Y150" i="9"/>
  <c r="Z150" i="9"/>
  <c r="AA150" i="9"/>
  <c r="AB150" i="9"/>
  <c r="AC150" i="9"/>
  <c r="AD150" i="9"/>
  <c r="AE150" i="9"/>
  <c r="AF150" i="9"/>
  <c r="AG150" i="9"/>
  <c r="AH150" i="9"/>
  <c r="AI150" i="9"/>
  <c r="AJ150" i="9"/>
  <c r="AK150" i="9"/>
  <c r="AL150" i="9"/>
  <c r="AM148" i="9"/>
  <c r="AN148" i="9"/>
  <c r="AO148" i="9"/>
  <c r="AP148" i="9"/>
  <c r="F136" i="9"/>
  <c r="I136" i="9"/>
  <c r="J136" i="9"/>
  <c r="K136" i="9"/>
  <c r="L136" i="9"/>
  <c r="M136" i="9"/>
  <c r="N136" i="9"/>
  <c r="O136" i="9"/>
  <c r="P136" i="9"/>
  <c r="Q136" i="9"/>
  <c r="R136" i="9"/>
  <c r="S136" i="9"/>
  <c r="T136" i="9"/>
  <c r="U136" i="9"/>
  <c r="V136" i="9"/>
  <c r="W136" i="9"/>
  <c r="X136" i="9"/>
  <c r="Y136" i="9"/>
  <c r="Z136" i="9"/>
  <c r="AA136" i="9"/>
  <c r="AB136" i="9"/>
  <c r="AC136" i="9"/>
  <c r="AD136" i="9"/>
  <c r="AE136" i="9"/>
  <c r="AF136" i="9"/>
  <c r="AG136" i="9"/>
  <c r="AH136" i="9"/>
  <c r="AI136" i="9"/>
  <c r="AJ136" i="9"/>
  <c r="AK136" i="9"/>
  <c r="AL136" i="9"/>
  <c r="F135" i="9"/>
  <c r="J135" i="9"/>
  <c r="K135" i="9"/>
  <c r="L135" i="9"/>
  <c r="M135" i="9"/>
  <c r="N135" i="9"/>
  <c r="O135" i="9"/>
  <c r="P135" i="9"/>
  <c r="Q135" i="9"/>
  <c r="R135" i="9"/>
  <c r="S135" i="9"/>
  <c r="T135" i="9"/>
  <c r="U135" i="9"/>
  <c r="V135" i="9"/>
  <c r="W135" i="9"/>
  <c r="X135" i="9"/>
  <c r="Y135" i="9"/>
  <c r="Z135" i="9"/>
  <c r="AA135" i="9"/>
  <c r="AB135" i="9"/>
  <c r="AC135" i="9"/>
  <c r="AD135" i="9"/>
  <c r="AE135" i="9"/>
  <c r="AF135" i="9"/>
  <c r="AG135" i="9"/>
  <c r="AH135" i="9"/>
  <c r="AI135" i="9"/>
  <c r="AJ135" i="9"/>
  <c r="AK135" i="9"/>
  <c r="AL135" i="9"/>
  <c r="I134" i="9"/>
  <c r="F134" i="9"/>
  <c r="J134" i="9"/>
  <c r="K134" i="9"/>
  <c r="L134" i="9"/>
  <c r="M134" i="9"/>
  <c r="N134" i="9"/>
  <c r="O134" i="9"/>
  <c r="P134" i="9"/>
  <c r="Q134" i="9"/>
  <c r="R134" i="9"/>
  <c r="S134" i="9"/>
  <c r="T134" i="9"/>
  <c r="U134" i="9"/>
  <c r="V134" i="9"/>
  <c r="W134" i="9"/>
  <c r="X134" i="9"/>
  <c r="Y134" i="9"/>
  <c r="Z134" i="9"/>
  <c r="AA134" i="9"/>
  <c r="AB134" i="9"/>
  <c r="AC134" i="9"/>
  <c r="AD134" i="9"/>
  <c r="AE134" i="9"/>
  <c r="AF134" i="9"/>
  <c r="AF148" i="9" s="1"/>
  <c r="AG134" i="9"/>
  <c r="AH134" i="9"/>
  <c r="AI134" i="9"/>
  <c r="AJ134" i="9"/>
  <c r="AK134" i="9"/>
  <c r="AL134" i="9"/>
  <c r="AM132" i="9"/>
  <c r="AN132" i="9"/>
  <c r="AO132" i="9"/>
  <c r="AP132" i="9"/>
  <c r="F119" i="9"/>
  <c r="J119" i="9"/>
  <c r="K119" i="9"/>
  <c r="L119" i="9"/>
  <c r="M119" i="9"/>
  <c r="N119" i="9"/>
  <c r="O119" i="9"/>
  <c r="P119" i="9"/>
  <c r="Q119" i="9"/>
  <c r="Q132" i="9" s="1"/>
  <c r="R119" i="9"/>
  <c r="R132" i="9" s="1"/>
  <c r="S119" i="9"/>
  <c r="S132" i="9" s="1"/>
  <c r="T119" i="9"/>
  <c r="T132" i="9" s="1"/>
  <c r="U119" i="9"/>
  <c r="V119" i="9"/>
  <c r="W119" i="9"/>
  <c r="X119" i="9"/>
  <c r="Y119" i="9"/>
  <c r="Z119" i="9"/>
  <c r="AA119" i="9"/>
  <c r="AB119" i="9"/>
  <c r="AC119" i="9"/>
  <c r="AC132" i="9" s="1"/>
  <c r="AD119" i="9"/>
  <c r="AD132" i="9" s="1"/>
  <c r="AE119" i="9"/>
  <c r="AE132" i="9" s="1"/>
  <c r="AF119" i="9"/>
  <c r="AF132" i="9" s="1"/>
  <c r="AG119" i="9"/>
  <c r="AH119" i="9"/>
  <c r="AI119" i="9"/>
  <c r="AJ119" i="9"/>
  <c r="AK119" i="9"/>
  <c r="AL119" i="9"/>
  <c r="F118" i="9"/>
  <c r="I118" i="9"/>
  <c r="J118" i="9"/>
  <c r="J132" i="9" s="1"/>
  <c r="K118" i="9"/>
  <c r="L118" i="9"/>
  <c r="M118" i="9"/>
  <c r="N118" i="9"/>
  <c r="O118" i="9"/>
  <c r="P118" i="9"/>
  <c r="Q118" i="9"/>
  <c r="R118" i="9"/>
  <c r="S118" i="9"/>
  <c r="T118" i="9"/>
  <c r="U118" i="9"/>
  <c r="V118" i="9"/>
  <c r="V132" i="9" s="1"/>
  <c r="W118" i="9"/>
  <c r="X118" i="9"/>
  <c r="Y118" i="9"/>
  <c r="Z118" i="9"/>
  <c r="AA118" i="9"/>
  <c r="AB118" i="9"/>
  <c r="AC118" i="9"/>
  <c r="AD118" i="9"/>
  <c r="AE118" i="9"/>
  <c r="AF118" i="9"/>
  <c r="AG118" i="9"/>
  <c r="AH118" i="9"/>
  <c r="AH132" i="9" s="1"/>
  <c r="AI118" i="9"/>
  <c r="AI132" i="9" s="1"/>
  <c r="AJ118" i="9"/>
  <c r="AK118" i="9"/>
  <c r="AL118" i="9"/>
  <c r="AM116" i="9"/>
  <c r="AN116" i="9"/>
  <c r="AO116" i="9"/>
  <c r="AP116" i="9"/>
  <c r="I103" i="9"/>
  <c r="F103" i="9"/>
  <c r="J103" i="9"/>
  <c r="K103" i="9"/>
  <c r="L103" i="9"/>
  <c r="M103" i="9"/>
  <c r="N103" i="9"/>
  <c r="O103" i="9"/>
  <c r="P103" i="9"/>
  <c r="Q103" i="9"/>
  <c r="R103" i="9"/>
  <c r="S103" i="9"/>
  <c r="T103" i="9"/>
  <c r="U103" i="9"/>
  <c r="V103" i="9"/>
  <c r="W103" i="9"/>
  <c r="X103" i="9"/>
  <c r="X116" i="9" s="1"/>
  <c r="Y103" i="9"/>
  <c r="Z103" i="9"/>
  <c r="AA103" i="9"/>
  <c r="AB103" i="9"/>
  <c r="AC103" i="9"/>
  <c r="AD103" i="9"/>
  <c r="AE103" i="9"/>
  <c r="AF103" i="9"/>
  <c r="AG103" i="9"/>
  <c r="AH103" i="9"/>
  <c r="AI103" i="9"/>
  <c r="AJ103" i="9"/>
  <c r="AK103" i="9"/>
  <c r="AL103" i="9"/>
  <c r="F102" i="9"/>
  <c r="J102" i="9"/>
  <c r="K102" i="9"/>
  <c r="L102" i="9"/>
  <c r="M102" i="9"/>
  <c r="N102" i="9"/>
  <c r="O102" i="9"/>
  <c r="P102" i="9"/>
  <c r="Q102" i="9"/>
  <c r="R102" i="9"/>
  <c r="S102" i="9"/>
  <c r="T102" i="9"/>
  <c r="T116" i="9" s="1"/>
  <c r="U102" i="9"/>
  <c r="V102" i="9"/>
  <c r="W102" i="9"/>
  <c r="X102" i="9"/>
  <c r="Y102" i="9"/>
  <c r="Z102" i="9"/>
  <c r="AA102" i="9"/>
  <c r="AB102" i="9"/>
  <c r="AC102" i="9"/>
  <c r="AD102" i="9"/>
  <c r="AE102" i="9"/>
  <c r="AF102" i="9"/>
  <c r="AG102" i="9"/>
  <c r="AG116" i="9" s="1"/>
  <c r="AH102" i="9"/>
  <c r="AI102" i="9"/>
  <c r="AJ102" i="9"/>
  <c r="AK102" i="9"/>
  <c r="AL102" i="9"/>
  <c r="AM100" i="9"/>
  <c r="AN100" i="9"/>
  <c r="AO100" i="9"/>
  <c r="AP100" i="9"/>
  <c r="I89" i="9"/>
  <c r="F89" i="9"/>
  <c r="J89" i="9"/>
  <c r="K89" i="9"/>
  <c r="L89" i="9"/>
  <c r="M89" i="9"/>
  <c r="N89" i="9"/>
  <c r="O89" i="9"/>
  <c r="P89" i="9"/>
  <c r="Q89" i="9"/>
  <c r="R89" i="9"/>
  <c r="S89" i="9"/>
  <c r="T89" i="9"/>
  <c r="U89" i="9"/>
  <c r="V89" i="9"/>
  <c r="W89" i="9"/>
  <c r="X89" i="9"/>
  <c r="Y89" i="9"/>
  <c r="Z89" i="9"/>
  <c r="AA89" i="9"/>
  <c r="AB89" i="9"/>
  <c r="AC89" i="9"/>
  <c r="AD89" i="9"/>
  <c r="AE89" i="9"/>
  <c r="AF89" i="9"/>
  <c r="AG89" i="9"/>
  <c r="AH89" i="9"/>
  <c r="AI89" i="9"/>
  <c r="AJ89" i="9"/>
  <c r="AK89" i="9"/>
  <c r="AL89" i="9"/>
  <c r="I88" i="9"/>
  <c r="F88" i="9"/>
  <c r="J88" i="9"/>
  <c r="K88" i="9"/>
  <c r="L88" i="9"/>
  <c r="M88" i="9"/>
  <c r="N88" i="9"/>
  <c r="O88" i="9"/>
  <c r="P88" i="9"/>
  <c r="Q88" i="9"/>
  <c r="R88" i="9"/>
  <c r="S88" i="9"/>
  <c r="T88" i="9"/>
  <c r="U88" i="9"/>
  <c r="V88" i="9"/>
  <c r="W88" i="9"/>
  <c r="X88" i="9"/>
  <c r="Y88" i="9"/>
  <c r="Z88" i="9"/>
  <c r="AA88" i="9"/>
  <c r="AB88" i="9"/>
  <c r="AC88" i="9"/>
  <c r="AD88" i="9"/>
  <c r="AE88" i="9"/>
  <c r="AF88" i="9"/>
  <c r="AG88" i="9"/>
  <c r="AH88" i="9"/>
  <c r="AI88" i="9"/>
  <c r="AJ88" i="9"/>
  <c r="AK88" i="9"/>
  <c r="AL88" i="9"/>
  <c r="I87" i="9"/>
  <c r="F87" i="9"/>
  <c r="J87" i="9"/>
  <c r="K87" i="9"/>
  <c r="L87" i="9"/>
  <c r="M87" i="9"/>
  <c r="N87" i="9"/>
  <c r="O87" i="9"/>
  <c r="P87" i="9"/>
  <c r="Q87" i="9"/>
  <c r="R87" i="9"/>
  <c r="S87" i="9"/>
  <c r="T87" i="9"/>
  <c r="U87" i="9"/>
  <c r="V87" i="9"/>
  <c r="W87" i="9"/>
  <c r="X87" i="9"/>
  <c r="Y87" i="9"/>
  <c r="Z87" i="9"/>
  <c r="AA87" i="9"/>
  <c r="AB87" i="9"/>
  <c r="AC87" i="9"/>
  <c r="AD87" i="9"/>
  <c r="AE87" i="9"/>
  <c r="AF87" i="9"/>
  <c r="AG87" i="9"/>
  <c r="AH87" i="9"/>
  <c r="AI87" i="9"/>
  <c r="AJ87" i="9"/>
  <c r="AK87" i="9"/>
  <c r="AL87" i="9"/>
  <c r="F86" i="9"/>
  <c r="J86" i="9"/>
  <c r="K86" i="9"/>
  <c r="L86" i="9"/>
  <c r="M86" i="9"/>
  <c r="M100" i="9" s="1"/>
  <c r="N86" i="9"/>
  <c r="O86" i="9"/>
  <c r="O100" i="9" s="1"/>
  <c r="P86" i="9"/>
  <c r="P100" i="9" s="1"/>
  <c r="Q86" i="9"/>
  <c r="R86" i="9"/>
  <c r="S86" i="9"/>
  <c r="T86" i="9"/>
  <c r="U86" i="9"/>
  <c r="V86" i="9"/>
  <c r="W86" i="9"/>
  <c r="X86" i="9"/>
  <c r="Y86" i="9"/>
  <c r="Y100" i="9" s="1"/>
  <c r="Z86" i="9"/>
  <c r="AA86" i="9"/>
  <c r="AA100" i="9" s="1"/>
  <c r="AB86" i="9"/>
  <c r="AB100" i="9" s="1"/>
  <c r="AC86" i="9"/>
  <c r="AD86" i="9"/>
  <c r="AE86" i="9"/>
  <c r="AF86" i="9"/>
  <c r="AG86" i="9"/>
  <c r="AH86" i="9"/>
  <c r="AI86" i="9"/>
  <c r="AJ86" i="9"/>
  <c r="AK86" i="9"/>
  <c r="AK100" i="9" s="1"/>
  <c r="AL86" i="9"/>
  <c r="AM84" i="9"/>
  <c r="AN84" i="9"/>
  <c r="AO84" i="9"/>
  <c r="AP84" i="9"/>
  <c r="I79" i="9"/>
  <c r="F79" i="9"/>
  <c r="J79" i="9"/>
  <c r="K79" i="9"/>
  <c r="L79" i="9"/>
  <c r="M79" i="9"/>
  <c r="N79" i="9"/>
  <c r="O79" i="9"/>
  <c r="P79" i="9"/>
  <c r="Q79" i="9"/>
  <c r="R79" i="9"/>
  <c r="S79" i="9"/>
  <c r="T79" i="9"/>
  <c r="U79" i="9"/>
  <c r="V79" i="9"/>
  <c r="W79" i="9"/>
  <c r="X79" i="9"/>
  <c r="Y79" i="9"/>
  <c r="Z79" i="9"/>
  <c r="AA79" i="9"/>
  <c r="AB79" i="9"/>
  <c r="AC79" i="9"/>
  <c r="AD79" i="9"/>
  <c r="AE79" i="9"/>
  <c r="AF79" i="9"/>
  <c r="AG79" i="9"/>
  <c r="AH79" i="9"/>
  <c r="AI79" i="9"/>
  <c r="AJ79" i="9"/>
  <c r="AK79" i="9"/>
  <c r="AL79" i="9"/>
  <c r="I78" i="9"/>
  <c r="F78" i="9"/>
  <c r="J78" i="9"/>
  <c r="K78" i="9"/>
  <c r="L78" i="9"/>
  <c r="M78" i="9"/>
  <c r="N78" i="9"/>
  <c r="O78" i="9"/>
  <c r="P78" i="9"/>
  <c r="Q78" i="9"/>
  <c r="R78" i="9"/>
  <c r="S78" i="9"/>
  <c r="T78" i="9"/>
  <c r="U78" i="9"/>
  <c r="V78" i="9"/>
  <c r="W78" i="9"/>
  <c r="X78" i="9"/>
  <c r="Y78" i="9"/>
  <c r="Z78" i="9"/>
  <c r="AA78" i="9"/>
  <c r="AB78" i="9"/>
  <c r="AC78" i="9"/>
  <c r="AD78" i="9"/>
  <c r="AE78" i="9"/>
  <c r="AF78" i="9"/>
  <c r="AG78" i="9"/>
  <c r="AH78" i="9"/>
  <c r="AI78" i="9"/>
  <c r="AJ78" i="9"/>
  <c r="AK78" i="9"/>
  <c r="AL78" i="9"/>
  <c r="F77" i="9"/>
  <c r="I77" i="9"/>
  <c r="J77" i="9"/>
  <c r="K77" i="9"/>
  <c r="L77" i="9"/>
  <c r="M77" i="9"/>
  <c r="N77" i="9"/>
  <c r="O77" i="9"/>
  <c r="P77" i="9"/>
  <c r="Q77" i="9"/>
  <c r="R77" i="9"/>
  <c r="S77" i="9"/>
  <c r="T77" i="9"/>
  <c r="U77" i="9"/>
  <c r="V77" i="9"/>
  <c r="W77" i="9"/>
  <c r="X77" i="9"/>
  <c r="Y77" i="9"/>
  <c r="Z77" i="9"/>
  <c r="AA77" i="9"/>
  <c r="AB77" i="9"/>
  <c r="AC77" i="9"/>
  <c r="AD77" i="9"/>
  <c r="AE77" i="9"/>
  <c r="AF77" i="9"/>
  <c r="AG77" i="9"/>
  <c r="AH77" i="9"/>
  <c r="AI77" i="9"/>
  <c r="AJ77" i="9"/>
  <c r="AK77" i="9"/>
  <c r="AL77" i="9"/>
  <c r="F76" i="9"/>
  <c r="I76" i="9"/>
  <c r="J76" i="9"/>
  <c r="K76" i="9"/>
  <c r="L76" i="9"/>
  <c r="M76" i="9"/>
  <c r="N76" i="9"/>
  <c r="O76" i="9"/>
  <c r="P76" i="9"/>
  <c r="Q76" i="9"/>
  <c r="R76" i="9"/>
  <c r="S76" i="9"/>
  <c r="T76" i="9"/>
  <c r="U76" i="9"/>
  <c r="V76" i="9"/>
  <c r="W76" i="9"/>
  <c r="X76" i="9"/>
  <c r="Y76" i="9"/>
  <c r="Z76" i="9"/>
  <c r="AA76" i="9"/>
  <c r="AB76" i="9"/>
  <c r="AC76" i="9"/>
  <c r="AD76" i="9"/>
  <c r="AE76" i="9"/>
  <c r="AF76" i="9"/>
  <c r="AG76" i="9"/>
  <c r="AH76" i="9"/>
  <c r="AI76" i="9"/>
  <c r="AJ76" i="9"/>
  <c r="AK76" i="9"/>
  <c r="AL76" i="9"/>
  <c r="I75" i="9"/>
  <c r="F75" i="9"/>
  <c r="J75" i="9"/>
  <c r="K75" i="9"/>
  <c r="L75" i="9"/>
  <c r="M75" i="9"/>
  <c r="N75" i="9"/>
  <c r="O75" i="9"/>
  <c r="P75" i="9"/>
  <c r="Q75" i="9"/>
  <c r="R75" i="9"/>
  <c r="S75" i="9"/>
  <c r="T75" i="9"/>
  <c r="U75" i="9"/>
  <c r="V75" i="9"/>
  <c r="W75" i="9"/>
  <c r="X75" i="9"/>
  <c r="Y75" i="9"/>
  <c r="Z75" i="9"/>
  <c r="AA75" i="9"/>
  <c r="AB75" i="9"/>
  <c r="AC75" i="9"/>
  <c r="AD75" i="9"/>
  <c r="AE75" i="9"/>
  <c r="AF75" i="9"/>
  <c r="AG75" i="9"/>
  <c r="AH75" i="9"/>
  <c r="AI75" i="9"/>
  <c r="AJ75" i="9"/>
  <c r="AK75" i="9"/>
  <c r="AL75" i="9"/>
  <c r="I74" i="9"/>
  <c r="F74" i="9"/>
  <c r="J74" i="9"/>
  <c r="K74" i="9"/>
  <c r="L74" i="9"/>
  <c r="M74" i="9"/>
  <c r="N74" i="9"/>
  <c r="O74" i="9"/>
  <c r="P74" i="9"/>
  <c r="Q74" i="9"/>
  <c r="R74" i="9"/>
  <c r="S74" i="9"/>
  <c r="T74" i="9"/>
  <c r="U74" i="9"/>
  <c r="V74" i="9"/>
  <c r="W74" i="9"/>
  <c r="X74" i="9"/>
  <c r="Y74" i="9"/>
  <c r="Z74" i="9"/>
  <c r="AA74" i="9"/>
  <c r="AB74" i="9"/>
  <c r="AC74" i="9"/>
  <c r="AD74" i="9"/>
  <c r="AE74" i="9"/>
  <c r="AF74" i="9"/>
  <c r="AG74" i="9"/>
  <c r="AH74" i="9"/>
  <c r="AI74" i="9"/>
  <c r="AJ74" i="9"/>
  <c r="AK74" i="9"/>
  <c r="AL74" i="9"/>
  <c r="I73" i="9"/>
  <c r="F73" i="9"/>
  <c r="J73" i="9"/>
  <c r="K73" i="9"/>
  <c r="L73" i="9"/>
  <c r="M73" i="9"/>
  <c r="N73" i="9"/>
  <c r="O73" i="9"/>
  <c r="P73" i="9"/>
  <c r="Q73" i="9"/>
  <c r="R73" i="9"/>
  <c r="S73" i="9"/>
  <c r="T73" i="9"/>
  <c r="U73" i="9"/>
  <c r="V73" i="9"/>
  <c r="W73" i="9"/>
  <c r="X73" i="9"/>
  <c r="Y73" i="9"/>
  <c r="Z73" i="9"/>
  <c r="AA73" i="9"/>
  <c r="AB73" i="9"/>
  <c r="AC73" i="9"/>
  <c r="AD73" i="9"/>
  <c r="AE73" i="9"/>
  <c r="AF73" i="9"/>
  <c r="AG73" i="9"/>
  <c r="AH73" i="9"/>
  <c r="AI73" i="9"/>
  <c r="AJ73" i="9"/>
  <c r="AK73" i="9"/>
  <c r="AL73" i="9"/>
  <c r="I72" i="9"/>
  <c r="F72" i="9"/>
  <c r="J72" i="9"/>
  <c r="K72" i="9"/>
  <c r="L72" i="9"/>
  <c r="M72" i="9"/>
  <c r="N72" i="9"/>
  <c r="O72" i="9"/>
  <c r="P72" i="9"/>
  <c r="Q72" i="9"/>
  <c r="R72" i="9"/>
  <c r="S72" i="9"/>
  <c r="T72" i="9"/>
  <c r="U72" i="9"/>
  <c r="V72" i="9"/>
  <c r="W72" i="9"/>
  <c r="X72" i="9"/>
  <c r="Y72" i="9"/>
  <c r="Z72" i="9"/>
  <c r="AA72" i="9"/>
  <c r="AB72" i="9"/>
  <c r="AC72" i="9"/>
  <c r="AD72" i="9"/>
  <c r="AE72" i="9"/>
  <c r="AF72" i="9"/>
  <c r="AG72" i="9"/>
  <c r="AH72" i="9"/>
  <c r="AI72" i="9"/>
  <c r="AJ72" i="9"/>
  <c r="AK72" i="9"/>
  <c r="AL72" i="9"/>
  <c r="I71" i="9"/>
  <c r="F71" i="9"/>
  <c r="J71" i="9"/>
  <c r="K71" i="9"/>
  <c r="L71" i="9"/>
  <c r="M71" i="9"/>
  <c r="N71" i="9"/>
  <c r="O71" i="9"/>
  <c r="P71" i="9"/>
  <c r="Q71" i="9"/>
  <c r="R71" i="9"/>
  <c r="S71" i="9"/>
  <c r="T71" i="9"/>
  <c r="U71" i="9"/>
  <c r="V71" i="9"/>
  <c r="W71" i="9"/>
  <c r="X71" i="9"/>
  <c r="Y71" i="9"/>
  <c r="Z71" i="9"/>
  <c r="AA71" i="9"/>
  <c r="AB71" i="9"/>
  <c r="AC71" i="9"/>
  <c r="AD71" i="9"/>
  <c r="AE71" i="9"/>
  <c r="AF71" i="9"/>
  <c r="AG71" i="9"/>
  <c r="AH71" i="9"/>
  <c r="AI71" i="9"/>
  <c r="AJ71" i="9"/>
  <c r="AK71" i="9"/>
  <c r="AL71" i="9"/>
  <c r="I70" i="9"/>
  <c r="F70" i="9"/>
  <c r="J70" i="9"/>
  <c r="K70" i="9"/>
  <c r="L70" i="9"/>
  <c r="M70" i="9"/>
  <c r="N70" i="9"/>
  <c r="O70" i="9"/>
  <c r="P70" i="9"/>
  <c r="Q70" i="9"/>
  <c r="R70" i="9"/>
  <c r="S70" i="9"/>
  <c r="T70" i="9"/>
  <c r="U70" i="9"/>
  <c r="V70" i="9"/>
  <c r="W70" i="9"/>
  <c r="X70" i="9"/>
  <c r="Y70" i="9"/>
  <c r="Z70" i="9"/>
  <c r="AA70" i="9"/>
  <c r="AB70" i="9"/>
  <c r="AC70" i="9"/>
  <c r="AD70" i="9"/>
  <c r="AE70" i="9"/>
  <c r="AF70" i="9"/>
  <c r="AG70" i="9"/>
  <c r="AH70" i="9"/>
  <c r="AI70" i="9"/>
  <c r="AJ70" i="9"/>
  <c r="AK70" i="9"/>
  <c r="AL70" i="9"/>
  <c r="AM68" i="9"/>
  <c r="AN68" i="9"/>
  <c r="AO68" i="9"/>
  <c r="AP68" i="9"/>
  <c r="I55" i="9"/>
  <c r="F55" i="9"/>
  <c r="J55" i="9"/>
  <c r="K55" i="9"/>
  <c r="K68" i="9" s="1"/>
  <c r="L55" i="9"/>
  <c r="L68" i="9" s="1"/>
  <c r="M55" i="9"/>
  <c r="N55" i="9"/>
  <c r="O55" i="9"/>
  <c r="P55" i="9"/>
  <c r="Q55" i="9"/>
  <c r="R55" i="9"/>
  <c r="S55" i="9"/>
  <c r="T55" i="9"/>
  <c r="U55" i="9"/>
  <c r="V55" i="9"/>
  <c r="W55" i="9"/>
  <c r="W68" i="9" s="1"/>
  <c r="X55" i="9"/>
  <c r="X68" i="9" s="1"/>
  <c r="Y55" i="9"/>
  <c r="Z55" i="9"/>
  <c r="AA55" i="9"/>
  <c r="AB55" i="9"/>
  <c r="AC55" i="9"/>
  <c r="AD55" i="9"/>
  <c r="AE55" i="9"/>
  <c r="AF55" i="9"/>
  <c r="AG55" i="9"/>
  <c r="AH55" i="9"/>
  <c r="AI55" i="9"/>
  <c r="AI68" i="9" s="1"/>
  <c r="AJ55" i="9"/>
  <c r="AJ68" i="9" s="1"/>
  <c r="AK55" i="9"/>
  <c r="AL55" i="9"/>
  <c r="F54" i="9"/>
  <c r="J54" i="9"/>
  <c r="K54" i="9"/>
  <c r="L54" i="9"/>
  <c r="M54" i="9"/>
  <c r="M68" i="9" s="1"/>
  <c r="N54" i="9"/>
  <c r="N68" i="9" s="1"/>
  <c r="O54" i="9"/>
  <c r="P54" i="9"/>
  <c r="P68" i="9" s="1"/>
  <c r="Q54" i="9"/>
  <c r="Q68" i="9" s="1"/>
  <c r="R54" i="9"/>
  <c r="R68" i="9" s="1"/>
  <c r="S54" i="9"/>
  <c r="S68" i="9" s="1"/>
  <c r="T54" i="9"/>
  <c r="U54" i="9"/>
  <c r="V54" i="9"/>
  <c r="W54" i="9"/>
  <c r="X54" i="9"/>
  <c r="Y54" i="9"/>
  <c r="Z54" i="9"/>
  <c r="Z68" i="9" s="1"/>
  <c r="AA54" i="9"/>
  <c r="AB54" i="9"/>
  <c r="AB68" i="9" s="1"/>
  <c r="AC54" i="9"/>
  <c r="AC68" i="9" s="1"/>
  <c r="AD54" i="9"/>
  <c r="AD68" i="9" s="1"/>
  <c r="AE54" i="9"/>
  <c r="AE68" i="9" s="1"/>
  <c r="AF54" i="9"/>
  <c r="AG54" i="9"/>
  <c r="AH54" i="9"/>
  <c r="AI54" i="9"/>
  <c r="AJ54" i="9"/>
  <c r="AK54" i="9"/>
  <c r="AL54" i="9"/>
  <c r="AL68" i="9" s="1"/>
  <c r="AM52" i="9"/>
  <c r="AN52" i="9"/>
  <c r="AO52" i="9"/>
  <c r="AP52" i="9"/>
  <c r="I41" i="9"/>
  <c r="F41" i="9"/>
  <c r="J41" i="9"/>
  <c r="K41" i="9"/>
  <c r="L41" i="9"/>
  <c r="M41" i="9"/>
  <c r="N41" i="9"/>
  <c r="O41" i="9"/>
  <c r="P41" i="9"/>
  <c r="Q41" i="9"/>
  <c r="R41" i="9"/>
  <c r="S41" i="9"/>
  <c r="T41" i="9"/>
  <c r="U41" i="9"/>
  <c r="V41" i="9"/>
  <c r="W41" i="9"/>
  <c r="X41" i="9"/>
  <c r="Y41" i="9"/>
  <c r="Z41" i="9"/>
  <c r="AA41" i="9"/>
  <c r="AB41" i="9"/>
  <c r="AC41" i="9"/>
  <c r="AD41" i="9"/>
  <c r="AE41" i="9"/>
  <c r="AF41" i="9"/>
  <c r="AG41" i="9"/>
  <c r="AH41" i="9"/>
  <c r="AI41" i="9"/>
  <c r="AJ41" i="9"/>
  <c r="AK41" i="9"/>
  <c r="AL41" i="9"/>
  <c r="F40" i="9"/>
  <c r="I40" i="9"/>
  <c r="J40" i="9"/>
  <c r="K40" i="9"/>
  <c r="L40" i="9"/>
  <c r="M40" i="9"/>
  <c r="N40" i="9"/>
  <c r="O40" i="9"/>
  <c r="P40" i="9"/>
  <c r="Q40" i="9"/>
  <c r="R40" i="9"/>
  <c r="S40" i="9"/>
  <c r="T40" i="9"/>
  <c r="U40" i="9"/>
  <c r="V40" i="9"/>
  <c r="W40" i="9"/>
  <c r="X40" i="9"/>
  <c r="Y40" i="9"/>
  <c r="Z40" i="9"/>
  <c r="AA40" i="9"/>
  <c r="AB40" i="9"/>
  <c r="AC40" i="9"/>
  <c r="AD40" i="9"/>
  <c r="AE40" i="9"/>
  <c r="AF40" i="9"/>
  <c r="AG40" i="9"/>
  <c r="AH40" i="9"/>
  <c r="AI40" i="9"/>
  <c r="AJ40" i="9"/>
  <c r="AK40" i="9"/>
  <c r="AL40" i="9"/>
  <c r="F39" i="9"/>
  <c r="J39" i="9"/>
  <c r="K39" i="9"/>
  <c r="L39" i="9"/>
  <c r="M39" i="9"/>
  <c r="N39" i="9"/>
  <c r="O39" i="9"/>
  <c r="P39" i="9"/>
  <c r="Q39" i="9"/>
  <c r="R39" i="9"/>
  <c r="S39" i="9"/>
  <c r="T39" i="9"/>
  <c r="U39" i="9"/>
  <c r="V39" i="9"/>
  <c r="W39" i="9"/>
  <c r="X39" i="9"/>
  <c r="Y39" i="9"/>
  <c r="Z39" i="9"/>
  <c r="AA39" i="9"/>
  <c r="AB39" i="9"/>
  <c r="AC39" i="9"/>
  <c r="AD39" i="9"/>
  <c r="AE39" i="9"/>
  <c r="AF39" i="9"/>
  <c r="AG39" i="9"/>
  <c r="AH39" i="9"/>
  <c r="AI39" i="9"/>
  <c r="AJ39" i="9"/>
  <c r="AK39" i="9"/>
  <c r="AL39" i="9"/>
  <c r="F38" i="9"/>
  <c r="I38" i="9"/>
  <c r="J38" i="9"/>
  <c r="K38" i="9"/>
  <c r="L38" i="9"/>
  <c r="M38" i="9"/>
  <c r="N38" i="9"/>
  <c r="O38" i="9"/>
  <c r="P38" i="9"/>
  <c r="Q38" i="9"/>
  <c r="R38" i="9"/>
  <c r="S38" i="9"/>
  <c r="T38" i="9"/>
  <c r="U38" i="9"/>
  <c r="V38" i="9"/>
  <c r="W38" i="9"/>
  <c r="X38" i="9"/>
  <c r="Y38" i="9"/>
  <c r="Z38" i="9"/>
  <c r="AA38" i="9"/>
  <c r="AB38" i="9"/>
  <c r="AC38" i="9"/>
  <c r="AD38" i="9"/>
  <c r="AE38" i="9"/>
  <c r="AF38" i="9"/>
  <c r="AG38" i="9"/>
  <c r="AH38" i="9"/>
  <c r="AI38" i="9"/>
  <c r="AJ38" i="9"/>
  <c r="AK38" i="9"/>
  <c r="AL38" i="9"/>
  <c r="AM36" i="9"/>
  <c r="AN36" i="9"/>
  <c r="AO36" i="9"/>
  <c r="AP36" i="9"/>
  <c r="I30" i="9"/>
  <c r="F30" i="9"/>
  <c r="J30" i="9"/>
  <c r="K30" i="9"/>
  <c r="L30" i="9"/>
  <c r="M30" i="9"/>
  <c r="N30" i="9"/>
  <c r="O30" i="9"/>
  <c r="P30" i="9"/>
  <c r="Q30" i="9"/>
  <c r="R30" i="9"/>
  <c r="S30" i="9"/>
  <c r="T30" i="9"/>
  <c r="U30" i="9"/>
  <c r="V30" i="9"/>
  <c r="W30" i="9"/>
  <c r="X30" i="9"/>
  <c r="Y30" i="9"/>
  <c r="Z30" i="9"/>
  <c r="AA30" i="9"/>
  <c r="AB30" i="9"/>
  <c r="AC30" i="9"/>
  <c r="AD30" i="9"/>
  <c r="AE30" i="9"/>
  <c r="AF30" i="9"/>
  <c r="AG30" i="9"/>
  <c r="AH30" i="9"/>
  <c r="AI30" i="9"/>
  <c r="AJ30" i="9"/>
  <c r="AK30" i="9"/>
  <c r="AL30" i="9"/>
  <c r="F29" i="9"/>
  <c r="I29" i="9"/>
  <c r="J29" i="9"/>
  <c r="K29" i="9"/>
  <c r="L29" i="9"/>
  <c r="M29" i="9"/>
  <c r="N29" i="9"/>
  <c r="O29" i="9"/>
  <c r="P29" i="9"/>
  <c r="Q29" i="9"/>
  <c r="R29" i="9"/>
  <c r="S29" i="9"/>
  <c r="T29" i="9"/>
  <c r="U29" i="9"/>
  <c r="V29" i="9"/>
  <c r="W29" i="9"/>
  <c r="X29" i="9"/>
  <c r="Y29" i="9"/>
  <c r="Z29" i="9"/>
  <c r="AA29" i="9"/>
  <c r="AB29" i="9"/>
  <c r="AC29" i="9"/>
  <c r="AD29" i="9"/>
  <c r="AE29" i="9"/>
  <c r="AF29" i="9"/>
  <c r="AG29" i="9"/>
  <c r="AH29" i="9"/>
  <c r="AI29" i="9"/>
  <c r="AJ29" i="9"/>
  <c r="AK29" i="9"/>
  <c r="AL29" i="9"/>
  <c r="F28" i="9"/>
  <c r="I28" i="9"/>
  <c r="J28" i="9"/>
  <c r="K28" i="9"/>
  <c r="L28" i="9"/>
  <c r="M28" i="9"/>
  <c r="N28" i="9"/>
  <c r="O28" i="9"/>
  <c r="P28" i="9"/>
  <c r="Q28" i="9"/>
  <c r="R28" i="9"/>
  <c r="S28" i="9"/>
  <c r="T28" i="9"/>
  <c r="U28" i="9"/>
  <c r="V28" i="9"/>
  <c r="W28" i="9"/>
  <c r="X28" i="9"/>
  <c r="Y28" i="9"/>
  <c r="Z28" i="9"/>
  <c r="AA28" i="9"/>
  <c r="AB28" i="9"/>
  <c r="AC28" i="9"/>
  <c r="AD28" i="9"/>
  <c r="AE28" i="9"/>
  <c r="AF28" i="9"/>
  <c r="AG28" i="9"/>
  <c r="AH28" i="9"/>
  <c r="AI28" i="9"/>
  <c r="AJ28" i="9"/>
  <c r="AK28" i="9"/>
  <c r="AL28" i="9"/>
  <c r="I27" i="9"/>
  <c r="F27" i="9"/>
  <c r="J27" i="9"/>
  <c r="K27" i="9"/>
  <c r="L27" i="9"/>
  <c r="M27" i="9"/>
  <c r="N27" i="9"/>
  <c r="O27" i="9"/>
  <c r="P27" i="9"/>
  <c r="Q27" i="9"/>
  <c r="R27" i="9"/>
  <c r="S27" i="9"/>
  <c r="T27" i="9"/>
  <c r="U27" i="9"/>
  <c r="V27" i="9"/>
  <c r="W27" i="9"/>
  <c r="X27" i="9"/>
  <c r="Y27" i="9"/>
  <c r="Z27" i="9"/>
  <c r="AA27" i="9"/>
  <c r="AB27" i="9"/>
  <c r="AC27" i="9"/>
  <c r="AD27" i="9"/>
  <c r="AE27" i="9"/>
  <c r="AF27" i="9"/>
  <c r="AG27" i="9"/>
  <c r="AH27" i="9"/>
  <c r="AI27" i="9"/>
  <c r="AJ27" i="9"/>
  <c r="AK27" i="9"/>
  <c r="AL27" i="9"/>
  <c r="I26" i="9"/>
  <c r="F26" i="9"/>
  <c r="J26" i="9"/>
  <c r="K26" i="9"/>
  <c r="L26" i="9"/>
  <c r="M26" i="9"/>
  <c r="N26" i="9"/>
  <c r="O26" i="9"/>
  <c r="P26" i="9"/>
  <c r="Q26" i="9"/>
  <c r="R26" i="9"/>
  <c r="S26" i="9"/>
  <c r="T26" i="9"/>
  <c r="U26" i="9"/>
  <c r="V26" i="9"/>
  <c r="W26" i="9"/>
  <c r="X26" i="9"/>
  <c r="Y26" i="9"/>
  <c r="Z26" i="9"/>
  <c r="AA26" i="9"/>
  <c r="AB26" i="9"/>
  <c r="AC26" i="9"/>
  <c r="AD26" i="9"/>
  <c r="AE26" i="9"/>
  <c r="AF26" i="9"/>
  <c r="AG26" i="9"/>
  <c r="AH26" i="9"/>
  <c r="AI26" i="9"/>
  <c r="AJ26" i="9"/>
  <c r="AK26" i="9"/>
  <c r="AL26" i="9"/>
  <c r="I25" i="9"/>
  <c r="F25" i="9"/>
  <c r="J25" i="9"/>
  <c r="K25" i="9"/>
  <c r="L25" i="9"/>
  <c r="M25" i="9"/>
  <c r="N25" i="9"/>
  <c r="O25" i="9"/>
  <c r="P25" i="9"/>
  <c r="Q25" i="9"/>
  <c r="R25" i="9"/>
  <c r="S25" i="9"/>
  <c r="T25" i="9"/>
  <c r="U25" i="9"/>
  <c r="V25" i="9"/>
  <c r="W25" i="9"/>
  <c r="X25" i="9"/>
  <c r="Y25" i="9"/>
  <c r="Z25" i="9"/>
  <c r="AA25" i="9"/>
  <c r="AB25" i="9"/>
  <c r="AC25" i="9"/>
  <c r="AD25" i="9"/>
  <c r="AE25" i="9"/>
  <c r="AF25" i="9"/>
  <c r="AG25" i="9"/>
  <c r="AH25" i="9"/>
  <c r="AI25" i="9"/>
  <c r="AJ25" i="9"/>
  <c r="AK25" i="9"/>
  <c r="AL25" i="9"/>
  <c r="F24" i="9"/>
  <c r="I24" i="9"/>
  <c r="J24" i="9"/>
  <c r="K24" i="9"/>
  <c r="L24" i="9"/>
  <c r="M24" i="9"/>
  <c r="N24" i="9"/>
  <c r="O24" i="9"/>
  <c r="P24" i="9"/>
  <c r="Q24" i="9"/>
  <c r="R24" i="9"/>
  <c r="S24" i="9"/>
  <c r="T24" i="9"/>
  <c r="U24" i="9"/>
  <c r="V24" i="9"/>
  <c r="W24" i="9"/>
  <c r="X24" i="9"/>
  <c r="Y24" i="9"/>
  <c r="Z24" i="9"/>
  <c r="AA24" i="9"/>
  <c r="AB24" i="9"/>
  <c r="AC24" i="9"/>
  <c r="AD24" i="9"/>
  <c r="AE24" i="9"/>
  <c r="AF24" i="9"/>
  <c r="AG24" i="9"/>
  <c r="AH24" i="9"/>
  <c r="AI24" i="9"/>
  <c r="AJ24" i="9"/>
  <c r="AK24" i="9"/>
  <c r="AL24" i="9"/>
  <c r="F23" i="9"/>
  <c r="J23" i="9"/>
  <c r="K23" i="9"/>
  <c r="L23" i="9"/>
  <c r="M23" i="9"/>
  <c r="N23" i="9"/>
  <c r="O23" i="9"/>
  <c r="P23" i="9"/>
  <c r="Q23" i="9"/>
  <c r="R23" i="9"/>
  <c r="S23" i="9"/>
  <c r="T23" i="9"/>
  <c r="U23" i="9"/>
  <c r="V23" i="9"/>
  <c r="W23" i="9"/>
  <c r="X23" i="9"/>
  <c r="Y23" i="9"/>
  <c r="Z23" i="9"/>
  <c r="AA23" i="9"/>
  <c r="AB23" i="9"/>
  <c r="AC23" i="9"/>
  <c r="AD23" i="9"/>
  <c r="AE23" i="9"/>
  <c r="AF23" i="9"/>
  <c r="AG23" i="9"/>
  <c r="AH23" i="9"/>
  <c r="AI23" i="9"/>
  <c r="AJ23" i="9"/>
  <c r="AK23" i="9"/>
  <c r="AL23" i="9"/>
  <c r="F22" i="9"/>
  <c r="I22" i="9"/>
  <c r="J22" i="9"/>
  <c r="K22" i="9"/>
  <c r="L22" i="9"/>
  <c r="M22" i="9"/>
  <c r="N22" i="9"/>
  <c r="O22" i="9"/>
  <c r="P22" i="9"/>
  <c r="Q22" i="9"/>
  <c r="R22" i="9"/>
  <c r="S22" i="9"/>
  <c r="T22" i="9"/>
  <c r="U22" i="9"/>
  <c r="V22" i="9"/>
  <c r="W22" i="9"/>
  <c r="X22" i="9"/>
  <c r="Y22" i="9"/>
  <c r="Z22" i="9"/>
  <c r="AA22" i="9"/>
  <c r="AB22" i="9"/>
  <c r="AC22" i="9"/>
  <c r="AD22" i="9"/>
  <c r="AE22" i="9"/>
  <c r="AF22" i="9"/>
  <c r="AG22" i="9"/>
  <c r="AH22" i="9"/>
  <c r="AI22" i="9"/>
  <c r="AJ22" i="9"/>
  <c r="AK22" i="9"/>
  <c r="AL22" i="9"/>
  <c r="AM20" i="9"/>
  <c r="AN20" i="9"/>
  <c r="AO20" i="9"/>
  <c r="AP20" i="9"/>
  <c r="I10" i="9"/>
  <c r="F10" i="9"/>
  <c r="J10" i="9"/>
  <c r="K10" i="9"/>
  <c r="L10" i="9"/>
  <c r="M10" i="9"/>
  <c r="N10" i="9"/>
  <c r="O10" i="9"/>
  <c r="P10" i="9"/>
  <c r="Q10" i="9"/>
  <c r="R10" i="9"/>
  <c r="S10" i="9"/>
  <c r="T10" i="9"/>
  <c r="U10" i="9"/>
  <c r="V10" i="9"/>
  <c r="W10" i="9"/>
  <c r="X10" i="9"/>
  <c r="Y10" i="9"/>
  <c r="Z10" i="9"/>
  <c r="AA10" i="9"/>
  <c r="AB10" i="9"/>
  <c r="AC10" i="9"/>
  <c r="AD10" i="9"/>
  <c r="AE10" i="9"/>
  <c r="AF10" i="9"/>
  <c r="AG10" i="9"/>
  <c r="AH10" i="9"/>
  <c r="AI10" i="9"/>
  <c r="AJ10" i="9"/>
  <c r="AK10" i="9"/>
  <c r="AL10" i="9"/>
  <c r="I9" i="9"/>
  <c r="F9" i="9"/>
  <c r="J9" i="9"/>
  <c r="K9" i="9"/>
  <c r="L9" i="9"/>
  <c r="M9" i="9"/>
  <c r="N9" i="9"/>
  <c r="O9" i="9"/>
  <c r="P9" i="9"/>
  <c r="Q9" i="9"/>
  <c r="R9" i="9"/>
  <c r="S9" i="9"/>
  <c r="T9" i="9"/>
  <c r="U9" i="9"/>
  <c r="V9" i="9"/>
  <c r="W9" i="9"/>
  <c r="X9" i="9"/>
  <c r="Y9" i="9"/>
  <c r="Z9" i="9"/>
  <c r="AA9" i="9"/>
  <c r="AB9" i="9"/>
  <c r="AC9" i="9"/>
  <c r="AD9" i="9"/>
  <c r="AE9" i="9"/>
  <c r="AF9" i="9"/>
  <c r="AG9" i="9"/>
  <c r="AH9" i="9"/>
  <c r="AI9" i="9"/>
  <c r="AJ9" i="9"/>
  <c r="AK9" i="9"/>
  <c r="AL9" i="9"/>
  <c r="I8" i="9"/>
  <c r="F8" i="9"/>
  <c r="J8" i="9"/>
  <c r="K8" i="9"/>
  <c r="L8" i="9"/>
  <c r="M8" i="9"/>
  <c r="N8" i="9"/>
  <c r="O8" i="9"/>
  <c r="P8" i="9"/>
  <c r="Q8" i="9"/>
  <c r="R8" i="9"/>
  <c r="S8" i="9"/>
  <c r="T8" i="9"/>
  <c r="U8" i="9"/>
  <c r="V8" i="9"/>
  <c r="W8" i="9"/>
  <c r="X8" i="9"/>
  <c r="Y8" i="9"/>
  <c r="Z8" i="9"/>
  <c r="AA8" i="9"/>
  <c r="AB8" i="9"/>
  <c r="AC8" i="9"/>
  <c r="AD8" i="9"/>
  <c r="AE8" i="9"/>
  <c r="AF8" i="9"/>
  <c r="AG8" i="9"/>
  <c r="AH8" i="9"/>
  <c r="AI8" i="9"/>
  <c r="AJ8" i="9"/>
  <c r="AK8" i="9"/>
  <c r="AL8" i="9"/>
  <c r="I7" i="9"/>
  <c r="F7" i="9"/>
  <c r="J7" i="9"/>
  <c r="K7" i="9"/>
  <c r="L7" i="9"/>
  <c r="M7" i="9"/>
  <c r="N7" i="9"/>
  <c r="O7" i="9"/>
  <c r="P7" i="9"/>
  <c r="Q7" i="9"/>
  <c r="R7" i="9"/>
  <c r="S7" i="9"/>
  <c r="T7" i="9"/>
  <c r="U7" i="9"/>
  <c r="V7" i="9"/>
  <c r="W7" i="9"/>
  <c r="X7" i="9"/>
  <c r="Y7" i="9"/>
  <c r="Z7" i="9"/>
  <c r="AA7" i="9"/>
  <c r="AB7" i="9"/>
  <c r="AC7" i="9"/>
  <c r="AD7" i="9"/>
  <c r="AE7" i="9"/>
  <c r="AF7" i="9"/>
  <c r="AG7" i="9"/>
  <c r="AH7" i="9"/>
  <c r="AI7" i="9"/>
  <c r="AJ7" i="9"/>
  <c r="AK7" i="9"/>
  <c r="AL7" i="9"/>
  <c r="F6" i="9"/>
  <c r="J6" i="9"/>
  <c r="K6" i="9"/>
  <c r="L6" i="9"/>
  <c r="M6" i="9"/>
  <c r="M20" i="9" s="1"/>
  <c r="N6" i="9"/>
  <c r="O6" i="9"/>
  <c r="P6" i="9"/>
  <c r="Q6" i="9"/>
  <c r="R6" i="9"/>
  <c r="S6" i="9"/>
  <c r="T6" i="9"/>
  <c r="U6" i="9"/>
  <c r="V6" i="9"/>
  <c r="W6" i="9"/>
  <c r="X6" i="9"/>
  <c r="Y6" i="9"/>
  <c r="Y20" i="9" s="1"/>
  <c r="Z6" i="9"/>
  <c r="AA6" i="9"/>
  <c r="AB6" i="9"/>
  <c r="AC6" i="9"/>
  <c r="AD6" i="9"/>
  <c r="AE6" i="9"/>
  <c r="AF6" i="9"/>
  <c r="AG6" i="9"/>
  <c r="AH6" i="9"/>
  <c r="AI6" i="9"/>
  <c r="AJ6" i="9"/>
  <c r="AK6" i="9"/>
  <c r="AL6" i="9"/>
  <c r="W132" i="9" l="1"/>
  <c r="K132" i="9"/>
  <c r="AJ420" i="9"/>
  <c r="X420" i="9"/>
  <c r="AK436" i="9"/>
  <c r="Y436" i="9"/>
  <c r="AB484" i="9"/>
  <c r="AD532" i="9"/>
  <c r="R532" i="9"/>
  <c r="AA484" i="9"/>
  <c r="O484" i="9"/>
  <c r="AC532" i="9"/>
  <c r="AI36" i="9"/>
  <c r="W36" i="9"/>
  <c r="K36" i="9"/>
  <c r="AH52" i="9"/>
  <c r="V52" i="9"/>
  <c r="J52" i="9"/>
  <c r="AG132" i="9"/>
  <c r="U132" i="9"/>
  <c r="W164" i="9"/>
  <c r="R180" i="9"/>
  <c r="P372" i="9"/>
  <c r="AI436" i="9"/>
  <c r="W436" i="9"/>
  <c r="AL484" i="9"/>
  <c r="Z484" i="9"/>
  <c r="AB532" i="9"/>
  <c r="AF580" i="9"/>
  <c r="T580" i="9"/>
  <c r="AJ228" i="9"/>
  <c r="AH436" i="9"/>
  <c r="AK484" i="9"/>
  <c r="AA532" i="9"/>
  <c r="O532" i="9"/>
  <c r="AE580" i="9"/>
  <c r="S580" i="9"/>
  <c r="X228" i="9"/>
  <c r="P356" i="9"/>
  <c r="AK324" i="9"/>
  <c r="N372" i="9"/>
  <c r="AG436" i="9"/>
  <c r="U436" i="9"/>
  <c r="AL532" i="9"/>
  <c r="Z532" i="9"/>
  <c r="AK580" i="9"/>
  <c r="Y580" i="9"/>
  <c r="N356" i="9"/>
  <c r="M372" i="9"/>
  <c r="AF436" i="9"/>
  <c r="T436" i="9"/>
  <c r="AI484" i="9"/>
  <c r="W484" i="9"/>
  <c r="Y532" i="9"/>
  <c r="AC580" i="9"/>
  <c r="V436" i="9"/>
  <c r="AG36" i="9"/>
  <c r="Z196" i="9"/>
  <c r="AE436" i="9"/>
  <c r="AH484" i="9"/>
  <c r="V484" i="9"/>
  <c r="J484" i="9"/>
  <c r="AC484" i="9"/>
  <c r="AJ532" i="9"/>
  <c r="X532" i="9"/>
  <c r="AB580" i="9"/>
  <c r="Q276" i="9"/>
  <c r="Y68" i="9"/>
  <c r="R436" i="9"/>
  <c r="AG484" i="9"/>
  <c r="U484" i="9"/>
  <c r="AI532" i="9"/>
  <c r="W532" i="9"/>
  <c r="AJ20" i="9"/>
  <c r="Q420" i="9"/>
  <c r="AB116" i="9"/>
  <c r="P132" i="9"/>
  <c r="AF100" i="9"/>
  <c r="T100" i="9"/>
  <c r="AA132" i="9"/>
  <c r="O132" i="9"/>
  <c r="AJ196" i="9"/>
  <c r="X196" i="9"/>
  <c r="L196" i="9"/>
  <c r="S196" i="9"/>
  <c r="AH212" i="9"/>
  <c r="V212" i="9"/>
  <c r="J212" i="9"/>
  <c r="AE228" i="9"/>
  <c r="R228" i="9"/>
  <c r="AB420" i="9"/>
  <c r="O420" i="9"/>
  <c r="AC436" i="9"/>
  <c r="AF484" i="9"/>
  <c r="T484" i="9"/>
  <c r="AL580" i="9"/>
  <c r="Z580" i="9"/>
  <c r="Y244" i="9"/>
  <c r="AL324" i="9"/>
  <c r="J436" i="9"/>
  <c r="L20" i="9"/>
  <c r="U36" i="9"/>
  <c r="T36" i="9"/>
  <c r="AK68" i="9"/>
  <c r="AC52" i="9"/>
  <c r="U100" i="9"/>
  <c r="AI212" i="9"/>
  <c r="S20" i="9"/>
  <c r="AB36" i="9"/>
  <c r="P36" i="9"/>
  <c r="AH68" i="9"/>
  <c r="V68" i="9"/>
  <c r="J68" i="9"/>
  <c r="AE100" i="9"/>
  <c r="S100" i="9"/>
  <c r="Z116" i="9"/>
  <c r="AL132" i="9"/>
  <c r="Z132" i="9"/>
  <c r="N132" i="9"/>
  <c r="AI196" i="9"/>
  <c r="W196" i="9"/>
  <c r="K196" i="9"/>
  <c r="AG212" i="9"/>
  <c r="U212" i="9"/>
  <c r="Q228" i="9"/>
  <c r="X276" i="9"/>
  <c r="AH356" i="9"/>
  <c r="V356" i="9"/>
  <c r="J356" i="9"/>
  <c r="AA420" i="9"/>
  <c r="AB436" i="9"/>
  <c r="AE484" i="9"/>
  <c r="S484" i="9"/>
  <c r="X20" i="9"/>
  <c r="AC276" i="9"/>
  <c r="AF36" i="9"/>
  <c r="AG100" i="9"/>
  <c r="AE20" i="9"/>
  <c r="AG68" i="9"/>
  <c r="U68" i="9"/>
  <c r="AK132" i="9"/>
  <c r="Y132" i="9"/>
  <c r="M132" i="9"/>
  <c r="AA148" i="9"/>
  <c r="O148" i="9"/>
  <c r="AI276" i="9"/>
  <c r="W276" i="9"/>
  <c r="K276" i="9"/>
  <c r="T372" i="9"/>
  <c r="AA436" i="9"/>
  <c r="O436" i="9"/>
  <c r="AF532" i="9"/>
  <c r="T532" i="9"/>
  <c r="Y484" i="9"/>
  <c r="M52" i="9"/>
  <c r="AL196" i="9"/>
  <c r="Q52" i="9"/>
  <c r="AB132" i="9"/>
  <c r="AF228" i="9"/>
  <c r="AK20" i="9"/>
  <c r="AD116" i="9"/>
  <c r="AJ132" i="9"/>
  <c r="X132" i="9"/>
  <c r="L132" i="9"/>
  <c r="N148" i="9"/>
  <c r="AE212" i="9"/>
  <c r="S212" i="9"/>
  <c r="AB228" i="9"/>
  <c r="AC228" i="9"/>
  <c r="M324" i="9"/>
  <c r="AC372" i="9"/>
  <c r="Q372" i="9"/>
  <c r="AD404" i="9"/>
  <c r="AL436" i="9"/>
  <c r="Z436" i="9"/>
  <c r="AE532" i="9"/>
  <c r="S532" i="9"/>
  <c r="AI580" i="9"/>
  <c r="W580" i="9"/>
  <c r="I278" i="9"/>
  <c r="I292" i="9" s="1"/>
  <c r="AJ244" i="9"/>
  <c r="AI20" i="9"/>
  <c r="W20" i="9"/>
  <c r="K20" i="9"/>
  <c r="AB52" i="9"/>
  <c r="AB84" i="9"/>
  <c r="AD100" i="9"/>
  <c r="R100" i="9"/>
  <c r="Z148" i="9"/>
  <c r="AF212" i="9"/>
  <c r="T212" i="9"/>
  <c r="AD228" i="9"/>
  <c r="AL420" i="9"/>
  <c r="Z420" i="9"/>
  <c r="AG420" i="9"/>
  <c r="U420" i="9"/>
  <c r="L244" i="9"/>
  <c r="AH20" i="9"/>
  <c r="V20" i="9"/>
  <c r="J20" i="9"/>
  <c r="AK36" i="9"/>
  <c r="Y36" i="9"/>
  <c r="M36" i="9"/>
  <c r="AA52" i="9"/>
  <c r="O52" i="9"/>
  <c r="N52" i="9"/>
  <c r="AA68" i="9"/>
  <c r="O68" i="9"/>
  <c r="W84" i="9"/>
  <c r="AC100" i="9"/>
  <c r="Q100" i="9"/>
  <c r="W116" i="9"/>
  <c r="AB196" i="9"/>
  <c r="AD212" i="9"/>
  <c r="R212" i="9"/>
  <c r="AG276" i="9"/>
  <c r="U276" i="9"/>
  <c r="N324" i="9"/>
  <c r="AE372" i="9"/>
  <c r="S372" i="9"/>
  <c r="AK420" i="9"/>
  <c r="Y420" i="9"/>
  <c r="L420" i="9"/>
  <c r="AA580" i="9"/>
  <c r="O580" i="9"/>
  <c r="AD20" i="9"/>
  <c r="AL52" i="9"/>
  <c r="O324" i="9"/>
  <c r="AF20" i="9"/>
  <c r="T20" i="9"/>
  <c r="AC36" i="9"/>
  <c r="Q36" i="9"/>
  <c r="AK52" i="9"/>
  <c r="Y52" i="9"/>
  <c r="J116" i="9"/>
  <c r="AH244" i="9"/>
  <c r="V244" i="9"/>
  <c r="J244" i="9"/>
  <c r="Z324" i="9"/>
  <c r="AB340" i="9"/>
  <c r="P340" i="9"/>
  <c r="AG356" i="9"/>
  <c r="U356" i="9"/>
  <c r="AL372" i="9"/>
  <c r="Z372" i="9"/>
  <c r="J404" i="9"/>
  <c r="AD484" i="9"/>
  <c r="R484" i="9"/>
  <c r="AH532" i="9"/>
  <c r="V532" i="9"/>
  <c r="J532" i="9"/>
  <c r="AG532" i="9"/>
  <c r="U532" i="9"/>
  <c r="AA324" i="9"/>
  <c r="AE36" i="9"/>
  <c r="S36" i="9"/>
  <c r="AJ52" i="9"/>
  <c r="X52" i="9"/>
  <c r="L52" i="9"/>
  <c r="AL100" i="9"/>
  <c r="Z100" i="9"/>
  <c r="N100" i="9"/>
  <c r="AJ100" i="9"/>
  <c r="X100" i="9"/>
  <c r="L100" i="9"/>
  <c r="Y164" i="9"/>
  <c r="AK196" i="9"/>
  <c r="Y196" i="9"/>
  <c r="AL228" i="9"/>
  <c r="Z228" i="9"/>
  <c r="J228" i="9"/>
  <c r="AF244" i="9"/>
  <c r="AD276" i="9"/>
  <c r="R276" i="9"/>
  <c r="AG404" i="9"/>
  <c r="U404" i="9"/>
  <c r="AA36" i="9"/>
  <c r="O36" i="9"/>
  <c r="AD36" i="9"/>
  <c r="R36" i="9"/>
  <c r="AI52" i="9"/>
  <c r="W52" i="9"/>
  <c r="K52" i="9"/>
  <c r="AG148" i="9"/>
  <c r="AL212" i="9"/>
  <c r="Z212" i="9"/>
  <c r="N212" i="9"/>
  <c r="AK228" i="9"/>
  <c r="Y228" i="9"/>
  <c r="L228" i="9"/>
  <c r="AH228" i="9"/>
  <c r="V228" i="9"/>
  <c r="T244" i="9"/>
  <c r="AD244" i="9"/>
  <c r="R244" i="9"/>
  <c r="AA372" i="9"/>
  <c r="O372" i="9"/>
  <c r="AB276" i="9"/>
  <c r="P276" i="9"/>
  <c r="Y324" i="9"/>
  <c r="AE404" i="9"/>
  <c r="AH580" i="9"/>
  <c r="V580" i="9"/>
  <c r="J580" i="9"/>
  <c r="Q20" i="9"/>
  <c r="AB20" i="9"/>
  <c r="AG52" i="9"/>
  <c r="U52" i="9"/>
  <c r="AI100" i="9"/>
  <c r="W100" i="9"/>
  <c r="K100" i="9"/>
  <c r="AF196" i="9"/>
  <c r="T196" i="9"/>
  <c r="AJ212" i="9"/>
  <c r="X212" i="9"/>
  <c r="L212" i="9"/>
  <c r="AI228" i="9"/>
  <c r="W228" i="9"/>
  <c r="AG324" i="9"/>
  <c r="U324" i="9"/>
  <c r="R404" i="9"/>
  <c r="AE420" i="9"/>
  <c r="R420" i="9"/>
  <c r="AG580" i="9"/>
  <c r="U580" i="9"/>
  <c r="AD372" i="9"/>
  <c r="AC20" i="9"/>
  <c r="P20" i="9"/>
  <c r="AA20" i="9"/>
  <c r="O20" i="9"/>
  <c r="AJ36" i="9"/>
  <c r="X36" i="9"/>
  <c r="L36" i="9"/>
  <c r="AF52" i="9"/>
  <c r="T52" i="9"/>
  <c r="AF68" i="9"/>
  <c r="T68" i="9"/>
  <c r="AH100" i="9"/>
  <c r="V100" i="9"/>
  <c r="J100" i="9"/>
  <c r="Q116" i="9"/>
  <c r="AG196" i="9"/>
  <c r="U196" i="9"/>
  <c r="W212" i="9"/>
  <c r="K212" i="9"/>
  <c r="AJ276" i="9"/>
  <c r="L276" i="9"/>
  <c r="AD420" i="9"/>
  <c r="U20" i="9"/>
  <c r="Z52" i="9"/>
  <c r="R372" i="9"/>
  <c r="S404" i="9"/>
  <c r="AL20" i="9"/>
  <c r="N20" i="9"/>
  <c r="AL36" i="9"/>
  <c r="Z36" i="9"/>
  <c r="N36" i="9"/>
  <c r="AE52" i="9"/>
  <c r="S52" i="9"/>
  <c r="P52" i="9"/>
  <c r="I86" i="9"/>
  <c r="I100" i="9" s="1"/>
  <c r="AF180" i="9"/>
  <c r="AB244" i="9"/>
  <c r="P244" i="9"/>
  <c r="AF324" i="9"/>
  <c r="T324" i="9"/>
  <c r="AI372" i="9"/>
  <c r="W372" i="9"/>
  <c r="K372" i="9"/>
  <c r="AB404" i="9"/>
  <c r="P404" i="9"/>
  <c r="AJ484" i="9"/>
  <c r="X484" i="9"/>
  <c r="AG20" i="9"/>
  <c r="R20" i="9"/>
  <c r="Z20" i="9"/>
  <c r="AH36" i="9"/>
  <c r="V36" i="9"/>
  <c r="J36" i="9"/>
  <c r="AD52" i="9"/>
  <c r="R52" i="9"/>
  <c r="AA116" i="9"/>
  <c r="P148" i="9"/>
  <c r="T228" i="9"/>
  <c r="AA244" i="9"/>
  <c r="O244" i="9"/>
  <c r="AK244" i="9"/>
  <c r="M244" i="9"/>
  <c r="AH372" i="9"/>
  <c r="V372" i="9"/>
  <c r="J372" i="9"/>
  <c r="AA404" i="9"/>
  <c r="O404" i="9"/>
  <c r="I23" i="9"/>
  <c r="I36" i="9" s="1"/>
  <c r="I54" i="9"/>
  <c r="I68" i="9" s="1"/>
  <c r="J84" i="9"/>
  <c r="K116" i="9"/>
  <c r="I295" i="9"/>
  <c r="I324" i="9" s="1"/>
  <c r="AE324" i="9"/>
  <c r="S324" i="9"/>
  <c r="AI420" i="9"/>
  <c r="W420" i="9"/>
  <c r="AH276" i="9"/>
  <c r="V116" i="9"/>
  <c r="X164" i="9"/>
  <c r="AL244" i="9"/>
  <c r="Z244" i="9"/>
  <c r="N244" i="9"/>
  <c r="AA340" i="9"/>
  <c r="O340" i="9"/>
  <c r="AL404" i="9"/>
  <c r="Z404" i="9"/>
  <c r="N404" i="9"/>
  <c r="J420" i="9"/>
  <c r="V276" i="9"/>
  <c r="AF276" i="9"/>
  <c r="T276" i="9"/>
  <c r="AD324" i="9"/>
  <c r="R324" i="9"/>
  <c r="AK404" i="9"/>
  <c r="Y404" i="9"/>
  <c r="M404" i="9"/>
  <c r="AH420" i="9"/>
  <c r="V420" i="9"/>
  <c r="AH164" i="9"/>
  <c r="V164" i="9"/>
  <c r="AH180" i="9"/>
  <c r="I198" i="9"/>
  <c r="I212" i="9" s="1"/>
  <c r="AG228" i="9"/>
  <c r="U228" i="9"/>
  <c r="I247" i="9"/>
  <c r="I276" i="9" s="1"/>
  <c r="AC324" i="9"/>
  <c r="Q324" i="9"/>
  <c r="P324" i="9"/>
  <c r="AJ404" i="9"/>
  <c r="X404" i="9"/>
  <c r="L404" i="9"/>
  <c r="J276" i="9"/>
  <c r="AE116" i="9"/>
  <c r="AD148" i="9"/>
  <c r="AH196" i="9"/>
  <c r="V196" i="9"/>
  <c r="J196" i="9"/>
  <c r="AI244" i="9"/>
  <c r="W244" i="9"/>
  <c r="K244" i="9"/>
  <c r="AE276" i="9"/>
  <c r="S276" i="9"/>
  <c r="AB324" i="9"/>
  <c r="AI404" i="9"/>
  <c r="W404" i="9"/>
  <c r="K404" i="9"/>
  <c r="AF420" i="9"/>
  <c r="T420" i="9"/>
  <c r="AJ580" i="9"/>
  <c r="X580" i="9"/>
  <c r="AH404" i="9"/>
  <c r="AG244" i="9"/>
  <c r="Z84" i="9"/>
  <c r="I230" i="9"/>
  <c r="I244" i="9" s="1"/>
  <c r="AA276" i="9"/>
  <c r="O276" i="9"/>
  <c r="AK372" i="9"/>
  <c r="Y372" i="9"/>
  <c r="AF404" i="9"/>
  <c r="T404" i="9"/>
  <c r="AC420" i="9"/>
  <c r="S406" i="9"/>
  <c r="S420" i="9" s="1"/>
  <c r="I6" i="9"/>
  <c r="I20" i="9" s="1"/>
  <c r="I39" i="9"/>
  <c r="I52" i="9" s="1"/>
  <c r="O116" i="9"/>
  <c r="Q164" i="9"/>
  <c r="Q180" i="9"/>
  <c r="O228" i="9"/>
  <c r="AE244" i="9"/>
  <c r="S244" i="9"/>
  <c r="AL276" i="9"/>
  <c r="Z276" i="9"/>
  <c r="N276" i="9"/>
  <c r="AJ324" i="9"/>
  <c r="X324" i="9"/>
  <c r="L324" i="9"/>
  <c r="AJ372" i="9"/>
  <c r="X372" i="9"/>
  <c r="L372" i="9"/>
  <c r="I150" i="9"/>
  <c r="I164" i="9" s="1"/>
  <c r="V404" i="9"/>
  <c r="U244" i="9"/>
  <c r="X84" i="9"/>
  <c r="L84" i="9"/>
  <c r="AL116" i="9"/>
  <c r="N116" i="9"/>
  <c r="I119" i="9"/>
  <c r="I132" i="9" s="1"/>
  <c r="P180" i="9"/>
  <c r="AA228" i="9"/>
  <c r="AK276" i="9"/>
  <c r="Y276" i="9"/>
  <c r="M276" i="9"/>
  <c r="AI324" i="9"/>
  <c r="W324" i="9"/>
  <c r="K324" i="9"/>
  <c r="I360" i="9"/>
  <c r="I372" i="9" s="1"/>
  <c r="I389" i="9"/>
  <c r="AJ116" i="9"/>
  <c r="L116" i="9"/>
  <c r="AC244" i="9"/>
  <c r="Q244" i="9"/>
  <c r="I258" i="9"/>
  <c r="AH324" i="9"/>
  <c r="V324" i="9"/>
  <c r="J324" i="9"/>
  <c r="AC404" i="9"/>
  <c r="Q404" i="9"/>
  <c r="K420" i="9"/>
  <c r="AE148" i="9"/>
  <c r="O164" i="9"/>
  <c r="AL340" i="9"/>
  <c r="Z340" i="9"/>
  <c r="N340" i="9"/>
  <c r="AF356" i="9"/>
  <c r="T356" i="9"/>
  <c r="AL164" i="9"/>
  <c r="N164" i="9"/>
  <c r="AK340" i="9"/>
  <c r="Y340" i="9"/>
  <c r="M340" i="9"/>
  <c r="AE356" i="9"/>
  <c r="S356" i="9"/>
  <c r="Q148" i="9"/>
  <c r="AK180" i="9"/>
  <c r="AJ340" i="9"/>
  <c r="X340" i="9"/>
  <c r="L340" i="9"/>
  <c r="AD356" i="9"/>
  <c r="R356" i="9"/>
  <c r="AI340" i="9"/>
  <c r="W340" i="9"/>
  <c r="K340" i="9"/>
  <c r="AC356" i="9"/>
  <c r="Q356" i="9"/>
  <c r="AH340" i="9"/>
  <c r="V340" i="9"/>
  <c r="J340" i="9"/>
  <c r="AB356" i="9"/>
  <c r="AG340" i="9"/>
  <c r="U340" i="9"/>
  <c r="AA356" i="9"/>
  <c r="O356" i="9"/>
  <c r="AG164" i="9"/>
  <c r="AG180" i="9"/>
  <c r="U180" i="9"/>
  <c r="AF340" i="9"/>
  <c r="T340" i="9"/>
  <c r="AL356" i="9"/>
  <c r="Z356" i="9"/>
  <c r="X148" i="9"/>
  <c r="AE340" i="9"/>
  <c r="S340" i="9"/>
  <c r="AK356" i="9"/>
  <c r="Y356" i="9"/>
  <c r="W148" i="9"/>
  <c r="K148" i="9"/>
  <c r="AE164" i="9"/>
  <c r="AD340" i="9"/>
  <c r="R340" i="9"/>
  <c r="AJ356" i="9"/>
  <c r="X356" i="9"/>
  <c r="L356" i="9"/>
  <c r="J148" i="9"/>
  <c r="AD164" i="9"/>
  <c r="R164" i="9"/>
  <c r="AD180" i="9"/>
  <c r="AC340" i="9"/>
  <c r="Q340" i="9"/>
  <c r="AI356" i="9"/>
  <c r="W356" i="9"/>
  <c r="K356" i="9"/>
  <c r="Z180" i="9"/>
  <c r="J180" i="9"/>
  <c r="Y180" i="9"/>
  <c r="X180" i="9"/>
  <c r="W180" i="9"/>
  <c r="AL180" i="9"/>
  <c r="V180" i="9"/>
  <c r="AJ180" i="9"/>
  <c r="T180" i="9"/>
  <c r="AI180" i="9"/>
  <c r="S180" i="9"/>
  <c r="AE180" i="9"/>
  <c r="O180" i="9"/>
  <c r="AC180" i="9"/>
  <c r="M180" i="9"/>
  <c r="AB180" i="9"/>
  <c r="L180" i="9"/>
  <c r="AA180" i="9"/>
  <c r="K180" i="9"/>
  <c r="AK164" i="9"/>
  <c r="U164" i="9"/>
  <c r="AI164" i="9"/>
  <c r="S164" i="9"/>
  <c r="AF164" i="9"/>
  <c r="P164" i="9"/>
  <c r="T164" i="9"/>
  <c r="AJ164" i="9"/>
  <c r="AC164" i="9"/>
  <c r="M164" i="9"/>
  <c r="AB164" i="9"/>
  <c r="L164" i="9"/>
  <c r="AA164" i="9"/>
  <c r="K164" i="9"/>
  <c r="Z164" i="9"/>
  <c r="J164" i="9"/>
  <c r="Y84" i="9"/>
  <c r="AH84" i="9"/>
  <c r="R84" i="9"/>
  <c r="AD84" i="9"/>
  <c r="N84" i="9"/>
  <c r="V84" i="9"/>
  <c r="AL84" i="9"/>
  <c r="AK84" i="9"/>
  <c r="AC84" i="9"/>
  <c r="M84" i="9"/>
  <c r="I84" i="9"/>
  <c r="U84" i="9"/>
  <c r="AI84" i="9"/>
  <c r="S84" i="9"/>
  <c r="AA84" i="9"/>
  <c r="K84" i="9"/>
  <c r="AJ84" i="9"/>
  <c r="T84" i="9"/>
  <c r="AG84" i="9"/>
  <c r="Q84" i="9"/>
  <c r="AF84" i="9"/>
  <c r="P84" i="9"/>
  <c r="AE84" i="9"/>
  <c r="O84" i="9"/>
  <c r="Y116" i="9"/>
  <c r="AK116" i="9"/>
  <c r="U116" i="9"/>
  <c r="AI116" i="9"/>
  <c r="S116" i="9"/>
  <c r="AH116" i="9"/>
  <c r="R116" i="9"/>
  <c r="AF116" i="9"/>
  <c r="P116" i="9"/>
  <c r="AC116" i="9"/>
  <c r="M116" i="9"/>
  <c r="I102" i="9"/>
  <c r="I116" i="9" s="1"/>
  <c r="AC148" i="9"/>
  <c r="M148" i="9"/>
  <c r="AB148" i="9"/>
  <c r="L148" i="9"/>
  <c r="Y148" i="9"/>
  <c r="AL148" i="9"/>
  <c r="V148" i="9"/>
  <c r="AK148" i="9"/>
  <c r="U148" i="9"/>
  <c r="AJ148" i="9"/>
  <c r="T148" i="9"/>
  <c r="AI148" i="9"/>
  <c r="S148" i="9"/>
  <c r="I135" i="9"/>
  <c r="I148" i="9" s="1"/>
  <c r="AH148" i="9"/>
  <c r="R148" i="9"/>
  <c r="I168" i="9" l="1"/>
  <c r="I180" i="9" s="1"/>
  <c r="S214" i="9"/>
  <c r="S228" i="9" s="1"/>
  <c r="H7" i="11"/>
  <c r="H34" i="11"/>
  <c r="H17" i="11" l="1"/>
  <c r="H10" i="11" l="1"/>
  <c r="H16" i="11"/>
  <c r="H15" i="11"/>
  <c r="H18" i="11"/>
  <c r="H9" i="11"/>
  <c r="H19" i="11"/>
  <c r="H25" i="11" l="1"/>
  <c r="H13" i="11"/>
  <c r="H26" i="11"/>
  <c r="H11" i="11"/>
  <c r="H14" i="11"/>
  <c r="I344" i="9" l="1"/>
  <c r="I356" i="9" s="1"/>
  <c r="I329" i="9"/>
  <c r="I340" i="9" s="1"/>
  <c r="H6" i="11" l="1"/>
  <c r="H5" i="11"/>
  <c r="H20" i="11" l="1"/>
  <c r="H8" i="11"/>
  <c r="H21" i="11"/>
  <c r="H12" i="11" l="1"/>
  <c r="H22" i="11"/>
  <c r="H23" i="11"/>
  <c r="H24" i="11"/>
  <c r="H27" i="11" l="1"/>
  <c r="H28" i="11"/>
  <c r="H29" i="11"/>
  <c r="H30" i="11" l="1"/>
  <c r="H31" i="11" s="1"/>
  <c r="H32" i="11" s="1"/>
  <c r="H33" i="11" s="1"/>
  <c r="H35" i="11" l="1"/>
</calcChain>
</file>

<file path=xl/sharedStrings.xml><?xml version="1.0" encoding="utf-8"?>
<sst xmlns="http://schemas.openxmlformats.org/spreadsheetml/2006/main" count="1342" uniqueCount="494">
  <si>
    <t>공사명 : 대변항 멸치생물 노점상 이전 기반시설 조성공사</t>
  </si>
  <si>
    <t>단위</t>
  </si>
  <si>
    <t>구분</t>
  </si>
  <si>
    <t xml:space="preserve"> </t>
  </si>
  <si>
    <t>kg</t>
  </si>
  <si>
    <t>M2</t>
  </si>
  <si>
    <t>㎡</t>
  </si>
  <si>
    <t>개</t>
  </si>
  <si>
    <t>관로cctv찰영조사</t>
  </si>
  <si>
    <t>식</t>
  </si>
  <si>
    <t>영란</t>
  </si>
  <si>
    <t>도로용혼합골재</t>
  </si>
  <si>
    <t>도로용혼합골재, 도착도, 50mm</t>
  </si>
  <si>
    <t>㎥</t>
  </si>
  <si>
    <t>보도블럭, 도로용혼합골재, 도착도, 50mm</t>
  </si>
  <si>
    <t>조</t>
  </si>
  <si>
    <t>레미콘, 부산, 25-21-15</t>
  </si>
  <si>
    <t>레미콘, 부산, 25-24-15</t>
  </si>
  <si>
    <t>레미콘[식별번호:23734420]</t>
  </si>
  <si>
    <t>레미콘, 부산, 25-18-08</t>
  </si>
  <si>
    <t>레미콘[식별번호:23734429]</t>
  </si>
  <si>
    <t>레미콘[식별번호:23734435]</t>
  </si>
  <si>
    <t>레미콘[식별번호:23734443]</t>
  </si>
  <si>
    <t>레미콘, 부산, 25-30-15</t>
  </si>
  <si>
    <t>모래</t>
  </si>
  <si>
    <t>몽골텐트 부스</t>
  </si>
  <si>
    <t>EA</t>
  </si>
  <si>
    <t>TON</t>
  </si>
  <si>
    <t>벽타일(도기질타일)</t>
  </si>
  <si>
    <t>250×400, 유광시리즈</t>
  </si>
  <si>
    <t>시멘트</t>
  </si>
  <si>
    <t>포</t>
  </si>
  <si>
    <t>아스팔트콘크리트</t>
  </si>
  <si>
    <t>아스팔트콘크리트, 기층용, #467, 부산</t>
  </si>
  <si>
    <t>톤</t>
  </si>
  <si>
    <t>아스팔트콘크리트, 표층용, #78, 부산</t>
  </si>
  <si>
    <t>열연강판</t>
  </si>
  <si>
    <t>열연강판, 914×1829×3.0mm</t>
  </si>
  <si>
    <t>열연강판, 914×1829×6.0mm</t>
  </si>
  <si>
    <t>KG</t>
  </si>
  <si>
    <t>유수분리조</t>
  </si>
  <si>
    <t>그리스트랩 D-A</t>
  </si>
  <si>
    <t>일반구조용각형강관, 각형강관, 30×30×2.3t</t>
  </si>
  <si>
    <t>일반구조용각형강관, 각형강관, 50×50×2.3t</t>
  </si>
  <si>
    <t>입간판 설치</t>
  </si>
  <si>
    <t>대변어촌장터</t>
  </si>
  <si>
    <t>자기질타일</t>
  </si>
  <si>
    <t>자기질타일, 시유, 300×300×9~11mm</t>
  </si>
  <si>
    <t>주철맨홀뚜껑</t>
  </si>
  <si>
    <t>주철맨홀뚜껑, 주철, 400×400×50mm</t>
  </si>
  <si>
    <t>주철맨홀뚜껑, 주철, 600×600×50mm</t>
  </si>
  <si>
    <t>주철맨홀뚜껑, Φ400mm, 하수도차도용</t>
  </si>
  <si>
    <t>철근콘크리트용봉강, HD-13, SD350/400</t>
  </si>
  <si>
    <t>철근콘크리트용봉강[식별번호:25856629]</t>
  </si>
  <si>
    <t>철근콘크리트용봉강, HD-10, SD350/400</t>
  </si>
  <si>
    <t>철근콘크리트용봉강[식별번호:25856630]</t>
  </si>
  <si>
    <t>철근콘크리트용봉강[식별번호:25856632]</t>
  </si>
  <si>
    <t>철근콘크리트용봉강, 초고장력철근, SD-13, SD500</t>
  </si>
  <si>
    <t>철근콘크리트용봉강[식별번호:25856635]</t>
  </si>
  <si>
    <t>철근콘크리트용봉강, 초고장력철근, SD-22, SD500</t>
  </si>
  <si>
    <t>콘크리트맨홀블록</t>
  </si>
  <si>
    <t>콘크리트맨홀블록, 400×400×600×150mm, 사각맨홀</t>
  </si>
  <si>
    <t>콘크리트맨홀블록, 600×600×800×150mm, 사각맨홀</t>
  </si>
  <si>
    <t>콘크리트맨홀블록, Φ400×600×150mm, 원형맨홀</t>
  </si>
  <si>
    <t>콘크리트맨홀블록, Φ400mm, 뚜껑및받침</t>
  </si>
  <si>
    <t>폴리우레탄패널(벽체)</t>
  </si>
  <si>
    <t>PIR 패널 50T, PVDF 4코트</t>
  </si>
  <si>
    <t>에스와이(SY) 우레탄</t>
  </si>
  <si>
    <t>폴리우레탄패널(지붕)</t>
  </si>
  <si>
    <t>PE이중벽관(1종)</t>
  </si>
  <si>
    <t>D200</t>
  </si>
  <si>
    <t>M</t>
  </si>
  <si>
    <t>일반공사 직종</t>
  </si>
  <si>
    <t>인</t>
  </si>
  <si>
    <t>기계설비공</t>
  </si>
  <si>
    <t>배관공</t>
  </si>
  <si>
    <t>보통인부</t>
  </si>
  <si>
    <t>건설폐기물수집운반비(상차비)</t>
  </si>
  <si>
    <t>15톤 덤프트럭, 건설폐재류</t>
  </si>
  <si>
    <t>수  량</t>
  </si>
  <si>
    <t>손료요율</t>
  </si>
  <si>
    <t>손료구분</t>
  </si>
  <si>
    <t>적용구분</t>
  </si>
  <si>
    <t>합계구분</t>
  </si>
  <si>
    <t>품목구분</t>
  </si>
  <si>
    <t>조달코드</t>
  </si>
  <si>
    <t/>
  </si>
  <si>
    <t>기계경비</t>
  </si>
  <si>
    <t>재료비</t>
  </si>
  <si>
    <t>합  계</t>
  </si>
  <si>
    <t>비    고</t>
  </si>
  <si>
    <t>E</t>
  </si>
  <si>
    <t>M3</t>
  </si>
  <si>
    <t>시멘트운반</t>
  </si>
  <si>
    <t>8톤화물, L=10kM</t>
  </si>
  <si>
    <t>시멘트운반(하차)</t>
  </si>
  <si>
    <t>인력</t>
  </si>
  <si>
    <t>잔토처리(백호우0.7M3)</t>
  </si>
  <si>
    <t>토사,20KM,담프15톤</t>
  </si>
  <si>
    <t>토사 반입</t>
  </si>
  <si>
    <t>덤프 15톤, 굴착기0.7㎥, 15km(적재, 고르기별도)</t>
  </si>
  <si>
    <t>성토및다짐</t>
  </si>
  <si>
    <t>노상, 현장조건 보통</t>
  </si>
  <si>
    <t>시공이음면정리</t>
  </si>
  <si>
    <t>콘크리트치핑</t>
  </si>
  <si>
    <t>CUG31101000S</t>
  </si>
  <si>
    <t>개질아스팔트표층포설및다짐</t>
  </si>
  <si>
    <t>2m≤시공폭&lt;3m</t>
  </si>
  <si>
    <t>보조기층 포설 및 다짐</t>
  </si>
  <si>
    <t>T=20cm</t>
  </si>
  <si>
    <t>CTI91605000S</t>
  </si>
  <si>
    <t>아스콘 기층 포설 및 다짐</t>
  </si>
  <si>
    <t>T=10cm</t>
  </si>
  <si>
    <t>CTI91604000S</t>
  </si>
  <si>
    <t>콘크리트포장(인력시공)</t>
  </si>
  <si>
    <t>보도블럭</t>
  </si>
  <si>
    <t>보도용 블록 장비사용 철거</t>
  </si>
  <si>
    <t>B-Type(협소한 구간)</t>
  </si>
  <si>
    <t>보차도 및 도로경계블록 철거</t>
  </si>
  <si>
    <t>(150X200X1,000)</t>
  </si>
  <si>
    <t>(250X200X1,000)</t>
  </si>
  <si>
    <t>A-Type(적재용이)</t>
  </si>
  <si>
    <t>개소</t>
  </si>
  <si>
    <t>회</t>
  </si>
  <si>
    <t>건축, Type-Ⅱ</t>
  </si>
  <si>
    <t>유로폼</t>
  </si>
  <si>
    <t>간단, 0-7m이하</t>
  </si>
  <si>
    <t>앵커 볼트 설치</t>
  </si>
  <si>
    <t>공구손료</t>
  </si>
  <si>
    <t>철근 현장가공 및 조립</t>
  </si>
  <si>
    <t>건축, Type-Ⅰ</t>
  </si>
  <si>
    <t>샌드위치(단열)판넬설치</t>
  </si>
  <si>
    <t>관급</t>
  </si>
  <si>
    <t>무근콘크리트 철거</t>
  </si>
  <si>
    <t>콘테이너가설사무소</t>
  </si>
  <si>
    <t>6*3.0*2.6m, 3개월</t>
  </si>
  <si>
    <t>동</t>
  </si>
  <si>
    <t>가설울타리(RPP, 재생플라스틱방음판)</t>
  </si>
  <si>
    <t>H=3.0m,  3개월, 설치및 해체(방진망)</t>
  </si>
  <si>
    <t>건축물현장정리</t>
  </si>
  <si>
    <t>개보수</t>
  </si>
  <si>
    <t>준공청소</t>
  </si>
  <si>
    <t>교통안전시설</t>
  </si>
  <si>
    <t>신호수</t>
  </si>
  <si>
    <t>통신</t>
  </si>
  <si>
    <t>콘크리트 펌프차 타설 - 진동기미사용</t>
  </si>
  <si>
    <t>무근, 슬럼프 8~12cm, 매트기초, 보통</t>
  </si>
  <si>
    <t>콘크리트 펌프차 타설 - 진동기사용 - 1회 이동</t>
  </si>
  <si>
    <t>철근, 슬럼프 15cm, 매트기초, 보통</t>
  </si>
  <si>
    <t>철근, 슬럼프 15cm, 벽, 기둥, 보, 슬라브, 교대, 교각, 보통</t>
  </si>
  <si>
    <t>타일압착붙임(바탕24mm+압5mm)</t>
  </si>
  <si>
    <t>바닥, 타일 0.04~0.10㎡ 이하</t>
  </si>
  <si>
    <t>타일압착붙임(바탕12mm+압5mm)</t>
  </si>
  <si>
    <t>벽, 타일 0.04~0.10㎡ 이하</t>
  </si>
  <si>
    <t xml:space="preserve">Expention Joint </t>
  </si>
  <si>
    <t>MAT 신축, 팽창</t>
  </si>
  <si>
    <t>우레탄도막방수</t>
  </si>
  <si>
    <t>바닥, 노출 2MM, 트렌치 바닥</t>
  </si>
  <si>
    <t>시장시공가격</t>
  </si>
  <si>
    <t>SC1 베스플레이트 접합부</t>
  </si>
  <si>
    <t>코너</t>
  </si>
  <si>
    <t>간사이</t>
  </si>
  <si>
    <t>와이어메쉬설치</t>
  </si>
  <si>
    <t>#10-150*150</t>
  </si>
  <si>
    <t>일반구조용각형강관 현장제작설치</t>
  </si>
  <si>
    <t>텐트고정용고리</t>
  </si>
  <si>
    <t>20t SSTL P</t>
  </si>
  <si>
    <t>ø10 이하, L=200</t>
  </si>
  <si>
    <t>트렌치(스텐그레이팅)</t>
  </si>
  <si>
    <t>(W250xH200xL3,800), THK3 SUS 유공판</t>
  </si>
  <si>
    <t>모르타르</t>
  </si>
  <si>
    <t>배합용적비 1:3, 시멘트모래별도</t>
  </si>
  <si>
    <t>모르타르바름(기계)</t>
  </si>
  <si>
    <t>모르타르타설</t>
  </si>
  <si>
    <t>몰탈제외</t>
  </si>
  <si>
    <t>휘니셔마감</t>
  </si>
  <si>
    <t>콘크리트 바탕면</t>
  </si>
  <si>
    <t>모르타르바름(3.6m이하)</t>
  </si>
  <si>
    <t>벽체,T:11mm</t>
  </si>
  <si>
    <t>바름2회</t>
  </si>
  <si>
    <t>PD1</t>
  </si>
  <si>
    <t>900*2000</t>
  </si>
  <si>
    <t>PG1</t>
  </si>
  <si>
    <t>300*300</t>
  </si>
  <si>
    <t>에폭시페인트칠</t>
  </si>
  <si>
    <t>바닥면, 롤러칠, 미끄럼방지</t>
  </si>
  <si>
    <t>칸막이벽</t>
  </si>
  <si>
    <t>지붕</t>
  </si>
  <si>
    <t>코너후레싱설치</t>
  </si>
  <si>
    <t>외부</t>
  </si>
  <si>
    <t>.</t>
  </si>
  <si>
    <t>박공</t>
  </si>
  <si>
    <t>내부 인코너</t>
  </si>
  <si>
    <t>U-BAR</t>
  </si>
  <si>
    <t>수밀코킹(실리콘)</t>
  </si>
  <si>
    <t>사각, 15mm</t>
  </si>
  <si>
    <t>터파기(기계)</t>
  </si>
  <si>
    <t>보통토사, TypeⅠ, 5m이하</t>
  </si>
  <si>
    <t>토사면 고르기</t>
  </si>
  <si>
    <t>기계시공, 굴착기0.6㎥</t>
  </si>
  <si>
    <t>성토면 고르기</t>
  </si>
  <si>
    <t>콘크리트 펌프차 타설 - 진동기사용</t>
  </si>
  <si>
    <t>철근콘크리트 펌프차 타설</t>
  </si>
  <si>
    <t>8~12cm, Type-Ⅰ(매트기초), Type-Ⅰ(병렬타설)</t>
  </si>
  <si>
    <t>ADF20200010S</t>
  </si>
  <si>
    <t>무근콘크리트 펌프차 타설</t>
  </si>
  <si>
    <t>레미콘 포함</t>
  </si>
  <si>
    <t>케미컬앵커설치</t>
  </si>
  <si>
    <t>캡슐식, HVU2 M24×210</t>
  </si>
  <si>
    <t>시공이음(신.구접착세)</t>
  </si>
  <si>
    <t>(신·구접착제)</t>
  </si>
  <si>
    <t>프라임 코팅 살포</t>
  </si>
  <si>
    <t>기계식</t>
  </si>
  <si>
    <t>텍코팅 살포</t>
  </si>
  <si>
    <t>보도용블록포장</t>
  </si>
  <si>
    <t>소형고압블록포장  t=6~8cm, 전동절단기 사용</t>
  </si>
  <si>
    <t>보도용 블록 설치(소형)</t>
  </si>
  <si>
    <t xml:space="preserve">A-Type, 0.1m2 이하 </t>
  </si>
  <si>
    <t>CLG82112000S</t>
  </si>
  <si>
    <t>화강석 경계석 설치(경사석)</t>
  </si>
  <si>
    <t xml:space="preserve">200*(200~100)*1000 </t>
  </si>
  <si>
    <t>보차도 경계석 설치(화강낮춤석, A-Type)</t>
  </si>
  <si>
    <t>200×100×1,000mm, 직선구간, 아래폭+높이 300mm미만</t>
  </si>
  <si>
    <t>보차도 경계석 설치(화강석, A-Type)</t>
  </si>
  <si>
    <t>150×200×1,000mm, 직선구간, 아래폭+높이 300mm미만</t>
  </si>
  <si>
    <t>200×250×1,000mm, 직선구간, 아래폭+높이 300mm미만</t>
  </si>
  <si>
    <t>자연석 재설치</t>
  </si>
  <si>
    <t>PE이중벽관 철거</t>
  </si>
  <si>
    <t>PE이중벽관, D200</t>
  </si>
  <si>
    <t>PE이중벽관 부설 및 접합</t>
  </si>
  <si>
    <t>200mm</t>
  </si>
  <si>
    <t>기존 시오수관로 연결</t>
  </si>
  <si>
    <t>우수맨홀철거</t>
  </si>
  <si>
    <t>500x400</t>
  </si>
  <si>
    <t>우수맨홀 관로폐쇄</t>
  </si>
  <si>
    <t>우수맨홀 철거,관로폐쇄(500x400,∮200)</t>
  </si>
  <si>
    <t>오수맨홀철거</t>
  </si>
  <si>
    <t>∮600</t>
  </si>
  <si>
    <t>오수맨홀 관로폐쇄</t>
  </si>
  <si>
    <t>평판재하시험</t>
  </si>
  <si>
    <t>철근콘크리트 철거</t>
  </si>
  <si>
    <t>대형브레이카,T=30CM이상</t>
  </si>
  <si>
    <t>제초작업</t>
  </si>
  <si>
    <t>일반조경</t>
  </si>
  <si>
    <t>철거 및 자연석이설</t>
  </si>
  <si>
    <t>900*450</t>
  </si>
  <si>
    <t>철재 그레이팅 컷팅</t>
  </si>
  <si>
    <t>부분 컷팅</t>
  </si>
  <si>
    <t>보도블포장 보조기층 철거</t>
  </si>
  <si>
    <t>T=150MM, 모래포함, 재활용</t>
  </si>
  <si>
    <t>대형브레이커,T=30CM미만</t>
  </si>
  <si>
    <t>아스콘포장 (표층) 철거</t>
  </si>
  <si>
    <t>대형브레이커</t>
  </si>
  <si>
    <t>아스콘포장 (기층) 철거</t>
  </si>
  <si>
    <t>아스팔드컷팅</t>
  </si>
  <si>
    <t>굴착사 3mm</t>
  </si>
  <si>
    <t>아스콘포장 보조기층 철거</t>
  </si>
  <si>
    <t>T=200MM, 재활용</t>
  </si>
  <si>
    <t>콘크리트 컷팅</t>
  </si>
  <si>
    <t>50~75cm</t>
  </si>
  <si>
    <t>공 사 내 역 서</t>
  </si>
  <si>
    <t>품      명</t>
  </si>
  <si>
    <t>규      격</t>
  </si>
  <si>
    <t>운반비</t>
  </si>
  <si>
    <t>작업부산물</t>
  </si>
  <si>
    <t>외주비</t>
  </si>
  <si>
    <t>장비비</t>
  </si>
  <si>
    <t>폐기물처리비</t>
  </si>
  <si>
    <t>가설비</t>
  </si>
  <si>
    <t>잡비제외분</t>
  </si>
  <si>
    <t>사급자재대</t>
  </si>
  <si>
    <t>관급자재대</t>
  </si>
  <si>
    <t>관급자 관급 자재대</t>
  </si>
  <si>
    <t>사용자항목2</t>
  </si>
  <si>
    <t>안전관리비</t>
  </si>
  <si>
    <t>품질관리비</t>
  </si>
  <si>
    <t>작업부산물(철거해체)</t>
  </si>
  <si>
    <t>사용자항목6</t>
  </si>
  <si>
    <t>사용자항목7</t>
  </si>
  <si>
    <t>사용자항목8</t>
  </si>
  <si>
    <t>사용자항목9</t>
  </si>
  <si>
    <t>사용자항목10</t>
  </si>
  <si>
    <t>사용자항목11</t>
  </si>
  <si>
    <t>사용자항목12</t>
  </si>
  <si>
    <t>사용자항목13</t>
  </si>
  <si>
    <t>사용자항목14</t>
  </si>
  <si>
    <t>사용자항목15</t>
  </si>
  <si>
    <t>사용자항목16</t>
  </si>
  <si>
    <t>사용자항목17</t>
  </si>
  <si>
    <t>사용자항목18</t>
  </si>
  <si>
    <t>사용자항목19</t>
  </si>
  <si>
    <t>간접재료비</t>
  </si>
  <si>
    <t>0101. 공통가설공사</t>
  </si>
  <si>
    <t>0201. 철근콘크리트공사</t>
  </si>
  <si>
    <t>0202. 타일공사</t>
  </si>
  <si>
    <t>0203. 방수공사</t>
  </si>
  <si>
    <t>0204. 금속공사</t>
  </si>
  <si>
    <t>0205. 미장공사</t>
  </si>
  <si>
    <t>0206. 창호공사</t>
  </si>
  <si>
    <t>0207. 도장공사</t>
  </si>
  <si>
    <t>수성페인트 롤러칠</t>
  </si>
  <si>
    <t>내벽 2회 1급</t>
  </si>
  <si>
    <t>0208. 수장공사</t>
  </si>
  <si>
    <t>0209. 지붕및홈통공사</t>
  </si>
  <si>
    <t>0210. 판넬공사</t>
  </si>
  <si>
    <t>0211. 골재대</t>
  </si>
  <si>
    <t>0212. 운반공사</t>
  </si>
  <si>
    <t>0213. 도급자관급자재대</t>
  </si>
  <si>
    <t>조달수수료</t>
  </si>
  <si>
    <t>％</t>
  </si>
  <si>
    <t>단수정리</t>
  </si>
  <si>
    <t>0213_도급자관급자재대</t>
  </si>
  <si>
    <t>0301. 토공사</t>
  </si>
  <si>
    <t>0302. 철근콘크리트공사</t>
  </si>
  <si>
    <t>0303. 미장공사</t>
  </si>
  <si>
    <t>0304. 포장공사</t>
  </si>
  <si>
    <t>0305. 우수공사</t>
  </si>
  <si>
    <t>0306. 오수공사</t>
  </si>
  <si>
    <t>0307. 기타공사</t>
  </si>
  <si>
    <t>0308. 철거공사</t>
  </si>
  <si>
    <t>0309. 도급자관급자재대</t>
  </si>
  <si>
    <t>0309_도급자관급자재대</t>
  </si>
  <si>
    <t>0401. 장비설치공사</t>
  </si>
  <si>
    <t>WP-1 시수가압펌프</t>
  </si>
  <si>
    <t>166LPM/35M/1.1KW*2대(1set)</t>
  </si>
  <si>
    <t xml:space="preserve"> SET </t>
  </si>
  <si>
    <t>WP-2 해수가압펌프</t>
  </si>
  <si>
    <t>WP-3 해수공급펌프</t>
  </si>
  <si>
    <t>920LPM/20M/2.2KW</t>
  </si>
  <si>
    <t xml:space="preserve"> 대 </t>
  </si>
  <si>
    <t>( A/B*상자동 )"</t>
  </si>
  <si>
    <t>판넬 설치 및 시운전비</t>
  </si>
  <si>
    <t xml:space="preserve"> 식 </t>
  </si>
  <si>
    <t>F-1 배기휀(벽부형)</t>
  </si>
  <si>
    <t>12CMM/37W/ㅁ250</t>
  </si>
  <si>
    <t>SMC 물탱크</t>
  </si>
  <si>
    <t>8톤. 보온</t>
  </si>
  <si>
    <t>4톤. 보온</t>
  </si>
  <si>
    <t xml:space="preserve"> 인 </t>
  </si>
  <si>
    <t>노무비의 2%</t>
  </si>
  <si>
    <t>0402. 옥외배관공사</t>
  </si>
  <si>
    <t>폴리에틸렌관(PE. 수도용)</t>
  </si>
  <si>
    <t>D100</t>
  </si>
  <si>
    <t>D80</t>
  </si>
  <si>
    <t>D50</t>
  </si>
  <si>
    <t>PE 엘보 (조임식)</t>
  </si>
  <si>
    <t>D25</t>
  </si>
  <si>
    <t>D15</t>
  </si>
  <si>
    <t>PE 티이 (조임식)</t>
  </si>
  <si>
    <t>PE 티이(이경) (조임식)</t>
  </si>
  <si>
    <t>D100x80</t>
  </si>
  <si>
    <t>D50xD25</t>
  </si>
  <si>
    <t>D50xD15</t>
  </si>
  <si>
    <t>PE 앤드캡 (조임식)</t>
  </si>
  <si>
    <t>PE 플렌지 (조임식)</t>
  </si>
  <si>
    <t>FOOT 밸브(STS제)</t>
  </si>
  <si>
    <t>버터플라이밸브(플랜지식)</t>
  </si>
  <si>
    <t>볼 밸브(보온용)</t>
  </si>
  <si>
    <t>50A.STS.10K,나사</t>
  </si>
  <si>
    <t>25A.STS.10K,나사</t>
  </si>
  <si>
    <t>감압변(물용)</t>
  </si>
  <si>
    <t>15A.10K,나사</t>
  </si>
  <si>
    <t>부력식 정수위변</t>
  </si>
  <si>
    <t>STS 볼탭</t>
  </si>
  <si>
    <t>25A</t>
  </si>
  <si>
    <t>맨홀</t>
  </si>
  <si>
    <t>600A*900H. 콘크리트</t>
  </si>
  <si>
    <t>맨홀 뚜껑</t>
  </si>
  <si>
    <t>주철</t>
  </si>
  <si>
    <t>관보온(옥외)</t>
  </si>
  <si>
    <t>KS.가교발포50T*50A</t>
  </si>
  <si>
    <t>KS.가교발포50T*15A</t>
  </si>
  <si>
    <t>브라켓트</t>
  </si>
  <si>
    <t>U자형볼트/너트</t>
  </si>
  <si>
    <t>절연, D50</t>
  </si>
  <si>
    <t>절연, D25</t>
  </si>
  <si>
    <t>절연, D15</t>
  </si>
  <si>
    <t>셋트앵커</t>
  </si>
  <si>
    <t>M10×L75mm</t>
  </si>
  <si>
    <t>스텐앵글(1.85KG/M)</t>
  </si>
  <si>
    <t>등변, 40×40×3mm</t>
  </si>
  <si>
    <t>잡철물제작설치</t>
  </si>
  <si>
    <t>STS 간단</t>
  </si>
  <si>
    <t>잡자재비</t>
  </si>
  <si>
    <t>관의 3%</t>
  </si>
  <si>
    <t>0403. 펌프실배관공사</t>
  </si>
  <si>
    <t xml:space="preserve"> M </t>
  </si>
  <si>
    <t xml:space="preserve"> EA </t>
  </si>
  <si>
    <t>PE 티이(이경)</t>
  </si>
  <si>
    <t>D80x65</t>
  </si>
  <si>
    <t>PE 밸브소켓 (조임식)</t>
  </si>
  <si>
    <t>PE 소켓 (조임식)</t>
  </si>
  <si>
    <t>수격방지기</t>
  </si>
  <si>
    <t>스트레이너</t>
  </si>
  <si>
    <t>50A.STS.10K</t>
  </si>
  <si>
    <t>첵크밸브</t>
  </si>
  <si>
    <t>100A.STS.10K,나사</t>
  </si>
  <si>
    <t>D65</t>
  </si>
  <si>
    <t>절연, D100</t>
  </si>
  <si>
    <t xml:space="preserve"> 개소 </t>
  </si>
  <si>
    <t>절연, D80</t>
  </si>
  <si>
    <t>압력계 설치</t>
  </si>
  <si>
    <t xml:space="preserve"> KG </t>
  </si>
  <si>
    <t>0404. 매장내배관공사</t>
  </si>
  <si>
    <t>폴리에틸렌관(PE)</t>
  </si>
  <si>
    <t>PE 엘보(조임식)</t>
  </si>
  <si>
    <t>D25x15</t>
  </si>
  <si>
    <t>PE 밸브소켓(조임식)</t>
  </si>
  <si>
    <t>관보온(옥내)</t>
  </si>
  <si>
    <t>KS.가교발포25T*15A</t>
  </si>
  <si>
    <t>15A.STS.10K,나사</t>
  </si>
  <si>
    <t>수도메타기</t>
  </si>
  <si>
    <t>(SDR 17)"</t>
  </si>
  <si>
    <t>PVC관(VG1,DTS) D100</t>
  </si>
  <si>
    <t>PVC관(VG1,DTS) D50</t>
  </si>
  <si>
    <t>P.V.C Y관</t>
  </si>
  <si>
    <t>100A, DTS</t>
  </si>
  <si>
    <t>100A*75A, DTS</t>
  </si>
  <si>
    <t>P.V.C 90도 엘보</t>
  </si>
  <si>
    <t>50A, DTS</t>
  </si>
  <si>
    <t>P.V.C 45도 엘보</t>
  </si>
  <si>
    <t>바닥배수구</t>
  </si>
  <si>
    <t>브라켓트(STS)</t>
  </si>
  <si>
    <t>일반, D100</t>
  </si>
  <si>
    <t>일반, D50</t>
  </si>
  <si>
    <t>일반, D25</t>
  </si>
  <si>
    <t>일반, D15</t>
  </si>
  <si>
    <t>코어구멍뚫기(벽체)</t>
  </si>
  <si>
    <t>STS. 간단</t>
  </si>
  <si>
    <t>공 사 원 가 계 산 서</t>
  </si>
  <si>
    <t xml:space="preserve">                     구  분
  비   목</t>
  </si>
  <si>
    <t>구    성   비</t>
  </si>
  <si>
    <t>직   접   재  료  비</t>
  </si>
  <si>
    <t>A1</t>
  </si>
  <si>
    <t>간   접   재  료  비</t>
  </si>
  <si>
    <t>A2</t>
  </si>
  <si>
    <t>작업설.부산물 등(△)</t>
  </si>
  <si>
    <t>A3</t>
  </si>
  <si>
    <t>소                계</t>
  </si>
  <si>
    <t>A</t>
  </si>
  <si>
    <t>직   접   노  무  비</t>
  </si>
  <si>
    <t>B1</t>
  </si>
  <si>
    <t>간   접   노  무  비</t>
  </si>
  <si>
    <t>B2</t>
  </si>
  <si>
    <t>B</t>
  </si>
  <si>
    <t>기    계    경    비</t>
  </si>
  <si>
    <t>C4</t>
  </si>
  <si>
    <t>산  재  보   험   료</t>
  </si>
  <si>
    <t>C10</t>
  </si>
  <si>
    <t>고  용  보   험   료</t>
  </si>
  <si>
    <t>C11</t>
  </si>
  <si>
    <t>건  강  보   험   료</t>
  </si>
  <si>
    <t>C12</t>
  </si>
  <si>
    <t>연  금  보   험   료</t>
  </si>
  <si>
    <t>C13</t>
  </si>
  <si>
    <t>노인 장기 요양보험료</t>
  </si>
  <si>
    <t>C14</t>
  </si>
  <si>
    <t>퇴 직 공 제 부 금 비</t>
  </si>
  <si>
    <t>C15</t>
  </si>
  <si>
    <t>산업 안전 보건관리비</t>
  </si>
  <si>
    <t>C16</t>
  </si>
  <si>
    <t>기    타    경    비</t>
  </si>
  <si>
    <t>C20</t>
  </si>
  <si>
    <t>환  경  보   전   비</t>
  </si>
  <si>
    <t>C25</t>
  </si>
  <si>
    <t>건설하도급보증수수료</t>
  </si>
  <si>
    <t>C30</t>
  </si>
  <si>
    <t>건설기계대여보증수수료</t>
  </si>
  <si>
    <t>C32</t>
  </si>
  <si>
    <t>석  면  분   담   금</t>
  </si>
  <si>
    <t>C21</t>
  </si>
  <si>
    <t>임금  채권  부담금</t>
  </si>
  <si>
    <t>C22</t>
  </si>
  <si>
    <t>C</t>
  </si>
  <si>
    <t xml:space="preserve">         계</t>
  </si>
  <si>
    <t>X</t>
  </si>
  <si>
    <t>일  반   관   리  비</t>
  </si>
  <si>
    <t>D</t>
  </si>
  <si>
    <t>이                윤</t>
  </si>
  <si>
    <t>총       원       가</t>
  </si>
  <si>
    <t>F</t>
  </si>
  <si>
    <t>부   가   가  치  세</t>
  </si>
  <si>
    <t>H</t>
  </si>
  <si>
    <t>도    급    금    액</t>
  </si>
  <si>
    <t>Y</t>
  </si>
  <si>
    <t>도급자 관급 자 재 대</t>
  </si>
  <si>
    <t>J</t>
  </si>
  <si>
    <t>총   공   사  금  액</t>
  </si>
  <si>
    <t>노무비</t>
  </si>
  <si>
    <t>경  비</t>
  </si>
  <si>
    <t>순  공  사  원  가</t>
  </si>
  <si>
    <t>안  전  관   리   비</t>
    <phoneticPr fontId="1" type="noConversion"/>
  </si>
  <si>
    <t>교통안전시설(신호수)</t>
    <phoneticPr fontId="1" type="noConversion"/>
  </si>
  <si>
    <t>공통가설공사참고(신호수 교통정리원 *2명 *2일)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</si>
</sst>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rgb="FF000000"/>
      <name val="굴림체"/>
      <family val="3"/>
      <charset val="129"/>
    </font>
    <font>
      <b/>
      <u/>
      <sz val="9"/>
      <color rgb="FF0000FF"/>
      <name val="굴림체"/>
      <family val="3"/>
      <charset val="129"/>
    </font>
    <font>
      <b/>
      <u/>
      <sz val="9"/>
      <color rgb="FF0000FF"/>
      <name val="맑은 고딕"/>
      <family val="2"/>
      <charset val="129"/>
      <scheme val="minor"/>
    </font>
    <font>
      <sz val="8"/>
      <color rgb="FF000080"/>
      <name val="굴림체"/>
      <family val="3"/>
      <charset val="129"/>
    </font>
    <font>
      <sz val="8"/>
      <color theme="1"/>
      <name val="굴림체"/>
      <family val="3"/>
      <charset val="129"/>
    </font>
    <font>
      <sz val="8"/>
      <color rgb="FF000000"/>
      <name val="굴림체"/>
      <family val="3"/>
      <charset val="129"/>
    </font>
    <font>
      <b/>
      <sz val="8"/>
      <color rgb="FF800000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CE4D6"/>
        <bgColor indexed="64"/>
      </patternFill>
    </fill>
    <fill>
      <patternFill patternType="solid">
        <fgColor rgb="FFFFFFE7"/>
        <bgColor indexed="64"/>
      </patternFill>
    </fill>
    <fill>
      <patternFill patternType="solid">
        <fgColor rgb="FFF4F4FD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0" fillId="0" borderId="0" xfId="0" quotePrefix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6" fillId="0" borderId="1" xfId="0" quotePrefix="1" applyFont="1" applyBorder="1" applyAlignment="1">
      <alignment horizontal="left" vertical="center" shrinkToFit="1"/>
    </xf>
    <xf numFmtId="0" fontId="6" fillId="0" borderId="1" xfId="0" applyFont="1" applyBorder="1" applyAlignment="1">
      <alignment horizontal="left" vertical="center" shrinkToFit="1"/>
    </xf>
    <xf numFmtId="0" fontId="6" fillId="0" borderId="1" xfId="0" quotePrefix="1" applyFont="1" applyBorder="1" applyAlignment="1">
      <alignment horizontal="center" vertical="center" shrinkToFit="1"/>
    </xf>
    <xf numFmtId="0" fontId="6" fillId="0" borderId="1" xfId="0" applyFont="1" applyBorder="1" applyAlignment="1">
      <alignment horizontal="right" vertical="center" shrinkToFit="1"/>
    </xf>
    <xf numFmtId="0" fontId="7" fillId="2" borderId="1" xfId="0" quotePrefix="1" applyFont="1" applyFill="1" applyBorder="1" applyAlignment="1">
      <alignment horizontal="center" vertical="center" shrinkToFit="1"/>
    </xf>
    <xf numFmtId="0" fontId="7" fillId="2" borderId="1" xfId="0" applyFont="1" applyFill="1" applyBorder="1" applyAlignment="1">
      <alignment horizontal="left" vertical="center" shrinkToFit="1"/>
    </xf>
    <xf numFmtId="0" fontId="7" fillId="2" borderId="1" xfId="0" applyFont="1" applyFill="1" applyBorder="1" applyAlignment="1">
      <alignment horizontal="center" vertical="center" shrinkToFit="1"/>
    </xf>
    <xf numFmtId="0" fontId="7" fillId="2" borderId="1" xfId="0" applyFont="1" applyFill="1" applyBorder="1" applyAlignment="1">
      <alignment horizontal="right" vertical="center" shrinkToFit="1"/>
    </xf>
    <xf numFmtId="0" fontId="6" fillId="0" borderId="1" xfId="0" applyFont="1" applyBorder="1" applyAlignment="1">
      <alignment horizontal="center" vertical="center" shrinkToFit="1"/>
    </xf>
    <xf numFmtId="0" fontId="7" fillId="0" borderId="10" xfId="0" quotePrefix="1" applyFont="1" applyBorder="1" applyAlignment="1">
      <alignment horizontal="left" vertical="center" shrinkToFit="1"/>
    </xf>
    <xf numFmtId="0" fontId="7" fillId="0" borderId="11" xfId="0" quotePrefix="1" applyFont="1" applyBorder="1" applyAlignment="1">
      <alignment horizontal="left" vertical="center" shrinkToFit="1"/>
    </xf>
    <xf numFmtId="0" fontId="7" fillId="0" borderId="12" xfId="0" quotePrefix="1" applyFont="1" applyBorder="1" applyAlignment="1">
      <alignment horizontal="left" vertical="center" shrinkToFit="1"/>
    </xf>
    <xf numFmtId="0" fontId="7" fillId="2" borderId="1" xfId="0" quotePrefix="1" applyFont="1" applyFill="1" applyBorder="1" applyAlignment="1">
      <alignment horizontal="left" vertical="center" shrinkToFit="1"/>
    </xf>
    <xf numFmtId="0" fontId="7" fillId="0" borderId="12" xfId="0" applyFont="1" applyBorder="1" applyAlignment="1">
      <alignment horizontal="left" vertical="center" shrinkToFit="1"/>
    </xf>
    <xf numFmtId="0" fontId="7" fillId="0" borderId="11" xfId="0" applyFont="1" applyBorder="1" applyAlignment="1">
      <alignment horizontal="left" vertical="center" shrinkToFit="1"/>
    </xf>
    <xf numFmtId="0" fontId="7" fillId="0" borderId="1" xfId="0" applyFont="1" applyBorder="1" applyAlignment="1">
      <alignment horizontal="left" vertical="center" shrinkToFit="1"/>
    </xf>
    <xf numFmtId="0" fontId="7" fillId="0" borderId="1" xfId="0" quotePrefix="1" applyFont="1" applyBorder="1" applyAlignment="1">
      <alignment horizontal="left" vertical="center" shrinkToFit="1"/>
    </xf>
    <xf numFmtId="0" fontId="2" fillId="0" borderId="0" xfId="0" applyFont="1" applyAlignment="1">
      <alignment horizontal="center" vertical="center"/>
    </xf>
    <xf numFmtId="0" fontId="3" fillId="0" borderId="0" xfId="0" quotePrefix="1" applyFont="1">
      <alignment vertical="center"/>
    </xf>
    <xf numFmtId="0" fontId="4" fillId="0" borderId="0" xfId="0" applyFont="1">
      <alignment vertical="center"/>
    </xf>
    <xf numFmtId="0" fontId="5" fillId="3" borderId="9" xfId="0" applyFont="1" applyFill="1" applyBorder="1" applyAlignment="1">
      <alignment horizontal="left" vertical="center" wrapText="1"/>
    </xf>
    <xf numFmtId="0" fontId="5" fillId="3" borderId="2" xfId="0" applyFont="1" applyFill="1" applyBorder="1" applyAlignment="1">
      <alignment horizontal="left" vertical="center" wrapText="1"/>
    </xf>
    <xf numFmtId="0" fontId="5" fillId="3" borderId="5" xfId="0" applyFont="1" applyFill="1" applyBorder="1" applyAlignment="1">
      <alignment horizontal="left" vertical="center" wrapText="1"/>
    </xf>
    <xf numFmtId="0" fontId="5" fillId="3" borderId="6" xfId="0" applyFont="1" applyFill="1" applyBorder="1" applyAlignment="1">
      <alignment horizontal="left" vertical="center" wrapText="1"/>
    </xf>
    <xf numFmtId="0" fontId="5" fillId="3" borderId="7" xfId="0" applyFont="1" applyFill="1" applyBorder="1" applyAlignment="1">
      <alignment horizontal="left" vertical="center" wrapText="1"/>
    </xf>
    <xf numFmtId="0" fontId="5" fillId="3" borderId="8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6" fillId="0" borderId="10" xfId="0" quotePrefix="1" applyFont="1" applyBorder="1" applyAlignment="1">
      <alignment horizontal="center" vertical="center" textRotation="255" shrinkToFit="1"/>
    </xf>
    <xf numFmtId="0" fontId="6" fillId="0" borderId="12" xfId="0" applyFont="1" applyBorder="1" applyAlignment="1">
      <alignment horizontal="center" vertical="center" textRotation="255" shrinkToFit="1"/>
    </xf>
    <xf numFmtId="0" fontId="6" fillId="0" borderId="1" xfId="0" applyFont="1" applyBorder="1" applyAlignment="1">
      <alignment horizontal="center" vertical="center" textRotation="255" shrinkToFit="1"/>
    </xf>
    <xf numFmtId="0" fontId="6" fillId="0" borderId="11" xfId="0" applyFont="1" applyBorder="1" applyAlignment="1">
      <alignment horizontal="center" vertical="center" textRotation="255" shrinkToFit="1"/>
    </xf>
    <xf numFmtId="0" fontId="6" fillId="0" borderId="10" xfId="0" applyFont="1" applyBorder="1" applyAlignment="1">
      <alignment horizontal="center" vertical="center" textRotation="255" shrinkToFit="1"/>
    </xf>
    <xf numFmtId="0" fontId="6" fillId="0" borderId="1" xfId="0" quotePrefix="1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0" fontId="7" fillId="2" borderId="1" xfId="0" quotePrefix="1" applyFont="1" applyFill="1" applyBorder="1" applyAlignment="1">
      <alignment horizontal="center" vertical="center" shrinkToFit="1"/>
    </xf>
    <xf numFmtId="0" fontId="7" fillId="2" borderId="1" xfId="0" applyFont="1" applyFill="1" applyBorder="1" applyAlignment="1">
      <alignment horizontal="center" vertical="center" shrinkToFit="1"/>
    </xf>
    <xf numFmtId="0" fontId="8" fillId="4" borderId="1" xfId="0" quotePrefix="1" applyFont="1" applyFill="1" applyBorder="1" applyAlignment="1">
      <alignment horizontal="left" vertical="center" shrinkToFit="1"/>
    </xf>
    <xf numFmtId="0" fontId="8" fillId="4" borderId="1" xfId="0" applyFont="1" applyFill="1" applyBorder="1" applyAlignment="1">
      <alignment horizontal="left" vertical="center" shrinkToFit="1"/>
    </xf>
    <xf numFmtId="0" fontId="8" fillId="4" borderId="3" xfId="0" quotePrefix="1" applyFont="1" applyFill="1" applyBorder="1" applyAlignment="1">
      <alignment horizontal="left" vertical="center" shrinkToFit="1"/>
    </xf>
    <xf numFmtId="0" fontId="8" fillId="4" borderId="4" xfId="0" quotePrefix="1" applyFont="1" applyFill="1" applyBorder="1" applyAlignment="1">
      <alignment horizontal="left" vertical="center" shrinkToFit="1"/>
    </xf>
  </cellXfs>
  <cellStyles count="1">
    <cellStyle name="표준" xfId="0" builtinId="0"/>
  </cellStyles>
  <dxfs count="4">
    <dxf>
      <numFmt numFmtId="176" formatCode="#,###"/>
    </dxf>
    <dxf>
      <numFmt numFmtId="177" formatCode="#,##0.0#####"/>
    </dxf>
    <dxf>
      <numFmt numFmtId="176" formatCode="#,###"/>
    </dxf>
    <dxf>
      <numFmt numFmtId="177" formatCode="#,##0.0#####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19D86"/>
  </sheetPr>
  <dimension ref="A1:I35"/>
  <sheetViews>
    <sheetView tabSelected="1" view="pageBreakPreview" zoomScale="115" zoomScaleNormal="100" zoomScaleSheetLayoutView="115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K24" sqref="K24"/>
    </sheetView>
  </sheetViews>
  <sheetFormatPr defaultRowHeight="16.5" x14ac:dyDescent="0.3"/>
  <cols>
    <col min="1" max="2" width="3.625" customWidth="1"/>
    <col min="3" max="3" width="15.625" style="2" customWidth="1"/>
    <col min="4" max="4" width="55.625" style="2" customWidth="1"/>
    <col min="5" max="5" width="19.625" style="2" customWidth="1"/>
    <col min="6" max="8" width="9" hidden="1" customWidth="1"/>
    <col min="9" max="10" width="9" customWidth="1"/>
  </cols>
  <sheetData>
    <row r="1" spans="1:8" ht="30" customHeight="1" x14ac:dyDescent="0.3">
      <c r="A1" s="22" t="s">
        <v>429</v>
      </c>
      <c r="B1" s="22"/>
      <c r="C1" s="22"/>
      <c r="D1" s="22"/>
      <c r="E1" s="22"/>
    </row>
    <row r="2" spans="1:8" ht="15.95" customHeight="1" x14ac:dyDescent="0.3">
      <c r="A2" s="23" t="s">
        <v>0</v>
      </c>
      <c r="B2" s="24"/>
      <c r="C2" s="24"/>
      <c r="D2" s="24"/>
      <c r="E2" s="24"/>
    </row>
    <row r="3" spans="1:8" ht="12" customHeight="1" x14ac:dyDescent="0.3">
      <c r="A3" s="25" t="s">
        <v>430</v>
      </c>
      <c r="B3" s="26"/>
      <c r="C3" s="27"/>
      <c r="D3" s="31" t="s">
        <v>431</v>
      </c>
      <c r="E3" s="31" t="s">
        <v>90</v>
      </c>
    </row>
    <row r="4" spans="1:8" ht="12" customHeight="1" x14ac:dyDescent="0.3">
      <c r="A4" s="28"/>
      <c r="B4" s="29"/>
      <c r="C4" s="30"/>
      <c r="D4" s="31"/>
      <c r="E4" s="31"/>
    </row>
    <row r="5" spans="1:8" ht="15.95" customHeight="1" x14ac:dyDescent="0.3">
      <c r="A5" s="32" t="s">
        <v>490</v>
      </c>
      <c r="B5" s="32" t="s">
        <v>88</v>
      </c>
      <c r="C5" s="14" t="s">
        <v>432</v>
      </c>
      <c r="D5" s="14" t="s">
        <v>86</v>
      </c>
      <c r="E5" s="14" t="s">
        <v>86</v>
      </c>
      <c r="F5" s="1" t="s">
        <v>433</v>
      </c>
      <c r="G5">
        <v>0</v>
      </c>
      <c r="H5" t="e">
        <f>#REF!</f>
        <v>#REF!</v>
      </c>
    </row>
    <row r="6" spans="1:8" ht="15.95" customHeight="1" x14ac:dyDescent="0.3">
      <c r="A6" s="35"/>
      <c r="B6" s="35"/>
      <c r="C6" s="15" t="s">
        <v>434</v>
      </c>
      <c r="D6" s="15" t="s">
        <v>86</v>
      </c>
      <c r="E6" s="15" t="s">
        <v>86</v>
      </c>
      <c r="F6" s="1" t="s">
        <v>435</v>
      </c>
      <c r="G6">
        <v>0</v>
      </c>
      <c r="H6" t="e">
        <f>#REF!</f>
        <v>#REF!</v>
      </c>
    </row>
    <row r="7" spans="1:8" ht="15.95" customHeight="1" x14ac:dyDescent="0.3">
      <c r="A7" s="33"/>
      <c r="B7" s="33"/>
      <c r="C7" s="16" t="s">
        <v>436</v>
      </c>
      <c r="D7" s="16" t="s">
        <v>86</v>
      </c>
      <c r="E7" s="16" t="s">
        <v>86</v>
      </c>
      <c r="F7" s="1" t="s">
        <v>437</v>
      </c>
      <c r="G7">
        <v>0</v>
      </c>
      <c r="H7" t="e">
        <f>#REF!</f>
        <v>#REF!</v>
      </c>
    </row>
    <row r="8" spans="1:8" ht="15.95" customHeight="1" x14ac:dyDescent="0.3">
      <c r="A8" s="34"/>
      <c r="B8" s="34"/>
      <c r="C8" s="17" t="s">
        <v>438</v>
      </c>
      <c r="D8" s="17" t="s">
        <v>86</v>
      </c>
      <c r="E8" s="17" t="s">
        <v>86</v>
      </c>
      <c r="F8" s="1" t="s">
        <v>439</v>
      </c>
      <c r="G8">
        <v>0</v>
      </c>
      <c r="H8" t="e">
        <f>#REF!</f>
        <v>#REF!</v>
      </c>
    </row>
    <row r="9" spans="1:8" ht="15.95" customHeight="1" x14ac:dyDescent="0.3">
      <c r="A9" s="36"/>
      <c r="B9" s="32" t="s">
        <v>488</v>
      </c>
      <c r="C9" s="14" t="s">
        <v>440</v>
      </c>
      <c r="D9" s="14" t="s">
        <v>86</v>
      </c>
      <c r="E9" s="14" t="s">
        <v>86</v>
      </c>
      <c r="F9" s="1" t="s">
        <v>441</v>
      </c>
      <c r="G9">
        <v>0</v>
      </c>
      <c r="H9" t="e">
        <f>#REF!</f>
        <v>#REF!</v>
      </c>
    </row>
    <row r="10" spans="1:8" ht="15.95" customHeight="1" x14ac:dyDescent="0.3">
      <c r="A10" s="33"/>
      <c r="B10" s="33"/>
      <c r="C10" s="16" t="s">
        <v>442</v>
      </c>
      <c r="D10" s="18" t="str">
        <f>"직.노*"&amp;G10*100&amp;"%"</f>
        <v>직.노*17.5%</v>
      </c>
      <c r="E10" s="16" t="s">
        <v>86</v>
      </c>
      <c r="F10" s="1" t="s">
        <v>443</v>
      </c>
      <c r="G10">
        <v>0.17499999999999999</v>
      </c>
      <c r="H10" t="e">
        <f>#REF!</f>
        <v>#REF!</v>
      </c>
    </row>
    <row r="11" spans="1:8" ht="15.95" customHeight="1" x14ac:dyDescent="0.3">
      <c r="A11" s="34"/>
      <c r="B11" s="34"/>
      <c r="C11" s="17" t="s">
        <v>438</v>
      </c>
      <c r="D11" s="17" t="s">
        <v>86</v>
      </c>
      <c r="E11" s="17" t="s">
        <v>86</v>
      </c>
      <c r="F11" s="1" t="s">
        <v>444</v>
      </c>
      <c r="G11">
        <v>0</v>
      </c>
      <c r="H11" t="e">
        <f>#REF!</f>
        <v>#REF!</v>
      </c>
    </row>
    <row r="12" spans="1:8" ht="15.95" customHeight="1" x14ac:dyDescent="0.3">
      <c r="A12" s="36"/>
      <c r="B12" s="32" t="s">
        <v>489</v>
      </c>
      <c r="C12" s="14" t="s">
        <v>445</v>
      </c>
      <c r="D12" s="14" t="s">
        <v>86</v>
      </c>
      <c r="E12" s="14" t="s">
        <v>86</v>
      </c>
      <c r="F12" s="1" t="s">
        <v>446</v>
      </c>
      <c r="G12">
        <v>0</v>
      </c>
      <c r="H12" t="e">
        <f>#REF!</f>
        <v>#REF!</v>
      </c>
    </row>
    <row r="13" spans="1:8" ht="15.95" customHeight="1" x14ac:dyDescent="0.3">
      <c r="A13" s="35"/>
      <c r="B13" s="35"/>
      <c r="C13" s="15" t="s">
        <v>447</v>
      </c>
      <c r="D13" s="19" t="str">
        <f>"(노)*"&amp;G13*100&amp;"%"</f>
        <v>(노)*3.56%</v>
      </c>
      <c r="E13" s="15" t="s">
        <v>86</v>
      </c>
      <c r="F13" s="1" t="s">
        <v>448</v>
      </c>
      <c r="G13">
        <v>3.56E-2</v>
      </c>
      <c r="H13" t="e">
        <f>#REF!</f>
        <v>#REF!</v>
      </c>
    </row>
    <row r="14" spans="1:8" ht="15.95" customHeight="1" x14ac:dyDescent="0.3">
      <c r="A14" s="35"/>
      <c r="B14" s="35"/>
      <c r="C14" s="15" t="s">
        <v>449</v>
      </c>
      <c r="D14" s="19" t="str">
        <f>"(노)*"&amp;G14*100&amp;"%"</f>
        <v>(노)*1.01%</v>
      </c>
      <c r="E14" s="15" t="s">
        <v>86</v>
      </c>
      <c r="F14" s="1" t="s">
        <v>450</v>
      </c>
      <c r="G14">
        <v>1.01E-2</v>
      </c>
      <c r="H14" t="e">
        <f>#REF!</f>
        <v>#REF!</v>
      </c>
    </row>
    <row r="15" spans="1:8" ht="15.95" customHeight="1" x14ac:dyDescent="0.3">
      <c r="A15" s="35"/>
      <c r="B15" s="35"/>
      <c r="C15" s="15" t="s">
        <v>451</v>
      </c>
      <c r="D15" s="19" t="str">
        <f>"(직.노)*"&amp;G15*100&amp;"%"</f>
        <v>(직.노)*3.595%</v>
      </c>
      <c r="E15" s="15" t="s">
        <v>86</v>
      </c>
      <c r="F15" s="1" t="s">
        <v>452</v>
      </c>
      <c r="G15">
        <v>3.5950000000000003E-2</v>
      </c>
      <c r="H15" t="e">
        <f>#REF!</f>
        <v>#REF!</v>
      </c>
    </row>
    <row r="16" spans="1:8" ht="15.95" customHeight="1" x14ac:dyDescent="0.3">
      <c r="A16" s="35"/>
      <c r="B16" s="35"/>
      <c r="C16" s="15" t="s">
        <v>453</v>
      </c>
      <c r="D16" s="19" t="str">
        <f>"(직.노)*"&amp;G16*100&amp;"%"</f>
        <v>(직.노)*4.75%</v>
      </c>
      <c r="E16" s="15" t="s">
        <v>86</v>
      </c>
      <c r="F16" s="1" t="s">
        <v>454</v>
      </c>
      <c r="G16">
        <v>4.7500000000000001E-2</v>
      </c>
      <c r="H16" t="e">
        <f>#REF!</f>
        <v>#REF!</v>
      </c>
    </row>
    <row r="17" spans="1:8" ht="15.95" customHeight="1" x14ac:dyDescent="0.3">
      <c r="A17" s="35"/>
      <c r="B17" s="35"/>
      <c r="C17" s="15" t="s">
        <v>455</v>
      </c>
      <c r="D17" s="19" t="str">
        <f>"(건강보험료)*"&amp;G17*100&amp;"%"</f>
        <v>(건강보험료)*13.14%</v>
      </c>
      <c r="E17" s="15" t="s">
        <v>86</v>
      </c>
      <c r="F17" s="1" t="s">
        <v>456</v>
      </c>
      <c r="G17">
        <v>0.13140000000000002</v>
      </c>
      <c r="H17" t="e">
        <f>#REF!</f>
        <v>#REF!</v>
      </c>
    </row>
    <row r="18" spans="1:8" ht="15.95" customHeight="1" x14ac:dyDescent="0.3">
      <c r="A18" s="35"/>
      <c r="B18" s="35"/>
      <c r="C18" s="15" t="s">
        <v>457</v>
      </c>
      <c r="D18" s="19" t="str">
        <f>"(직.노)*"&amp;G18*100&amp;"%"</f>
        <v>(직.노)*2.3%</v>
      </c>
      <c r="E18" s="15" t="s">
        <v>86</v>
      </c>
      <c r="F18" s="1" t="s">
        <v>458</v>
      </c>
      <c r="G18">
        <v>2.3E-2</v>
      </c>
      <c r="H18" t="e">
        <f>#REF!</f>
        <v>#REF!</v>
      </c>
    </row>
    <row r="19" spans="1:8" ht="15.95" customHeight="1" x14ac:dyDescent="0.3">
      <c r="A19" s="35"/>
      <c r="B19" s="35"/>
      <c r="C19" s="15" t="s">
        <v>491</v>
      </c>
      <c r="D19" s="19" t="s">
        <v>492</v>
      </c>
      <c r="E19" s="15" t="s">
        <v>493</v>
      </c>
      <c r="F19" s="1" t="s">
        <v>458</v>
      </c>
      <c r="G19">
        <v>0.01</v>
      </c>
      <c r="H19" t="e">
        <f>#REF!</f>
        <v>#REF!</v>
      </c>
    </row>
    <row r="20" spans="1:8" ht="15.95" customHeight="1" x14ac:dyDescent="0.3">
      <c r="A20" s="35"/>
      <c r="B20" s="35"/>
      <c r="C20" s="15" t="s">
        <v>459</v>
      </c>
      <c r="D20" s="19" t="str">
        <f>"(재+직.노+(관급-261,385)/1.1)*"&amp;G20*100&amp;"%"&amp;" &lt; (재+직.노)*3.11%*1.2"</f>
        <v>(재+직.노+(관급-261,385)/1.1)*3.11% &lt; (재+직.노)*3.11%*1.2</v>
      </c>
      <c r="E20" s="15"/>
      <c r="F20" s="1" t="s">
        <v>460</v>
      </c>
      <c r="G20">
        <v>3.1099999999999999E-2</v>
      </c>
      <c r="H20" t="e">
        <f>#REF!</f>
        <v>#REF!</v>
      </c>
    </row>
    <row r="21" spans="1:8" ht="15.95" customHeight="1" x14ac:dyDescent="0.3">
      <c r="A21" s="35"/>
      <c r="B21" s="35"/>
      <c r="C21" s="15" t="s">
        <v>461</v>
      </c>
      <c r="D21" s="19" t="str">
        <f>"(재+노)*"&amp;G21*100&amp;"%"</f>
        <v>(재+노)*5%</v>
      </c>
      <c r="E21" s="15" t="s">
        <v>86</v>
      </c>
      <c r="F21" s="1" t="s">
        <v>462</v>
      </c>
      <c r="G21">
        <v>0.05</v>
      </c>
      <c r="H21" t="e">
        <f>#REF!</f>
        <v>#REF!</v>
      </c>
    </row>
    <row r="22" spans="1:8" ht="15.95" customHeight="1" x14ac:dyDescent="0.3">
      <c r="A22" s="35"/>
      <c r="B22" s="35"/>
      <c r="C22" s="15" t="s">
        <v>463</v>
      </c>
      <c r="D22" s="19" t="str">
        <f>"(재+직.노+기.경)*"&amp;G22*100&amp;"%"</f>
        <v>(재+직.노+기.경)*0.3%</v>
      </c>
      <c r="E22" s="15" t="s">
        <v>86</v>
      </c>
      <c r="F22" s="1" t="s">
        <v>464</v>
      </c>
      <c r="G22">
        <v>3.0000000000000001E-3</v>
      </c>
      <c r="H22" t="e">
        <f>#REF!</f>
        <v>#REF!</v>
      </c>
    </row>
    <row r="23" spans="1:8" ht="15.95" customHeight="1" x14ac:dyDescent="0.3">
      <c r="A23" s="35"/>
      <c r="B23" s="35"/>
      <c r="C23" s="15" t="s">
        <v>465</v>
      </c>
      <c r="D23" s="19" t="str">
        <f>"(재+직.노+기.경)*"&amp;G23*100&amp;"%"</f>
        <v>(재+직.노+기.경)*0.081%</v>
      </c>
      <c r="E23" s="15" t="s">
        <v>86</v>
      </c>
      <c r="F23" s="1" t="s">
        <v>466</v>
      </c>
      <c r="G23">
        <v>8.1000000000000006E-4</v>
      </c>
      <c r="H23" t="e">
        <f>#REF!</f>
        <v>#REF!</v>
      </c>
    </row>
    <row r="24" spans="1:8" ht="15.95" customHeight="1" x14ac:dyDescent="0.3">
      <c r="A24" s="35"/>
      <c r="B24" s="35"/>
      <c r="C24" s="15" t="s">
        <v>467</v>
      </c>
      <c r="D24" s="19" t="str">
        <f>"(재+직.노+기.경)*"&amp;G24*100&amp;"%"</f>
        <v>(재+직.노+기.경)*0.07%</v>
      </c>
      <c r="E24" s="15" t="s">
        <v>86</v>
      </c>
      <c r="F24" s="1" t="s">
        <v>468</v>
      </c>
      <c r="G24">
        <v>7.000000000000001E-4</v>
      </c>
      <c r="H24" t="e">
        <f>#REF!</f>
        <v>#REF!</v>
      </c>
    </row>
    <row r="25" spans="1:8" ht="15.95" customHeight="1" x14ac:dyDescent="0.3">
      <c r="A25" s="35"/>
      <c r="B25" s="35"/>
      <c r="C25" s="15" t="s">
        <v>469</v>
      </c>
      <c r="D25" s="19" t="str">
        <f>"노*"&amp;G25*100&amp;"%"</f>
        <v>노*0.006%</v>
      </c>
      <c r="E25" s="15" t="s">
        <v>86</v>
      </c>
      <c r="F25" s="1" t="s">
        <v>470</v>
      </c>
      <c r="G25">
        <v>6.0000000000000002E-5</v>
      </c>
      <c r="H25" t="e">
        <f>#REF!</f>
        <v>#REF!</v>
      </c>
    </row>
    <row r="26" spans="1:8" ht="15.95" customHeight="1" x14ac:dyDescent="0.3">
      <c r="A26" s="33"/>
      <c r="B26" s="33"/>
      <c r="C26" s="16" t="s">
        <v>471</v>
      </c>
      <c r="D26" s="18" t="str">
        <f>"노*"&amp;G26*100&amp;"%"</f>
        <v>노*0.09%</v>
      </c>
      <c r="E26" s="16" t="s">
        <v>86</v>
      </c>
      <c r="F26" s="1" t="s">
        <v>472</v>
      </c>
      <c r="G26">
        <v>8.9999999999999998E-4</v>
      </c>
      <c r="H26" t="e">
        <f>#REF!</f>
        <v>#REF!</v>
      </c>
    </row>
    <row r="27" spans="1:8" ht="15.95" customHeight="1" x14ac:dyDescent="0.3">
      <c r="A27" s="34"/>
      <c r="B27" s="34"/>
      <c r="C27" s="17" t="s">
        <v>438</v>
      </c>
      <c r="D27" s="17" t="s">
        <v>86</v>
      </c>
      <c r="E27" s="17" t="s">
        <v>86</v>
      </c>
      <c r="F27" s="1" t="s">
        <v>473</v>
      </c>
      <c r="G27">
        <v>0</v>
      </c>
      <c r="H27" t="e">
        <f>#REF!</f>
        <v>#REF!</v>
      </c>
    </row>
    <row r="28" spans="1:8" ht="15.95" customHeight="1" x14ac:dyDescent="0.3">
      <c r="A28" s="34"/>
      <c r="B28" s="39" t="s">
        <v>474</v>
      </c>
      <c r="C28" s="40"/>
      <c r="D28" s="17" t="s">
        <v>86</v>
      </c>
      <c r="E28" s="17" t="s">
        <v>86</v>
      </c>
      <c r="F28" s="1" t="s">
        <v>475</v>
      </c>
      <c r="G28">
        <v>0</v>
      </c>
      <c r="H28" t="e">
        <f>#REF!</f>
        <v>#REF!</v>
      </c>
    </row>
    <row r="29" spans="1:8" ht="15.95" customHeight="1" x14ac:dyDescent="0.3">
      <c r="A29" s="37" t="s">
        <v>476</v>
      </c>
      <c r="B29" s="38"/>
      <c r="C29" s="38"/>
      <c r="D29" s="20" t="str">
        <f>"(재+노+경)*"&amp;G29*100&amp;"%"</f>
        <v>(재+노+경)*8%</v>
      </c>
      <c r="E29" s="21" t="s">
        <v>86</v>
      </c>
      <c r="F29" s="1" t="s">
        <v>477</v>
      </c>
      <c r="G29">
        <v>0.08</v>
      </c>
      <c r="H29" t="e">
        <f>#REF!</f>
        <v>#REF!</v>
      </c>
    </row>
    <row r="30" spans="1:8" ht="15.95" customHeight="1" x14ac:dyDescent="0.3">
      <c r="A30" s="37" t="s">
        <v>478</v>
      </c>
      <c r="B30" s="38"/>
      <c r="C30" s="38"/>
      <c r="D30" s="20" t="str">
        <f>"(노+경+일)*"&amp;G30*100&amp;"%"</f>
        <v>(노+경+일)*15%</v>
      </c>
      <c r="E30" s="21" t="s">
        <v>86</v>
      </c>
      <c r="F30" s="1" t="s">
        <v>91</v>
      </c>
      <c r="G30">
        <v>0.15</v>
      </c>
      <c r="H30" t="e">
        <f>(H11+H27+H29)*G30</f>
        <v>#REF!</v>
      </c>
    </row>
    <row r="31" spans="1:8" ht="15.95" customHeight="1" x14ac:dyDescent="0.3">
      <c r="A31" s="37" t="s">
        <v>479</v>
      </c>
      <c r="B31" s="38"/>
      <c r="C31" s="38"/>
      <c r="D31" s="21" t="s">
        <v>86</v>
      </c>
      <c r="E31" s="21" t="s">
        <v>86</v>
      </c>
      <c r="F31" s="1" t="s">
        <v>480</v>
      </c>
      <c r="G31">
        <v>0</v>
      </c>
      <c r="H31" t="e">
        <f>SUM(H28:H30)</f>
        <v>#REF!</v>
      </c>
    </row>
    <row r="32" spans="1:8" ht="15.95" customHeight="1" x14ac:dyDescent="0.3">
      <c r="A32" s="37" t="s">
        <v>481</v>
      </c>
      <c r="B32" s="38"/>
      <c r="C32" s="38"/>
      <c r="D32" s="20" t="str">
        <f>"(총원가)*"&amp;G32*100&amp;"%"</f>
        <v>(총원가)*10%</v>
      </c>
      <c r="E32" s="21" t="s">
        <v>86</v>
      </c>
      <c r="F32" s="1" t="s">
        <v>482</v>
      </c>
      <c r="G32">
        <v>0.1</v>
      </c>
      <c r="H32" t="e">
        <f>ROUNDDOWN((H31)*G32, 0)</f>
        <v>#REF!</v>
      </c>
    </row>
    <row r="33" spans="1:8" ht="15.95" customHeight="1" x14ac:dyDescent="0.3">
      <c r="A33" s="39" t="s">
        <v>483</v>
      </c>
      <c r="B33" s="40"/>
      <c r="C33" s="40"/>
      <c r="D33" s="17" t="s">
        <v>86</v>
      </c>
      <c r="E33" s="17" t="s">
        <v>86</v>
      </c>
      <c r="F33" s="1" t="s">
        <v>484</v>
      </c>
      <c r="G33">
        <v>0</v>
      </c>
      <c r="H33" t="e">
        <f>H31+H32</f>
        <v>#REF!</v>
      </c>
    </row>
    <row r="34" spans="1:8" ht="15.95" customHeight="1" x14ac:dyDescent="0.3">
      <c r="A34" s="37" t="s">
        <v>485</v>
      </c>
      <c r="B34" s="38"/>
      <c r="C34" s="38"/>
      <c r="D34" s="21" t="s">
        <v>86</v>
      </c>
      <c r="E34" s="21" t="s">
        <v>86</v>
      </c>
      <c r="F34" s="1" t="s">
        <v>486</v>
      </c>
      <c r="G34">
        <v>0</v>
      </c>
      <c r="H34" t="e">
        <f>#REF!</f>
        <v>#REF!</v>
      </c>
    </row>
    <row r="35" spans="1:8" ht="15.95" customHeight="1" x14ac:dyDescent="0.3">
      <c r="A35" s="39" t="s">
        <v>487</v>
      </c>
      <c r="B35" s="40"/>
      <c r="C35" s="40"/>
      <c r="D35" s="17" t="s">
        <v>86</v>
      </c>
      <c r="E35" s="17" t="s">
        <v>86</v>
      </c>
      <c r="G35">
        <v>0</v>
      </c>
      <c r="H35" t="e">
        <f>H33+H34+0+0+0</f>
        <v>#REF!</v>
      </c>
    </row>
  </sheetData>
  <mergeCells count="17">
    <mergeCell ref="B9:B11"/>
    <mergeCell ref="B12:B27"/>
    <mergeCell ref="A5:A28"/>
    <mergeCell ref="A34:C34"/>
    <mergeCell ref="A35:C35"/>
    <mergeCell ref="B5:B8"/>
    <mergeCell ref="B28:C28"/>
    <mergeCell ref="A29:C29"/>
    <mergeCell ref="A30:C30"/>
    <mergeCell ref="A31:C31"/>
    <mergeCell ref="A32:C32"/>
    <mergeCell ref="A33:C33"/>
    <mergeCell ref="A1:E1"/>
    <mergeCell ref="A2:E2"/>
    <mergeCell ref="A3:C4"/>
    <mergeCell ref="D3:D4"/>
    <mergeCell ref="E3:E4"/>
  </mergeCells>
  <phoneticPr fontId="1" type="noConversion"/>
  <conditionalFormatting sqref="A5:E35">
    <cfRule type="containsText" dxfId="3" priority="1" stopIfTrue="1" operator="containsText" text=".">
      <formula>NOT(ISERROR(SEARCH(".",A5)))</formula>
    </cfRule>
    <cfRule type="notContainsText" dxfId="2" priority="2" stopIfTrue="1" operator="notContains" text=".">
      <formula>ISERROR(SEARCH(".",A5))</formula>
    </cfRule>
  </conditionalFormatting>
  <pageMargins left="0.74555149110298213" right="0" top="0.54870109740219475" bottom="0.1388888888888889" header="0.3" footer="0.1388888888888889"/>
  <pageSetup paperSize="9" scale="8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B7"/>
  </sheetPr>
  <dimension ref="A1:AZ580"/>
  <sheetViews>
    <sheetView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BB12" sqref="BB12"/>
    </sheetView>
  </sheetViews>
  <sheetFormatPr defaultRowHeight="16.5" x14ac:dyDescent="0.3"/>
  <cols>
    <col min="1" max="2" width="20.625" style="2" customWidth="1"/>
    <col min="3" max="3" width="4.625" style="3" customWidth="1"/>
    <col min="4" max="4" width="6.625" style="4" customWidth="1"/>
    <col min="5" max="43" width="9" hidden="1" customWidth="1"/>
  </cols>
  <sheetData>
    <row r="1" spans="1:42" ht="30" customHeight="1" x14ac:dyDescent="0.3">
      <c r="A1" s="22" t="s">
        <v>260</v>
      </c>
      <c r="B1" s="22"/>
      <c r="C1" s="22"/>
      <c r="D1" s="22"/>
    </row>
    <row r="2" spans="1:42" ht="23.1" customHeight="1" x14ac:dyDescent="0.3">
      <c r="A2" s="23" t="s">
        <v>0</v>
      </c>
      <c r="B2" s="24"/>
      <c r="C2" s="24"/>
      <c r="D2" s="24"/>
    </row>
    <row r="3" spans="1:42" ht="23.1" customHeight="1" x14ac:dyDescent="0.3">
      <c r="A3" s="31" t="s">
        <v>261</v>
      </c>
      <c r="B3" s="31" t="s">
        <v>262</v>
      </c>
      <c r="C3" s="31" t="s">
        <v>1</v>
      </c>
      <c r="D3" s="31" t="s">
        <v>79</v>
      </c>
    </row>
    <row r="4" spans="1:42" ht="23.1" customHeight="1" x14ac:dyDescent="0.3">
      <c r="A4" s="31"/>
      <c r="B4" s="31"/>
      <c r="C4" s="31"/>
      <c r="D4" s="31"/>
      <c r="E4" t="s">
        <v>80</v>
      </c>
      <c r="F4" t="s">
        <v>81</v>
      </c>
      <c r="G4" t="s">
        <v>82</v>
      </c>
      <c r="H4" t="s">
        <v>83</v>
      </c>
      <c r="I4" t="s">
        <v>87</v>
      </c>
      <c r="J4" t="s">
        <v>263</v>
      </c>
      <c r="K4" t="s">
        <v>264</v>
      </c>
      <c r="L4" t="s">
        <v>132</v>
      </c>
      <c r="M4" t="s">
        <v>265</v>
      </c>
      <c r="N4" t="s">
        <v>266</v>
      </c>
      <c r="O4" t="s">
        <v>267</v>
      </c>
      <c r="P4" t="s">
        <v>268</v>
      </c>
      <c r="Q4" t="s">
        <v>269</v>
      </c>
      <c r="R4" t="s">
        <v>270</v>
      </c>
      <c r="S4" t="s">
        <v>271</v>
      </c>
      <c r="T4" t="s">
        <v>272</v>
      </c>
      <c r="U4" t="s">
        <v>273</v>
      </c>
      <c r="V4" t="s">
        <v>274</v>
      </c>
      <c r="W4" t="s">
        <v>275</v>
      </c>
      <c r="X4" t="s">
        <v>276</v>
      </c>
      <c r="Y4" t="s">
        <v>277</v>
      </c>
      <c r="Z4" t="s">
        <v>278</v>
      </c>
      <c r="AA4" t="s">
        <v>279</v>
      </c>
      <c r="AB4" t="s">
        <v>280</v>
      </c>
      <c r="AC4" t="s">
        <v>281</v>
      </c>
      <c r="AD4" t="s">
        <v>282</v>
      </c>
      <c r="AE4" t="s">
        <v>283</v>
      </c>
      <c r="AF4" t="s">
        <v>284</v>
      </c>
      <c r="AG4" t="s">
        <v>285</v>
      </c>
      <c r="AH4" t="s">
        <v>286</v>
      </c>
      <c r="AI4" t="s">
        <v>287</v>
      </c>
      <c r="AJ4" t="s">
        <v>288</v>
      </c>
      <c r="AK4" t="s">
        <v>289</v>
      </c>
      <c r="AL4" t="s">
        <v>290</v>
      </c>
      <c r="AM4" t="s">
        <v>291</v>
      </c>
      <c r="AN4" t="s">
        <v>84</v>
      </c>
      <c r="AO4" t="s">
        <v>85</v>
      </c>
      <c r="AP4" t="s">
        <v>2</v>
      </c>
    </row>
    <row r="5" spans="1:42" ht="23.1" customHeight="1" x14ac:dyDescent="0.3">
      <c r="A5" s="43" t="s">
        <v>292</v>
      </c>
      <c r="B5" s="44"/>
      <c r="C5" s="44"/>
      <c r="D5" s="44"/>
    </row>
    <row r="6" spans="1:42" ht="23.1" customHeight="1" x14ac:dyDescent="0.3">
      <c r="A6" s="5" t="s">
        <v>134</v>
      </c>
      <c r="B6" s="5" t="s">
        <v>135</v>
      </c>
      <c r="C6" s="7" t="s">
        <v>136</v>
      </c>
      <c r="D6" s="8">
        <v>1</v>
      </c>
      <c r="F6" t="str">
        <f>""</f>
        <v/>
      </c>
      <c r="G6" s="1" t="s">
        <v>87</v>
      </c>
      <c r="H6">
        <v>1</v>
      </c>
      <c r="I6" t="e">
        <f>IF(G6="기계경비",#REF!, 0)</f>
        <v>#REF!</v>
      </c>
      <c r="J6">
        <f>IF(G6="운반비",#REF!, 0)</f>
        <v>0</v>
      </c>
      <c r="K6">
        <f>IF(G6="작업부산물",#REF!, 0)</f>
        <v>0</v>
      </c>
      <c r="L6">
        <f>IF(G6="관급",#REF!, 0)</f>
        <v>0</v>
      </c>
      <c r="M6">
        <f>IF(G6="외주비",#REF!, 0)</f>
        <v>0</v>
      </c>
      <c r="N6">
        <f>IF(G6="장비비",#REF!, 0)</f>
        <v>0</v>
      </c>
      <c r="O6">
        <f>IF(G6="폐기물처리비",#REF!, 0)</f>
        <v>0</v>
      </c>
      <c r="P6">
        <f>IF(G6="가설비",#REF!, 0)</f>
        <v>0</v>
      </c>
      <c r="Q6">
        <f>IF(G6="잡비제외분",#REF!, 0)</f>
        <v>0</v>
      </c>
      <c r="R6">
        <f>IF(G6="사급자재대",#REF!, 0)</f>
        <v>0</v>
      </c>
      <c r="S6">
        <f>IF(G6="관급자재대",#REF!, 0)</f>
        <v>0</v>
      </c>
      <c r="T6">
        <f>IF(G6="관급자 관급 자재대",#REF!, 0)</f>
        <v>0</v>
      </c>
      <c r="U6">
        <f>IF(G6="사용자항목2",#REF!, 0)</f>
        <v>0</v>
      </c>
      <c r="V6">
        <f>IF(G6="안전관리비",#REF!, 0)</f>
        <v>0</v>
      </c>
      <c r="W6">
        <f>IF(G6="품질관리비",#REF!, 0)</f>
        <v>0</v>
      </c>
      <c r="X6">
        <f>IF(G6="작업부산물(철거해체)",#REF!, 0)</f>
        <v>0</v>
      </c>
      <c r="Y6">
        <f>IF(G6="사용자항목6",#REF!, 0)</f>
        <v>0</v>
      </c>
      <c r="Z6">
        <f>IF(G6="사용자항목7",#REF!, 0)</f>
        <v>0</v>
      </c>
      <c r="AA6">
        <f>IF(G6="사용자항목8",#REF!, 0)</f>
        <v>0</v>
      </c>
      <c r="AB6">
        <f>IF(G6="사용자항목9",#REF!, 0)</f>
        <v>0</v>
      </c>
      <c r="AC6">
        <f>IF(G6="사용자항목10",#REF!, 0)</f>
        <v>0</v>
      </c>
      <c r="AD6">
        <f>IF(G6="사용자항목11",#REF!, 0)</f>
        <v>0</v>
      </c>
      <c r="AE6">
        <f>IF(G6="사용자항목12",#REF!, 0)</f>
        <v>0</v>
      </c>
      <c r="AF6">
        <f>IF(G6="사용자항목13",#REF!, 0)</f>
        <v>0</v>
      </c>
      <c r="AG6">
        <f>IF(G6="사용자항목14",#REF!, 0)</f>
        <v>0</v>
      </c>
      <c r="AH6">
        <f>IF(G6="사용자항목15",#REF!, 0)</f>
        <v>0</v>
      </c>
      <c r="AI6">
        <f>IF(G6="사용자항목16",#REF!, 0)</f>
        <v>0</v>
      </c>
      <c r="AJ6">
        <f>IF(G6="사용자항목17",#REF!, 0)</f>
        <v>0</v>
      </c>
      <c r="AK6">
        <f>IF(G6="사용자항목18",#REF!, 0)</f>
        <v>0</v>
      </c>
      <c r="AL6">
        <f>IF(G6="사용자항목19",#REF!, 0)</f>
        <v>0</v>
      </c>
    </row>
    <row r="7" spans="1:42" ht="23.1" customHeight="1" x14ac:dyDescent="0.3">
      <c r="A7" s="5" t="s">
        <v>137</v>
      </c>
      <c r="B7" s="5" t="s">
        <v>138</v>
      </c>
      <c r="C7" s="7" t="s">
        <v>71</v>
      </c>
      <c r="D7" s="8">
        <v>170</v>
      </c>
      <c r="F7" t="str">
        <f>""</f>
        <v/>
      </c>
      <c r="G7" s="1" t="s">
        <v>87</v>
      </c>
      <c r="H7">
        <v>1</v>
      </c>
      <c r="I7" t="e">
        <f>IF(G7="기계경비",#REF!, 0)</f>
        <v>#REF!</v>
      </c>
      <c r="J7">
        <f>IF(G7="운반비",#REF!, 0)</f>
        <v>0</v>
      </c>
      <c r="K7">
        <f>IF(G7="작업부산물",#REF!, 0)</f>
        <v>0</v>
      </c>
      <c r="L7">
        <f>IF(G7="관급",#REF!, 0)</f>
        <v>0</v>
      </c>
      <c r="M7">
        <f>IF(G7="외주비",#REF!, 0)</f>
        <v>0</v>
      </c>
      <c r="N7">
        <f>IF(G7="장비비",#REF!, 0)</f>
        <v>0</v>
      </c>
      <c r="O7">
        <f>IF(G7="폐기물처리비",#REF!, 0)</f>
        <v>0</v>
      </c>
      <c r="P7">
        <f>IF(G7="가설비",#REF!, 0)</f>
        <v>0</v>
      </c>
      <c r="Q7">
        <f>IF(G7="잡비제외분",#REF!, 0)</f>
        <v>0</v>
      </c>
      <c r="R7">
        <f>IF(G7="사급자재대",#REF!, 0)</f>
        <v>0</v>
      </c>
      <c r="S7">
        <f>IF(G7="관급자재대",#REF!, 0)</f>
        <v>0</v>
      </c>
      <c r="T7">
        <f>IF(G7="관급자 관급 자재대",#REF!, 0)</f>
        <v>0</v>
      </c>
      <c r="U7">
        <f>IF(G7="사용자항목2",#REF!, 0)</f>
        <v>0</v>
      </c>
      <c r="V7">
        <f>IF(G7="안전관리비",#REF!, 0)</f>
        <v>0</v>
      </c>
      <c r="W7">
        <f>IF(G7="품질관리비",#REF!, 0)</f>
        <v>0</v>
      </c>
      <c r="X7">
        <f>IF(G7="작업부산물(철거해체)",#REF!, 0)</f>
        <v>0</v>
      </c>
      <c r="Y7">
        <f>IF(G7="사용자항목6",#REF!, 0)</f>
        <v>0</v>
      </c>
      <c r="Z7">
        <f>IF(G7="사용자항목7",#REF!, 0)</f>
        <v>0</v>
      </c>
      <c r="AA7">
        <f>IF(G7="사용자항목8",#REF!, 0)</f>
        <v>0</v>
      </c>
      <c r="AB7">
        <f>IF(G7="사용자항목9",#REF!, 0)</f>
        <v>0</v>
      </c>
      <c r="AC7">
        <f>IF(G7="사용자항목10",#REF!, 0)</f>
        <v>0</v>
      </c>
      <c r="AD7">
        <f>IF(G7="사용자항목11",#REF!, 0)</f>
        <v>0</v>
      </c>
      <c r="AE7">
        <f>IF(G7="사용자항목12",#REF!, 0)</f>
        <v>0</v>
      </c>
      <c r="AF7">
        <f>IF(G7="사용자항목13",#REF!, 0)</f>
        <v>0</v>
      </c>
      <c r="AG7">
        <f>IF(G7="사용자항목14",#REF!, 0)</f>
        <v>0</v>
      </c>
      <c r="AH7">
        <f>IF(G7="사용자항목15",#REF!, 0)</f>
        <v>0</v>
      </c>
      <c r="AI7">
        <f>IF(G7="사용자항목16",#REF!, 0)</f>
        <v>0</v>
      </c>
      <c r="AJ7">
        <f>IF(G7="사용자항목17",#REF!, 0)</f>
        <v>0</v>
      </c>
      <c r="AK7">
        <f>IF(G7="사용자항목18",#REF!, 0)</f>
        <v>0</v>
      </c>
      <c r="AL7">
        <f>IF(G7="사용자항목19",#REF!, 0)</f>
        <v>0</v>
      </c>
    </row>
    <row r="8" spans="1:42" ht="23.1" customHeight="1" x14ac:dyDescent="0.3">
      <c r="A8" s="5" t="s">
        <v>139</v>
      </c>
      <c r="B8" s="5" t="s">
        <v>140</v>
      </c>
      <c r="C8" s="7" t="s">
        <v>5</v>
      </c>
      <c r="D8" s="8">
        <v>1100</v>
      </c>
      <c r="F8" t="str">
        <f>""</f>
        <v/>
      </c>
      <c r="G8" s="1" t="s">
        <v>87</v>
      </c>
      <c r="H8">
        <v>1</v>
      </c>
      <c r="I8" t="e">
        <f>IF(G8="기계경비",#REF!, 0)</f>
        <v>#REF!</v>
      </c>
      <c r="J8">
        <f>IF(G8="운반비",#REF!, 0)</f>
        <v>0</v>
      </c>
      <c r="K8">
        <f>IF(G8="작업부산물",#REF!, 0)</f>
        <v>0</v>
      </c>
      <c r="L8">
        <f>IF(G8="관급",#REF!, 0)</f>
        <v>0</v>
      </c>
      <c r="M8">
        <f>IF(G8="외주비",#REF!, 0)</f>
        <v>0</v>
      </c>
      <c r="N8">
        <f>IF(G8="장비비",#REF!, 0)</f>
        <v>0</v>
      </c>
      <c r="O8">
        <f>IF(G8="폐기물처리비",#REF!, 0)</f>
        <v>0</v>
      </c>
      <c r="P8">
        <f>IF(G8="가설비",#REF!, 0)</f>
        <v>0</v>
      </c>
      <c r="Q8">
        <f>IF(G8="잡비제외분",#REF!, 0)</f>
        <v>0</v>
      </c>
      <c r="R8">
        <f>IF(G8="사급자재대",#REF!, 0)</f>
        <v>0</v>
      </c>
      <c r="S8">
        <f>IF(G8="관급자재대",#REF!, 0)</f>
        <v>0</v>
      </c>
      <c r="T8">
        <f>IF(G8="관급자 관급 자재대",#REF!, 0)</f>
        <v>0</v>
      </c>
      <c r="U8">
        <f>IF(G8="사용자항목2",#REF!, 0)</f>
        <v>0</v>
      </c>
      <c r="V8">
        <f>IF(G8="안전관리비",#REF!, 0)</f>
        <v>0</v>
      </c>
      <c r="W8">
        <f>IF(G8="품질관리비",#REF!, 0)</f>
        <v>0</v>
      </c>
      <c r="X8">
        <f>IF(G8="작업부산물(철거해체)",#REF!, 0)</f>
        <v>0</v>
      </c>
      <c r="Y8">
        <f>IF(G8="사용자항목6",#REF!, 0)</f>
        <v>0</v>
      </c>
      <c r="Z8">
        <f>IF(G8="사용자항목7",#REF!, 0)</f>
        <v>0</v>
      </c>
      <c r="AA8">
        <f>IF(G8="사용자항목8",#REF!, 0)</f>
        <v>0</v>
      </c>
      <c r="AB8">
        <f>IF(G8="사용자항목9",#REF!, 0)</f>
        <v>0</v>
      </c>
      <c r="AC8">
        <f>IF(G8="사용자항목10",#REF!, 0)</f>
        <v>0</v>
      </c>
      <c r="AD8">
        <f>IF(G8="사용자항목11",#REF!, 0)</f>
        <v>0</v>
      </c>
      <c r="AE8">
        <f>IF(G8="사용자항목12",#REF!, 0)</f>
        <v>0</v>
      </c>
      <c r="AF8">
        <f>IF(G8="사용자항목13",#REF!, 0)</f>
        <v>0</v>
      </c>
      <c r="AG8">
        <f>IF(G8="사용자항목14",#REF!, 0)</f>
        <v>0</v>
      </c>
      <c r="AH8">
        <f>IF(G8="사용자항목15",#REF!, 0)</f>
        <v>0</v>
      </c>
      <c r="AI8">
        <f>IF(G8="사용자항목16",#REF!, 0)</f>
        <v>0</v>
      </c>
      <c r="AJ8">
        <f>IF(G8="사용자항목17",#REF!, 0)</f>
        <v>0</v>
      </c>
      <c r="AK8">
        <f>IF(G8="사용자항목18",#REF!, 0)</f>
        <v>0</v>
      </c>
      <c r="AL8">
        <f>IF(G8="사용자항목19",#REF!, 0)</f>
        <v>0</v>
      </c>
    </row>
    <row r="9" spans="1:42" ht="23.1" customHeight="1" x14ac:dyDescent="0.3">
      <c r="A9" s="5" t="s">
        <v>141</v>
      </c>
      <c r="B9" s="6"/>
      <c r="C9" s="7" t="s">
        <v>5</v>
      </c>
      <c r="D9" s="8">
        <v>1100</v>
      </c>
      <c r="F9" t="str">
        <f>""</f>
        <v/>
      </c>
      <c r="G9" s="1" t="s">
        <v>87</v>
      </c>
      <c r="H9">
        <v>1</v>
      </c>
      <c r="I9" t="e">
        <f>IF(G9="기계경비",#REF!, 0)</f>
        <v>#REF!</v>
      </c>
      <c r="J9">
        <f>IF(G9="운반비",#REF!, 0)</f>
        <v>0</v>
      </c>
      <c r="K9">
        <f>IF(G9="작업부산물",#REF!, 0)</f>
        <v>0</v>
      </c>
      <c r="L9">
        <f>IF(G9="관급",#REF!, 0)</f>
        <v>0</v>
      </c>
      <c r="M9">
        <f>IF(G9="외주비",#REF!, 0)</f>
        <v>0</v>
      </c>
      <c r="N9">
        <f>IF(G9="장비비",#REF!, 0)</f>
        <v>0</v>
      </c>
      <c r="O9">
        <f>IF(G9="폐기물처리비",#REF!, 0)</f>
        <v>0</v>
      </c>
      <c r="P9">
        <f>IF(G9="가설비",#REF!, 0)</f>
        <v>0</v>
      </c>
      <c r="Q9">
        <f>IF(G9="잡비제외분",#REF!, 0)</f>
        <v>0</v>
      </c>
      <c r="R9">
        <f>IF(G9="사급자재대",#REF!, 0)</f>
        <v>0</v>
      </c>
      <c r="S9">
        <f>IF(G9="관급자재대",#REF!, 0)</f>
        <v>0</v>
      </c>
      <c r="T9">
        <f>IF(G9="관급자 관급 자재대",#REF!, 0)</f>
        <v>0</v>
      </c>
      <c r="U9">
        <f>IF(G9="사용자항목2",#REF!, 0)</f>
        <v>0</v>
      </c>
      <c r="V9">
        <f>IF(G9="안전관리비",#REF!, 0)</f>
        <v>0</v>
      </c>
      <c r="W9">
        <f>IF(G9="품질관리비",#REF!, 0)</f>
        <v>0</v>
      </c>
      <c r="X9">
        <f>IF(G9="작업부산물(철거해체)",#REF!, 0)</f>
        <v>0</v>
      </c>
      <c r="Y9">
        <f>IF(G9="사용자항목6",#REF!, 0)</f>
        <v>0</v>
      </c>
      <c r="Z9">
        <f>IF(G9="사용자항목7",#REF!, 0)</f>
        <v>0</v>
      </c>
      <c r="AA9">
        <f>IF(G9="사용자항목8",#REF!, 0)</f>
        <v>0</v>
      </c>
      <c r="AB9">
        <f>IF(G9="사용자항목9",#REF!, 0)</f>
        <v>0</v>
      </c>
      <c r="AC9">
        <f>IF(G9="사용자항목10",#REF!, 0)</f>
        <v>0</v>
      </c>
      <c r="AD9">
        <f>IF(G9="사용자항목11",#REF!, 0)</f>
        <v>0</v>
      </c>
      <c r="AE9">
        <f>IF(G9="사용자항목12",#REF!, 0)</f>
        <v>0</v>
      </c>
      <c r="AF9">
        <f>IF(G9="사용자항목13",#REF!, 0)</f>
        <v>0</v>
      </c>
      <c r="AG9">
        <f>IF(G9="사용자항목14",#REF!, 0)</f>
        <v>0</v>
      </c>
      <c r="AH9">
        <f>IF(G9="사용자항목15",#REF!, 0)</f>
        <v>0</v>
      </c>
      <c r="AI9">
        <f>IF(G9="사용자항목16",#REF!, 0)</f>
        <v>0</v>
      </c>
      <c r="AJ9">
        <f>IF(G9="사용자항목17",#REF!, 0)</f>
        <v>0</v>
      </c>
      <c r="AK9">
        <f>IF(G9="사용자항목18",#REF!, 0)</f>
        <v>0</v>
      </c>
      <c r="AL9">
        <f>IF(G9="사용자항목19",#REF!, 0)</f>
        <v>0</v>
      </c>
    </row>
    <row r="10" spans="1:42" ht="23.1" customHeight="1" x14ac:dyDescent="0.3">
      <c r="A10" s="5" t="s">
        <v>142</v>
      </c>
      <c r="B10" s="5" t="s">
        <v>143</v>
      </c>
      <c r="C10" s="7" t="s">
        <v>122</v>
      </c>
      <c r="D10" s="8">
        <v>2</v>
      </c>
      <c r="F10" t="str">
        <f>""</f>
        <v/>
      </c>
      <c r="G10" s="1" t="s">
        <v>87</v>
      </c>
      <c r="H10">
        <v>1</v>
      </c>
      <c r="I10" t="e">
        <f>IF(G10="기계경비",#REF!, 0)</f>
        <v>#REF!</v>
      </c>
      <c r="J10">
        <f>IF(G10="운반비",#REF!, 0)</f>
        <v>0</v>
      </c>
      <c r="K10">
        <f>IF(G10="작업부산물",#REF!, 0)</f>
        <v>0</v>
      </c>
      <c r="L10">
        <f>IF(G10="관급",#REF!, 0)</f>
        <v>0</v>
      </c>
      <c r="M10">
        <f>IF(G10="외주비",#REF!, 0)</f>
        <v>0</v>
      </c>
      <c r="N10">
        <f>IF(G10="장비비",#REF!, 0)</f>
        <v>0</v>
      </c>
      <c r="O10">
        <f>IF(G10="폐기물처리비",#REF!, 0)</f>
        <v>0</v>
      </c>
      <c r="P10">
        <f>IF(G10="가설비",#REF!, 0)</f>
        <v>0</v>
      </c>
      <c r="Q10">
        <f>IF(G10="잡비제외분",#REF!, 0)</f>
        <v>0</v>
      </c>
      <c r="R10">
        <f>IF(G10="사급자재대",#REF!, 0)</f>
        <v>0</v>
      </c>
      <c r="S10">
        <f>IF(G10="관급자재대",#REF!, 0)</f>
        <v>0</v>
      </c>
      <c r="T10">
        <f>IF(G10="관급자 관급 자재대",#REF!, 0)</f>
        <v>0</v>
      </c>
      <c r="U10">
        <f>IF(G10="사용자항목2",#REF!, 0)</f>
        <v>0</v>
      </c>
      <c r="V10">
        <f>IF(G10="안전관리비",#REF!, 0)</f>
        <v>0</v>
      </c>
      <c r="W10">
        <f>IF(G10="품질관리비",#REF!, 0)</f>
        <v>0</v>
      </c>
      <c r="X10">
        <f>IF(G10="작업부산물(철거해체)",#REF!, 0)</f>
        <v>0</v>
      </c>
      <c r="Y10">
        <f>IF(G10="사용자항목6",#REF!, 0)</f>
        <v>0</v>
      </c>
      <c r="Z10">
        <f>IF(G10="사용자항목7",#REF!, 0)</f>
        <v>0</v>
      </c>
      <c r="AA10">
        <f>IF(G10="사용자항목8",#REF!, 0)</f>
        <v>0</v>
      </c>
      <c r="AB10">
        <f>IF(G10="사용자항목9",#REF!, 0)</f>
        <v>0</v>
      </c>
      <c r="AC10">
        <f>IF(G10="사용자항목10",#REF!, 0)</f>
        <v>0</v>
      </c>
      <c r="AD10">
        <f>IF(G10="사용자항목11",#REF!, 0)</f>
        <v>0</v>
      </c>
      <c r="AE10">
        <f>IF(G10="사용자항목12",#REF!, 0)</f>
        <v>0</v>
      </c>
      <c r="AF10">
        <f>IF(G10="사용자항목13",#REF!, 0)</f>
        <v>0</v>
      </c>
      <c r="AG10">
        <f>IF(G10="사용자항목14",#REF!, 0)</f>
        <v>0</v>
      </c>
      <c r="AH10">
        <f>IF(G10="사용자항목15",#REF!, 0)</f>
        <v>0</v>
      </c>
      <c r="AI10">
        <f>IF(G10="사용자항목16",#REF!, 0)</f>
        <v>0</v>
      </c>
      <c r="AJ10">
        <f>IF(G10="사용자항목17",#REF!, 0)</f>
        <v>0</v>
      </c>
      <c r="AK10">
        <f>IF(G10="사용자항목18",#REF!, 0)</f>
        <v>0</v>
      </c>
      <c r="AL10">
        <f>IF(G10="사용자항목19",#REF!, 0)</f>
        <v>0</v>
      </c>
      <c r="AP10" s="1" t="s">
        <v>144</v>
      </c>
    </row>
    <row r="11" spans="1:42" ht="23.1" customHeight="1" x14ac:dyDescent="0.3">
      <c r="A11" s="6"/>
      <c r="B11" s="6"/>
      <c r="C11" s="13"/>
      <c r="D11" s="8"/>
    </row>
    <row r="12" spans="1:42" ht="23.1" customHeight="1" x14ac:dyDescent="0.3">
      <c r="A12" s="6"/>
      <c r="B12" s="6"/>
      <c r="C12" s="13"/>
      <c r="D12" s="8"/>
    </row>
    <row r="13" spans="1:42" ht="23.1" customHeight="1" x14ac:dyDescent="0.3">
      <c r="A13" s="6"/>
      <c r="B13" s="6"/>
      <c r="C13" s="13"/>
      <c r="D13" s="8"/>
    </row>
    <row r="14" spans="1:42" ht="23.1" customHeight="1" x14ac:dyDescent="0.3">
      <c r="A14" s="6"/>
      <c r="B14" s="6"/>
      <c r="C14" s="13"/>
      <c r="D14" s="8"/>
    </row>
    <row r="15" spans="1:42" ht="23.1" customHeight="1" x14ac:dyDescent="0.3">
      <c r="A15" s="6"/>
      <c r="B15" s="6"/>
      <c r="C15" s="13"/>
      <c r="D15" s="8"/>
    </row>
    <row r="16" spans="1:42" ht="23.1" customHeight="1" x14ac:dyDescent="0.3">
      <c r="A16" s="6"/>
      <c r="B16" s="6"/>
      <c r="C16" s="13"/>
      <c r="D16" s="8"/>
    </row>
    <row r="17" spans="1:42" ht="23.1" customHeight="1" x14ac:dyDescent="0.3">
      <c r="A17" s="6"/>
      <c r="B17" s="6"/>
      <c r="C17" s="13"/>
      <c r="D17" s="8"/>
    </row>
    <row r="18" spans="1:42" ht="23.1" customHeight="1" x14ac:dyDescent="0.3">
      <c r="A18" s="6"/>
      <c r="B18" s="6"/>
      <c r="C18" s="13"/>
      <c r="D18" s="8"/>
    </row>
    <row r="19" spans="1:42" ht="23.1" customHeight="1" x14ac:dyDescent="0.3">
      <c r="A19" s="6"/>
      <c r="B19" s="6"/>
      <c r="C19" s="13"/>
      <c r="D19" s="8"/>
    </row>
    <row r="20" spans="1:42" ht="23.1" customHeight="1" x14ac:dyDescent="0.3">
      <c r="A20" s="9" t="s">
        <v>89</v>
      </c>
      <c r="B20" s="10"/>
      <c r="C20" s="11"/>
      <c r="D20" s="12"/>
      <c r="I20" t="e">
        <f t="shared" ref="I20:AP20" si="0">ROUNDDOWN(SUM(I6:I10), 0)</f>
        <v>#REF!</v>
      </c>
      <c r="J20">
        <f t="shared" si="0"/>
        <v>0</v>
      </c>
      <c r="K20">
        <f t="shared" si="0"/>
        <v>0</v>
      </c>
      <c r="L20">
        <f t="shared" si="0"/>
        <v>0</v>
      </c>
      <c r="M20">
        <f t="shared" si="0"/>
        <v>0</v>
      </c>
      <c r="N20">
        <f t="shared" si="0"/>
        <v>0</v>
      </c>
      <c r="O20">
        <f t="shared" si="0"/>
        <v>0</v>
      </c>
      <c r="P20">
        <f t="shared" si="0"/>
        <v>0</v>
      </c>
      <c r="Q20">
        <f t="shared" si="0"/>
        <v>0</v>
      </c>
      <c r="R20">
        <f t="shared" si="0"/>
        <v>0</v>
      </c>
      <c r="S20">
        <f t="shared" si="0"/>
        <v>0</v>
      </c>
      <c r="T20">
        <f t="shared" si="0"/>
        <v>0</v>
      </c>
      <c r="U20">
        <f t="shared" si="0"/>
        <v>0</v>
      </c>
      <c r="V20">
        <f t="shared" si="0"/>
        <v>0</v>
      </c>
      <c r="W20">
        <f t="shared" si="0"/>
        <v>0</v>
      </c>
      <c r="X20">
        <f t="shared" si="0"/>
        <v>0</v>
      </c>
      <c r="Y20">
        <f t="shared" si="0"/>
        <v>0</v>
      </c>
      <c r="Z20">
        <f t="shared" si="0"/>
        <v>0</v>
      </c>
      <c r="AA20">
        <f t="shared" si="0"/>
        <v>0</v>
      </c>
      <c r="AB20">
        <f t="shared" si="0"/>
        <v>0</v>
      </c>
      <c r="AC20">
        <f t="shared" si="0"/>
        <v>0</v>
      </c>
      <c r="AD20">
        <f t="shared" si="0"/>
        <v>0</v>
      </c>
      <c r="AE20">
        <f t="shared" si="0"/>
        <v>0</v>
      </c>
      <c r="AF20">
        <f t="shared" si="0"/>
        <v>0</v>
      </c>
      <c r="AG20">
        <f t="shared" si="0"/>
        <v>0</v>
      </c>
      <c r="AH20">
        <f t="shared" si="0"/>
        <v>0</v>
      </c>
      <c r="AI20">
        <f t="shared" si="0"/>
        <v>0</v>
      </c>
      <c r="AJ20">
        <f t="shared" si="0"/>
        <v>0</v>
      </c>
      <c r="AK20">
        <f t="shared" si="0"/>
        <v>0</v>
      </c>
      <c r="AL20">
        <f t="shared" si="0"/>
        <v>0</v>
      </c>
      <c r="AM20">
        <f t="shared" si="0"/>
        <v>0</v>
      </c>
      <c r="AN20">
        <f t="shared" si="0"/>
        <v>0</v>
      </c>
      <c r="AO20">
        <f t="shared" si="0"/>
        <v>0</v>
      </c>
      <c r="AP20">
        <f t="shared" si="0"/>
        <v>0</v>
      </c>
    </row>
    <row r="21" spans="1:42" ht="23.1" customHeight="1" x14ac:dyDescent="0.3">
      <c r="A21" s="41" t="s">
        <v>293</v>
      </c>
      <c r="B21" s="42"/>
      <c r="C21" s="42"/>
      <c r="D21" s="42"/>
    </row>
    <row r="22" spans="1:42" ht="23.1" customHeight="1" x14ac:dyDescent="0.3">
      <c r="A22" s="5" t="s">
        <v>18</v>
      </c>
      <c r="B22" s="5" t="s">
        <v>19</v>
      </c>
      <c r="C22" s="7" t="s">
        <v>13</v>
      </c>
      <c r="D22" s="8">
        <v>36.700000000000003</v>
      </c>
      <c r="F22" t="str">
        <f>"01"</f>
        <v>01</v>
      </c>
      <c r="G22" s="1" t="s">
        <v>87</v>
      </c>
      <c r="H22">
        <v>1</v>
      </c>
      <c r="I22" t="e">
        <f>IF(G22="기계경비",#REF!, 0)</f>
        <v>#REF!</v>
      </c>
      <c r="J22">
        <f>IF(G22="운반비",#REF!, 0)</f>
        <v>0</v>
      </c>
      <c r="K22">
        <f>IF(G22="작업부산물",#REF!, 0)</f>
        <v>0</v>
      </c>
      <c r="L22">
        <f>IF(G22="관급",#REF!, 0)</f>
        <v>0</v>
      </c>
      <c r="M22">
        <f>IF(G22="외주비",#REF!, 0)</f>
        <v>0</v>
      </c>
      <c r="N22">
        <f>IF(G22="장비비",#REF!, 0)</f>
        <v>0</v>
      </c>
      <c r="O22">
        <f>IF(G22="폐기물처리비",#REF!, 0)</f>
        <v>0</v>
      </c>
      <c r="P22">
        <f>IF(G22="가설비",#REF!, 0)</f>
        <v>0</v>
      </c>
      <c r="Q22">
        <f>IF(G22="잡비제외분",#REF!, 0)</f>
        <v>0</v>
      </c>
      <c r="R22">
        <f>IF(G22="사급자재대",#REF!, 0)</f>
        <v>0</v>
      </c>
      <c r="S22">
        <f>IF(G22="관급자재대",#REF!, 0)</f>
        <v>0</v>
      </c>
      <c r="T22">
        <f>IF(G22="관급자 관급 자재대",#REF!, 0)</f>
        <v>0</v>
      </c>
      <c r="U22">
        <f>IF(G22="사용자항목2",#REF!, 0)</f>
        <v>0</v>
      </c>
      <c r="V22">
        <f>IF(G22="안전관리비",#REF!, 0)</f>
        <v>0</v>
      </c>
      <c r="W22">
        <f>IF(G22="품질관리비",#REF!, 0)</f>
        <v>0</v>
      </c>
      <c r="X22">
        <f>IF(G22="작업부산물(철거해체)",#REF!, 0)</f>
        <v>0</v>
      </c>
      <c r="Y22">
        <f>IF(G22="사용자항목6",#REF!, 0)</f>
        <v>0</v>
      </c>
      <c r="Z22">
        <f>IF(G22="사용자항목7",#REF!, 0)</f>
        <v>0</v>
      </c>
      <c r="AA22">
        <f>IF(G22="사용자항목8",#REF!, 0)</f>
        <v>0</v>
      </c>
      <c r="AB22">
        <f>IF(G22="사용자항목9",#REF!, 0)</f>
        <v>0</v>
      </c>
      <c r="AC22">
        <f>IF(G22="사용자항목10",#REF!, 0)</f>
        <v>0</v>
      </c>
      <c r="AD22">
        <f>IF(G22="사용자항목11",#REF!, 0)</f>
        <v>0</v>
      </c>
      <c r="AE22">
        <f>IF(G22="사용자항목12",#REF!, 0)</f>
        <v>0</v>
      </c>
      <c r="AF22">
        <f>IF(G22="사용자항목13",#REF!, 0)</f>
        <v>0</v>
      </c>
      <c r="AG22">
        <f>IF(G22="사용자항목14",#REF!, 0)</f>
        <v>0</v>
      </c>
      <c r="AH22">
        <f>IF(G22="사용자항목15",#REF!, 0)</f>
        <v>0</v>
      </c>
      <c r="AI22">
        <f>IF(G22="사용자항목16",#REF!, 0)</f>
        <v>0</v>
      </c>
      <c r="AJ22">
        <f>IF(G22="사용자항목17",#REF!, 0)</f>
        <v>0</v>
      </c>
      <c r="AK22">
        <f>IF(G22="사용자항목18",#REF!, 0)</f>
        <v>0</v>
      </c>
      <c r="AL22">
        <f>IF(G22="사용자항목19",#REF!, 0)</f>
        <v>0</v>
      </c>
    </row>
    <row r="23" spans="1:42" ht="23.1" customHeight="1" x14ac:dyDescent="0.3">
      <c r="A23" s="5" t="s">
        <v>145</v>
      </c>
      <c r="B23" s="5" t="s">
        <v>146</v>
      </c>
      <c r="C23" s="7" t="s">
        <v>92</v>
      </c>
      <c r="D23" s="8">
        <v>36.700000000000003</v>
      </c>
      <c r="F23" t="str">
        <f>""</f>
        <v/>
      </c>
      <c r="G23" s="1" t="s">
        <v>87</v>
      </c>
      <c r="H23">
        <v>1</v>
      </c>
      <c r="I23" t="e">
        <f>IF(G23="기계경비",#REF!, 0)</f>
        <v>#REF!</v>
      </c>
      <c r="J23">
        <f>IF(G23="운반비",#REF!, 0)</f>
        <v>0</v>
      </c>
      <c r="K23">
        <f>IF(G23="작업부산물",#REF!, 0)</f>
        <v>0</v>
      </c>
      <c r="L23">
        <f>IF(G23="관급",#REF!, 0)</f>
        <v>0</v>
      </c>
      <c r="M23">
        <f>IF(G23="외주비",#REF!, 0)</f>
        <v>0</v>
      </c>
      <c r="N23">
        <f>IF(G23="장비비",#REF!, 0)</f>
        <v>0</v>
      </c>
      <c r="O23">
        <f>IF(G23="폐기물처리비",#REF!, 0)</f>
        <v>0</v>
      </c>
      <c r="P23">
        <f>IF(G23="가설비",#REF!, 0)</f>
        <v>0</v>
      </c>
      <c r="Q23">
        <f>IF(G23="잡비제외분",#REF!, 0)</f>
        <v>0</v>
      </c>
      <c r="R23">
        <f>IF(G23="사급자재대",#REF!, 0)</f>
        <v>0</v>
      </c>
      <c r="S23">
        <f>IF(G23="관급자재대",#REF!, 0)</f>
        <v>0</v>
      </c>
      <c r="T23">
        <f>IF(G23="관급자 관급 자재대",#REF!, 0)</f>
        <v>0</v>
      </c>
      <c r="U23">
        <f>IF(G23="사용자항목2",#REF!, 0)</f>
        <v>0</v>
      </c>
      <c r="V23">
        <f>IF(G23="안전관리비",#REF!, 0)</f>
        <v>0</v>
      </c>
      <c r="W23">
        <f>IF(G23="품질관리비",#REF!, 0)</f>
        <v>0</v>
      </c>
      <c r="X23">
        <f>IF(G23="작업부산물(철거해체)",#REF!, 0)</f>
        <v>0</v>
      </c>
      <c r="Y23">
        <f>IF(G23="사용자항목6",#REF!, 0)</f>
        <v>0</v>
      </c>
      <c r="Z23">
        <f>IF(G23="사용자항목7",#REF!, 0)</f>
        <v>0</v>
      </c>
      <c r="AA23">
        <f>IF(G23="사용자항목8",#REF!, 0)</f>
        <v>0</v>
      </c>
      <c r="AB23">
        <f>IF(G23="사용자항목9",#REF!, 0)</f>
        <v>0</v>
      </c>
      <c r="AC23">
        <f>IF(G23="사용자항목10",#REF!, 0)</f>
        <v>0</v>
      </c>
      <c r="AD23">
        <f>IF(G23="사용자항목11",#REF!, 0)</f>
        <v>0</v>
      </c>
      <c r="AE23">
        <f>IF(G23="사용자항목12",#REF!, 0)</f>
        <v>0</v>
      </c>
      <c r="AF23">
        <f>IF(G23="사용자항목13",#REF!, 0)</f>
        <v>0</v>
      </c>
      <c r="AG23">
        <f>IF(G23="사용자항목14",#REF!, 0)</f>
        <v>0</v>
      </c>
      <c r="AH23">
        <f>IF(G23="사용자항목15",#REF!, 0)</f>
        <v>0</v>
      </c>
      <c r="AI23">
        <f>IF(G23="사용자항목16",#REF!, 0)</f>
        <v>0</v>
      </c>
      <c r="AJ23">
        <f>IF(G23="사용자항목17",#REF!, 0)</f>
        <v>0</v>
      </c>
      <c r="AK23">
        <f>IF(G23="사용자항목18",#REF!, 0)</f>
        <v>0</v>
      </c>
      <c r="AL23">
        <f>IF(G23="사용자항목19",#REF!, 0)</f>
        <v>0</v>
      </c>
    </row>
    <row r="24" spans="1:42" ht="23.1" customHeight="1" x14ac:dyDescent="0.3">
      <c r="A24" s="5" t="s">
        <v>21</v>
      </c>
      <c r="B24" s="5" t="s">
        <v>17</v>
      </c>
      <c r="C24" s="7" t="s">
        <v>13</v>
      </c>
      <c r="D24" s="8">
        <v>242.7</v>
      </c>
      <c r="F24" t="str">
        <f>"01"</f>
        <v>01</v>
      </c>
      <c r="G24" s="1" t="s">
        <v>87</v>
      </c>
      <c r="H24">
        <v>1</v>
      </c>
      <c r="I24" t="e">
        <f>IF(G24="기계경비",#REF!, 0)</f>
        <v>#REF!</v>
      </c>
      <c r="J24">
        <f>IF(G24="운반비",#REF!, 0)</f>
        <v>0</v>
      </c>
      <c r="K24">
        <f>IF(G24="작업부산물",#REF!, 0)</f>
        <v>0</v>
      </c>
      <c r="L24">
        <f>IF(G24="관급",#REF!, 0)</f>
        <v>0</v>
      </c>
      <c r="M24">
        <f>IF(G24="외주비",#REF!, 0)</f>
        <v>0</v>
      </c>
      <c r="N24">
        <f>IF(G24="장비비",#REF!, 0)</f>
        <v>0</v>
      </c>
      <c r="O24">
        <f>IF(G24="폐기물처리비",#REF!, 0)</f>
        <v>0</v>
      </c>
      <c r="P24">
        <f>IF(G24="가설비",#REF!, 0)</f>
        <v>0</v>
      </c>
      <c r="Q24">
        <f>IF(G24="잡비제외분",#REF!, 0)</f>
        <v>0</v>
      </c>
      <c r="R24">
        <f>IF(G24="사급자재대",#REF!, 0)</f>
        <v>0</v>
      </c>
      <c r="S24">
        <f>IF(G24="관급자재대",#REF!, 0)</f>
        <v>0</v>
      </c>
      <c r="T24">
        <f>IF(G24="관급자 관급 자재대",#REF!, 0)</f>
        <v>0</v>
      </c>
      <c r="U24">
        <f>IF(G24="사용자항목2",#REF!, 0)</f>
        <v>0</v>
      </c>
      <c r="V24">
        <f>IF(G24="안전관리비",#REF!, 0)</f>
        <v>0</v>
      </c>
      <c r="W24">
        <f>IF(G24="품질관리비",#REF!, 0)</f>
        <v>0</v>
      </c>
      <c r="X24">
        <f>IF(G24="작업부산물(철거해체)",#REF!, 0)</f>
        <v>0</v>
      </c>
      <c r="Y24">
        <f>IF(G24="사용자항목6",#REF!, 0)</f>
        <v>0</v>
      </c>
      <c r="Z24">
        <f>IF(G24="사용자항목7",#REF!, 0)</f>
        <v>0</v>
      </c>
      <c r="AA24">
        <f>IF(G24="사용자항목8",#REF!, 0)</f>
        <v>0</v>
      </c>
      <c r="AB24">
        <f>IF(G24="사용자항목9",#REF!, 0)</f>
        <v>0</v>
      </c>
      <c r="AC24">
        <f>IF(G24="사용자항목10",#REF!, 0)</f>
        <v>0</v>
      </c>
      <c r="AD24">
        <f>IF(G24="사용자항목11",#REF!, 0)</f>
        <v>0</v>
      </c>
      <c r="AE24">
        <f>IF(G24="사용자항목12",#REF!, 0)</f>
        <v>0</v>
      </c>
      <c r="AF24">
        <f>IF(G24="사용자항목13",#REF!, 0)</f>
        <v>0</v>
      </c>
      <c r="AG24">
        <f>IF(G24="사용자항목14",#REF!, 0)</f>
        <v>0</v>
      </c>
      <c r="AH24">
        <f>IF(G24="사용자항목15",#REF!, 0)</f>
        <v>0</v>
      </c>
      <c r="AI24">
        <f>IF(G24="사용자항목16",#REF!, 0)</f>
        <v>0</v>
      </c>
      <c r="AJ24">
        <f>IF(G24="사용자항목17",#REF!, 0)</f>
        <v>0</v>
      </c>
      <c r="AK24">
        <f>IF(G24="사용자항목18",#REF!, 0)</f>
        <v>0</v>
      </c>
      <c r="AL24">
        <f>IF(G24="사용자항목19",#REF!, 0)</f>
        <v>0</v>
      </c>
    </row>
    <row r="25" spans="1:42" ht="23.1" customHeight="1" x14ac:dyDescent="0.3">
      <c r="A25" s="5" t="s">
        <v>147</v>
      </c>
      <c r="B25" s="5" t="s">
        <v>148</v>
      </c>
      <c r="C25" s="7" t="s">
        <v>92</v>
      </c>
      <c r="D25" s="8">
        <v>238.8</v>
      </c>
      <c r="F25" t="str">
        <f>""</f>
        <v/>
      </c>
      <c r="G25" s="1" t="s">
        <v>87</v>
      </c>
      <c r="H25">
        <v>1</v>
      </c>
      <c r="I25" t="e">
        <f>IF(G25="기계경비",#REF!, 0)</f>
        <v>#REF!</v>
      </c>
      <c r="J25">
        <f>IF(G25="운반비",#REF!, 0)</f>
        <v>0</v>
      </c>
      <c r="K25">
        <f>IF(G25="작업부산물",#REF!, 0)</f>
        <v>0</v>
      </c>
      <c r="L25">
        <f>IF(G25="관급",#REF!, 0)</f>
        <v>0</v>
      </c>
      <c r="M25">
        <f>IF(G25="외주비",#REF!, 0)</f>
        <v>0</v>
      </c>
      <c r="N25">
        <f>IF(G25="장비비",#REF!, 0)</f>
        <v>0</v>
      </c>
      <c r="O25">
        <f>IF(G25="폐기물처리비",#REF!, 0)</f>
        <v>0</v>
      </c>
      <c r="P25">
        <f>IF(G25="가설비",#REF!, 0)</f>
        <v>0</v>
      </c>
      <c r="Q25">
        <f>IF(G25="잡비제외분",#REF!, 0)</f>
        <v>0</v>
      </c>
      <c r="R25">
        <f>IF(G25="사급자재대",#REF!, 0)</f>
        <v>0</v>
      </c>
      <c r="S25">
        <f>IF(G25="관급자재대",#REF!, 0)</f>
        <v>0</v>
      </c>
      <c r="T25">
        <f>IF(G25="관급자 관급 자재대",#REF!, 0)</f>
        <v>0</v>
      </c>
      <c r="U25">
        <f>IF(G25="사용자항목2",#REF!, 0)</f>
        <v>0</v>
      </c>
      <c r="V25">
        <f>IF(G25="안전관리비",#REF!, 0)</f>
        <v>0</v>
      </c>
      <c r="W25">
        <f>IF(G25="품질관리비",#REF!, 0)</f>
        <v>0</v>
      </c>
      <c r="X25">
        <f>IF(G25="작업부산물(철거해체)",#REF!, 0)</f>
        <v>0</v>
      </c>
      <c r="Y25">
        <f>IF(G25="사용자항목6",#REF!, 0)</f>
        <v>0</v>
      </c>
      <c r="Z25">
        <f>IF(G25="사용자항목7",#REF!, 0)</f>
        <v>0</v>
      </c>
      <c r="AA25">
        <f>IF(G25="사용자항목8",#REF!, 0)</f>
        <v>0</v>
      </c>
      <c r="AB25">
        <f>IF(G25="사용자항목9",#REF!, 0)</f>
        <v>0</v>
      </c>
      <c r="AC25">
        <f>IF(G25="사용자항목10",#REF!, 0)</f>
        <v>0</v>
      </c>
      <c r="AD25">
        <f>IF(G25="사용자항목11",#REF!, 0)</f>
        <v>0</v>
      </c>
      <c r="AE25">
        <f>IF(G25="사용자항목12",#REF!, 0)</f>
        <v>0</v>
      </c>
      <c r="AF25">
        <f>IF(G25="사용자항목13",#REF!, 0)</f>
        <v>0</v>
      </c>
      <c r="AG25">
        <f>IF(G25="사용자항목14",#REF!, 0)</f>
        <v>0</v>
      </c>
      <c r="AH25">
        <f>IF(G25="사용자항목15",#REF!, 0)</f>
        <v>0</v>
      </c>
      <c r="AI25">
        <f>IF(G25="사용자항목16",#REF!, 0)</f>
        <v>0</v>
      </c>
      <c r="AJ25">
        <f>IF(G25="사용자항목17",#REF!, 0)</f>
        <v>0</v>
      </c>
      <c r="AK25">
        <f>IF(G25="사용자항목18",#REF!, 0)</f>
        <v>0</v>
      </c>
      <c r="AL25">
        <f>IF(G25="사용자항목19",#REF!, 0)</f>
        <v>0</v>
      </c>
    </row>
    <row r="26" spans="1:42" ht="23.1" customHeight="1" x14ac:dyDescent="0.3">
      <c r="A26" s="5" t="s">
        <v>147</v>
      </c>
      <c r="B26" s="5" t="s">
        <v>149</v>
      </c>
      <c r="C26" s="7" t="s">
        <v>92</v>
      </c>
      <c r="D26" s="8">
        <v>3.9</v>
      </c>
      <c r="F26" t="str">
        <f>""</f>
        <v/>
      </c>
      <c r="G26" s="1" t="s">
        <v>87</v>
      </c>
      <c r="H26">
        <v>1</v>
      </c>
      <c r="I26" t="e">
        <f>IF(G26="기계경비",#REF!, 0)</f>
        <v>#REF!</v>
      </c>
      <c r="J26">
        <f>IF(G26="운반비",#REF!, 0)</f>
        <v>0</v>
      </c>
      <c r="K26">
        <f>IF(G26="작업부산물",#REF!, 0)</f>
        <v>0</v>
      </c>
      <c r="L26">
        <f>IF(G26="관급",#REF!, 0)</f>
        <v>0</v>
      </c>
      <c r="M26">
        <f>IF(G26="외주비",#REF!, 0)</f>
        <v>0</v>
      </c>
      <c r="N26">
        <f>IF(G26="장비비",#REF!, 0)</f>
        <v>0</v>
      </c>
      <c r="O26">
        <f>IF(G26="폐기물처리비",#REF!, 0)</f>
        <v>0</v>
      </c>
      <c r="P26">
        <f>IF(G26="가설비",#REF!, 0)</f>
        <v>0</v>
      </c>
      <c r="Q26">
        <f>IF(G26="잡비제외분",#REF!, 0)</f>
        <v>0</v>
      </c>
      <c r="R26">
        <f>IF(G26="사급자재대",#REF!, 0)</f>
        <v>0</v>
      </c>
      <c r="S26">
        <f>IF(G26="관급자재대",#REF!, 0)</f>
        <v>0</v>
      </c>
      <c r="T26">
        <f>IF(G26="관급자 관급 자재대",#REF!, 0)</f>
        <v>0</v>
      </c>
      <c r="U26">
        <f>IF(G26="사용자항목2",#REF!, 0)</f>
        <v>0</v>
      </c>
      <c r="V26">
        <f>IF(G26="안전관리비",#REF!, 0)</f>
        <v>0</v>
      </c>
      <c r="W26">
        <f>IF(G26="품질관리비",#REF!, 0)</f>
        <v>0</v>
      </c>
      <c r="X26">
        <f>IF(G26="작업부산물(철거해체)",#REF!, 0)</f>
        <v>0</v>
      </c>
      <c r="Y26">
        <f>IF(G26="사용자항목6",#REF!, 0)</f>
        <v>0</v>
      </c>
      <c r="Z26">
        <f>IF(G26="사용자항목7",#REF!, 0)</f>
        <v>0</v>
      </c>
      <c r="AA26">
        <f>IF(G26="사용자항목8",#REF!, 0)</f>
        <v>0</v>
      </c>
      <c r="AB26">
        <f>IF(G26="사용자항목9",#REF!, 0)</f>
        <v>0</v>
      </c>
      <c r="AC26">
        <f>IF(G26="사용자항목10",#REF!, 0)</f>
        <v>0</v>
      </c>
      <c r="AD26">
        <f>IF(G26="사용자항목11",#REF!, 0)</f>
        <v>0</v>
      </c>
      <c r="AE26">
        <f>IF(G26="사용자항목12",#REF!, 0)</f>
        <v>0</v>
      </c>
      <c r="AF26">
        <f>IF(G26="사용자항목13",#REF!, 0)</f>
        <v>0</v>
      </c>
      <c r="AG26">
        <f>IF(G26="사용자항목14",#REF!, 0)</f>
        <v>0</v>
      </c>
      <c r="AH26">
        <f>IF(G26="사용자항목15",#REF!, 0)</f>
        <v>0</v>
      </c>
      <c r="AI26">
        <f>IF(G26="사용자항목16",#REF!, 0)</f>
        <v>0</v>
      </c>
      <c r="AJ26">
        <f>IF(G26="사용자항목17",#REF!, 0)</f>
        <v>0</v>
      </c>
      <c r="AK26">
        <f>IF(G26="사용자항목18",#REF!, 0)</f>
        <v>0</v>
      </c>
      <c r="AL26">
        <f>IF(G26="사용자항목19",#REF!, 0)</f>
        <v>0</v>
      </c>
    </row>
    <row r="27" spans="1:42" ht="23.1" customHeight="1" x14ac:dyDescent="0.3">
      <c r="A27" s="5" t="s">
        <v>125</v>
      </c>
      <c r="B27" s="5" t="s">
        <v>126</v>
      </c>
      <c r="C27" s="7" t="s">
        <v>5</v>
      </c>
      <c r="D27" s="8">
        <v>253</v>
      </c>
      <c r="F27" t="str">
        <f>""</f>
        <v/>
      </c>
      <c r="G27" s="1" t="s">
        <v>87</v>
      </c>
      <c r="H27">
        <v>1</v>
      </c>
      <c r="I27" t="e">
        <f>IF(G27="기계경비",#REF!, 0)</f>
        <v>#REF!</v>
      </c>
      <c r="J27">
        <f>IF(G27="운반비",#REF!, 0)</f>
        <v>0</v>
      </c>
      <c r="K27">
        <f>IF(G27="작업부산물",#REF!, 0)</f>
        <v>0</v>
      </c>
      <c r="L27">
        <f>IF(G27="관급",#REF!, 0)</f>
        <v>0</v>
      </c>
      <c r="M27">
        <f>IF(G27="외주비",#REF!, 0)</f>
        <v>0</v>
      </c>
      <c r="N27">
        <f>IF(G27="장비비",#REF!, 0)</f>
        <v>0</v>
      </c>
      <c r="O27">
        <f>IF(G27="폐기물처리비",#REF!, 0)</f>
        <v>0</v>
      </c>
      <c r="P27">
        <f>IF(G27="가설비",#REF!, 0)</f>
        <v>0</v>
      </c>
      <c r="Q27">
        <f>IF(G27="잡비제외분",#REF!, 0)</f>
        <v>0</v>
      </c>
      <c r="R27">
        <f>IF(G27="사급자재대",#REF!, 0)</f>
        <v>0</v>
      </c>
      <c r="S27">
        <f>IF(G27="관급자재대",#REF!, 0)</f>
        <v>0</v>
      </c>
      <c r="T27">
        <f>IF(G27="관급자 관급 자재대",#REF!, 0)</f>
        <v>0</v>
      </c>
      <c r="U27">
        <f>IF(G27="사용자항목2",#REF!, 0)</f>
        <v>0</v>
      </c>
      <c r="V27">
        <f>IF(G27="안전관리비",#REF!, 0)</f>
        <v>0</v>
      </c>
      <c r="W27">
        <f>IF(G27="품질관리비",#REF!, 0)</f>
        <v>0</v>
      </c>
      <c r="X27">
        <f>IF(G27="작업부산물(철거해체)",#REF!, 0)</f>
        <v>0</v>
      </c>
      <c r="Y27">
        <f>IF(G27="사용자항목6",#REF!, 0)</f>
        <v>0</v>
      </c>
      <c r="Z27">
        <f>IF(G27="사용자항목7",#REF!, 0)</f>
        <v>0</v>
      </c>
      <c r="AA27">
        <f>IF(G27="사용자항목8",#REF!, 0)</f>
        <v>0</v>
      </c>
      <c r="AB27">
        <f>IF(G27="사용자항목9",#REF!, 0)</f>
        <v>0</v>
      </c>
      <c r="AC27">
        <f>IF(G27="사용자항목10",#REF!, 0)</f>
        <v>0</v>
      </c>
      <c r="AD27">
        <f>IF(G27="사용자항목11",#REF!, 0)</f>
        <v>0</v>
      </c>
      <c r="AE27">
        <f>IF(G27="사용자항목12",#REF!, 0)</f>
        <v>0</v>
      </c>
      <c r="AF27">
        <f>IF(G27="사용자항목13",#REF!, 0)</f>
        <v>0</v>
      </c>
      <c r="AG27">
        <f>IF(G27="사용자항목14",#REF!, 0)</f>
        <v>0</v>
      </c>
      <c r="AH27">
        <f>IF(G27="사용자항목15",#REF!, 0)</f>
        <v>0</v>
      </c>
      <c r="AI27">
        <f>IF(G27="사용자항목16",#REF!, 0)</f>
        <v>0</v>
      </c>
      <c r="AJ27">
        <f>IF(G27="사용자항목17",#REF!, 0)</f>
        <v>0</v>
      </c>
      <c r="AK27">
        <f>IF(G27="사용자항목18",#REF!, 0)</f>
        <v>0</v>
      </c>
      <c r="AL27">
        <f>IF(G27="사용자항목19",#REF!, 0)</f>
        <v>0</v>
      </c>
    </row>
    <row r="28" spans="1:42" ht="23.1" customHeight="1" x14ac:dyDescent="0.3">
      <c r="A28" s="5" t="s">
        <v>53</v>
      </c>
      <c r="B28" s="5" t="s">
        <v>54</v>
      </c>
      <c r="C28" s="7" t="s">
        <v>34</v>
      </c>
      <c r="D28" s="8">
        <v>0.69</v>
      </c>
      <c r="F28" t="str">
        <f>"01"</f>
        <v>01</v>
      </c>
      <c r="G28" s="1" t="s">
        <v>87</v>
      </c>
      <c r="H28">
        <v>1</v>
      </c>
      <c r="I28" t="e">
        <f>IF(G28="기계경비",#REF!, 0)</f>
        <v>#REF!</v>
      </c>
      <c r="J28">
        <f>IF(G28="운반비",#REF!, 0)</f>
        <v>0</v>
      </c>
      <c r="K28">
        <f>IF(G28="작업부산물",#REF!, 0)</f>
        <v>0</v>
      </c>
      <c r="L28">
        <f>IF(G28="관급",#REF!, 0)</f>
        <v>0</v>
      </c>
      <c r="M28">
        <f>IF(G28="외주비",#REF!, 0)</f>
        <v>0</v>
      </c>
      <c r="N28">
        <f>IF(G28="장비비",#REF!, 0)</f>
        <v>0</v>
      </c>
      <c r="O28">
        <f>IF(G28="폐기물처리비",#REF!, 0)</f>
        <v>0</v>
      </c>
      <c r="P28">
        <f>IF(G28="가설비",#REF!, 0)</f>
        <v>0</v>
      </c>
      <c r="Q28">
        <f>IF(G28="잡비제외분",#REF!, 0)</f>
        <v>0</v>
      </c>
      <c r="R28">
        <f>IF(G28="사급자재대",#REF!, 0)</f>
        <v>0</v>
      </c>
      <c r="S28">
        <f>IF(G28="관급자재대",#REF!, 0)</f>
        <v>0</v>
      </c>
      <c r="T28">
        <f>IF(G28="관급자 관급 자재대",#REF!, 0)</f>
        <v>0</v>
      </c>
      <c r="U28">
        <f>IF(G28="사용자항목2",#REF!, 0)</f>
        <v>0</v>
      </c>
      <c r="V28">
        <f>IF(G28="안전관리비",#REF!, 0)</f>
        <v>0</v>
      </c>
      <c r="W28">
        <f>IF(G28="품질관리비",#REF!, 0)</f>
        <v>0</v>
      </c>
      <c r="X28">
        <f>IF(G28="작업부산물(철거해체)",#REF!, 0)</f>
        <v>0</v>
      </c>
      <c r="Y28">
        <f>IF(G28="사용자항목6",#REF!, 0)</f>
        <v>0</v>
      </c>
      <c r="Z28">
        <f>IF(G28="사용자항목7",#REF!, 0)</f>
        <v>0</v>
      </c>
      <c r="AA28">
        <f>IF(G28="사용자항목8",#REF!, 0)</f>
        <v>0</v>
      </c>
      <c r="AB28">
        <f>IF(G28="사용자항목9",#REF!, 0)</f>
        <v>0</v>
      </c>
      <c r="AC28">
        <f>IF(G28="사용자항목10",#REF!, 0)</f>
        <v>0</v>
      </c>
      <c r="AD28">
        <f>IF(G28="사용자항목11",#REF!, 0)</f>
        <v>0</v>
      </c>
      <c r="AE28">
        <f>IF(G28="사용자항목12",#REF!, 0)</f>
        <v>0</v>
      </c>
      <c r="AF28">
        <f>IF(G28="사용자항목13",#REF!, 0)</f>
        <v>0</v>
      </c>
      <c r="AG28">
        <f>IF(G28="사용자항목14",#REF!, 0)</f>
        <v>0</v>
      </c>
      <c r="AH28">
        <f>IF(G28="사용자항목15",#REF!, 0)</f>
        <v>0</v>
      </c>
      <c r="AI28">
        <f>IF(G28="사용자항목16",#REF!, 0)</f>
        <v>0</v>
      </c>
      <c r="AJ28">
        <f>IF(G28="사용자항목17",#REF!, 0)</f>
        <v>0</v>
      </c>
      <c r="AK28">
        <f>IF(G28="사용자항목18",#REF!, 0)</f>
        <v>0</v>
      </c>
      <c r="AL28">
        <f>IF(G28="사용자항목19",#REF!, 0)</f>
        <v>0</v>
      </c>
    </row>
    <row r="29" spans="1:42" ht="23.1" customHeight="1" x14ac:dyDescent="0.3">
      <c r="A29" s="5" t="s">
        <v>55</v>
      </c>
      <c r="B29" s="5" t="s">
        <v>52</v>
      </c>
      <c r="C29" s="7" t="s">
        <v>34</v>
      </c>
      <c r="D29" s="8">
        <v>11.64</v>
      </c>
      <c r="F29" t="str">
        <f>"01"</f>
        <v>01</v>
      </c>
      <c r="G29" s="1" t="s">
        <v>87</v>
      </c>
      <c r="H29">
        <v>1</v>
      </c>
      <c r="I29" t="e">
        <f>IF(G29="기계경비",#REF!, 0)</f>
        <v>#REF!</v>
      </c>
      <c r="J29">
        <f>IF(G29="운반비",#REF!, 0)</f>
        <v>0</v>
      </c>
      <c r="K29">
        <f>IF(G29="작업부산물",#REF!, 0)</f>
        <v>0</v>
      </c>
      <c r="L29">
        <f>IF(G29="관급",#REF!, 0)</f>
        <v>0</v>
      </c>
      <c r="M29">
        <f>IF(G29="외주비",#REF!, 0)</f>
        <v>0</v>
      </c>
      <c r="N29">
        <f>IF(G29="장비비",#REF!, 0)</f>
        <v>0</v>
      </c>
      <c r="O29">
        <f>IF(G29="폐기물처리비",#REF!, 0)</f>
        <v>0</v>
      </c>
      <c r="P29">
        <f>IF(G29="가설비",#REF!, 0)</f>
        <v>0</v>
      </c>
      <c r="Q29">
        <f>IF(G29="잡비제외분",#REF!, 0)</f>
        <v>0</v>
      </c>
      <c r="R29">
        <f>IF(G29="사급자재대",#REF!, 0)</f>
        <v>0</v>
      </c>
      <c r="S29">
        <f>IF(G29="관급자재대",#REF!, 0)</f>
        <v>0</v>
      </c>
      <c r="T29">
        <f>IF(G29="관급자 관급 자재대",#REF!, 0)</f>
        <v>0</v>
      </c>
      <c r="U29">
        <f>IF(G29="사용자항목2",#REF!, 0)</f>
        <v>0</v>
      </c>
      <c r="V29">
        <f>IF(G29="안전관리비",#REF!, 0)</f>
        <v>0</v>
      </c>
      <c r="W29">
        <f>IF(G29="품질관리비",#REF!, 0)</f>
        <v>0</v>
      </c>
      <c r="X29">
        <f>IF(G29="작업부산물(철거해체)",#REF!, 0)</f>
        <v>0</v>
      </c>
      <c r="Y29">
        <f>IF(G29="사용자항목6",#REF!, 0)</f>
        <v>0</v>
      </c>
      <c r="Z29">
        <f>IF(G29="사용자항목7",#REF!, 0)</f>
        <v>0</v>
      </c>
      <c r="AA29">
        <f>IF(G29="사용자항목8",#REF!, 0)</f>
        <v>0</v>
      </c>
      <c r="AB29">
        <f>IF(G29="사용자항목9",#REF!, 0)</f>
        <v>0</v>
      </c>
      <c r="AC29">
        <f>IF(G29="사용자항목10",#REF!, 0)</f>
        <v>0</v>
      </c>
      <c r="AD29">
        <f>IF(G29="사용자항목11",#REF!, 0)</f>
        <v>0</v>
      </c>
      <c r="AE29">
        <f>IF(G29="사용자항목12",#REF!, 0)</f>
        <v>0</v>
      </c>
      <c r="AF29">
        <f>IF(G29="사용자항목13",#REF!, 0)</f>
        <v>0</v>
      </c>
      <c r="AG29">
        <f>IF(G29="사용자항목14",#REF!, 0)</f>
        <v>0</v>
      </c>
      <c r="AH29">
        <f>IF(G29="사용자항목15",#REF!, 0)</f>
        <v>0</v>
      </c>
      <c r="AI29">
        <f>IF(G29="사용자항목16",#REF!, 0)</f>
        <v>0</v>
      </c>
      <c r="AJ29">
        <f>IF(G29="사용자항목17",#REF!, 0)</f>
        <v>0</v>
      </c>
      <c r="AK29">
        <f>IF(G29="사용자항목18",#REF!, 0)</f>
        <v>0</v>
      </c>
      <c r="AL29">
        <f>IF(G29="사용자항목19",#REF!, 0)</f>
        <v>0</v>
      </c>
    </row>
    <row r="30" spans="1:42" ht="23.1" customHeight="1" x14ac:dyDescent="0.3">
      <c r="A30" s="5" t="s">
        <v>129</v>
      </c>
      <c r="B30" s="5" t="s">
        <v>124</v>
      </c>
      <c r="C30" s="7" t="s">
        <v>27</v>
      </c>
      <c r="D30" s="8">
        <v>11.97</v>
      </c>
      <c r="F30" t="str">
        <f>""</f>
        <v/>
      </c>
      <c r="G30" s="1" t="s">
        <v>87</v>
      </c>
      <c r="H30">
        <v>1</v>
      </c>
      <c r="I30" t="e">
        <f>IF(G30="기계경비",#REF!, 0)</f>
        <v>#REF!</v>
      </c>
      <c r="J30">
        <f>IF(G30="운반비",#REF!, 0)</f>
        <v>0</v>
      </c>
      <c r="K30">
        <f>IF(G30="작업부산물",#REF!, 0)</f>
        <v>0</v>
      </c>
      <c r="L30">
        <f>IF(G30="관급",#REF!, 0)</f>
        <v>0</v>
      </c>
      <c r="M30">
        <f>IF(G30="외주비",#REF!, 0)</f>
        <v>0</v>
      </c>
      <c r="N30">
        <f>IF(G30="장비비",#REF!, 0)</f>
        <v>0</v>
      </c>
      <c r="O30">
        <f>IF(G30="폐기물처리비",#REF!, 0)</f>
        <v>0</v>
      </c>
      <c r="P30">
        <f>IF(G30="가설비",#REF!, 0)</f>
        <v>0</v>
      </c>
      <c r="Q30">
        <f>IF(G30="잡비제외분",#REF!, 0)</f>
        <v>0</v>
      </c>
      <c r="R30">
        <f>IF(G30="사급자재대",#REF!, 0)</f>
        <v>0</v>
      </c>
      <c r="S30">
        <f>IF(G30="관급자재대",#REF!, 0)</f>
        <v>0</v>
      </c>
      <c r="T30">
        <f>IF(G30="관급자 관급 자재대",#REF!, 0)</f>
        <v>0</v>
      </c>
      <c r="U30">
        <f>IF(G30="사용자항목2",#REF!, 0)</f>
        <v>0</v>
      </c>
      <c r="V30">
        <f>IF(G30="안전관리비",#REF!, 0)</f>
        <v>0</v>
      </c>
      <c r="W30">
        <f>IF(G30="품질관리비",#REF!, 0)</f>
        <v>0</v>
      </c>
      <c r="X30">
        <f>IF(G30="작업부산물(철거해체)",#REF!, 0)</f>
        <v>0</v>
      </c>
      <c r="Y30">
        <f>IF(G30="사용자항목6",#REF!, 0)</f>
        <v>0</v>
      </c>
      <c r="Z30">
        <f>IF(G30="사용자항목7",#REF!, 0)</f>
        <v>0</v>
      </c>
      <c r="AA30">
        <f>IF(G30="사용자항목8",#REF!, 0)</f>
        <v>0</v>
      </c>
      <c r="AB30">
        <f>IF(G30="사용자항목9",#REF!, 0)</f>
        <v>0</v>
      </c>
      <c r="AC30">
        <f>IF(G30="사용자항목10",#REF!, 0)</f>
        <v>0</v>
      </c>
      <c r="AD30">
        <f>IF(G30="사용자항목11",#REF!, 0)</f>
        <v>0</v>
      </c>
      <c r="AE30">
        <f>IF(G30="사용자항목12",#REF!, 0)</f>
        <v>0</v>
      </c>
      <c r="AF30">
        <f>IF(G30="사용자항목13",#REF!, 0)</f>
        <v>0</v>
      </c>
      <c r="AG30">
        <f>IF(G30="사용자항목14",#REF!, 0)</f>
        <v>0</v>
      </c>
      <c r="AH30">
        <f>IF(G30="사용자항목15",#REF!, 0)</f>
        <v>0</v>
      </c>
      <c r="AI30">
        <f>IF(G30="사용자항목16",#REF!, 0)</f>
        <v>0</v>
      </c>
      <c r="AJ30">
        <f>IF(G30="사용자항목17",#REF!, 0)</f>
        <v>0</v>
      </c>
      <c r="AK30">
        <f>IF(G30="사용자항목18",#REF!, 0)</f>
        <v>0</v>
      </c>
      <c r="AL30">
        <f>IF(G30="사용자항목19",#REF!, 0)</f>
        <v>0</v>
      </c>
    </row>
    <row r="31" spans="1:42" ht="23.1" customHeight="1" x14ac:dyDescent="0.3">
      <c r="A31" s="6"/>
      <c r="B31" s="6"/>
      <c r="C31" s="13"/>
      <c r="D31" s="8"/>
    </row>
    <row r="32" spans="1:42" ht="23.1" customHeight="1" x14ac:dyDescent="0.3">
      <c r="A32" s="6"/>
      <c r="B32" s="6"/>
      <c r="C32" s="13"/>
      <c r="D32" s="8"/>
    </row>
    <row r="33" spans="1:42" ht="23.1" customHeight="1" x14ac:dyDescent="0.3">
      <c r="A33" s="6"/>
      <c r="B33" s="6"/>
      <c r="C33" s="13"/>
      <c r="D33" s="8"/>
    </row>
    <row r="34" spans="1:42" ht="23.1" customHeight="1" x14ac:dyDescent="0.3">
      <c r="A34" s="6"/>
      <c r="B34" s="6"/>
      <c r="C34" s="13"/>
      <c r="D34" s="8"/>
    </row>
    <row r="35" spans="1:42" ht="23.1" customHeight="1" x14ac:dyDescent="0.3">
      <c r="A35" s="6"/>
      <c r="B35" s="6"/>
      <c r="C35" s="13"/>
      <c r="D35" s="8"/>
    </row>
    <row r="36" spans="1:42" ht="23.1" customHeight="1" x14ac:dyDescent="0.3">
      <c r="A36" s="9" t="s">
        <v>89</v>
      </c>
      <c r="B36" s="10"/>
      <c r="C36" s="11"/>
      <c r="D36" s="12"/>
      <c r="I36" t="e">
        <f t="shared" ref="I36:AP36" si="1">ROUNDDOWN(SUM(I22:I30), 0)</f>
        <v>#REF!</v>
      </c>
      <c r="J36">
        <f t="shared" si="1"/>
        <v>0</v>
      </c>
      <c r="K36">
        <f t="shared" si="1"/>
        <v>0</v>
      </c>
      <c r="L36">
        <f t="shared" si="1"/>
        <v>0</v>
      </c>
      <c r="M36">
        <f t="shared" si="1"/>
        <v>0</v>
      </c>
      <c r="N36">
        <f t="shared" si="1"/>
        <v>0</v>
      </c>
      <c r="O36">
        <f t="shared" si="1"/>
        <v>0</v>
      </c>
      <c r="P36">
        <f t="shared" si="1"/>
        <v>0</v>
      </c>
      <c r="Q36">
        <f t="shared" si="1"/>
        <v>0</v>
      </c>
      <c r="R36">
        <f t="shared" si="1"/>
        <v>0</v>
      </c>
      <c r="S36">
        <f t="shared" si="1"/>
        <v>0</v>
      </c>
      <c r="T36">
        <f t="shared" si="1"/>
        <v>0</v>
      </c>
      <c r="U36">
        <f t="shared" si="1"/>
        <v>0</v>
      </c>
      <c r="V36">
        <f t="shared" si="1"/>
        <v>0</v>
      </c>
      <c r="W36">
        <f t="shared" si="1"/>
        <v>0</v>
      </c>
      <c r="X36">
        <f t="shared" si="1"/>
        <v>0</v>
      </c>
      <c r="Y36">
        <f t="shared" si="1"/>
        <v>0</v>
      </c>
      <c r="Z36">
        <f t="shared" si="1"/>
        <v>0</v>
      </c>
      <c r="AA36">
        <f t="shared" si="1"/>
        <v>0</v>
      </c>
      <c r="AB36">
        <f t="shared" si="1"/>
        <v>0</v>
      </c>
      <c r="AC36">
        <f t="shared" si="1"/>
        <v>0</v>
      </c>
      <c r="AD36">
        <f t="shared" si="1"/>
        <v>0</v>
      </c>
      <c r="AE36">
        <f t="shared" si="1"/>
        <v>0</v>
      </c>
      <c r="AF36">
        <f t="shared" si="1"/>
        <v>0</v>
      </c>
      <c r="AG36">
        <f t="shared" si="1"/>
        <v>0</v>
      </c>
      <c r="AH36">
        <f t="shared" si="1"/>
        <v>0</v>
      </c>
      <c r="AI36">
        <f t="shared" si="1"/>
        <v>0</v>
      </c>
      <c r="AJ36">
        <f t="shared" si="1"/>
        <v>0</v>
      </c>
      <c r="AK36">
        <f t="shared" si="1"/>
        <v>0</v>
      </c>
      <c r="AL36">
        <f t="shared" si="1"/>
        <v>0</v>
      </c>
      <c r="AM36">
        <f t="shared" si="1"/>
        <v>0</v>
      </c>
      <c r="AN36">
        <f t="shared" si="1"/>
        <v>0</v>
      </c>
      <c r="AO36">
        <f t="shared" si="1"/>
        <v>0</v>
      </c>
      <c r="AP36">
        <f t="shared" si="1"/>
        <v>0</v>
      </c>
    </row>
    <row r="37" spans="1:42" ht="23.1" customHeight="1" x14ac:dyDescent="0.3">
      <c r="A37" s="41" t="s">
        <v>294</v>
      </c>
      <c r="B37" s="42"/>
      <c r="C37" s="42"/>
      <c r="D37" s="42"/>
    </row>
    <row r="38" spans="1:42" ht="23.1" customHeight="1" x14ac:dyDescent="0.3">
      <c r="A38" s="5" t="s">
        <v>46</v>
      </c>
      <c r="B38" s="5" t="s">
        <v>47</v>
      </c>
      <c r="C38" s="7" t="s">
        <v>6</v>
      </c>
      <c r="D38" s="8">
        <v>71</v>
      </c>
      <c r="F38" t="str">
        <f>"01"</f>
        <v>01</v>
      </c>
      <c r="G38" s="1" t="s">
        <v>87</v>
      </c>
      <c r="H38">
        <v>1</v>
      </c>
      <c r="I38" t="e">
        <f>IF(G38="기계경비",#REF!, 0)</f>
        <v>#REF!</v>
      </c>
      <c r="J38">
        <f>IF(G38="운반비",#REF!, 0)</f>
        <v>0</v>
      </c>
      <c r="K38">
        <f>IF(G38="작업부산물",#REF!, 0)</f>
        <v>0</v>
      </c>
      <c r="L38">
        <f>IF(G38="관급",#REF!, 0)</f>
        <v>0</v>
      </c>
      <c r="M38">
        <f>IF(G38="외주비",#REF!, 0)</f>
        <v>0</v>
      </c>
      <c r="N38">
        <f>IF(G38="장비비",#REF!, 0)</f>
        <v>0</v>
      </c>
      <c r="O38">
        <f>IF(G38="폐기물처리비",#REF!, 0)</f>
        <v>0</v>
      </c>
      <c r="P38">
        <f>IF(G38="가설비",#REF!, 0)</f>
        <v>0</v>
      </c>
      <c r="Q38">
        <f>IF(G38="잡비제외분",#REF!, 0)</f>
        <v>0</v>
      </c>
      <c r="R38">
        <f>IF(G38="사급자재대",#REF!, 0)</f>
        <v>0</v>
      </c>
      <c r="S38">
        <f>IF(G38="관급자재대",#REF!, 0)</f>
        <v>0</v>
      </c>
      <c r="T38">
        <f>IF(G38="관급자 관급 자재대",#REF!, 0)</f>
        <v>0</v>
      </c>
      <c r="U38">
        <f>IF(G38="사용자항목2",#REF!, 0)</f>
        <v>0</v>
      </c>
      <c r="V38">
        <f>IF(G38="안전관리비",#REF!, 0)</f>
        <v>0</v>
      </c>
      <c r="W38">
        <f>IF(G38="품질관리비",#REF!, 0)</f>
        <v>0</v>
      </c>
      <c r="X38">
        <f>IF(G38="작업부산물(철거해체)",#REF!, 0)</f>
        <v>0</v>
      </c>
      <c r="Y38">
        <f>IF(G38="사용자항목6",#REF!, 0)</f>
        <v>0</v>
      </c>
      <c r="Z38">
        <f>IF(G38="사용자항목7",#REF!, 0)</f>
        <v>0</v>
      </c>
      <c r="AA38">
        <f>IF(G38="사용자항목8",#REF!, 0)</f>
        <v>0</v>
      </c>
      <c r="AB38">
        <f>IF(G38="사용자항목9",#REF!, 0)</f>
        <v>0</v>
      </c>
      <c r="AC38">
        <f>IF(G38="사용자항목10",#REF!, 0)</f>
        <v>0</v>
      </c>
      <c r="AD38">
        <f>IF(G38="사용자항목11",#REF!, 0)</f>
        <v>0</v>
      </c>
      <c r="AE38">
        <f>IF(G38="사용자항목12",#REF!, 0)</f>
        <v>0</v>
      </c>
      <c r="AF38">
        <f>IF(G38="사용자항목13",#REF!, 0)</f>
        <v>0</v>
      </c>
      <c r="AG38">
        <f>IF(G38="사용자항목14",#REF!, 0)</f>
        <v>0</v>
      </c>
      <c r="AH38">
        <f>IF(G38="사용자항목15",#REF!, 0)</f>
        <v>0</v>
      </c>
      <c r="AI38">
        <f>IF(G38="사용자항목16",#REF!, 0)</f>
        <v>0</v>
      </c>
      <c r="AJ38">
        <f>IF(G38="사용자항목17",#REF!, 0)</f>
        <v>0</v>
      </c>
      <c r="AK38">
        <f>IF(G38="사용자항목18",#REF!, 0)</f>
        <v>0</v>
      </c>
      <c r="AL38">
        <f>IF(G38="사용자항목19",#REF!, 0)</f>
        <v>0</v>
      </c>
    </row>
    <row r="39" spans="1:42" ht="23.1" customHeight="1" x14ac:dyDescent="0.3">
      <c r="A39" s="5" t="s">
        <v>150</v>
      </c>
      <c r="B39" s="5" t="s">
        <v>151</v>
      </c>
      <c r="C39" s="7" t="s">
        <v>5</v>
      </c>
      <c r="D39" s="8">
        <v>71</v>
      </c>
      <c r="F39" t="str">
        <f>""</f>
        <v/>
      </c>
      <c r="G39" s="1" t="s">
        <v>87</v>
      </c>
      <c r="H39">
        <v>1</v>
      </c>
      <c r="I39" t="e">
        <f>IF(G39="기계경비",#REF!, 0)</f>
        <v>#REF!</v>
      </c>
      <c r="J39">
        <f>IF(G39="운반비",#REF!, 0)</f>
        <v>0</v>
      </c>
      <c r="K39">
        <f>IF(G39="작업부산물",#REF!, 0)</f>
        <v>0</v>
      </c>
      <c r="L39">
        <f>IF(G39="관급",#REF!, 0)</f>
        <v>0</v>
      </c>
      <c r="M39">
        <f>IF(G39="외주비",#REF!, 0)</f>
        <v>0</v>
      </c>
      <c r="N39">
        <f>IF(G39="장비비",#REF!, 0)</f>
        <v>0</v>
      </c>
      <c r="O39">
        <f>IF(G39="폐기물처리비",#REF!, 0)</f>
        <v>0</v>
      </c>
      <c r="P39">
        <f>IF(G39="가설비",#REF!, 0)</f>
        <v>0</v>
      </c>
      <c r="Q39">
        <f>IF(G39="잡비제외분",#REF!, 0)</f>
        <v>0</v>
      </c>
      <c r="R39">
        <f>IF(G39="사급자재대",#REF!, 0)</f>
        <v>0</v>
      </c>
      <c r="S39">
        <f>IF(G39="관급자재대",#REF!, 0)</f>
        <v>0</v>
      </c>
      <c r="T39">
        <f>IF(G39="관급자 관급 자재대",#REF!, 0)</f>
        <v>0</v>
      </c>
      <c r="U39">
        <f>IF(G39="사용자항목2",#REF!, 0)</f>
        <v>0</v>
      </c>
      <c r="V39">
        <f>IF(G39="안전관리비",#REF!, 0)</f>
        <v>0</v>
      </c>
      <c r="W39">
        <f>IF(G39="품질관리비",#REF!, 0)</f>
        <v>0</v>
      </c>
      <c r="X39">
        <f>IF(G39="작업부산물(철거해체)",#REF!, 0)</f>
        <v>0</v>
      </c>
      <c r="Y39">
        <f>IF(G39="사용자항목6",#REF!, 0)</f>
        <v>0</v>
      </c>
      <c r="Z39">
        <f>IF(G39="사용자항목7",#REF!, 0)</f>
        <v>0</v>
      </c>
      <c r="AA39">
        <f>IF(G39="사용자항목8",#REF!, 0)</f>
        <v>0</v>
      </c>
      <c r="AB39">
        <f>IF(G39="사용자항목9",#REF!, 0)</f>
        <v>0</v>
      </c>
      <c r="AC39">
        <f>IF(G39="사용자항목10",#REF!, 0)</f>
        <v>0</v>
      </c>
      <c r="AD39">
        <f>IF(G39="사용자항목11",#REF!, 0)</f>
        <v>0</v>
      </c>
      <c r="AE39">
        <f>IF(G39="사용자항목12",#REF!, 0)</f>
        <v>0</v>
      </c>
      <c r="AF39">
        <f>IF(G39="사용자항목13",#REF!, 0)</f>
        <v>0</v>
      </c>
      <c r="AG39">
        <f>IF(G39="사용자항목14",#REF!, 0)</f>
        <v>0</v>
      </c>
      <c r="AH39">
        <f>IF(G39="사용자항목15",#REF!, 0)</f>
        <v>0</v>
      </c>
      <c r="AI39">
        <f>IF(G39="사용자항목16",#REF!, 0)</f>
        <v>0</v>
      </c>
      <c r="AJ39">
        <f>IF(G39="사용자항목17",#REF!, 0)</f>
        <v>0</v>
      </c>
      <c r="AK39">
        <f>IF(G39="사용자항목18",#REF!, 0)</f>
        <v>0</v>
      </c>
      <c r="AL39">
        <f>IF(G39="사용자항목19",#REF!, 0)</f>
        <v>0</v>
      </c>
    </row>
    <row r="40" spans="1:42" ht="23.1" customHeight="1" x14ac:dyDescent="0.3">
      <c r="A40" s="5" t="s">
        <v>28</v>
      </c>
      <c r="B40" s="5" t="s">
        <v>29</v>
      </c>
      <c r="C40" s="7" t="s">
        <v>5</v>
      </c>
      <c r="D40" s="8">
        <v>51</v>
      </c>
      <c r="F40" t="str">
        <f>"01"</f>
        <v>01</v>
      </c>
      <c r="G40" s="1" t="s">
        <v>87</v>
      </c>
      <c r="H40">
        <v>1</v>
      </c>
      <c r="I40" t="e">
        <f>IF(G40="기계경비",#REF!, 0)</f>
        <v>#REF!</v>
      </c>
      <c r="J40">
        <f>IF(G40="운반비",#REF!, 0)</f>
        <v>0</v>
      </c>
      <c r="K40">
        <f>IF(G40="작업부산물",#REF!, 0)</f>
        <v>0</v>
      </c>
      <c r="L40">
        <f>IF(G40="관급",#REF!, 0)</f>
        <v>0</v>
      </c>
      <c r="M40">
        <f>IF(G40="외주비",#REF!, 0)</f>
        <v>0</v>
      </c>
      <c r="N40">
        <f>IF(G40="장비비",#REF!, 0)</f>
        <v>0</v>
      </c>
      <c r="O40">
        <f>IF(G40="폐기물처리비",#REF!, 0)</f>
        <v>0</v>
      </c>
      <c r="P40">
        <f>IF(G40="가설비",#REF!, 0)</f>
        <v>0</v>
      </c>
      <c r="Q40">
        <f>IF(G40="잡비제외분",#REF!, 0)</f>
        <v>0</v>
      </c>
      <c r="R40">
        <f>IF(G40="사급자재대",#REF!, 0)</f>
        <v>0</v>
      </c>
      <c r="S40">
        <f>IF(G40="관급자재대",#REF!, 0)</f>
        <v>0</v>
      </c>
      <c r="T40">
        <f>IF(G40="관급자 관급 자재대",#REF!, 0)</f>
        <v>0</v>
      </c>
      <c r="U40">
        <f>IF(G40="사용자항목2",#REF!, 0)</f>
        <v>0</v>
      </c>
      <c r="V40">
        <f>IF(G40="안전관리비",#REF!, 0)</f>
        <v>0</v>
      </c>
      <c r="W40">
        <f>IF(G40="품질관리비",#REF!, 0)</f>
        <v>0</v>
      </c>
      <c r="X40">
        <f>IF(G40="작업부산물(철거해체)",#REF!, 0)</f>
        <v>0</v>
      </c>
      <c r="Y40">
        <f>IF(G40="사용자항목6",#REF!, 0)</f>
        <v>0</v>
      </c>
      <c r="Z40">
        <f>IF(G40="사용자항목7",#REF!, 0)</f>
        <v>0</v>
      </c>
      <c r="AA40">
        <f>IF(G40="사용자항목8",#REF!, 0)</f>
        <v>0</v>
      </c>
      <c r="AB40">
        <f>IF(G40="사용자항목9",#REF!, 0)</f>
        <v>0</v>
      </c>
      <c r="AC40">
        <f>IF(G40="사용자항목10",#REF!, 0)</f>
        <v>0</v>
      </c>
      <c r="AD40">
        <f>IF(G40="사용자항목11",#REF!, 0)</f>
        <v>0</v>
      </c>
      <c r="AE40">
        <f>IF(G40="사용자항목12",#REF!, 0)</f>
        <v>0</v>
      </c>
      <c r="AF40">
        <f>IF(G40="사용자항목13",#REF!, 0)</f>
        <v>0</v>
      </c>
      <c r="AG40">
        <f>IF(G40="사용자항목14",#REF!, 0)</f>
        <v>0</v>
      </c>
      <c r="AH40">
        <f>IF(G40="사용자항목15",#REF!, 0)</f>
        <v>0</v>
      </c>
      <c r="AI40">
        <f>IF(G40="사용자항목16",#REF!, 0)</f>
        <v>0</v>
      </c>
      <c r="AJ40">
        <f>IF(G40="사용자항목17",#REF!, 0)</f>
        <v>0</v>
      </c>
      <c r="AK40">
        <f>IF(G40="사용자항목18",#REF!, 0)</f>
        <v>0</v>
      </c>
      <c r="AL40">
        <f>IF(G40="사용자항목19",#REF!, 0)</f>
        <v>0</v>
      </c>
    </row>
    <row r="41" spans="1:42" ht="23.1" customHeight="1" x14ac:dyDescent="0.3">
      <c r="A41" s="5" t="s">
        <v>152</v>
      </c>
      <c r="B41" s="5" t="s">
        <v>153</v>
      </c>
      <c r="C41" s="7" t="s">
        <v>5</v>
      </c>
      <c r="D41" s="8">
        <v>51</v>
      </c>
      <c r="F41" t="str">
        <f>""</f>
        <v/>
      </c>
      <c r="G41" s="1" t="s">
        <v>87</v>
      </c>
      <c r="H41">
        <v>1</v>
      </c>
      <c r="I41" t="e">
        <f>IF(G41="기계경비",#REF!, 0)</f>
        <v>#REF!</v>
      </c>
      <c r="J41">
        <f>IF(G41="운반비",#REF!, 0)</f>
        <v>0</v>
      </c>
      <c r="K41">
        <f>IF(G41="작업부산물",#REF!, 0)</f>
        <v>0</v>
      </c>
      <c r="L41">
        <f>IF(G41="관급",#REF!, 0)</f>
        <v>0</v>
      </c>
      <c r="M41">
        <f>IF(G41="외주비",#REF!, 0)</f>
        <v>0</v>
      </c>
      <c r="N41">
        <f>IF(G41="장비비",#REF!, 0)</f>
        <v>0</v>
      </c>
      <c r="O41">
        <f>IF(G41="폐기물처리비",#REF!, 0)</f>
        <v>0</v>
      </c>
      <c r="P41">
        <f>IF(G41="가설비",#REF!, 0)</f>
        <v>0</v>
      </c>
      <c r="Q41">
        <f>IF(G41="잡비제외분",#REF!, 0)</f>
        <v>0</v>
      </c>
      <c r="R41">
        <f>IF(G41="사급자재대",#REF!, 0)</f>
        <v>0</v>
      </c>
      <c r="S41">
        <f>IF(G41="관급자재대",#REF!, 0)</f>
        <v>0</v>
      </c>
      <c r="T41">
        <f>IF(G41="관급자 관급 자재대",#REF!, 0)</f>
        <v>0</v>
      </c>
      <c r="U41">
        <f>IF(G41="사용자항목2",#REF!, 0)</f>
        <v>0</v>
      </c>
      <c r="V41">
        <f>IF(G41="안전관리비",#REF!, 0)</f>
        <v>0</v>
      </c>
      <c r="W41">
        <f>IF(G41="품질관리비",#REF!, 0)</f>
        <v>0</v>
      </c>
      <c r="X41">
        <f>IF(G41="작업부산물(철거해체)",#REF!, 0)</f>
        <v>0</v>
      </c>
      <c r="Y41">
        <f>IF(G41="사용자항목6",#REF!, 0)</f>
        <v>0</v>
      </c>
      <c r="Z41">
        <f>IF(G41="사용자항목7",#REF!, 0)</f>
        <v>0</v>
      </c>
      <c r="AA41">
        <f>IF(G41="사용자항목8",#REF!, 0)</f>
        <v>0</v>
      </c>
      <c r="AB41">
        <f>IF(G41="사용자항목9",#REF!, 0)</f>
        <v>0</v>
      </c>
      <c r="AC41">
        <f>IF(G41="사용자항목10",#REF!, 0)</f>
        <v>0</v>
      </c>
      <c r="AD41">
        <f>IF(G41="사용자항목11",#REF!, 0)</f>
        <v>0</v>
      </c>
      <c r="AE41">
        <f>IF(G41="사용자항목12",#REF!, 0)</f>
        <v>0</v>
      </c>
      <c r="AF41">
        <f>IF(G41="사용자항목13",#REF!, 0)</f>
        <v>0</v>
      </c>
      <c r="AG41">
        <f>IF(G41="사용자항목14",#REF!, 0)</f>
        <v>0</v>
      </c>
      <c r="AH41">
        <f>IF(G41="사용자항목15",#REF!, 0)</f>
        <v>0</v>
      </c>
      <c r="AI41">
        <f>IF(G41="사용자항목16",#REF!, 0)</f>
        <v>0</v>
      </c>
      <c r="AJ41">
        <f>IF(G41="사용자항목17",#REF!, 0)</f>
        <v>0</v>
      </c>
      <c r="AK41">
        <f>IF(G41="사용자항목18",#REF!, 0)</f>
        <v>0</v>
      </c>
      <c r="AL41">
        <f>IF(G41="사용자항목19",#REF!, 0)</f>
        <v>0</v>
      </c>
    </row>
    <row r="42" spans="1:42" ht="23.1" customHeight="1" x14ac:dyDescent="0.3">
      <c r="A42" s="6"/>
      <c r="B42" s="6"/>
      <c r="C42" s="13"/>
      <c r="D42" s="8"/>
    </row>
    <row r="43" spans="1:42" ht="23.1" customHeight="1" x14ac:dyDescent="0.3">
      <c r="A43" s="6"/>
      <c r="B43" s="6"/>
      <c r="C43" s="13"/>
      <c r="D43" s="8"/>
    </row>
    <row r="44" spans="1:42" ht="23.1" customHeight="1" x14ac:dyDescent="0.3">
      <c r="A44" s="6"/>
      <c r="B44" s="6"/>
      <c r="C44" s="13"/>
      <c r="D44" s="8"/>
    </row>
    <row r="45" spans="1:42" ht="23.1" customHeight="1" x14ac:dyDescent="0.3">
      <c r="A45" s="6"/>
      <c r="B45" s="6"/>
      <c r="C45" s="13"/>
      <c r="D45" s="8"/>
    </row>
    <row r="46" spans="1:42" ht="23.1" customHeight="1" x14ac:dyDescent="0.3">
      <c r="A46" s="6"/>
      <c r="B46" s="6"/>
      <c r="C46" s="13"/>
      <c r="D46" s="8"/>
    </row>
    <row r="47" spans="1:42" ht="23.1" customHeight="1" x14ac:dyDescent="0.3">
      <c r="A47" s="6"/>
      <c r="B47" s="6"/>
      <c r="C47" s="13"/>
      <c r="D47" s="8"/>
    </row>
    <row r="48" spans="1:42" ht="23.1" customHeight="1" x14ac:dyDescent="0.3">
      <c r="A48" s="6"/>
      <c r="B48" s="6"/>
      <c r="C48" s="13"/>
      <c r="D48" s="8"/>
    </row>
    <row r="49" spans="1:42" ht="23.1" customHeight="1" x14ac:dyDescent="0.3">
      <c r="A49" s="6"/>
      <c r="B49" s="6"/>
      <c r="C49" s="13"/>
      <c r="D49" s="8"/>
    </row>
    <row r="50" spans="1:42" ht="23.1" customHeight="1" x14ac:dyDescent="0.3">
      <c r="A50" s="6"/>
      <c r="B50" s="6"/>
      <c r="C50" s="13"/>
      <c r="D50" s="8"/>
    </row>
    <row r="51" spans="1:42" ht="23.1" customHeight="1" x14ac:dyDescent="0.3">
      <c r="A51" s="6"/>
      <c r="B51" s="6"/>
      <c r="C51" s="13"/>
      <c r="D51" s="8"/>
    </row>
    <row r="52" spans="1:42" ht="23.1" customHeight="1" x14ac:dyDescent="0.3">
      <c r="A52" s="9" t="s">
        <v>89</v>
      </c>
      <c r="B52" s="10"/>
      <c r="C52" s="11"/>
      <c r="D52" s="12"/>
      <c r="I52" t="e">
        <f t="shared" ref="I52:AP52" si="2">ROUNDDOWN(SUM(I38:I41), 0)</f>
        <v>#REF!</v>
      </c>
      <c r="J52">
        <f t="shared" si="2"/>
        <v>0</v>
      </c>
      <c r="K52">
        <f t="shared" si="2"/>
        <v>0</v>
      </c>
      <c r="L52">
        <f t="shared" si="2"/>
        <v>0</v>
      </c>
      <c r="M52">
        <f t="shared" si="2"/>
        <v>0</v>
      </c>
      <c r="N52">
        <f t="shared" si="2"/>
        <v>0</v>
      </c>
      <c r="O52">
        <f t="shared" si="2"/>
        <v>0</v>
      </c>
      <c r="P52">
        <f t="shared" si="2"/>
        <v>0</v>
      </c>
      <c r="Q52">
        <f t="shared" si="2"/>
        <v>0</v>
      </c>
      <c r="R52">
        <f t="shared" si="2"/>
        <v>0</v>
      </c>
      <c r="S52">
        <f t="shared" si="2"/>
        <v>0</v>
      </c>
      <c r="T52">
        <f t="shared" si="2"/>
        <v>0</v>
      </c>
      <c r="U52">
        <f t="shared" si="2"/>
        <v>0</v>
      </c>
      <c r="V52">
        <f t="shared" si="2"/>
        <v>0</v>
      </c>
      <c r="W52">
        <f t="shared" si="2"/>
        <v>0</v>
      </c>
      <c r="X52">
        <f t="shared" si="2"/>
        <v>0</v>
      </c>
      <c r="Y52">
        <f t="shared" si="2"/>
        <v>0</v>
      </c>
      <c r="Z52">
        <f t="shared" si="2"/>
        <v>0</v>
      </c>
      <c r="AA52">
        <f t="shared" si="2"/>
        <v>0</v>
      </c>
      <c r="AB52">
        <f t="shared" si="2"/>
        <v>0</v>
      </c>
      <c r="AC52">
        <f t="shared" si="2"/>
        <v>0</v>
      </c>
      <c r="AD52">
        <f t="shared" si="2"/>
        <v>0</v>
      </c>
      <c r="AE52">
        <f t="shared" si="2"/>
        <v>0</v>
      </c>
      <c r="AF52">
        <f t="shared" si="2"/>
        <v>0</v>
      </c>
      <c r="AG52">
        <f t="shared" si="2"/>
        <v>0</v>
      </c>
      <c r="AH52">
        <f t="shared" si="2"/>
        <v>0</v>
      </c>
      <c r="AI52">
        <f t="shared" si="2"/>
        <v>0</v>
      </c>
      <c r="AJ52">
        <f t="shared" si="2"/>
        <v>0</v>
      </c>
      <c r="AK52">
        <f t="shared" si="2"/>
        <v>0</v>
      </c>
      <c r="AL52">
        <f t="shared" si="2"/>
        <v>0</v>
      </c>
      <c r="AM52">
        <f t="shared" si="2"/>
        <v>0</v>
      </c>
      <c r="AN52">
        <f t="shared" si="2"/>
        <v>0</v>
      </c>
      <c r="AO52">
        <f t="shared" si="2"/>
        <v>0</v>
      </c>
      <c r="AP52">
        <f t="shared" si="2"/>
        <v>0</v>
      </c>
    </row>
    <row r="53" spans="1:42" ht="23.1" customHeight="1" x14ac:dyDescent="0.3">
      <c r="A53" s="41" t="s">
        <v>295</v>
      </c>
      <c r="B53" s="42"/>
      <c r="C53" s="42"/>
      <c r="D53" s="42"/>
    </row>
    <row r="54" spans="1:42" ht="23.1" customHeight="1" x14ac:dyDescent="0.3">
      <c r="A54" s="5" t="s">
        <v>154</v>
      </c>
      <c r="B54" s="5" t="s">
        <v>155</v>
      </c>
      <c r="C54" s="7" t="s">
        <v>71</v>
      </c>
      <c r="D54" s="8">
        <v>30</v>
      </c>
      <c r="F54" t="str">
        <f>""</f>
        <v/>
      </c>
      <c r="G54" s="1" t="s">
        <v>87</v>
      </c>
      <c r="H54">
        <v>1</v>
      </c>
      <c r="I54" t="e">
        <f>IF(G54="기계경비",#REF!, 0)</f>
        <v>#REF!</v>
      </c>
      <c r="J54">
        <f>IF(G54="운반비",#REF!, 0)</f>
        <v>0</v>
      </c>
      <c r="K54">
        <f>IF(G54="작업부산물",#REF!, 0)</f>
        <v>0</v>
      </c>
      <c r="L54">
        <f>IF(G54="관급",#REF!, 0)</f>
        <v>0</v>
      </c>
      <c r="M54">
        <f>IF(G54="외주비",#REF!, 0)</f>
        <v>0</v>
      </c>
      <c r="N54">
        <f>IF(G54="장비비",#REF!, 0)</f>
        <v>0</v>
      </c>
      <c r="O54">
        <f>IF(G54="폐기물처리비",#REF!, 0)</f>
        <v>0</v>
      </c>
      <c r="P54">
        <f>IF(G54="가설비",#REF!, 0)</f>
        <v>0</v>
      </c>
      <c r="Q54">
        <f>IF(G54="잡비제외분",#REF!, 0)</f>
        <v>0</v>
      </c>
      <c r="R54">
        <f>IF(G54="사급자재대",#REF!, 0)</f>
        <v>0</v>
      </c>
      <c r="S54">
        <f>IF(G54="관급자재대",#REF!, 0)</f>
        <v>0</v>
      </c>
      <c r="T54">
        <f>IF(G54="관급자 관급 자재대",#REF!, 0)</f>
        <v>0</v>
      </c>
      <c r="U54">
        <f>IF(G54="사용자항목2",#REF!, 0)</f>
        <v>0</v>
      </c>
      <c r="V54">
        <f>IF(G54="안전관리비",#REF!, 0)</f>
        <v>0</v>
      </c>
      <c r="W54">
        <f>IF(G54="품질관리비",#REF!, 0)</f>
        <v>0</v>
      </c>
      <c r="X54">
        <f>IF(G54="작업부산물(철거해체)",#REF!, 0)</f>
        <v>0</v>
      </c>
      <c r="Y54">
        <f>IF(G54="사용자항목6",#REF!, 0)</f>
        <v>0</v>
      </c>
      <c r="Z54">
        <f>IF(G54="사용자항목7",#REF!, 0)</f>
        <v>0</v>
      </c>
      <c r="AA54">
        <f>IF(G54="사용자항목8",#REF!, 0)</f>
        <v>0</v>
      </c>
      <c r="AB54">
        <f>IF(G54="사용자항목9",#REF!, 0)</f>
        <v>0</v>
      </c>
      <c r="AC54">
        <f>IF(G54="사용자항목10",#REF!, 0)</f>
        <v>0</v>
      </c>
      <c r="AD54">
        <f>IF(G54="사용자항목11",#REF!, 0)</f>
        <v>0</v>
      </c>
      <c r="AE54">
        <f>IF(G54="사용자항목12",#REF!, 0)</f>
        <v>0</v>
      </c>
      <c r="AF54">
        <f>IF(G54="사용자항목13",#REF!, 0)</f>
        <v>0</v>
      </c>
      <c r="AG54">
        <f>IF(G54="사용자항목14",#REF!, 0)</f>
        <v>0</v>
      </c>
      <c r="AH54">
        <f>IF(G54="사용자항목15",#REF!, 0)</f>
        <v>0</v>
      </c>
      <c r="AI54">
        <f>IF(G54="사용자항목16",#REF!, 0)</f>
        <v>0</v>
      </c>
      <c r="AJ54">
        <f>IF(G54="사용자항목17",#REF!, 0)</f>
        <v>0</v>
      </c>
      <c r="AK54">
        <f>IF(G54="사용자항목18",#REF!, 0)</f>
        <v>0</v>
      </c>
      <c r="AL54">
        <f>IF(G54="사용자항목19",#REF!, 0)</f>
        <v>0</v>
      </c>
    </row>
    <row r="55" spans="1:42" ht="23.1" customHeight="1" x14ac:dyDescent="0.3">
      <c r="A55" s="5" t="s">
        <v>156</v>
      </c>
      <c r="B55" s="5" t="s">
        <v>157</v>
      </c>
      <c r="C55" s="7" t="s">
        <v>5</v>
      </c>
      <c r="D55" s="8">
        <v>12.5</v>
      </c>
      <c r="F55" t="str">
        <f>""</f>
        <v/>
      </c>
      <c r="G55" s="1" t="s">
        <v>87</v>
      </c>
      <c r="H55">
        <v>1</v>
      </c>
      <c r="I55" t="e">
        <f>IF(G55="기계경비",#REF!, 0)</f>
        <v>#REF!</v>
      </c>
      <c r="J55">
        <f>IF(G55="운반비",#REF!, 0)</f>
        <v>0</v>
      </c>
      <c r="K55">
        <f>IF(G55="작업부산물",#REF!, 0)</f>
        <v>0</v>
      </c>
      <c r="L55">
        <f>IF(G55="관급",#REF!, 0)</f>
        <v>0</v>
      </c>
      <c r="M55">
        <f>IF(G55="외주비",#REF!, 0)</f>
        <v>0</v>
      </c>
      <c r="N55">
        <f>IF(G55="장비비",#REF!, 0)</f>
        <v>0</v>
      </c>
      <c r="O55">
        <f>IF(G55="폐기물처리비",#REF!, 0)</f>
        <v>0</v>
      </c>
      <c r="P55">
        <f>IF(G55="가설비",#REF!, 0)</f>
        <v>0</v>
      </c>
      <c r="Q55">
        <f>IF(G55="잡비제외분",#REF!, 0)</f>
        <v>0</v>
      </c>
      <c r="R55">
        <f>IF(G55="사급자재대",#REF!, 0)</f>
        <v>0</v>
      </c>
      <c r="S55">
        <f>IF(G55="관급자재대",#REF!, 0)</f>
        <v>0</v>
      </c>
      <c r="T55">
        <f>IF(G55="관급자 관급 자재대",#REF!, 0)</f>
        <v>0</v>
      </c>
      <c r="U55">
        <f>IF(G55="사용자항목2",#REF!, 0)</f>
        <v>0</v>
      </c>
      <c r="V55">
        <f>IF(G55="안전관리비",#REF!, 0)</f>
        <v>0</v>
      </c>
      <c r="W55">
        <f>IF(G55="품질관리비",#REF!, 0)</f>
        <v>0</v>
      </c>
      <c r="X55">
        <f>IF(G55="작업부산물(철거해체)",#REF!, 0)</f>
        <v>0</v>
      </c>
      <c r="Y55">
        <f>IF(G55="사용자항목6",#REF!, 0)</f>
        <v>0</v>
      </c>
      <c r="Z55">
        <f>IF(G55="사용자항목7",#REF!, 0)</f>
        <v>0</v>
      </c>
      <c r="AA55">
        <f>IF(G55="사용자항목8",#REF!, 0)</f>
        <v>0</v>
      </c>
      <c r="AB55">
        <f>IF(G55="사용자항목9",#REF!, 0)</f>
        <v>0</v>
      </c>
      <c r="AC55">
        <f>IF(G55="사용자항목10",#REF!, 0)</f>
        <v>0</v>
      </c>
      <c r="AD55">
        <f>IF(G55="사용자항목11",#REF!, 0)</f>
        <v>0</v>
      </c>
      <c r="AE55">
        <f>IF(G55="사용자항목12",#REF!, 0)</f>
        <v>0</v>
      </c>
      <c r="AF55">
        <f>IF(G55="사용자항목13",#REF!, 0)</f>
        <v>0</v>
      </c>
      <c r="AG55">
        <f>IF(G55="사용자항목14",#REF!, 0)</f>
        <v>0</v>
      </c>
      <c r="AH55">
        <f>IF(G55="사용자항목15",#REF!, 0)</f>
        <v>0</v>
      </c>
      <c r="AI55">
        <f>IF(G55="사용자항목16",#REF!, 0)</f>
        <v>0</v>
      </c>
      <c r="AJ55">
        <f>IF(G55="사용자항목17",#REF!, 0)</f>
        <v>0</v>
      </c>
      <c r="AK55">
        <f>IF(G55="사용자항목18",#REF!, 0)</f>
        <v>0</v>
      </c>
      <c r="AL55">
        <f>IF(G55="사용자항목19",#REF!, 0)</f>
        <v>0</v>
      </c>
      <c r="AP55" s="1" t="s">
        <v>158</v>
      </c>
    </row>
    <row r="56" spans="1:42" ht="23.1" customHeight="1" x14ac:dyDescent="0.3">
      <c r="A56" s="6"/>
      <c r="B56" s="6"/>
      <c r="C56" s="13"/>
      <c r="D56" s="8"/>
    </row>
    <row r="57" spans="1:42" ht="23.1" customHeight="1" x14ac:dyDescent="0.3">
      <c r="A57" s="6"/>
      <c r="B57" s="6"/>
      <c r="C57" s="13"/>
      <c r="D57" s="8"/>
    </row>
    <row r="58" spans="1:42" ht="23.1" customHeight="1" x14ac:dyDescent="0.3">
      <c r="A58" s="6"/>
      <c r="B58" s="6"/>
      <c r="C58" s="13"/>
      <c r="D58" s="8"/>
    </row>
    <row r="59" spans="1:42" ht="23.1" customHeight="1" x14ac:dyDescent="0.3">
      <c r="A59" s="6"/>
      <c r="B59" s="6"/>
      <c r="C59" s="13"/>
      <c r="D59" s="8"/>
    </row>
    <row r="60" spans="1:42" ht="23.1" customHeight="1" x14ac:dyDescent="0.3">
      <c r="A60" s="6"/>
      <c r="B60" s="6"/>
      <c r="C60" s="13"/>
      <c r="D60" s="8"/>
    </row>
    <row r="61" spans="1:42" ht="23.1" customHeight="1" x14ac:dyDescent="0.3">
      <c r="A61" s="6"/>
      <c r="B61" s="6"/>
      <c r="C61" s="13"/>
      <c r="D61" s="8"/>
    </row>
    <row r="62" spans="1:42" ht="23.1" customHeight="1" x14ac:dyDescent="0.3">
      <c r="A62" s="6"/>
      <c r="B62" s="6"/>
      <c r="C62" s="13"/>
      <c r="D62" s="8"/>
    </row>
    <row r="63" spans="1:42" ht="23.1" customHeight="1" x14ac:dyDescent="0.3">
      <c r="A63" s="6"/>
      <c r="B63" s="6"/>
      <c r="C63" s="13"/>
      <c r="D63" s="8"/>
    </row>
    <row r="64" spans="1:42" ht="23.1" customHeight="1" x14ac:dyDescent="0.3">
      <c r="A64" s="6"/>
      <c r="B64" s="6"/>
      <c r="C64" s="13"/>
      <c r="D64" s="8"/>
    </row>
    <row r="65" spans="1:42" ht="23.1" customHeight="1" x14ac:dyDescent="0.3">
      <c r="A65" s="6"/>
      <c r="B65" s="6"/>
      <c r="C65" s="13"/>
      <c r="D65" s="8"/>
    </row>
    <row r="66" spans="1:42" ht="23.1" customHeight="1" x14ac:dyDescent="0.3">
      <c r="A66" s="6"/>
      <c r="B66" s="6"/>
      <c r="C66" s="13"/>
      <c r="D66" s="8"/>
    </row>
    <row r="67" spans="1:42" ht="23.1" customHeight="1" x14ac:dyDescent="0.3">
      <c r="A67" s="6"/>
      <c r="B67" s="6"/>
      <c r="C67" s="13"/>
      <c r="D67" s="8"/>
    </row>
    <row r="68" spans="1:42" ht="23.1" customHeight="1" x14ac:dyDescent="0.3">
      <c r="A68" s="9" t="s">
        <v>89</v>
      </c>
      <c r="B68" s="10"/>
      <c r="C68" s="11"/>
      <c r="D68" s="12"/>
      <c r="I68" t="e">
        <f t="shared" ref="I68:AP68" si="3">ROUNDDOWN(SUM(I54:I55), 0)</f>
        <v>#REF!</v>
      </c>
      <c r="J68">
        <f t="shared" si="3"/>
        <v>0</v>
      </c>
      <c r="K68">
        <f t="shared" si="3"/>
        <v>0</v>
      </c>
      <c r="L68">
        <f t="shared" si="3"/>
        <v>0</v>
      </c>
      <c r="M68">
        <f t="shared" si="3"/>
        <v>0</v>
      </c>
      <c r="N68">
        <f t="shared" si="3"/>
        <v>0</v>
      </c>
      <c r="O68">
        <f t="shared" si="3"/>
        <v>0</v>
      </c>
      <c r="P68">
        <f t="shared" si="3"/>
        <v>0</v>
      </c>
      <c r="Q68">
        <f t="shared" si="3"/>
        <v>0</v>
      </c>
      <c r="R68">
        <f t="shared" si="3"/>
        <v>0</v>
      </c>
      <c r="S68">
        <f t="shared" si="3"/>
        <v>0</v>
      </c>
      <c r="T68">
        <f t="shared" si="3"/>
        <v>0</v>
      </c>
      <c r="U68">
        <f t="shared" si="3"/>
        <v>0</v>
      </c>
      <c r="V68">
        <f t="shared" si="3"/>
        <v>0</v>
      </c>
      <c r="W68">
        <f t="shared" si="3"/>
        <v>0</v>
      </c>
      <c r="X68">
        <f t="shared" si="3"/>
        <v>0</v>
      </c>
      <c r="Y68">
        <f t="shared" si="3"/>
        <v>0</v>
      </c>
      <c r="Z68">
        <f t="shared" si="3"/>
        <v>0</v>
      </c>
      <c r="AA68">
        <f t="shared" si="3"/>
        <v>0</v>
      </c>
      <c r="AB68">
        <f t="shared" si="3"/>
        <v>0</v>
      </c>
      <c r="AC68">
        <f t="shared" si="3"/>
        <v>0</v>
      </c>
      <c r="AD68">
        <f t="shared" si="3"/>
        <v>0</v>
      </c>
      <c r="AE68">
        <f t="shared" si="3"/>
        <v>0</v>
      </c>
      <c r="AF68">
        <f t="shared" si="3"/>
        <v>0</v>
      </c>
      <c r="AG68">
        <f t="shared" si="3"/>
        <v>0</v>
      </c>
      <c r="AH68">
        <f t="shared" si="3"/>
        <v>0</v>
      </c>
      <c r="AI68">
        <f t="shared" si="3"/>
        <v>0</v>
      </c>
      <c r="AJ68">
        <f t="shared" si="3"/>
        <v>0</v>
      </c>
      <c r="AK68">
        <f t="shared" si="3"/>
        <v>0</v>
      </c>
      <c r="AL68">
        <f t="shared" si="3"/>
        <v>0</v>
      </c>
      <c r="AM68">
        <f t="shared" si="3"/>
        <v>0</v>
      </c>
      <c r="AN68">
        <f t="shared" si="3"/>
        <v>0</v>
      </c>
      <c r="AO68">
        <f t="shared" si="3"/>
        <v>0</v>
      </c>
      <c r="AP68">
        <f t="shared" si="3"/>
        <v>0</v>
      </c>
    </row>
    <row r="69" spans="1:42" ht="23.1" customHeight="1" x14ac:dyDescent="0.3">
      <c r="A69" s="41" t="s">
        <v>296</v>
      </c>
      <c r="B69" s="42"/>
      <c r="C69" s="42"/>
      <c r="D69" s="42"/>
    </row>
    <row r="70" spans="1:42" ht="23.1" customHeight="1" x14ac:dyDescent="0.3">
      <c r="A70" s="5" t="s">
        <v>159</v>
      </c>
      <c r="B70" s="5" t="s">
        <v>160</v>
      </c>
      <c r="C70" s="7" t="s">
        <v>26</v>
      </c>
      <c r="D70" s="8">
        <v>0</v>
      </c>
      <c r="F70" t="str">
        <f>""</f>
        <v/>
      </c>
      <c r="G70" s="1" t="s">
        <v>87</v>
      </c>
      <c r="H70">
        <v>1</v>
      </c>
      <c r="I70" t="e">
        <f>IF(G70="기계경비",#REF!, 0)</f>
        <v>#REF!</v>
      </c>
      <c r="J70">
        <f>IF(G70="운반비",#REF!, 0)</f>
        <v>0</v>
      </c>
      <c r="K70">
        <f>IF(G70="작업부산물",#REF!, 0)</f>
        <v>0</v>
      </c>
      <c r="L70">
        <f>IF(G70="관급",#REF!, 0)</f>
        <v>0</v>
      </c>
      <c r="M70">
        <f>IF(G70="외주비",#REF!, 0)</f>
        <v>0</v>
      </c>
      <c r="N70">
        <f>IF(G70="장비비",#REF!, 0)</f>
        <v>0</v>
      </c>
      <c r="O70">
        <f>IF(G70="폐기물처리비",#REF!, 0)</f>
        <v>0</v>
      </c>
      <c r="P70">
        <f>IF(G70="가설비",#REF!, 0)</f>
        <v>0</v>
      </c>
      <c r="Q70">
        <f>IF(G70="잡비제외분",#REF!, 0)</f>
        <v>0</v>
      </c>
      <c r="R70">
        <f>IF(G70="사급자재대",#REF!, 0)</f>
        <v>0</v>
      </c>
      <c r="S70">
        <f>IF(G70="관급자재대",#REF!, 0)</f>
        <v>0</v>
      </c>
      <c r="T70">
        <f>IF(G70="관급자 관급 자재대",#REF!, 0)</f>
        <v>0</v>
      </c>
      <c r="U70">
        <f>IF(G70="사용자항목2",#REF!, 0)</f>
        <v>0</v>
      </c>
      <c r="V70">
        <f>IF(G70="안전관리비",#REF!, 0)</f>
        <v>0</v>
      </c>
      <c r="W70">
        <f>IF(G70="품질관리비",#REF!, 0)</f>
        <v>0</v>
      </c>
      <c r="X70">
        <f>IF(G70="작업부산물(철거해체)",#REF!, 0)</f>
        <v>0</v>
      </c>
      <c r="Y70">
        <f>IF(G70="사용자항목6",#REF!, 0)</f>
        <v>0</v>
      </c>
      <c r="Z70">
        <f>IF(G70="사용자항목7",#REF!, 0)</f>
        <v>0</v>
      </c>
      <c r="AA70">
        <f>IF(G70="사용자항목8",#REF!, 0)</f>
        <v>0</v>
      </c>
      <c r="AB70">
        <f>IF(G70="사용자항목9",#REF!, 0)</f>
        <v>0</v>
      </c>
      <c r="AC70">
        <f>IF(G70="사용자항목10",#REF!, 0)</f>
        <v>0</v>
      </c>
      <c r="AD70">
        <f>IF(G70="사용자항목11",#REF!, 0)</f>
        <v>0</v>
      </c>
      <c r="AE70">
        <f>IF(G70="사용자항목12",#REF!, 0)</f>
        <v>0</v>
      </c>
      <c r="AF70">
        <f>IF(G70="사용자항목13",#REF!, 0)</f>
        <v>0</v>
      </c>
      <c r="AG70">
        <f>IF(G70="사용자항목14",#REF!, 0)</f>
        <v>0</v>
      </c>
      <c r="AH70">
        <f>IF(G70="사용자항목15",#REF!, 0)</f>
        <v>0</v>
      </c>
      <c r="AI70">
        <f>IF(G70="사용자항목16",#REF!, 0)</f>
        <v>0</v>
      </c>
      <c r="AJ70">
        <f>IF(G70="사용자항목17",#REF!, 0)</f>
        <v>0</v>
      </c>
      <c r="AK70">
        <f>IF(G70="사용자항목18",#REF!, 0)</f>
        <v>0</v>
      </c>
      <c r="AL70">
        <f>IF(G70="사용자항목19",#REF!, 0)</f>
        <v>0</v>
      </c>
    </row>
    <row r="71" spans="1:42" ht="23.1" customHeight="1" x14ac:dyDescent="0.3">
      <c r="A71" s="5" t="s">
        <v>159</v>
      </c>
      <c r="B71" s="5" t="s">
        <v>161</v>
      </c>
      <c r="C71" s="7" t="s">
        <v>26</v>
      </c>
      <c r="D71" s="8">
        <v>0</v>
      </c>
      <c r="F71" t="str">
        <f>""</f>
        <v/>
      </c>
      <c r="G71" s="1" t="s">
        <v>87</v>
      </c>
      <c r="H71">
        <v>1</v>
      </c>
      <c r="I71" t="e">
        <f>IF(G71="기계경비",#REF!, 0)</f>
        <v>#REF!</v>
      </c>
      <c r="J71">
        <f>IF(G71="운반비",#REF!, 0)</f>
        <v>0</v>
      </c>
      <c r="K71">
        <f>IF(G71="작업부산물",#REF!, 0)</f>
        <v>0</v>
      </c>
      <c r="L71">
        <f>IF(G71="관급",#REF!, 0)</f>
        <v>0</v>
      </c>
      <c r="M71">
        <f>IF(G71="외주비",#REF!, 0)</f>
        <v>0</v>
      </c>
      <c r="N71">
        <f>IF(G71="장비비",#REF!, 0)</f>
        <v>0</v>
      </c>
      <c r="O71">
        <f>IF(G71="폐기물처리비",#REF!, 0)</f>
        <v>0</v>
      </c>
      <c r="P71">
        <f>IF(G71="가설비",#REF!, 0)</f>
        <v>0</v>
      </c>
      <c r="Q71">
        <f>IF(G71="잡비제외분",#REF!, 0)</f>
        <v>0</v>
      </c>
      <c r="R71">
        <f>IF(G71="사급자재대",#REF!, 0)</f>
        <v>0</v>
      </c>
      <c r="S71">
        <f>IF(G71="관급자재대",#REF!, 0)</f>
        <v>0</v>
      </c>
      <c r="T71">
        <f>IF(G71="관급자 관급 자재대",#REF!, 0)</f>
        <v>0</v>
      </c>
      <c r="U71">
        <f>IF(G71="사용자항목2",#REF!, 0)</f>
        <v>0</v>
      </c>
      <c r="V71">
        <f>IF(G71="안전관리비",#REF!, 0)</f>
        <v>0</v>
      </c>
      <c r="W71">
        <f>IF(G71="품질관리비",#REF!, 0)</f>
        <v>0</v>
      </c>
      <c r="X71">
        <f>IF(G71="작업부산물(철거해체)",#REF!, 0)</f>
        <v>0</v>
      </c>
      <c r="Y71">
        <f>IF(G71="사용자항목6",#REF!, 0)</f>
        <v>0</v>
      </c>
      <c r="Z71">
        <f>IF(G71="사용자항목7",#REF!, 0)</f>
        <v>0</v>
      </c>
      <c r="AA71">
        <f>IF(G71="사용자항목8",#REF!, 0)</f>
        <v>0</v>
      </c>
      <c r="AB71">
        <f>IF(G71="사용자항목9",#REF!, 0)</f>
        <v>0</v>
      </c>
      <c r="AC71">
        <f>IF(G71="사용자항목10",#REF!, 0)</f>
        <v>0</v>
      </c>
      <c r="AD71">
        <f>IF(G71="사용자항목11",#REF!, 0)</f>
        <v>0</v>
      </c>
      <c r="AE71">
        <f>IF(G71="사용자항목12",#REF!, 0)</f>
        <v>0</v>
      </c>
      <c r="AF71">
        <f>IF(G71="사용자항목13",#REF!, 0)</f>
        <v>0</v>
      </c>
      <c r="AG71">
        <f>IF(G71="사용자항목14",#REF!, 0)</f>
        <v>0</v>
      </c>
      <c r="AH71">
        <f>IF(G71="사용자항목15",#REF!, 0)</f>
        <v>0</v>
      </c>
      <c r="AI71">
        <f>IF(G71="사용자항목16",#REF!, 0)</f>
        <v>0</v>
      </c>
      <c r="AJ71">
        <f>IF(G71="사용자항목17",#REF!, 0)</f>
        <v>0</v>
      </c>
      <c r="AK71">
        <f>IF(G71="사용자항목18",#REF!, 0)</f>
        <v>0</v>
      </c>
      <c r="AL71">
        <f>IF(G71="사용자항목19",#REF!, 0)</f>
        <v>0</v>
      </c>
    </row>
    <row r="72" spans="1:42" ht="23.1" customHeight="1" x14ac:dyDescent="0.3">
      <c r="A72" s="5" t="s">
        <v>162</v>
      </c>
      <c r="B72" s="5" t="s">
        <v>163</v>
      </c>
      <c r="C72" s="7" t="s">
        <v>5</v>
      </c>
      <c r="D72" s="8">
        <v>59.4</v>
      </c>
      <c r="F72" t="str">
        <f>""</f>
        <v/>
      </c>
      <c r="G72" s="1" t="s">
        <v>87</v>
      </c>
      <c r="H72">
        <v>1</v>
      </c>
      <c r="I72" t="e">
        <f>IF(G72="기계경비",#REF!, 0)</f>
        <v>#REF!</v>
      </c>
      <c r="J72">
        <f>IF(G72="운반비",#REF!, 0)</f>
        <v>0</v>
      </c>
      <c r="K72">
        <f>IF(G72="작업부산물",#REF!, 0)</f>
        <v>0</v>
      </c>
      <c r="L72">
        <f>IF(G72="관급",#REF!, 0)</f>
        <v>0</v>
      </c>
      <c r="M72">
        <f>IF(G72="외주비",#REF!, 0)</f>
        <v>0</v>
      </c>
      <c r="N72">
        <f>IF(G72="장비비",#REF!, 0)</f>
        <v>0</v>
      </c>
      <c r="O72">
        <f>IF(G72="폐기물처리비",#REF!, 0)</f>
        <v>0</v>
      </c>
      <c r="P72">
        <f>IF(G72="가설비",#REF!, 0)</f>
        <v>0</v>
      </c>
      <c r="Q72">
        <f>IF(G72="잡비제외분",#REF!, 0)</f>
        <v>0</v>
      </c>
      <c r="R72">
        <f>IF(G72="사급자재대",#REF!, 0)</f>
        <v>0</v>
      </c>
      <c r="S72">
        <f>IF(G72="관급자재대",#REF!, 0)</f>
        <v>0</v>
      </c>
      <c r="T72">
        <f>IF(G72="관급자 관급 자재대",#REF!, 0)</f>
        <v>0</v>
      </c>
      <c r="U72">
        <f>IF(G72="사용자항목2",#REF!, 0)</f>
        <v>0</v>
      </c>
      <c r="V72">
        <f>IF(G72="안전관리비",#REF!, 0)</f>
        <v>0</v>
      </c>
      <c r="W72">
        <f>IF(G72="품질관리비",#REF!, 0)</f>
        <v>0</v>
      </c>
      <c r="X72">
        <f>IF(G72="작업부산물(철거해체)",#REF!, 0)</f>
        <v>0</v>
      </c>
      <c r="Y72">
        <f>IF(G72="사용자항목6",#REF!, 0)</f>
        <v>0</v>
      </c>
      <c r="Z72">
        <f>IF(G72="사용자항목7",#REF!, 0)</f>
        <v>0</v>
      </c>
      <c r="AA72">
        <f>IF(G72="사용자항목8",#REF!, 0)</f>
        <v>0</v>
      </c>
      <c r="AB72">
        <f>IF(G72="사용자항목9",#REF!, 0)</f>
        <v>0</v>
      </c>
      <c r="AC72">
        <f>IF(G72="사용자항목10",#REF!, 0)</f>
        <v>0</v>
      </c>
      <c r="AD72">
        <f>IF(G72="사용자항목11",#REF!, 0)</f>
        <v>0</v>
      </c>
      <c r="AE72">
        <f>IF(G72="사용자항목12",#REF!, 0)</f>
        <v>0</v>
      </c>
      <c r="AF72">
        <f>IF(G72="사용자항목13",#REF!, 0)</f>
        <v>0</v>
      </c>
      <c r="AG72">
        <f>IF(G72="사용자항목14",#REF!, 0)</f>
        <v>0</v>
      </c>
      <c r="AH72">
        <f>IF(G72="사용자항목15",#REF!, 0)</f>
        <v>0</v>
      </c>
      <c r="AI72">
        <f>IF(G72="사용자항목16",#REF!, 0)</f>
        <v>0</v>
      </c>
      <c r="AJ72">
        <f>IF(G72="사용자항목17",#REF!, 0)</f>
        <v>0</v>
      </c>
      <c r="AK72">
        <f>IF(G72="사용자항목18",#REF!, 0)</f>
        <v>0</v>
      </c>
      <c r="AL72">
        <f>IF(G72="사용자항목19",#REF!, 0)</f>
        <v>0</v>
      </c>
    </row>
    <row r="73" spans="1:42" ht="23.1" customHeight="1" x14ac:dyDescent="0.3">
      <c r="A73" s="5" t="s">
        <v>164</v>
      </c>
      <c r="B73" s="5" t="s">
        <v>43</v>
      </c>
      <c r="C73" s="7" t="s">
        <v>71</v>
      </c>
      <c r="D73" s="8">
        <v>0</v>
      </c>
      <c r="F73" t="str">
        <f>""</f>
        <v/>
      </c>
      <c r="G73" s="1" t="s">
        <v>87</v>
      </c>
      <c r="H73">
        <v>1</v>
      </c>
      <c r="I73" t="e">
        <f>IF(G73="기계경비",#REF!, 0)</f>
        <v>#REF!</v>
      </c>
      <c r="J73">
        <f>IF(G73="운반비",#REF!, 0)</f>
        <v>0</v>
      </c>
      <c r="K73">
        <f>IF(G73="작업부산물",#REF!, 0)</f>
        <v>0</v>
      </c>
      <c r="L73">
        <f>IF(G73="관급",#REF!, 0)</f>
        <v>0</v>
      </c>
      <c r="M73">
        <f>IF(G73="외주비",#REF!, 0)</f>
        <v>0</v>
      </c>
      <c r="N73">
        <f>IF(G73="장비비",#REF!, 0)</f>
        <v>0</v>
      </c>
      <c r="O73">
        <f>IF(G73="폐기물처리비",#REF!, 0)</f>
        <v>0</v>
      </c>
      <c r="P73">
        <f>IF(G73="가설비",#REF!, 0)</f>
        <v>0</v>
      </c>
      <c r="Q73">
        <f>IF(G73="잡비제외분",#REF!, 0)</f>
        <v>0</v>
      </c>
      <c r="R73">
        <f>IF(G73="사급자재대",#REF!, 0)</f>
        <v>0</v>
      </c>
      <c r="S73">
        <f>IF(G73="관급자재대",#REF!, 0)</f>
        <v>0</v>
      </c>
      <c r="T73">
        <f>IF(G73="관급자 관급 자재대",#REF!, 0)</f>
        <v>0</v>
      </c>
      <c r="U73">
        <f>IF(G73="사용자항목2",#REF!, 0)</f>
        <v>0</v>
      </c>
      <c r="V73">
        <f>IF(G73="안전관리비",#REF!, 0)</f>
        <v>0</v>
      </c>
      <c r="W73">
        <f>IF(G73="품질관리비",#REF!, 0)</f>
        <v>0</v>
      </c>
      <c r="X73">
        <f>IF(G73="작업부산물(철거해체)",#REF!, 0)</f>
        <v>0</v>
      </c>
      <c r="Y73">
        <f>IF(G73="사용자항목6",#REF!, 0)</f>
        <v>0</v>
      </c>
      <c r="Z73">
        <f>IF(G73="사용자항목7",#REF!, 0)</f>
        <v>0</v>
      </c>
      <c r="AA73">
        <f>IF(G73="사용자항목8",#REF!, 0)</f>
        <v>0</v>
      </c>
      <c r="AB73">
        <f>IF(G73="사용자항목9",#REF!, 0)</f>
        <v>0</v>
      </c>
      <c r="AC73">
        <f>IF(G73="사용자항목10",#REF!, 0)</f>
        <v>0</v>
      </c>
      <c r="AD73">
        <f>IF(G73="사용자항목11",#REF!, 0)</f>
        <v>0</v>
      </c>
      <c r="AE73">
        <f>IF(G73="사용자항목12",#REF!, 0)</f>
        <v>0</v>
      </c>
      <c r="AF73">
        <f>IF(G73="사용자항목13",#REF!, 0)</f>
        <v>0</v>
      </c>
      <c r="AG73">
        <f>IF(G73="사용자항목14",#REF!, 0)</f>
        <v>0</v>
      </c>
      <c r="AH73">
        <f>IF(G73="사용자항목15",#REF!, 0)</f>
        <v>0</v>
      </c>
      <c r="AI73">
        <f>IF(G73="사용자항목16",#REF!, 0)</f>
        <v>0</v>
      </c>
      <c r="AJ73">
        <f>IF(G73="사용자항목17",#REF!, 0)</f>
        <v>0</v>
      </c>
      <c r="AK73">
        <f>IF(G73="사용자항목18",#REF!, 0)</f>
        <v>0</v>
      </c>
      <c r="AL73">
        <f>IF(G73="사용자항목19",#REF!, 0)</f>
        <v>0</v>
      </c>
    </row>
    <row r="74" spans="1:42" ht="23.1" customHeight="1" x14ac:dyDescent="0.3">
      <c r="A74" s="5" t="s">
        <v>165</v>
      </c>
      <c r="B74" s="5" t="s">
        <v>166</v>
      </c>
      <c r="C74" s="7" t="s">
        <v>26</v>
      </c>
      <c r="D74" s="8">
        <v>72</v>
      </c>
      <c r="F74" t="str">
        <f>""</f>
        <v/>
      </c>
      <c r="G74" s="1" t="s">
        <v>87</v>
      </c>
      <c r="H74">
        <v>1</v>
      </c>
      <c r="I74" t="e">
        <f>IF(G74="기계경비",#REF!, 0)</f>
        <v>#REF!</v>
      </c>
      <c r="J74">
        <f>IF(G74="운반비",#REF!, 0)</f>
        <v>0</v>
      </c>
      <c r="K74">
        <f>IF(G74="작업부산물",#REF!, 0)</f>
        <v>0</v>
      </c>
      <c r="L74">
        <f>IF(G74="관급",#REF!, 0)</f>
        <v>0</v>
      </c>
      <c r="M74">
        <f>IF(G74="외주비",#REF!, 0)</f>
        <v>0</v>
      </c>
      <c r="N74">
        <f>IF(G74="장비비",#REF!, 0)</f>
        <v>0</v>
      </c>
      <c r="O74">
        <f>IF(G74="폐기물처리비",#REF!, 0)</f>
        <v>0</v>
      </c>
      <c r="P74">
        <f>IF(G74="가설비",#REF!, 0)</f>
        <v>0</v>
      </c>
      <c r="Q74">
        <f>IF(G74="잡비제외분",#REF!, 0)</f>
        <v>0</v>
      </c>
      <c r="R74">
        <f>IF(G74="사급자재대",#REF!, 0)</f>
        <v>0</v>
      </c>
      <c r="S74">
        <f>IF(G74="관급자재대",#REF!, 0)</f>
        <v>0</v>
      </c>
      <c r="T74">
        <f>IF(G74="관급자 관급 자재대",#REF!, 0)</f>
        <v>0</v>
      </c>
      <c r="U74">
        <f>IF(G74="사용자항목2",#REF!, 0)</f>
        <v>0</v>
      </c>
      <c r="V74">
        <f>IF(G74="안전관리비",#REF!, 0)</f>
        <v>0</v>
      </c>
      <c r="W74">
        <f>IF(G74="품질관리비",#REF!, 0)</f>
        <v>0</v>
      </c>
      <c r="X74">
        <f>IF(G74="작업부산물(철거해체)",#REF!, 0)</f>
        <v>0</v>
      </c>
      <c r="Y74">
        <f>IF(G74="사용자항목6",#REF!, 0)</f>
        <v>0</v>
      </c>
      <c r="Z74">
        <f>IF(G74="사용자항목7",#REF!, 0)</f>
        <v>0</v>
      </c>
      <c r="AA74">
        <f>IF(G74="사용자항목8",#REF!, 0)</f>
        <v>0</v>
      </c>
      <c r="AB74">
        <f>IF(G74="사용자항목9",#REF!, 0)</f>
        <v>0</v>
      </c>
      <c r="AC74">
        <f>IF(G74="사용자항목10",#REF!, 0)</f>
        <v>0</v>
      </c>
      <c r="AD74">
        <f>IF(G74="사용자항목11",#REF!, 0)</f>
        <v>0</v>
      </c>
      <c r="AE74">
        <f>IF(G74="사용자항목12",#REF!, 0)</f>
        <v>0</v>
      </c>
      <c r="AF74">
        <f>IF(G74="사용자항목13",#REF!, 0)</f>
        <v>0</v>
      </c>
      <c r="AG74">
        <f>IF(G74="사용자항목14",#REF!, 0)</f>
        <v>0</v>
      </c>
      <c r="AH74">
        <f>IF(G74="사용자항목15",#REF!, 0)</f>
        <v>0</v>
      </c>
      <c r="AI74">
        <f>IF(G74="사용자항목16",#REF!, 0)</f>
        <v>0</v>
      </c>
      <c r="AJ74">
        <f>IF(G74="사용자항목17",#REF!, 0)</f>
        <v>0</v>
      </c>
      <c r="AK74">
        <f>IF(G74="사용자항목18",#REF!, 0)</f>
        <v>0</v>
      </c>
      <c r="AL74">
        <f>IF(G74="사용자항목19",#REF!, 0)</f>
        <v>0</v>
      </c>
    </row>
    <row r="75" spans="1:42" ht="23.1" customHeight="1" x14ac:dyDescent="0.3">
      <c r="A75" s="5" t="s">
        <v>164</v>
      </c>
      <c r="B75" s="5" t="s">
        <v>42</v>
      </c>
      <c r="C75" s="7" t="s">
        <v>71</v>
      </c>
      <c r="D75" s="8">
        <v>0</v>
      </c>
      <c r="F75" t="str">
        <f>""</f>
        <v/>
      </c>
      <c r="G75" s="1" t="s">
        <v>87</v>
      </c>
      <c r="H75">
        <v>1</v>
      </c>
      <c r="I75" t="e">
        <f>IF(G75="기계경비",#REF!, 0)</f>
        <v>#REF!</v>
      </c>
      <c r="J75">
        <f>IF(G75="운반비",#REF!, 0)</f>
        <v>0</v>
      </c>
      <c r="K75">
        <f>IF(G75="작업부산물",#REF!, 0)</f>
        <v>0</v>
      </c>
      <c r="L75">
        <f>IF(G75="관급",#REF!, 0)</f>
        <v>0</v>
      </c>
      <c r="M75">
        <f>IF(G75="외주비",#REF!, 0)</f>
        <v>0</v>
      </c>
      <c r="N75">
        <f>IF(G75="장비비",#REF!, 0)</f>
        <v>0</v>
      </c>
      <c r="O75">
        <f>IF(G75="폐기물처리비",#REF!, 0)</f>
        <v>0</v>
      </c>
      <c r="P75">
        <f>IF(G75="가설비",#REF!, 0)</f>
        <v>0</v>
      </c>
      <c r="Q75">
        <f>IF(G75="잡비제외분",#REF!, 0)</f>
        <v>0</v>
      </c>
      <c r="R75">
        <f>IF(G75="사급자재대",#REF!, 0)</f>
        <v>0</v>
      </c>
      <c r="S75">
        <f>IF(G75="관급자재대",#REF!, 0)</f>
        <v>0</v>
      </c>
      <c r="T75">
        <f>IF(G75="관급자 관급 자재대",#REF!, 0)</f>
        <v>0</v>
      </c>
      <c r="U75">
        <f>IF(G75="사용자항목2",#REF!, 0)</f>
        <v>0</v>
      </c>
      <c r="V75">
        <f>IF(G75="안전관리비",#REF!, 0)</f>
        <v>0</v>
      </c>
      <c r="W75">
        <f>IF(G75="품질관리비",#REF!, 0)</f>
        <v>0</v>
      </c>
      <c r="X75">
        <f>IF(G75="작업부산물(철거해체)",#REF!, 0)</f>
        <v>0</v>
      </c>
      <c r="Y75">
        <f>IF(G75="사용자항목6",#REF!, 0)</f>
        <v>0</v>
      </c>
      <c r="Z75">
        <f>IF(G75="사용자항목7",#REF!, 0)</f>
        <v>0</v>
      </c>
      <c r="AA75">
        <f>IF(G75="사용자항목8",#REF!, 0)</f>
        <v>0</v>
      </c>
      <c r="AB75">
        <f>IF(G75="사용자항목9",#REF!, 0)</f>
        <v>0</v>
      </c>
      <c r="AC75">
        <f>IF(G75="사용자항목10",#REF!, 0)</f>
        <v>0</v>
      </c>
      <c r="AD75">
        <f>IF(G75="사용자항목11",#REF!, 0)</f>
        <v>0</v>
      </c>
      <c r="AE75">
        <f>IF(G75="사용자항목12",#REF!, 0)</f>
        <v>0</v>
      </c>
      <c r="AF75">
        <f>IF(G75="사용자항목13",#REF!, 0)</f>
        <v>0</v>
      </c>
      <c r="AG75">
        <f>IF(G75="사용자항목14",#REF!, 0)</f>
        <v>0</v>
      </c>
      <c r="AH75">
        <f>IF(G75="사용자항목15",#REF!, 0)</f>
        <v>0</v>
      </c>
      <c r="AI75">
        <f>IF(G75="사용자항목16",#REF!, 0)</f>
        <v>0</v>
      </c>
      <c r="AJ75">
        <f>IF(G75="사용자항목17",#REF!, 0)</f>
        <v>0</v>
      </c>
      <c r="AK75">
        <f>IF(G75="사용자항목18",#REF!, 0)</f>
        <v>0</v>
      </c>
      <c r="AL75">
        <f>IF(G75="사용자항목19",#REF!, 0)</f>
        <v>0</v>
      </c>
    </row>
    <row r="76" spans="1:42" ht="23.1" customHeight="1" x14ac:dyDescent="0.3">
      <c r="A76" s="5" t="s">
        <v>36</v>
      </c>
      <c r="B76" s="5" t="s">
        <v>38</v>
      </c>
      <c r="C76" s="7" t="s">
        <v>4</v>
      </c>
      <c r="D76" s="8">
        <v>0</v>
      </c>
      <c r="F76" t="str">
        <f>"01"</f>
        <v>01</v>
      </c>
      <c r="G76" s="1" t="s">
        <v>87</v>
      </c>
      <c r="H76">
        <v>1</v>
      </c>
      <c r="I76" t="e">
        <f>IF(G76="기계경비",#REF!, 0)</f>
        <v>#REF!</v>
      </c>
      <c r="J76">
        <f>IF(G76="운반비",#REF!, 0)</f>
        <v>0</v>
      </c>
      <c r="K76">
        <f>IF(G76="작업부산물",#REF!, 0)</f>
        <v>0</v>
      </c>
      <c r="L76">
        <f>IF(G76="관급",#REF!, 0)</f>
        <v>0</v>
      </c>
      <c r="M76">
        <f>IF(G76="외주비",#REF!, 0)</f>
        <v>0</v>
      </c>
      <c r="N76">
        <f>IF(G76="장비비",#REF!, 0)</f>
        <v>0</v>
      </c>
      <c r="O76">
        <f>IF(G76="폐기물처리비",#REF!, 0)</f>
        <v>0</v>
      </c>
      <c r="P76">
        <f>IF(G76="가설비",#REF!, 0)</f>
        <v>0</v>
      </c>
      <c r="Q76">
        <f>IF(G76="잡비제외분",#REF!, 0)</f>
        <v>0</v>
      </c>
      <c r="R76">
        <f>IF(G76="사급자재대",#REF!, 0)</f>
        <v>0</v>
      </c>
      <c r="S76">
        <f>IF(G76="관급자재대",#REF!, 0)</f>
        <v>0</v>
      </c>
      <c r="T76">
        <f>IF(G76="관급자 관급 자재대",#REF!, 0)</f>
        <v>0</v>
      </c>
      <c r="U76">
        <f>IF(G76="사용자항목2",#REF!, 0)</f>
        <v>0</v>
      </c>
      <c r="V76">
        <f>IF(G76="안전관리비",#REF!, 0)</f>
        <v>0</v>
      </c>
      <c r="W76">
        <f>IF(G76="품질관리비",#REF!, 0)</f>
        <v>0</v>
      </c>
      <c r="X76">
        <f>IF(G76="작업부산물(철거해체)",#REF!, 0)</f>
        <v>0</v>
      </c>
      <c r="Y76">
        <f>IF(G76="사용자항목6",#REF!, 0)</f>
        <v>0</v>
      </c>
      <c r="Z76">
        <f>IF(G76="사용자항목7",#REF!, 0)</f>
        <v>0</v>
      </c>
      <c r="AA76">
        <f>IF(G76="사용자항목8",#REF!, 0)</f>
        <v>0</v>
      </c>
      <c r="AB76">
        <f>IF(G76="사용자항목9",#REF!, 0)</f>
        <v>0</v>
      </c>
      <c r="AC76">
        <f>IF(G76="사용자항목10",#REF!, 0)</f>
        <v>0</v>
      </c>
      <c r="AD76">
        <f>IF(G76="사용자항목11",#REF!, 0)</f>
        <v>0</v>
      </c>
      <c r="AE76">
        <f>IF(G76="사용자항목12",#REF!, 0)</f>
        <v>0</v>
      </c>
      <c r="AF76">
        <f>IF(G76="사용자항목13",#REF!, 0)</f>
        <v>0</v>
      </c>
      <c r="AG76">
        <f>IF(G76="사용자항목14",#REF!, 0)</f>
        <v>0</v>
      </c>
      <c r="AH76">
        <f>IF(G76="사용자항목15",#REF!, 0)</f>
        <v>0</v>
      </c>
      <c r="AI76">
        <f>IF(G76="사용자항목16",#REF!, 0)</f>
        <v>0</v>
      </c>
      <c r="AJ76">
        <f>IF(G76="사용자항목17",#REF!, 0)</f>
        <v>0</v>
      </c>
      <c r="AK76">
        <f>IF(G76="사용자항목18",#REF!, 0)</f>
        <v>0</v>
      </c>
      <c r="AL76">
        <f>IF(G76="사용자항목19",#REF!, 0)</f>
        <v>0</v>
      </c>
    </row>
    <row r="77" spans="1:42" ht="23.1" customHeight="1" x14ac:dyDescent="0.3">
      <c r="A77" s="5" t="s">
        <v>36</v>
      </c>
      <c r="B77" s="5" t="s">
        <v>37</v>
      </c>
      <c r="C77" s="7" t="s">
        <v>34</v>
      </c>
      <c r="D77" s="8">
        <v>0</v>
      </c>
      <c r="F77" t="str">
        <f>"01"</f>
        <v>01</v>
      </c>
      <c r="G77" s="1" t="s">
        <v>87</v>
      </c>
      <c r="H77">
        <v>1</v>
      </c>
      <c r="I77" t="e">
        <f>IF(G77="기계경비",#REF!, 0)</f>
        <v>#REF!</v>
      </c>
      <c r="J77">
        <f>IF(G77="운반비",#REF!, 0)</f>
        <v>0</v>
      </c>
      <c r="K77">
        <f>IF(G77="작업부산물",#REF!, 0)</f>
        <v>0</v>
      </c>
      <c r="L77">
        <f>IF(G77="관급",#REF!, 0)</f>
        <v>0</v>
      </c>
      <c r="M77">
        <f>IF(G77="외주비",#REF!, 0)</f>
        <v>0</v>
      </c>
      <c r="N77">
        <f>IF(G77="장비비",#REF!, 0)</f>
        <v>0</v>
      </c>
      <c r="O77">
        <f>IF(G77="폐기물처리비",#REF!, 0)</f>
        <v>0</v>
      </c>
      <c r="P77">
        <f>IF(G77="가설비",#REF!, 0)</f>
        <v>0</v>
      </c>
      <c r="Q77">
        <f>IF(G77="잡비제외분",#REF!, 0)</f>
        <v>0</v>
      </c>
      <c r="R77">
        <f>IF(G77="사급자재대",#REF!, 0)</f>
        <v>0</v>
      </c>
      <c r="S77">
        <f>IF(G77="관급자재대",#REF!, 0)</f>
        <v>0</v>
      </c>
      <c r="T77">
        <f>IF(G77="관급자 관급 자재대",#REF!, 0)</f>
        <v>0</v>
      </c>
      <c r="U77">
        <f>IF(G77="사용자항목2",#REF!, 0)</f>
        <v>0</v>
      </c>
      <c r="V77">
        <f>IF(G77="안전관리비",#REF!, 0)</f>
        <v>0</v>
      </c>
      <c r="W77">
        <f>IF(G77="품질관리비",#REF!, 0)</f>
        <v>0</v>
      </c>
      <c r="X77">
        <f>IF(G77="작업부산물(철거해체)",#REF!, 0)</f>
        <v>0</v>
      </c>
      <c r="Y77">
        <f>IF(G77="사용자항목6",#REF!, 0)</f>
        <v>0</v>
      </c>
      <c r="Z77">
        <f>IF(G77="사용자항목7",#REF!, 0)</f>
        <v>0</v>
      </c>
      <c r="AA77">
        <f>IF(G77="사용자항목8",#REF!, 0)</f>
        <v>0</v>
      </c>
      <c r="AB77">
        <f>IF(G77="사용자항목9",#REF!, 0)</f>
        <v>0</v>
      </c>
      <c r="AC77">
        <f>IF(G77="사용자항목10",#REF!, 0)</f>
        <v>0</v>
      </c>
      <c r="AD77">
        <f>IF(G77="사용자항목11",#REF!, 0)</f>
        <v>0</v>
      </c>
      <c r="AE77">
        <f>IF(G77="사용자항목12",#REF!, 0)</f>
        <v>0</v>
      </c>
      <c r="AF77">
        <f>IF(G77="사용자항목13",#REF!, 0)</f>
        <v>0</v>
      </c>
      <c r="AG77">
        <f>IF(G77="사용자항목14",#REF!, 0)</f>
        <v>0</v>
      </c>
      <c r="AH77">
        <f>IF(G77="사용자항목15",#REF!, 0)</f>
        <v>0</v>
      </c>
      <c r="AI77">
        <f>IF(G77="사용자항목16",#REF!, 0)</f>
        <v>0</v>
      </c>
      <c r="AJ77">
        <f>IF(G77="사용자항목17",#REF!, 0)</f>
        <v>0</v>
      </c>
      <c r="AK77">
        <f>IF(G77="사용자항목18",#REF!, 0)</f>
        <v>0</v>
      </c>
      <c r="AL77">
        <f>IF(G77="사용자항목19",#REF!, 0)</f>
        <v>0</v>
      </c>
      <c r="AP77" s="1" t="s">
        <v>10</v>
      </c>
    </row>
    <row r="78" spans="1:42" ht="23.1" customHeight="1" x14ac:dyDescent="0.3">
      <c r="A78" s="5" t="s">
        <v>127</v>
      </c>
      <c r="B78" s="5" t="s">
        <v>167</v>
      </c>
      <c r="C78" s="7" t="s">
        <v>7</v>
      </c>
      <c r="D78" s="8">
        <v>0</v>
      </c>
      <c r="F78" t="str">
        <f>""</f>
        <v/>
      </c>
      <c r="G78" s="1" t="s">
        <v>87</v>
      </c>
      <c r="H78">
        <v>1</v>
      </c>
      <c r="I78" t="e">
        <f>IF(G78="기계경비",#REF!, 0)</f>
        <v>#REF!</v>
      </c>
      <c r="J78">
        <f>IF(G78="운반비",#REF!, 0)</f>
        <v>0</v>
      </c>
      <c r="K78">
        <f>IF(G78="작업부산물",#REF!, 0)</f>
        <v>0</v>
      </c>
      <c r="L78">
        <f>IF(G78="관급",#REF!, 0)</f>
        <v>0</v>
      </c>
      <c r="M78">
        <f>IF(G78="외주비",#REF!, 0)</f>
        <v>0</v>
      </c>
      <c r="N78">
        <f>IF(G78="장비비",#REF!, 0)</f>
        <v>0</v>
      </c>
      <c r="O78">
        <f>IF(G78="폐기물처리비",#REF!, 0)</f>
        <v>0</v>
      </c>
      <c r="P78">
        <f>IF(G78="가설비",#REF!, 0)</f>
        <v>0</v>
      </c>
      <c r="Q78">
        <f>IF(G78="잡비제외분",#REF!, 0)</f>
        <v>0</v>
      </c>
      <c r="R78">
        <f>IF(G78="사급자재대",#REF!, 0)</f>
        <v>0</v>
      </c>
      <c r="S78">
        <f>IF(G78="관급자재대",#REF!, 0)</f>
        <v>0</v>
      </c>
      <c r="T78">
        <f>IF(G78="관급자 관급 자재대",#REF!, 0)</f>
        <v>0</v>
      </c>
      <c r="U78">
        <f>IF(G78="사용자항목2",#REF!, 0)</f>
        <v>0</v>
      </c>
      <c r="V78">
        <f>IF(G78="안전관리비",#REF!, 0)</f>
        <v>0</v>
      </c>
      <c r="W78">
        <f>IF(G78="품질관리비",#REF!, 0)</f>
        <v>0</v>
      </c>
      <c r="X78">
        <f>IF(G78="작업부산물(철거해체)",#REF!, 0)</f>
        <v>0</v>
      </c>
      <c r="Y78">
        <f>IF(G78="사용자항목6",#REF!, 0)</f>
        <v>0</v>
      </c>
      <c r="Z78">
        <f>IF(G78="사용자항목7",#REF!, 0)</f>
        <v>0</v>
      </c>
      <c r="AA78">
        <f>IF(G78="사용자항목8",#REF!, 0)</f>
        <v>0</v>
      </c>
      <c r="AB78">
        <f>IF(G78="사용자항목9",#REF!, 0)</f>
        <v>0</v>
      </c>
      <c r="AC78">
        <f>IF(G78="사용자항목10",#REF!, 0)</f>
        <v>0</v>
      </c>
      <c r="AD78">
        <f>IF(G78="사용자항목11",#REF!, 0)</f>
        <v>0</v>
      </c>
      <c r="AE78">
        <f>IF(G78="사용자항목12",#REF!, 0)</f>
        <v>0</v>
      </c>
      <c r="AF78">
        <f>IF(G78="사용자항목13",#REF!, 0)</f>
        <v>0</v>
      </c>
      <c r="AG78">
        <f>IF(G78="사용자항목14",#REF!, 0)</f>
        <v>0</v>
      </c>
      <c r="AH78">
        <f>IF(G78="사용자항목15",#REF!, 0)</f>
        <v>0</v>
      </c>
      <c r="AI78">
        <f>IF(G78="사용자항목16",#REF!, 0)</f>
        <v>0</v>
      </c>
      <c r="AJ78">
        <f>IF(G78="사용자항목17",#REF!, 0)</f>
        <v>0</v>
      </c>
      <c r="AK78">
        <f>IF(G78="사용자항목18",#REF!, 0)</f>
        <v>0</v>
      </c>
      <c r="AL78">
        <f>IF(G78="사용자항목19",#REF!, 0)</f>
        <v>0</v>
      </c>
      <c r="AP78" s="1" t="s">
        <v>10</v>
      </c>
    </row>
    <row r="79" spans="1:42" ht="23.1" customHeight="1" x14ac:dyDescent="0.3">
      <c r="A79" s="5" t="s">
        <v>168</v>
      </c>
      <c r="B79" s="5" t="s">
        <v>169</v>
      </c>
      <c r="C79" s="7" t="s">
        <v>26</v>
      </c>
      <c r="D79" s="8">
        <v>33</v>
      </c>
      <c r="F79" t="str">
        <f>""</f>
        <v/>
      </c>
      <c r="G79" s="1" t="s">
        <v>87</v>
      </c>
      <c r="H79">
        <v>1</v>
      </c>
      <c r="I79" t="e">
        <f>IF(G79="기계경비",#REF!, 0)</f>
        <v>#REF!</v>
      </c>
      <c r="J79">
        <f>IF(G79="운반비",#REF!, 0)</f>
        <v>0</v>
      </c>
      <c r="K79">
        <f>IF(G79="작업부산물",#REF!, 0)</f>
        <v>0</v>
      </c>
      <c r="L79">
        <f>IF(G79="관급",#REF!, 0)</f>
        <v>0</v>
      </c>
      <c r="M79">
        <f>IF(G79="외주비",#REF!, 0)</f>
        <v>0</v>
      </c>
      <c r="N79">
        <f>IF(G79="장비비",#REF!, 0)</f>
        <v>0</v>
      </c>
      <c r="O79">
        <f>IF(G79="폐기물처리비",#REF!, 0)</f>
        <v>0</v>
      </c>
      <c r="P79">
        <f>IF(G79="가설비",#REF!, 0)</f>
        <v>0</v>
      </c>
      <c r="Q79">
        <f>IF(G79="잡비제외분",#REF!, 0)</f>
        <v>0</v>
      </c>
      <c r="R79">
        <f>IF(G79="사급자재대",#REF!, 0)</f>
        <v>0</v>
      </c>
      <c r="S79">
        <f>IF(G79="관급자재대",#REF!, 0)</f>
        <v>0</v>
      </c>
      <c r="T79">
        <f>IF(G79="관급자 관급 자재대",#REF!, 0)</f>
        <v>0</v>
      </c>
      <c r="U79">
        <f>IF(G79="사용자항목2",#REF!, 0)</f>
        <v>0</v>
      </c>
      <c r="V79">
        <f>IF(G79="안전관리비",#REF!, 0)</f>
        <v>0</v>
      </c>
      <c r="W79">
        <f>IF(G79="품질관리비",#REF!, 0)</f>
        <v>0</v>
      </c>
      <c r="X79">
        <f>IF(G79="작업부산물(철거해체)",#REF!, 0)</f>
        <v>0</v>
      </c>
      <c r="Y79">
        <f>IF(G79="사용자항목6",#REF!, 0)</f>
        <v>0</v>
      </c>
      <c r="Z79">
        <f>IF(G79="사용자항목7",#REF!, 0)</f>
        <v>0</v>
      </c>
      <c r="AA79">
        <f>IF(G79="사용자항목8",#REF!, 0)</f>
        <v>0</v>
      </c>
      <c r="AB79">
        <f>IF(G79="사용자항목9",#REF!, 0)</f>
        <v>0</v>
      </c>
      <c r="AC79">
        <f>IF(G79="사용자항목10",#REF!, 0)</f>
        <v>0</v>
      </c>
      <c r="AD79">
        <f>IF(G79="사용자항목11",#REF!, 0)</f>
        <v>0</v>
      </c>
      <c r="AE79">
        <f>IF(G79="사용자항목12",#REF!, 0)</f>
        <v>0</v>
      </c>
      <c r="AF79">
        <f>IF(G79="사용자항목13",#REF!, 0)</f>
        <v>0</v>
      </c>
      <c r="AG79">
        <f>IF(G79="사용자항목14",#REF!, 0)</f>
        <v>0</v>
      </c>
      <c r="AH79">
        <f>IF(G79="사용자항목15",#REF!, 0)</f>
        <v>0</v>
      </c>
      <c r="AI79">
        <f>IF(G79="사용자항목16",#REF!, 0)</f>
        <v>0</v>
      </c>
      <c r="AJ79">
        <f>IF(G79="사용자항목17",#REF!, 0)</f>
        <v>0</v>
      </c>
      <c r="AK79">
        <f>IF(G79="사용자항목18",#REF!, 0)</f>
        <v>0</v>
      </c>
      <c r="AL79">
        <f>IF(G79="사용자항목19",#REF!, 0)</f>
        <v>0</v>
      </c>
    </row>
    <row r="80" spans="1:42" ht="23.1" customHeight="1" x14ac:dyDescent="0.3">
      <c r="A80" s="6"/>
      <c r="B80" s="6"/>
      <c r="C80" s="13"/>
      <c r="D80" s="8"/>
    </row>
    <row r="81" spans="1:42" ht="23.1" customHeight="1" x14ac:dyDescent="0.3">
      <c r="A81" s="6"/>
      <c r="B81" s="6"/>
      <c r="C81" s="13"/>
      <c r="D81" s="8"/>
    </row>
    <row r="82" spans="1:42" ht="23.1" customHeight="1" x14ac:dyDescent="0.3">
      <c r="A82" s="6"/>
      <c r="B82" s="6"/>
      <c r="C82" s="13"/>
      <c r="D82" s="8"/>
    </row>
    <row r="83" spans="1:42" ht="23.1" customHeight="1" x14ac:dyDescent="0.3">
      <c r="A83" s="6"/>
      <c r="B83" s="6"/>
      <c r="C83" s="13"/>
      <c r="D83" s="8"/>
    </row>
    <row r="84" spans="1:42" ht="23.1" customHeight="1" x14ac:dyDescent="0.3">
      <c r="A84" s="9" t="s">
        <v>89</v>
      </c>
      <c r="B84" s="10"/>
      <c r="C84" s="11"/>
      <c r="D84" s="12"/>
      <c r="I84" t="e">
        <f t="shared" ref="I84:AP84" si="4">ROUNDDOWN(SUM(I70:I79), 0)</f>
        <v>#REF!</v>
      </c>
      <c r="J84">
        <f t="shared" si="4"/>
        <v>0</v>
      </c>
      <c r="K84">
        <f t="shared" si="4"/>
        <v>0</v>
      </c>
      <c r="L84">
        <f t="shared" si="4"/>
        <v>0</v>
      </c>
      <c r="M84">
        <f t="shared" si="4"/>
        <v>0</v>
      </c>
      <c r="N84">
        <f t="shared" si="4"/>
        <v>0</v>
      </c>
      <c r="O84">
        <f t="shared" si="4"/>
        <v>0</v>
      </c>
      <c r="P84">
        <f t="shared" si="4"/>
        <v>0</v>
      </c>
      <c r="Q84">
        <f t="shared" si="4"/>
        <v>0</v>
      </c>
      <c r="R84">
        <f t="shared" si="4"/>
        <v>0</v>
      </c>
      <c r="S84">
        <f t="shared" si="4"/>
        <v>0</v>
      </c>
      <c r="T84">
        <f t="shared" si="4"/>
        <v>0</v>
      </c>
      <c r="U84">
        <f t="shared" si="4"/>
        <v>0</v>
      </c>
      <c r="V84">
        <f t="shared" si="4"/>
        <v>0</v>
      </c>
      <c r="W84">
        <f t="shared" si="4"/>
        <v>0</v>
      </c>
      <c r="X84">
        <f t="shared" si="4"/>
        <v>0</v>
      </c>
      <c r="Y84">
        <f t="shared" si="4"/>
        <v>0</v>
      </c>
      <c r="Z84">
        <f t="shared" si="4"/>
        <v>0</v>
      </c>
      <c r="AA84">
        <f t="shared" si="4"/>
        <v>0</v>
      </c>
      <c r="AB84">
        <f t="shared" si="4"/>
        <v>0</v>
      </c>
      <c r="AC84">
        <f t="shared" si="4"/>
        <v>0</v>
      </c>
      <c r="AD84">
        <f t="shared" si="4"/>
        <v>0</v>
      </c>
      <c r="AE84">
        <f t="shared" si="4"/>
        <v>0</v>
      </c>
      <c r="AF84">
        <f t="shared" si="4"/>
        <v>0</v>
      </c>
      <c r="AG84">
        <f t="shared" si="4"/>
        <v>0</v>
      </c>
      <c r="AH84">
        <f t="shared" si="4"/>
        <v>0</v>
      </c>
      <c r="AI84">
        <f t="shared" si="4"/>
        <v>0</v>
      </c>
      <c r="AJ84">
        <f t="shared" si="4"/>
        <v>0</v>
      </c>
      <c r="AK84">
        <f t="shared" si="4"/>
        <v>0</v>
      </c>
      <c r="AL84">
        <f t="shared" si="4"/>
        <v>0</v>
      </c>
      <c r="AM84">
        <f t="shared" si="4"/>
        <v>0</v>
      </c>
      <c r="AN84">
        <f t="shared" si="4"/>
        <v>0</v>
      </c>
      <c r="AO84">
        <f t="shared" si="4"/>
        <v>0</v>
      </c>
      <c r="AP84">
        <f t="shared" si="4"/>
        <v>0</v>
      </c>
    </row>
    <row r="85" spans="1:42" ht="23.1" customHeight="1" x14ac:dyDescent="0.3">
      <c r="A85" s="41" t="s">
        <v>297</v>
      </c>
      <c r="B85" s="42"/>
      <c r="C85" s="42"/>
      <c r="D85" s="42"/>
    </row>
    <row r="86" spans="1:42" ht="23.1" customHeight="1" x14ac:dyDescent="0.3">
      <c r="A86" s="5" t="s">
        <v>170</v>
      </c>
      <c r="B86" s="5" t="s">
        <v>171</v>
      </c>
      <c r="C86" s="7" t="s">
        <v>92</v>
      </c>
      <c r="D86" s="8">
        <v>56.8</v>
      </c>
      <c r="F86" t="str">
        <f>""</f>
        <v/>
      </c>
      <c r="G86" s="1" t="s">
        <v>87</v>
      </c>
      <c r="H86">
        <v>1</v>
      </c>
      <c r="I86" t="e">
        <f>IF(G86="기계경비",#REF!, 0)</f>
        <v>#REF!</v>
      </c>
      <c r="J86">
        <f>IF(G86="운반비",#REF!, 0)</f>
        <v>0</v>
      </c>
      <c r="K86">
        <f>IF(G86="작업부산물",#REF!, 0)</f>
        <v>0</v>
      </c>
      <c r="L86">
        <f>IF(G86="관급",#REF!, 0)</f>
        <v>0</v>
      </c>
      <c r="M86">
        <f>IF(G86="외주비",#REF!, 0)</f>
        <v>0</v>
      </c>
      <c r="N86">
        <f>IF(G86="장비비",#REF!, 0)</f>
        <v>0</v>
      </c>
      <c r="O86">
        <f>IF(G86="폐기물처리비",#REF!, 0)</f>
        <v>0</v>
      </c>
      <c r="P86">
        <f>IF(G86="가설비",#REF!, 0)</f>
        <v>0</v>
      </c>
      <c r="Q86">
        <f>IF(G86="잡비제외분",#REF!, 0)</f>
        <v>0</v>
      </c>
      <c r="R86">
        <f>IF(G86="사급자재대",#REF!, 0)</f>
        <v>0</v>
      </c>
      <c r="S86">
        <f>IF(G86="관급자재대",#REF!, 0)</f>
        <v>0</v>
      </c>
      <c r="T86">
        <f>IF(G86="관급자 관급 자재대",#REF!, 0)</f>
        <v>0</v>
      </c>
      <c r="U86">
        <f>IF(G86="사용자항목2",#REF!, 0)</f>
        <v>0</v>
      </c>
      <c r="V86">
        <f>IF(G86="안전관리비",#REF!, 0)</f>
        <v>0</v>
      </c>
      <c r="W86">
        <f>IF(G86="품질관리비",#REF!, 0)</f>
        <v>0</v>
      </c>
      <c r="X86">
        <f>IF(G86="작업부산물(철거해체)",#REF!, 0)</f>
        <v>0</v>
      </c>
      <c r="Y86">
        <f>IF(G86="사용자항목6",#REF!, 0)</f>
        <v>0</v>
      </c>
      <c r="Z86">
        <f>IF(G86="사용자항목7",#REF!, 0)</f>
        <v>0</v>
      </c>
      <c r="AA86">
        <f>IF(G86="사용자항목8",#REF!, 0)</f>
        <v>0</v>
      </c>
      <c r="AB86">
        <f>IF(G86="사용자항목9",#REF!, 0)</f>
        <v>0</v>
      </c>
      <c r="AC86">
        <f>IF(G86="사용자항목10",#REF!, 0)</f>
        <v>0</v>
      </c>
      <c r="AD86">
        <f>IF(G86="사용자항목11",#REF!, 0)</f>
        <v>0</v>
      </c>
      <c r="AE86">
        <f>IF(G86="사용자항목12",#REF!, 0)</f>
        <v>0</v>
      </c>
      <c r="AF86">
        <f>IF(G86="사용자항목13",#REF!, 0)</f>
        <v>0</v>
      </c>
      <c r="AG86">
        <f>IF(G86="사용자항목14",#REF!, 0)</f>
        <v>0</v>
      </c>
      <c r="AH86">
        <f>IF(G86="사용자항목15",#REF!, 0)</f>
        <v>0</v>
      </c>
      <c r="AI86">
        <f>IF(G86="사용자항목16",#REF!, 0)</f>
        <v>0</v>
      </c>
      <c r="AJ86">
        <f>IF(G86="사용자항목17",#REF!, 0)</f>
        <v>0</v>
      </c>
      <c r="AK86">
        <f>IF(G86="사용자항목18",#REF!, 0)</f>
        <v>0</v>
      </c>
      <c r="AL86">
        <f>IF(G86="사용자항목19",#REF!, 0)</f>
        <v>0</v>
      </c>
    </row>
    <row r="87" spans="1:42" ht="23.1" customHeight="1" x14ac:dyDescent="0.3">
      <c r="A87" s="5" t="s">
        <v>172</v>
      </c>
      <c r="B87" s="5" t="s">
        <v>173</v>
      </c>
      <c r="C87" s="7" t="s">
        <v>92</v>
      </c>
      <c r="D87" s="8">
        <v>56.8</v>
      </c>
      <c r="F87" t="str">
        <f>""</f>
        <v/>
      </c>
      <c r="G87" s="1" t="s">
        <v>87</v>
      </c>
      <c r="H87">
        <v>1</v>
      </c>
      <c r="I87" t="e">
        <f>IF(G87="기계경비",#REF!, 0)</f>
        <v>#REF!</v>
      </c>
      <c r="J87">
        <f>IF(G87="운반비",#REF!, 0)</f>
        <v>0</v>
      </c>
      <c r="K87">
        <f>IF(G87="작업부산물",#REF!, 0)</f>
        <v>0</v>
      </c>
      <c r="L87">
        <f>IF(G87="관급",#REF!, 0)</f>
        <v>0</v>
      </c>
      <c r="M87">
        <f>IF(G87="외주비",#REF!, 0)</f>
        <v>0</v>
      </c>
      <c r="N87">
        <f>IF(G87="장비비",#REF!, 0)</f>
        <v>0</v>
      </c>
      <c r="O87">
        <f>IF(G87="폐기물처리비",#REF!, 0)</f>
        <v>0</v>
      </c>
      <c r="P87">
        <f>IF(G87="가설비",#REF!, 0)</f>
        <v>0</v>
      </c>
      <c r="Q87">
        <f>IF(G87="잡비제외분",#REF!, 0)</f>
        <v>0</v>
      </c>
      <c r="R87">
        <f>IF(G87="사급자재대",#REF!, 0)</f>
        <v>0</v>
      </c>
      <c r="S87">
        <f>IF(G87="관급자재대",#REF!, 0)</f>
        <v>0</v>
      </c>
      <c r="T87">
        <f>IF(G87="관급자 관급 자재대",#REF!, 0)</f>
        <v>0</v>
      </c>
      <c r="U87">
        <f>IF(G87="사용자항목2",#REF!, 0)</f>
        <v>0</v>
      </c>
      <c r="V87">
        <f>IF(G87="안전관리비",#REF!, 0)</f>
        <v>0</v>
      </c>
      <c r="W87">
        <f>IF(G87="품질관리비",#REF!, 0)</f>
        <v>0</v>
      </c>
      <c r="X87">
        <f>IF(G87="작업부산물(철거해체)",#REF!, 0)</f>
        <v>0</v>
      </c>
      <c r="Y87">
        <f>IF(G87="사용자항목6",#REF!, 0)</f>
        <v>0</v>
      </c>
      <c r="Z87">
        <f>IF(G87="사용자항목7",#REF!, 0)</f>
        <v>0</v>
      </c>
      <c r="AA87">
        <f>IF(G87="사용자항목8",#REF!, 0)</f>
        <v>0</v>
      </c>
      <c r="AB87">
        <f>IF(G87="사용자항목9",#REF!, 0)</f>
        <v>0</v>
      </c>
      <c r="AC87">
        <f>IF(G87="사용자항목10",#REF!, 0)</f>
        <v>0</v>
      </c>
      <c r="AD87">
        <f>IF(G87="사용자항목11",#REF!, 0)</f>
        <v>0</v>
      </c>
      <c r="AE87">
        <f>IF(G87="사용자항목12",#REF!, 0)</f>
        <v>0</v>
      </c>
      <c r="AF87">
        <f>IF(G87="사용자항목13",#REF!, 0)</f>
        <v>0</v>
      </c>
      <c r="AG87">
        <f>IF(G87="사용자항목14",#REF!, 0)</f>
        <v>0</v>
      </c>
      <c r="AH87">
        <f>IF(G87="사용자항목15",#REF!, 0)</f>
        <v>0</v>
      </c>
      <c r="AI87">
        <f>IF(G87="사용자항목16",#REF!, 0)</f>
        <v>0</v>
      </c>
      <c r="AJ87">
        <f>IF(G87="사용자항목17",#REF!, 0)</f>
        <v>0</v>
      </c>
      <c r="AK87">
        <f>IF(G87="사용자항목18",#REF!, 0)</f>
        <v>0</v>
      </c>
      <c r="AL87">
        <f>IF(G87="사용자항목19",#REF!, 0)</f>
        <v>0</v>
      </c>
      <c r="AP87" s="1" t="s">
        <v>174</v>
      </c>
    </row>
    <row r="88" spans="1:42" ht="23.1" customHeight="1" x14ac:dyDescent="0.3">
      <c r="A88" s="5" t="s">
        <v>175</v>
      </c>
      <c r="B88" s="5" t="s">
        <v>176</v>
      </c>
      <c r="C88" s="7" t="s">
        <v>5</v>
      </c>
      <c r="D88" s="8">
        <v>723.2</v>
      </c>
      <c r="F88" t="str">
        <f>""</f>
        <v/>
      </c>
      <c r="G88" s="1" t="s">
        <v>87</v>
      </c>
      <c r="H88">
        <v>1</v>
      </c>
      <c r="I88" t="e">
        <f>IF(G88="기계경비",#REF!, 0)</f>
        <v>#REF!</v>
      </c>
      <c r="J88">
        <f>IF(G88="운반비",#REF!, 0)</f>
        <v>0</v>
      </c>
      <c r="K88">
        <f>IF(G88="작업부산물",#REF!, 0)</f>
        <v>0</v>
      </c>
      <c r="L88">
        <f>IF(G88="관급",#REF!, 0)</f>
        <v>0</v>
      </c>
      <c r="M88">
        <f>IF(G88="외주비",#REF!, 0)</f>
        <v>0</v>
      </c>
      <c r="N88">
        <f>IF(G88="장비비",#REF!, 0)</f>
        <v>0</v>
      </c>
      <c r="O88">
        <f>IF(G88="폐기물처리비",#REF!, 0)</f>
        <v>0</v>
      </c>
      <c r="P88">
        <f>IF(G88="가설비",#REF!, 0)</f>
        <v>0</v>
      </c>
      <c r="Q88">
        <f>IF(G88="잡비제외분",#REF!, 0)</f>
        <v>0</v>
      </c>
      <c r="R88">
        <f>IF(G88="사급자재대",#REF!, 0)</f>
        <v>0</v>
      </c>
      <c r="S88">
        <f>IF(G88="관급자재대",#REF!, 0)</f>
        <v>0</v>
      </c>
      <c r="T88">
        <f>IF(G88="관급자 관급 자재대",#REF!, 0)</f>
        <v>0</v>
      </c>
      <c r="U88">
        <f>IF(G88="사용자항목2",#REF!, 0)</f>
        <v>0</v>
      </c>
      <c r="V88">
        <f>IF(G88="안전관리비",#REF!, 0)</f>
        <v>0</v>
      </c>
      <c r="W88">
        <f>IF(G88="품질관리비",#REF!, 0)</f>
        <v>0</v>
      </c>
      <c r="X88">
        <f>IF(G88="작업부산물(철거해체)",#REF!, 0)</f>
        <v>0</v>
      </c>
      <c r="Y88">
        <f>IF(G88="사용자항목6",#REF!, 0)</f>
        <v>0</v>
      </c>
      <c r="Z88">
        <f>IF(G88="사용자항목7",#REF!, 0)</f>
        <v>0</v>
      </c>
      <c r="AA88">
        <f>IF(G88="사용자항목8",#REF!, 0)</f>
        <v>0</v>
      </c>
      <c r="AB88">
        <f>IF(G88="사용자항목9",#REF!, 0)</f>
        <v>0</v>
      </c>
      <c r="AC88">
        <f>IF(G88="사용자항목10",#REF!, 0)</f>
        <v>0</v>
      </c>
      <c r="AD88">
        <f>IF(G88="사용자항목11",#REF!, 0)</f>
        <v>0</v>
      </c>
      <c r="AE88">
        <f>IF(G88="사용자항목12",#REF!, 0)</f>
        <v>0</v>
      </c>
      <c r="AF88">
        <f>IF(G88="사용자항목13",#REF!, 0)</f>
        <v>0</v>
      </c>
      <c r="AG88">
        <f>IF(G88="사용자항목14",#REF!, 0)</f>
        <v>0</v>
      </c>
      <c r="AH88">
        <f>IF(G88="사용자항목15",#REF!, 0)</f>
        <v>0</v>
      </c>
      <c r="AI88">
        <f>IF(G88="사용자항목16",#REF!, 0)</f>
        <v>0</v>
      </c>
      <c r="AJ88">
        <f>IF(G88="사용자항목17",#REF!, 0)</f>
        <v>0</v>
      </c>
      <c r="AK88">
        <f>IF(G88="사용자항목18",#REF!, 0)</f>
        <v>0</v>
      </c>
      <c r="AL88">
        <f>IF(G88="사용자항목19",#REF!, 0)</f>
        <v>0</v>
      </c>
    </row>
    <row r="89" spans="1:42" ht="23.1" customHeight="1" x14ac:dyDescent="0.3">
      <c r="A89" s="5" t="s">
        <v>177</v>
      </c>
      <c r="B89" s="5" t="s">
        <v>178</v>
      </c>
      <c r="C89" s="7" t="s">
        <v>5</v>
      </c>
      <c r="D89" s="8">
        <v>61.4</v>
      </c>
      <c r="F89" t="str">
        <f>""</f>
        <v/>
      </c>
      <c r="G89" s="1" t="s">
        <v>87</v>
      </c>
      <c r="H89">
        <v>1</v>
      </c>
      <c r="I89" t="e">
        <f>IF(G89="기계경비",#REF!, 0)</f>
        <v>#REF!</v>
      </c>
      <c r="J89">
        <f>IF(G89="운반비",#REF!, 0)</f>
        <v>0</v>
      </c>
      <c r="K89">
        <f>IF(G89="작업부산물",#REF!, 0)</f>
        <v>0</v>
      </c>
      <c r="L89">
        <f>IF(G89="관급",#REF!, 0)</f>
        <v>0</v>
      </c>
      <c r="M89">
        <f>IF(G89="외주비",#REF!, 0)</f>
        <v>0</v>
      </c>
      <c r="N89">
        <f>IF(G89="장비비",#REF!, 0)</f>
        <v>0</v>
      </c>
      <c r="O89">
        <f>IF(G89="폐기물처리비",#REF!, 0)</f>
        <v>0</v>
      </c>
      <c r="P89">
        <f>IF(G89="가설비",#REF!, 0)</f>
        <v>0</v>
      </c>
      <c r="Q89">
        <f>IF(G89="잡비제외분",#REF!, 0)</f>
        <v>0</v>
      </c>
      <c r="R89">
        <f>IF(G89="사급자재대",#REF!, 0)</f>
        <v>0</v>
      </c>
      <c r="S89">
        <f>IF(G89="관급자재대",#REF!, 0)</f>
        <v>0</v>
      </c>
      <c r="T89">
        <f>IF(G89="관급자 관급 자재대",#REF!, 0)</f>
        <v>0</v>
      </c>
      <c r="U89">
        <f>IF(G89="사용자항목2",#REF!, 0)</f>
        <v>0</v>
      </c>
      <c r="V89">
        <f>IF(G89="안전관리비",#REF!, 0)</f>
        <v>0</v>
      </c>
      <c r="W89">
        <f>IF(G89="품질관리비",#REF!, 0)</f>
        <v>0</v>
      </c>
      <c r="X89">
        <f>IF(G89="작업부산물(철거해체)",#REF!, 0)</f>
        <v>0</v>
      </c>
      <c r="Y89">
        <f>IF(G89="사용자항목6",#REF!, 0)</f>
        <v>0</v>
      </c>
      <c r="Z89">
        <f>IF(G89="사용자항목7",#REF!, 0)</f>
        <v>0</v>
      </c>
      <c r="AA89">
        <f>IF(G89="사용자항목8",#REF!, 0)</f>
        <v>0</v>
      </c>
      <c r="AB89">
        <f>IF(G89="사용자항목9",#REF!, 0)</f>
        <v>0</v>
      </c>
      <c r="AC89">
        <f>IF(G89="사용자항목10",#REF!, 0)</f>
        <v>0</v>
      </c>
      <c r="AD89">
        <f>IF(G89="사용자항목11",#REF!, 0)</f>
        <v>0</v>
      </c>
      <c r="AE89">
        <f>IF(G89="사용자항목12",#REF!, 0)</f>
        <v>0</v>
      </c>
      <c r="AF89">
        <f>IF(G89="사용자항목13",#REF!, 0)</f>
        <v>0</v>
      </c>
      <c r="AG89">
        <f>IF(G89="사용자항목14",#REF!, 0)</f>
        <v>0</v>
      </c>
      <c r="AH89">
        <f>IF(G89="사용자항목15",#REF!, 0)</f>
        <v>0</v>
      </c>
      <c r="AI89">
        <f>IF(G89="사용자항목16",#REF!, 0)</f>
        <v>0</v>
      </c>
      <c r="AJ89">
        <f>IF(G89="사용자항목17",#REF!, 0)</f>
        <v>0</v>
      </c>
      <c r="AK89">
        <f>IF(G89="사용자항목18",#REF!, 0)</f>
        <v>0</v>
      </c>
      <c r="AL89">
        <f>IF(G89="사용자항목19",#REF!, 0)</f>
        <v>0</v>
      </c>
      <c r="AP89" s="1" t="s">
        <v>179</v>
      </c>
    </row>
    <row r="90" spans="1:42" ht="23.1" customHeight="1" x14ac:dyDescent="0.3">
      <c r="A90" s="6"/>
      <c r="B90" s="6"/>
      <c r="C90" s="13"/>
      <c r="D90" s="8"/>
    </row>
    <row r="91" spans="1:42" ht="23.1" customHeight="1" x14ac:dyDescent="0.3">
      <c r="A91" s="6"/>
      <c r="B91" s="6"/>
      <c r="C91" s="13"/>
      <c r="D91" s="8"/>
    </row>
    <row r="92" spans="1:42" ht="23.1" customHeight="1" x14ac:dyDescent="0.3">
      <c r="A92" s="6"/>
      <c r="B92" s="6"/>
      <c r="C92" s="13"/>
      <c r="D92" s="8"/>
    </row>
    <row r="93" spans="1:42" ht="23.1" customHeight="1" x14ac:dyDescent="0.3">
      <c r="A93" s="6"/>
      <c r="B93" s="6"/>
      <c r="C93" s="13"/>
      <c r="D93" s="8"/>
    </row>
    <row r="94" spans="1:42" ht="23.1" customHeight="1" x14ac:dyDescent="0.3">
      <c r="A94" s="6"/>
      <c r="B94" s="6"/>
      <c r="C94" s="13"/>
      <c r="D94" s="8"/>
    </row>
    <row r="95" spans="1:42" ht="23.1" customHeight="1" x14ac:dyDescent="0.3">
      <c r="A95" s="6"/>
      <c r="B95" s="6"/>
      <c r="C95" s="13"/>
      <c r="D95" s="8"/>
    </row>
    <row r="96" spans="1:42" ht="23.1" customHeight="1" x14ac:dyDescent="0.3">
      <c r="A96" s="6"/>
      <c r="B96" s="6"/>
      <c r="C96" s="13"/>
      <c r="D96" s="8"/>
    </row>
    <row r="97" spans="1:42" ht="23.1" customHeight="1" x14ac:dyDescent="0.3">
      <c r="A97" s="6"/>
      <c r="B97" s="6"/>
      <c r="C97" s="13"/>
      <c r="D97" s="8"/>
    </row>
    <row r="98" spans="1:42" ht="23.1" customHeight="1" x14ac:dyDescent="0.3">
      <c r="A98" s="6"/>
      <c r="B98" s="6"/>
      <c r="C98" s="13"/>
      <c r="D98" s="8"/>
    </row>
    <row r="99" spans="1:42" ht="23.1" customHeight="1" x14ac:dyDescent="0.3">
      <c r="A99" s="6"/>
      <c r="B99" s="6"/>
      <c r="C99" s="13"/>
      <c r="D99" s="8"/>
    </row>
    <row r="100" spans="1:42" ht="23.1" customHeight="1" x14ac:dyDescent="0.3">
      <c r="A100" s="9" t="s">
        <v>89</v>
      </c>
      <c r="B100" s="10"/>
      <c r="C100" s="11"/>
      <c r="D100" s="12"/>
      <c r="I100" t="e">
        <f t="shared" ref="I100:AP100" si="5">ROUNDDOWN(SUM(I86:I89), 0)</f>
        <v>#REF!</v>
      </c>
      <c r="J100">
        <f t="shared" si="5"/>
        <v>0</v>
      </c>
      <c r="K100">
        <f t="shared" si="5"/>
        <v>0</v>
      </c>
      <c r="L100">
        <f t="shared" si="5"/>
        <v>0</v>
      </c>
      <c r="M100">
        <f t="shared" si="5"/>
        <v>0</v>
      </c>
      <c r="N100">
        <f t="shared" si="5"/>
        <v>0</v>
      </c>
      <c r="O100">
        <f t="shared" si="5"/>
        <v>0</v>
      </c>
      <c r="P100">
        <f t="shared" si="5"/>
        <v>0</v>
      </c>
      <c r="Q100">
        <f t="shared" si="5"/>
        <v>0</v>
      </c>
      <c r="R100">
        <f t="shared" si="5"/>
        <v>0</v>
      </c>
      <c r="S100">
        <f t="shared" si="5"/>
        <v>0</v>
      </c>
      <c r="T100">
        <f t="shared" si="5"/>
        <v>0</v>
      </c>
      <c r="U100">
        <f t="shared" si="5"/>
        <v>0</v>
      </c>
      <c r="V100">
        <f t="shared" si="5"/>
        <v>0</v>
      </c>
      <c r="W100">
        <f t="shared" si="5"/>
        <v>0</v>
      </c>
      <c r="X100">
        <f t="shared" si="5"/>
        <v>0</v>
      </c>
      <c r="Y100">
        <f t="shared" si="5"/>
        <v>0</v>
      </c>
      <c r="Z100">
        <f t="shared" si="5"/>
        <v>0</v>
      </c>
      <c r="AA100">
        <f t="shared" si="5"/>
        <v>0</v>
      </c>
      <c r="AB100">
        <f t="shared" si="5"/>
        <v>0</v>
      </c>
      <c r="AC100">
        <f t="shared" si="5"/>
        <v>0</v>
      </c>
      <c r="AD100">
        <f t="shared" si="5"/>
        <v>0</v>
      </c>
      <c r="AE100">
        <f t="shared" si="5"/>
        <v>0</v>
      </c>
      <c r="AF100">
        <f t="shared" si="5"/>
        <v>0</v>
      </c>
      <c r="AG100">
        <f t="shared" si="5"/>
        <v>0</v>
      </c>
      <c r="AH100">
        <f t="shared" si="5"/>
        <v>0</v>
      </c>
      <c r="AI100">
        <f t="shared" si="5"/>
        <v>0</v>
      </c>
      <c r="AJ100">
        <f t="shared" si="5"/>
        <v>0</v>
      </c>
      <c r="AK100">
        <f t="shared" si="5"/>
        <v>0</v>
      </c>
      <c r="AL100">
        <f t="shared" si="5"/>
        <v>0</v>
      </c>
      <c r="AM100">
        <f t="shared" si="5"/>
        <v>0</v>
      </c>
      <c r="AN100">
        <f t="shared" si="5"/>
        <v>0</v>
      </c>
      <c r="AO100">
        <f t="shared" si="5"/>
        <v>0</v>
      </c>
      <c r="AP100">
        <f t="shared" si="5"/>
        <v>0</v>
      </c>
    </row>
    <row r="101" spans="1:42" ht="23.1" customHeight="1" x14ac:dyDescent="0.3">
      <c r="A101" s="41" t="s">
        <v>298</v>
      </c>
      <c r="B101" s="42"/>
      <c r="C101" s="42"/>
      <c r="D101" s="42"/>
    </row>
    <row r="102" spans="1:42" ht="23.1" customHeight="1" x14ac:dyDescent="0.3">
      <c r="A102" s="5" t="s">
        <v>180</v>
      </c>
      <c r="B102" s="5" t="s">
        <v>181</v>
      </c>
      <c r="C102" s="7" t="s">
        <v>122</v>
      </c>
      <c r="D102" s="8">
        <v>0</v>
      </c>
      <c r="F102" t="str">
        <f>""</f>
        <v/>
      </c>
      <c r="G102" s="1" t="s">
        <v>87</v>
      </c>
      <c r="H102">
        <v>1</v>
      </c>
      <c r="I102" t="e">
        <f>IF(G102="기계경비",#REF!, 0)</f>
        <v>#REF!</v>
      </c>
      <c r="J102">
        <f>IF(G102="운반비",#REF!, 0)</f>
        <v>0</v>
      </c>
      <c r="K102">
        <f>IF(G102="작업부산물",#REF!, 0)</f>
        <v>0</v>
      </c>
      <c r="L102">
        <f>IF(G102="관급",#REF!, 0)</f>
        <v>0</v>
      </c>
      <c r="M102">
        <f>IF(G102="외주비",#REF!, 0)</f>
        <v>0</v>
      </c>
      <c r="N102">
        <f>IF(G102="장비비",#REF!, 0)</f>
        <v>0</v>
      </c>
      <c r="O102">
        <f>IF(G102="폐기물처리비",#REF!, 0)</f>
        <v>0</v>
      </c>
      <c r="P102">
        <f>IF(G102="가설비",#REF!, 0)</f>
        <v>0</v>
      </c>
      <c r="Q102">
        <f>IF(G102="잡비제외분",#REF!, 0)</f>
        <v>0</v>
      </c>
      <c r="R102">
        <f>IF(G102="사급자재대",#REF!, 0)</f>
        <v>0</v>
      </c>
      <c r="S102">
        <f>IF(G102="관급자재대",#REF!, 0)</f>
        <v>0</v>
      </c>
      <c r="T102">
        <f>IF(G102="관급자 관급 자재대",#REF!, 0)</f>
        <v>0</v>
      </c>
      <c r="U102">
        <f>IF(G102="사용자항목2",#REF!, 0)</f>
        <v>0</v>
      </c>
      <c r="V102">
        <f>IF(G102="안전관리비",#REF!, 0)</f>
        <v>0</v>
      </c>
      <c r="W102">
        <f>IF(G102="품질관리비",#REF!, 0)</f>
        <v>0</v>
      </c>
      <c r="X102">
        <f>IF(G102="작업부산물(철거해체)",#REF!, 0)</f>
        <v>0</v>
      </c>
      <c r="Y102">
        <f>IF(G102="사용자항목6",#REF!, 0)</f>
        <v>0</v>
      </c>
      <c r="Z102">
        <f>IF(G102="사용자항목7",#REF!, 0)</f>
        <v>0</v>
      </c>
      <c r="AA102">
        <f>IF(G102="사용자항목8",#REF!, 0)</f>
        <v>0</v>
      </c>
      <c r="AB102">
        <f>IF(G102="사용자항목9",#REF!, 0)</f>
        <v>0</v>
      </c>
      <c r="AC102">
        <f>IF(G102="사용자항목10",#REF!, 0)</f>
        <v>0</v>
      </c>
      <c r="AD102">
        <f>IF(G102="사용자항목11",#REF!, 0)</f>
        <v>0</v>
      </c>
      <c r="AE102">
        <f>IF(G102="사용자항목12",#REF!, 0)</f>
        <v>0</v>
      </c>
      <c r="AF102">
        <f>IF(G102="사용자항목13",#REF!, 0)</f>
        <v>0</v>
      </c>
      <c r="AG102">
        <f>IF(G102="사용자항목14",#REF!, 0)</f>
        <v>0</v>
      </c>
      <c r="AH102">
        <f>IF(G102="사용자항목15",#REF!, 0)</f>
        <v>0</v>
      </c>
      <c r="AI102">
        <f>IF(G102="사용자항목16",#REF!, 0)</f>
        <v>0</v>
      </c>
      <c r="AJ102">
        <f>IF(G102="사용자항목17",#REF!, 0)</f>
        <v>0</v>
      </c>
      <c r="AK102">
        <f>IF(G102="사용자항목18",#REF!, 0)</f>
        <v>0</v>
      </c>
      <c r="AL102">
        <f>IF(G102="사용자항목19",#REF!, 0)</f>
        <v>0</v>
      </c>
    </row>
    <row r="103" spans="1:42" ht="23.1" customHeight="1" x14ac:dyDescent="0.3">
      <c r="A103" s="5" t="s">
        <v>182</v>
      </c>
      <c r="B103" s="5" t="s">
        <v>183</v>
      </c>
      <c r="C103" s="7" t="s">
        <v>122</v>
      </c>
      <c r="D103" s="8">
        <v>0</v>
      </c>
      <c r="F103" t="str">
        <f>""</f>
        <v/>
      </c>
      <c r="G103" s="1" t="s">
        <v>87</v>
      </c>
      <c r="H103">
        <v>1</v>
      </c>
      <c r="I103" t="e">
        <f>IF(G103="기계경비",#REF!, 0)</f>
        <v>#REF!</v>
      </c>
      <c r="J103">
        <f>IF(G103="운반비",#REF!, 0)</f>
        <v>0</v>
      </c>
      <c r="K103">
        <f>IF(G103="작업부산물",#REF!, 0)</f>
        <v>0</v>
      </c>
      <c r="L103">
        <f>IF(G103="관급",#REF!, 0)</f>
        <v>0</v>
      </c>
      <c r="M103">
        <f>IF(G103="외주비",#REF!, 0)</f>
        <v>0</v>
      </c>
      <c r="N103">
        <f>IF(G103="장비비",#REF!, 0)</f>
        <v>0</v>
      </c>
      <c r="O103">
        <f>IF(G103="폐기물처리비",#REF!, 0)</f>
        <v>0</v>
      </c>
      <c r="P103">
        <f>IF(G103="가설비",#REF!, 0)</f>
        <v>0</v>
      </c>
      <c r="Q103">
        <f>IF(G103="잡비제외분",#REF!, 0)</f>
        <v>0</v>
      </c>
      <c r="R103">
        <f>IF(G103="사급자재대",#REF!, 0)</f>
        <v>0</v>
      </c>
      <c r="S103">
        <f>IF(G103="관급자재대",#REF!, 0)</f>
        <v>0</v>
      </c>
      <c r="T103">
        <f>IF(G103="관급자 관급 자재대",#REF!, 0)</f>
        <v>0</v>
      </c>
      <c r="U103">
        <f>IF(G103="사용자항목2",#REF!, 0)</f>
        <v>0</v>
      </c>
      <c r="V103">
        <f>IF(G103="안전관리비",#REF!, 0)</f>
        <v>0</v>
      </c>
      <c r="W103">
        <f>IF(G103="품질관리비",#REF!, 0)</f>
        <v>0</v>
      </c>
      <c r="X103">
        <f>IF(G103="작업부산물(철거해체)",#REF!, 0)</f>
        <v>0</v>
      </c>
      <c r="Y103">
        <f>IF(G103="사용자항목6",#REF!, 0)</f>
        <v>0</v>
      </c>
      <c r="Z103">
        <f>IF(G103="사용자항목7",#REF!, 0)</f>
        <v>0</v>
      </c>
      <c r="AA103">
        <f>IF(G103="사용자항목8",#REF!, 0)</f>
        <v>0</v>
      </c>
      <c r="AB103">
        <f>IF(G103="사용자항목9",#REF!, 0)</f>
        <v>0</v>
      </c>
      <c r="AC103">
        <f>IF(G103="사용자항목10",#REF!, 0)</f>
        <v>0</v>
      </c>
      <c r="AD103">
        <f>IF(G103="사용자항목11",#REF!, 0)</f>
        <v>0</v>
      </c>
      <c r="AE103">
        <f>IF(G103="사용자항목12",#REF!, 0)</f>
        <v>0</v>
      </c>
      <c r="AF103">
        <f>IF(G103="사용자항목13",#REF!, 0)</f>
        <v>0</v>
      </c>
      <c r="AG103">
        <f>IF(G103="사용자항목14",#REF!, 0)</f>
        <v>0</v>
      </c>
      <c r="AH103">
        <f>IF(G103="사용자항목15",#REF!, 0)</f>
        <v>0</v>
      </c>
      <c r="AI103">
        <f>IF(G103="사용자항목16",#REF!, 0)</f>
        <v>0</v>
      </c>
      <c r="AJ103">
        <f>IF(G103="사용자항목17",#REF!, 0)</f>
        <v>0</v>
      </c>
      <c r="AK103">
        <f>IF(G103="사용자항목18",#REF!, 0)</f>
        <v>0</v>
      </c>
      <c r="AL103">
        <f>IF(G103="사용자항목19",#REF!, 0)</f>
        <v>0</v>
      </c>
    </row>
    <row r="104" spans="1:42" ht="23.1" customHeight="1" x14ac:dyDescent="0.3">
      <c r="A104" s="6"/>
      <c r="B104" s="6"/>
      <c r="C104" s="13"/>
      <c r="D104" s="8"/>
    </row>
    <row r="105" spans="1:42" ht="23.1" customHeight="1" x14ac:dyDescent="0.3">
      <c r="A105" s="6"/>
      <c r="B105" s="6"/>
      <c r="C105" s="13"/>
      <c r="D105" s="8"/>
    </row>
    <row r="106" spans="1:42" ht="23.1" customHeight="1" x14ac:dyDescent="0.3">
      <c r="A106" s="6"/>
      <c r="B106" s="6"/>
      <c r="C106" s="13"/>
      <c r="D106" s="8"/>
    </row>
    <row r="107" spans="1:42" ht="23.1" customHeight="1" x14ac:dyDescent="0.3">
      <c r="A107" s="6"/>
      <c r="B107" s="6"/>
      <c r="C107" s="13"/>
      <c r="D107" s="8"/>
    </row>
    <row r="108" spans="1:42" ht="23.1" customHeight="1" x14ac:dyDescent="0.3">
      <c r="A108" s="6"/>
      <c r="B108" s="6"/>
      <c r="C108" s="13"/>
      <c r="D108" s="8"/>
    </row>
    <row r="109" spans="1:42" ht="23.1" customHeight="1" x14ac:dyDescent="0.3">
      <c r="A109" s="6"/>
      <c r="B109" s="6"/>
      <c r="C109" s="13"/>
      <c r="D109" s="8"/>
    </row>
    <row r="110" spans="1:42" ht="23.1" customHeight="1" x14ac:dyDescent="0.3">
      <c r="A110" s="6"/>
      <c r="B110" s="6"/>
      <c r="C110" s="13"/>
      <c r="D110" s="8"/>
    </row>
    <row r="111" spans="1:42" ht="23.1" customHeight="1" x14ac:dyDescent="0.3">
      <c r="A111" s="6"/>
      <c r="B111" s="6"/>
      <c r="C111" s="13"/>
      <c r="D111" s="8"/>
    </row>
    <row r="112" spans="1:42" ht="23.1" customHeight="1" x14ac:dyDescent="0.3">
      <c r="A112" s="6"/>
      <c r="B112" s="6"/>
      <c r="C112" s="13"/>
      <c r="D112" s="8"/>
    </row>
    <row r="113" spans="1:42" ht="23.1" customHeight="1" x14ac:dyDescent="0.3">
      <c r="A113" s="6"/>
      <c r="B113" s="6"/>
      <c r="C113" s="13"/>
      <c r="D113" s="8"/>
    </row>
    <row r="114" spans="1:42" ht="23.1" customHeight="1" x14ac:dyDescent="0.3">
      <c r="A114" s="6"/>
      <c r="B114" s="6"/>
      <c r="C114" s="13"/>
      <c r="D114" s="8"/>
    </row>
    <row r="115" spans="1:42" ht="23.1" customHeight="1" x14ac:dyDescent="0.3">
      <c r="A115" s="6"/>
      <c r="B115" s="6"/>
      <c r="C115" s="13"/>
      <c r="D115" s="8"/>
    </row>
    <row r="116" spans="1:42" ht="23.1" customHeight="1" x14ac:dyDescent="0.3">
      <c r="A116" s="9" t="s">
        <v>89</v>
      </c>
      <c r="B116" s="10"/>
      <c r="C116" s="11"/>
      <c r="D116" s="12"/>
      <c r="I116" t="e">
        <f t="shared" ref="I116:AP116" si="6">ROUNDDOWN(SUM(I102:I103), 0)</f>
        <v>#REF!</v>
      </c>
      <c r="J116">
        <f t="shared" si="6"/>
        <v>0</v>
      </c>
      <c r="K116">
        <f t="shared" si="6"/>
        <v>0</v>
      </c>
      <c r="L116">
        <f t="shared" si="6"/>
        <v>0</v>
      </c>
      <c r="M116">
        <f t="shared" si="6"/>
        <v>0</v>
      </c>
      <c r="N116">
        <f t="shared" si="6"/>
        <v>0</v>
      </c>
      <c r="O116">
        <f t="shared" si="6"/>
        <v>0</v>
      </c>
      <c r="P116">
        <f t="shared" si="6"/>
        <v>0</v>
      </c>
      <c r="Q116">
        <f t="shared" si="6"/>
        <v>0</v>
      </c>
      <c r="R116">
        <f t="shared" si="6"/>
        <v>0</v>
      </c>
      <c r="S116">
        <f t="shared" si="6"/>
        <v>0</v>
      </c>
      <c r="T116">
        <f t="shared" si="6"/>
        <v>0</v>
      </c>
      <c r="U116">
        <f t="shared" si="6"/>
        <v>0</v>
      </c>
      <c r="V116">
        <f t="shared" si="6"/>
        <v>0</v>
      </c>
      <c r="W116">
        <f t="shared" si="6"/>
        <v>0</v>
      </c>
      <c r="X116">
        <f t="shared" si="6"/>
        <v>0</v>
      </c>
      <c r="Y116">
        <f t="shared" si="6"/>
        <v>0</v>
      </c>
      <c r="Z116">
        <f t="shared" si="6"/>
        <v>0</v>
      </c>
      <c r="AA116">
        <f t="shared" si="6"/>
        <v>0</v>
      </c>
      <c r="AB116">
        <f t="shared" si="6"/>
        <v>0</v>
      </c>
      <c r="AC116">
        <f t="shared" si="6"/>
        <v>0</v>
      </c>
      <c r="AD116">
        <f t="shared" si="6"/>
        <v>0</v>
      </c>
      <c r="AE116">
        <f t="shared" si="6"/>
        <v>0</v>
      </c>
      <c r="AF116">
        <f t="shared" si="6"/>
        <v>0</v>
      </c>
      <c r="AG116">
        <f t="shared" si="6"/>
        <v>0</v>
      </c>
      <c r="AH116">
        <f t="shared" si="6"/>
        <v>0</v>
      </c>
      <c r="AI116">
        <f t="shared" si="6"/>
        <v>0</v>
      </c>
      <c r="AJ116">
        <f t="shared" si="6"/>
        <v>0</v>
      </c>
      <c r="AK116">
        <f t="shared" si="6"/>
        <v>0</v>
      </c>
      <c r="AL116">
        <f t="shared" si="6"/>
        <v>0</v>
      </c>
      <c r="AM116">
        <f t="shared" si="6"/>
        <v>0</v>
      </c>
      <c r="AN116">
        <f t="shared" si="6"/>
        <v>0</v>
      </c>
      <c r="AO116">
        <f t="shared" si="6"/>
        <v>0</v>
      </c>
      <c r="AP116">
        <f t="shared" si="6"/>
        <v>0</v>
      </c>
    </row>
    <row r="117" spans="1:42" ht="23.1" customHeight="1" x14ac:dyDescent="0.3">
      <c r="A117" s="41" t="s">
        <v>299</v>
      </c>
      <c r="B117" s="42"/>
      <c r="C117" s="42"/>
      <c r="D117" s="42"/>
    </row>
    <row r="118" spans="1:42" ht="23.1" customHeight="1" x14ac:dyDescent="0.3">
      <c r="A118" s="5" t="s">
        <v>300</v>
      </c>
      <c r="B118" s="5" t="s">
        <v>301</v>
      </c>
      <c r="C118" s="7" t="s">
        <v>5</v>
      </c>
      <c r="D118" s="8">
        <v>61</v>
      </c>
      <c r="F118" t="str">
        <f>""</f>
        <v/>
      </c>
      <c r="G118" s="1" t="s">
        <v>87</v>
      </c>
      <c r="H118">
        <v>1</v>
      </c>
      <c r="I118" t="e">
        <f>IF(G118="기계경비",#REF!, 0)</f>
        <v>#REF!</v>
      </c>
      <c r="J118">
        <f>IF(G118="운반비",#REF!, 0)</f>
        <v>0</v>
      </c>
      <c r="K118">
        <f>IF(G118="작업부산물",#REF!, 0)</f>
        <v>0</v>
      </c>
      <c r="L118">
        <f>IF(G118="관급",#REF!, 0)</f>
        <v>0</v>
      </c>
      <c r="M118">
        <f>IF(G118="외주비",#REF!, 0)</f>
        <v>0</v>
      </c>
      <c r="N118">
        <f>IF(G118="장비비",#REF!, 0)</f>
        <v>0</v>
      </c>
      <c r="O118">
        <f>IF(G118="폐기물처리비",#REF!, 0)</f>
        <v>0</v>
      </c>
      <c r="P118">
        <f>IF(G118="가설비",#REF!, 0)</f>
        <v>0</v>
      </c>
      <c r="Q118">
        <f>IF(G118="잡비제외분",#REF!, 0)</f>
        <v>0</v>
      </c>
      <c r="R118">
        <f>IF(G118="사급자재대",#REF!, 0)</f>
        <v>0</v>
      </c>
      <c r="S118">
        <f>IF(G118="관급자재대",#REF!, 0)</f>
        <v>0</v>
      </c>
      <c r="T118">
        <f>IF(G118="관급자 관급 자재대",#REF!, 0)</f>
        <v>0</v>
      </c>
      <c r="U118">
        <f>IF(G118="사용자항목2",#REF!, 0)</f>
        <v>0</v>
      </c>
      <c r="V118">
        <f>IF(G118="안전관리비",#REF!, 0)</f>
        <v>0</v>
      </c>
      <c r="W118">
        <f>IF(G118="품질관리비",#REF!, 0)</f>
        <v>0</v>
      </c>
      <c r="X118">
        <f>IF(G118="작업부산물(철거해체)",#REF!, 0)</f>
        <v>0</v>
      </c>
      <c r="Y118">
        <f>IF(G118="사용자항목6",#REF!, 0)</f>
        <v>0</v>
      </c>
      <c r="Z118">
        <f>IF(G118="사용자항목7",#REF!, 0)</f>
        <v>0</v>
      </c>
      <c r="AA118">
        <f>IF(G118="사용자항목8",#REF!, 0)</f>
        <v>0</v>
      </c>
      <c r="AB118">
        <f>IF(G118="사용자항목9",#REF!, 0)</f>
        <v>0</v>
      </c>
      <c r="AC118">
        <f>IF(G118="사용자항목10",#REF!, 0)</f>
        <v>0</v>
      </c>
      <c r="AD118">
        <f>IF(G118="사용자항목11",#REF!, 0)</f>
        <v>0</v>
      </c>
      <c r="AE118">
        <f>IF(G118="사용자항목12",#REF!, 0)</f>
        <v>0</v>
      </c>
      <c r="AF118">
        <f>IF(G118="사용자항목13",#REF!, 0)</f>
        <v>0</v>
      </c>
      <c r="AG118">
        <f>IF(G118="사용자항목14",#REF!, 0)</f>
        <v>0</v>
      </c>
      <c r="AH118">
        <f>IF(G118="사용자항목15",#REF!, 0)</f>
        <v>0</v>
      </c>
      <c r="AI118">
        <f>IF(G118="사용자항목16",#REF!, 0)</f>
        <v>0</v>
      </c>
      <c r="AJ118">
        <f>IF(G118="사용자항목17",#REF!, 0)</f>
        <v>0</v>
      </c>
      <c r="AK118">
        <f>IF(G118="사용자항목18",#REF!, 0)</f>
        <v>0</v>
      </c>
      <c r="AL118">
        <f>IF(G118="사용자항목19",#REF!, 0)</f>
        <v>0</v>
      </c>
    </row>
    <row r="119" spans="1:42" ht="23.1" customHeight="1" x14ac:dyDescent="0.3">
      <c r="A119" s="5" t="s">
        <v>184</v>
      </c>
      <c r="B119" s="5" t="s">
        <v>185</v>
      </c>
      <c r="C119" s="7" t="s">
        <v>5</v>
      </c>
      <c r="D119" s="8">
        <v>723</v>
      </c>
      <c r="F119" t="str">
        <f>""</f>
        <v/>
      </c>
      <c r="G119" s="1" t="s">
        <v>87</v>
      </c>
      <c r="H119">
        <v>1</v>
      </c>
      <c r="I119" t="e">
        <f>IF(G119="기계경비",#REF!, 0)</f>
        <v>#REF!</v>
      </c>
      <c r="J119">
        <f>IF(G119="운반비",#REF!, 0)</f>
        <v>0</v>
      </c>
      <c r="K119">
        <f>IF(G119="작업부산물",#REF!, 0)</f>
        <v>0</v>
      </c>
      <c r="L119">
        <f>IF(G119="관급",#REF!, 0)</f>
        <v>0</v>
      </c>
      <c r="M119">
        <f>IF(G119="외주비",#REF!, 0)</f>
        <v>0</v>
      </c>
      <c r="N119">
        <f>IF(G119="장비비",#REF!, 0)</f>
        <v>0</v>
      </c>
      <c r="O119">
        <f>IF(G119="폐기물처리비",#REF!, 0)</f>
        <v>0</v>
      </c>
      <c r="P119">
        <f>IF(G119="가설비",#REF!, 0)</f>
        <v>0</v>
      </c>
      <c r="Q119">
        <f>IF(G119="잡비제외분",#REF!, 0)</f>
        <v>0</v>
      </c>
      <c r="R119">
        <f>IF(G119="사급자재대",#REF!, 0)</f>
        <v>0</v>
      </c>
      <c r="S119">
        <f>IF(G119="관급자재대",#REF!, 0)</f>
        <v>0</v>
      </c>
      <c r="T119">
        <f>IF(G119="관급자 관급 자재대",#REF!, 0)</f>
        <v>0</v>
      </c>
      <c r="U119">
        <f>IF(G119="사용자항목2",#REF!, 0)</f>
        <v>0</v>
      </c>
      <c r="V119">
        <f>IF(G119="안전관리비",#REF!, 0)</f>
        <v>0</v>
      </c>
      <c r="W119">
        <f>IF(G119="품질관리비",#REF!, 0)</f>
        <v>0</v>
      </c>
      <c r="X119">
        <f>IF(G119="작업부산물(철거해체)",#REF!, 0)</f>
        <v>0</v>
      </c>
      <c r="Y119">
        <f>IF(G119="사용자항목6",#REF!, 0)</f>
        <v>0</v>
      </c>
      <c r="Z119">
        <f>IF(G119="사용자항목7",#REF!, 0)</f>
        <v>0</v>
      </c>
      <c r="AA119">
        <f>IF(G119="사용자항목8",#REF!, 0)</f>
        <v>0</v>
      </c>
      <c r="AB119">
        <f>IF(G119="사용자항목9",#REF!, 0)</f>
        <v>0</v>
      </c>
      <c r="AC119">
        <f>IF(G119="사용자항목10",#REF!, 0)</f>
        <v>0</v>
      </c>
      <c r="AD119">
        <f>IF(G119="사용자항목11",#REF!, 0)</f>
        <v>0</v>
      </c>
      <c r="AE119">
        <f>IF(G119="사용자항목12",#REF!, 0)</f>
        <v>0</v>
      </c>
      <c r="AF119">
        <f>IF(G119="사용자항목13",#REF!, 0)</f>
        <v>0</v>
      </c>
      <c r="AG119">
        <f>IF(G119="사용자항목14",#REF!, 0)</f>
        <v>0</v>
      </c>
      <c r="AH119">
        <f>IF(G119="사용자항목15",#REF!, 0)</f>
        <v>0</v>
      </c>
      <c r="AI119">
        <f>IF(G119="사용자항목16",#REF!, 0)</f>
        <v>0</v>
      </c>
      <c r="AJ119">
        <f>IF(G119="사용자항목17",#REF!, 0)</f>
        <v>0</v>
      </c>
      <c r="AK119">
        <f>IF(G119="사용자항목18",#REF!, 0)</f>
        <v>0</v>
      </c>
      <c r="AL119">
        <f>IF(G119="사용자항목19",#REF!, 0)</f>
        <v>0</v>
      </c>
    </row>
    <row r="120" spans="1:42" ht="23.1" customHeight="1" x14ac:dyDescent="0.3">
      <c r="A120" s="6"/>
      <c r="B120" s="6"/>
      <c r="C120" s="13"/>
      <c r="D120" s="8"/>
    </row>
    <row r="121" spans="1:42" ht="23.1" customHeight="1" x14ac:dyDescent="0.3">
      <c r="A121" s="6"/>
      <c r="B121" s="6"/>
      <c r="C121" s="13"/>
      <c r="D121" s="8"/>
    </row>
    <row r="122" spans="1:42" ht="23.1" customHeight="1" x14ac:dyDescent="0.3">
      <c r="A122" s="6"/>
      <c r="B122" s="6"/>
      <c r="C122" s="13"/>
      <c r="D122" s="8"/>
    </row>
    <row r="123" spans="1:42" ht="23.1" customHeight="1" x14ac:dyDescent="0.3">
      <c r="A123" s="6"/>
      <c r="B123" s="6"/>
      <c r="C123" s="13"/>
      <c r="D123" s="8"/>
    </row>
    <row r="124" spans="1:42" ht="23.1" customHeight="1" x14ac:dyDescent="0.3">
      <c r="A124" s="6"/>
      <c r="B124" s="6"/>
      <c r="C124" s="13"/>
      <c r="D124" s="8"/>
    </row>
    <row r="125" spans="1:42" ht="23.1" customHeight="1" x14ac:dyDescent="0.3">
      <c r="A125" s="6"/>
      <c r="B125" s="6"/>
      <c r="C125" s="13"/>
      <c r="D125" s="8"/>
    </row>
    <row r="126" spans="1:42" ht="23.1" customHeight="1" x14ac:dyDescent="0.3">
      <c r="A126" s="6"/>
      <c r="B126" s="6"/>
      <c r="C126" s="13"/>
      <c r="D126" s="8"/>
    </row>
    <row r="127" spans="1:42" ht="23.1" customHeight="1" x14ac:dyDescent="0.3">
      <c r="A127" s="6"/>
      <c r="B127" s="6"/>
      <c r="C127" s="13"/>
      <c r="D127" s="8"/>
    </row>
    <row r="128" spans="1:42" ht="23.1" customHeight="1" x14ac:dyDescent="0.3">
      <c r="A128" s="6"/>
      <c r="B128" s="6"/>
      <c r="C128" s="13"/>
      <c r="D128" s="8"/>
    </row>
    <row r="129" spans="1:42" ht="23.1" customHeight="1" x14ac:dyDescent="0.3">
      <c r="A129" s="6"/>
      <c r="B129" s="6"/>
      <c r="C129" s="13"/>
      <c r="D129" s="8"/>
    </row>
    <row r="130" spans="1:42" ht="23.1" customHeight="1" x14ac:dyDescent="0.3">
      <c r="A130" s="6"/>
      <c r="B130" s="6"/>
      <c r="C130" s="13"/>
      <c r="D130" s="8"/>
    </row>
    <row r="131" spans="1:42" ht="23.1" customHeight="1" x14ac:dyDescent="0.3">
      <c r="A131" s="6"/>
      <c r="B131" s="6"/>
      <c r="C131" s="13"/>
      <c r="D131" s="8"/>
    </row>
    <row r="132" spans="1:42" ht="23.1" customHeight="1" x14ac:dyDescent="0.3">
      <c r="A132" s="9" t="s">
        <v>89</v>
      </c>
      <c r="B132" s="10"/>
      <c r="C132" s="11"/>
      <c r="D132" s="12"/>
      <c r="I132" t="e">
        <f t="shared" ref="I132:AP132" si="7">ROUNDDOWN(SUM(I118:I119), 0)</f>
        <v>#REF!</v>
      </c>
      <c r="J132">
        <f t="shared" si="7"/>
        <v>0</v>
      </c>
      <c r="K132">
        <f t="shared" si="7"/>
        <v>0</v>
      </c>
      <c r="L132">
        <f t="shared" si="7"/>
        <v>0</v>
      </c>
      <c r="M132">
        <f t="shared" si="7"/>
        <v>0</v>
      </c>
      <c r="N132">
        <f t="shared" si="7"/>
        <v>0</v>
      </c>
      <c r="O132">
        <f t="shared" si="7"/>
        <v>0</v>
      </c>
      <c r="P132">
        <f t="shared" si="7"/>
        <v>0</v>
      </c>
      <c r="Q132">
        <f t="shared" si="7"/>
        <v>0</v>
      </c>
      <c r="R132">
        <f t="shared" si="7"/>
        <v>0</v>
      </c>
      <c r="S132">
        <f t="shared" si="7"/>
        <v>0</v>
      </c>
      <c r="T132">
        <f t="shared" si="7"/>
        <v>0</v>
      </c>
      <c r="U132">
        <f t="shared" si="7"/>
        <v>0</v>
      </c>
      <c r="V132">
        <f t="shared" si="7"/>
        <v>0</v>
      </c>
      <c r="W132">
        <f t="shared" si="7"/>
        <v>0</v>
      </c>
      <c r="X132">
        <f t="shared" si="7"/>
        <v>0</v>
      </c>
      <c r="Y132">
        <f t="shared" si="7"/>
        <v>0</v>
      </c>
      <c r="Z132">
        <f t="shared" si="7"/>
        <v>0</v>
      </c>
      <c r="AA132">
        <f t="shared" si="7"/>
        <v>0</v>
      </c>
      <c r="AB132">
        <f t="shared" si="7"/>
        <v>0</v>
      </c>
      <c r="AC132">
        <f t="shared" si="7"/>
        <v>0</v>
      </c>
      <c r="AD132">
        <f t="shared" si="7"/>
        <v>0</v>
      </c>
      <c r="AE132">
        <f t="shared" si="7"/>
        <v>0</v>
      </c>
      <c r="AF132">
        <f t="shared" si="7"/>
        <v>0</v>
      </c>
      <c r="AG132">
        <f t="shared" si="7"/>
        <v>0</v>
      </c>
      <c r="AH132">
        <f t="shared" si="7"/>
        <v>0</v>
      </c>
      <c r="AI132">
        <f t="shared" si="7"/>
        <v>0</v>
      </c>
      <c r="AJ132">
        <f t="shared" si="7"/>
        <v>0</v>
      </c>
      <c r="AK132">
        <f t="shared" si="7"/>
        <v>0</v>
      </c>
      <c r="AL132">
        <f t="shared" si="7"/>
        <v>0</v>
      </c>
      <c r="AM132">
        <f t="shared" si="7"/>
        <v>0</v>
      </c>
      <c r="AN132">
        <f t="shared" si="7"/>
        <v>0</v>
      </c>
      <c r="AO132">
        <f t="shared" si="7"/>
        <v>0</v>
      </c>
      <c r="AP132">
        <f t="shared" si="7"/>
        <v>0</v>
      </c>
    </row>
    <row r="133" spans="1:42" ht="23.1" customHeight="1" x14ac:dyDescent="0.3">
      <c r="A133" s="41" t="s">
        <v>302</v>
      </c>
      <c r="B133" s="42"/>
      <c r="C133" s="42"/>
      <c r="D133" s="42"/>
    </row>
    <row r="134" spans="1:42" ht="23.1" customHeight="1" x14ac:dyDescent="0.3">
      <c r="A134" s="5" t="s">
        <v>131</v>
      </c>
      <c r="B134" s="5" t="s">
        <v>186</v>
      </c>
      <c r="C134" s="7" t="s">
        <v>5</v>
      </c>
      <c r="D134" s="8">
        <v>0</v>
      </c>
      <c r="F134" t="str">
        <f>""</f>
        <v/>
      </c>
      <c r="G134" s="1" t="s">
        <v>87</v>
      </c>
      <c r="H134">
        <v>1</v>
      </c>
      <c r="I134" t="e">
        <f>IF(G134="기계경비",#REF!, 0)</f>
        <v>#REF!</v>
      </c>
      <c r="J134">
        <f>IF(G134="운반비",#REF!, 0)</f>
        <v>0</v>
      </c>
      <c r="K134">
        <f>IF(G134="작업부산물",#REF!, 0)</f>
        <v>0</v>
      </c>
      <c r="L134">
        <f>IF(G134="관급",#REF!, 0)</f>
        <v>0</v>
      </c>
      <c r="M134">
        <f>IF(G134="외주비",#REF!, 0)</f>
        <v>0</v>
      </c>
      <c r="N134">
        <f>IF(G134="장비비",#REF!, 0)</f>
        <v>0</v>
      </c>
      <c r="O134">
        <f>IF(G134="폐기물처리비",#REF!, 0)</f>
        <v>0</v>
      </c>
      <c r="P134">
        <f>IF(G134="가설비",#REF!, 0)</f>
        <v>0</v>
      </c>
      <c r="Q134">
        <f>IF(G134="잡비제외분",#REF!, 0)</f>
        <v>0</v>
      </c>
      <c r="R134">
        <f>IF(G134="사급자재대",#REF!, 0)</f>
        <v>0</v>
      </c>
      <c r="S134">
        <f>IF(G134="관급자재대",#REF!, 0)</f>
        <v>0</v>
      </c>
      <c r="T134">
        <f>IF(G134="관급자 관급 자재대",#REF!, 0)</f>
        <v>0</v>
      </c>
      <c r="U134">
        <f>IF(G134="사용자항목2",#REF!, 0)</f>
        <v>0</v>
      </c>
      <c r="V134">
        <f>IF(G134="안전관리비",#REF!, 0)</f>
        <v>0</v>
      </c>
      <c r="W134">
        <f>IF(G134="품질관리비",#REF!, 0)</f>
        <v>0</v>
      </c>
      <c r="X134">
        <f>IF(G134="작업부산물(철거해체)",#REF!, 0)</f>
        <v>0</v>
      </c>
      <c r="Y134">
        <f>IF(G134="사용자항목6",#REF!, 0)</f>
        <v>0</v>
      </c>
      <c r="Z134">
        <f>IF(G134="사용자항목7",#REF!, 0)</f>
        <v>0</v>
      </c>
      <c r="AA134">
        <f>IF(G134="사용자항목8",#REF!, 0)</f>
        <v>0</v>
      </c>
      <c r="AB134">
        <f>IF(G134="사용자항목9",#REF!, 0)</f>
        <v>0</v>
      </c>
      <c r="AC134">
        <f>IF(G134="사용자항목10",#REF!, 0)</f>
        <v>0</v>
      </c>
      <c r="AD134">
        <f>IF(G134="사용자항목11",#REF!, 0)</f>
        <v>0</v>
      </c>
      <c r="AE134">
        <f>IF(G134="사용자항목12",#REF!, 0)</f>
        <v>0</v>
      </c>
      <c r="AF134">
        <f>IF(G134="사용자항목13",#REF!, 0)</f>
        <v>0</v>
      </c>
      <c r="AG134">
        <f>IF(G134="사용자항목14",#REF!, 0)</f>
        <v>0</v>
      </c>
      <c r="AH134">
        <f>IF(G134="사용자항목15",#REF!, 0)</f>
        <v>0</v>
      </c>
      <c r="AI134">
        <f>IF(G134="사용자항목16",#REF!, 0)</f>
        <v>0</v>
      </c>
      <c r="AJ134">
        <f>IF(G134="사용자항목17",#REF!, 0)</f>
        <v>0</v>
      </c>
      <c r="AK134">
        <f>IF(G134="사용자항목18",#REF!, 0)</f>
        <v>0</v>
      </c>
      <c r="AL134">
        <f>IF(G134="사용자항목19",#REF!, 0)</f>
        <v>0</v>
      </c>
    </row>
    <row r="135" spans="1:42" ht="23.1" customHeight="1" x14ac:dyDescent="0.3">
      <c r="A135" s="5" t="s">
        <v>131</v>
      </c>
      <c r="B135" s="5" t="s">
        <v>187</v>
      </c>
      <c r="C135" s="7" t="s">
        <v>5</v>
      </c>
      <c r="D135" s="8">
        <v>0</v>
      </c>
      <c r="F135" t="str">
        <f>""</f>
        <v/>
      </c>
      <c r="G135" s="1" t="s">
        <v>87</v>
      </c>
      <c r="H135">
        <v>1</v>
      </c>
      <c r="I135" t="e">
        <f>IF(G135="기계경비",#REF!, 0)</f>
        <v>#REF!</v>
      </c>
      <c r="J135">
        <f>IF(G135="운반비",#REF!, 0)</f>
        <v>0</v>
      </c>
      <c r="K135">
        <f>IF(G135="작업부산물",#REF!, 0)</f>
        <v>0</v>
      </c>
      <c r="L135">
        <f>IF(G135="관급",#REF!, 0)</f>
        <v>0</v>
      </c>
      <c r="M135">
        <f>IF(G135="외주비",#REF!, 0)</f>
        <v>0</v>
      </c>
      <c r="N135">
        <f>IF(G135="장비비",#REF!, 0)</f>
        <v>0</v>
      </c>
      <c r="O135">
        <f>IF(G135="폐기물처리비",#REF!, 0)</f>
        <v>0</v>
      </c>
      <c r="P135">
        <f>IF(G135="가설비",#REF!, 0)</f>
        <v>0</v>
      </c>
      <c r="Q135">
        <f>IF(G135="잡비제외분",#REF!, 0)</f>
        <v>0</v>
      </c>
      <c r="R135">
        <f>IF(G135="사급자재대",#REF!, 0)</f>
        <v>0</v>
      </c>
      <c r="S135">
        <f>IF(G135="관급자재대",#REF!, 0)</f>
        <v>0</v>
      </c>
      <c r="T135">
        <f>IF(G135="관급자 관급 자재대",#REF!, 0)</f>
        <v>0</v>
      </c>
      <c r="U135">
        <f>IF(G135="사용자항목2",#REF!, 0)</f>
        <v>0</v>
      </c>
      <c r="V135">
        <f>IF(G135="안전관리비",#REF!, 0)</f>
        <v>0</v>
      </c>
      <c r="W135">
        <f>IF(G135="품질관리비",#REF!, 0)</f>
        <v>0</v>
      </c>
      <c r="X135">
        <f>IF(G135="작업부산물(철거해체)",#REF!, 0)</f>
        <v>0</v>
      </c>
      <c r="Y135">
        <f>IF(G135="사용자항목6",#REF!, 0)</f>
        <v>0</v>
      </c>
      <c r="Z135">
        <f>IF(G135="사용자항목7",#REF!, 0)</f>
        <v>0</v>
      </c>
      <c r="AA135">
        <f>IF(G135="사용자항목8",#REF!, 0)</f>
        <v>0</v>
      </c>
      <c r="AB135">
        <f>IF(G135="사용자항목9",#REF!, 0)</f>
        <v>0</v>
      </c>
      <c r="AC135">
        <f>IF(G135="사용자항목10",#REF!, 0)</f>
        <v>0</v>
      </c>
      <c r="AD135">
        <f>IF(G135="사용자항목11",#REF!, 0)</f>
        <v>0</v>
      </c>
      <c r="AE135">
        <f>IF(G135="사용자항목12",#REF!, 0)</f>
        <v>0</v>
      </c>
      <c r="AF135">
        <f>IF(G135="사용자항목13",#REF!, 0)</f>
        <v>0</v>
      </c>
      <c r="AG135">
        <f>IF(G135="사용자항목14",#REF!, 0)</f>
        <v>0</v>
      </c>
      <c r="AH135">
        <f>IF(G135="사용자항목15",#REF!, 0)</f>
        <v>0</v>
      </c>
      <c r="AI135">
        <f>IF(G135="사용자항목16",#REF!, 0)</f>
        <v>0</v>
      </c>
      <c r="AJ135">
        <f>IF(G135="사용자항목17",#REF!, 0)</f>
        <v>0</v>
      </c>
      <c r="AK135">
        <f>IF(G135="사용자항목18",#REF!, 0)</f>
        <v>0</v>
      </c>
      <c r="AL135">
        <f>IF(G135="사용자항목19",#REF!, 0)</f>
        <v>0</v>
      </c>
    </row>
    <row r="136" spans="1:42" ht="23.1" customHeight="1" x14ac:dyDescent="0.3">
      <c r="A136" s="5" t="s">
        <v>25</v>
      </c>
      <c r="B136" s="6"/>
      <c r="C136" s="7" t="s">
        <v>26</v>
      </c>
      <c r="D136" s="8">
        <v>0</v>
      </c>
      <c r="F136" t="str">
        <f>"01"</f>
        <v>01</v>
      </c>
      <c r="G136" s="1" t="s">
        <v>87</v>
      </c>
      <c r="H136">
        <v>1</v>
      </c>
      <c r="I136" t="e">
        <f>IF(G136="기계경비",#REF!, 0)</f>
        <v>#REF!</v>
      </c>
      <c r="J136">
        <f>IF(G136="운반비",#REF!, 0)</f>
        <v>0</v>
      </c>
      <c r="K136">
        <f>IF(G136="작업부산물",#REF!, 0)</f>
        <v>0</v>
      </c>
      <c r="L136">
        <f>IF(G136="관급",#REF!, 0)</f>
        <v>0</v>
      </c>
      <c r="M136">
        <f>IF(G136="외주비",#REF!, 0)</f>
        <v>0</v>
      </c>
      <c r="N136">
        <f>IF(G136="장비비",#REF!, 0)</f>
        <v>0</v>
      </c>
      <c r="O136">
        <f>IF(G136="폐기물처리비",#REF!, 0)</f>
        <v>0</v>
      </c>
      <c r="P136">
        <f>IF(G136="가설비",#REF!, 0)</f>
        <v>0</v>
      </c>
      <c r="Q136">
        <f>IF(G136="잡비제외분",#REF!, 0)</f>
        <v>0</v>
      </c>
      <c r="R136">
        <f>IF(G136="사급자재대",#REF!, 0)</f>
        <v>0</v>
      </c>
      <c r="S136">
        <f>IF(G136="관급자재대",#REF!, 0)</f>
        <v>0</v>
      </c>
      <c r="T136">
        <f>IF(G136="관급자 관급 자재대",#REF!, 0)</f>
        <v>0</v>
      </c>
      <c r="U136">
        <f>IF(G136="사용자항목2",#REF!, 0)</f>
        <v>0</v>
      </c>
      <c r="V136">
        <f>IF(G136="안전관리비",#REF!, 0)</f>
        <v>0</v>
      </c>
      <c r="W136">
        <f>IF(G136="품질관리비",#REF!, 0)</f>
        <v>0</v>
      </c>
      <c r="X136">
        <f>IF(G136="작업부산물(철거해체)",#REF!, 0)</f>
        <v>0</v>
      </c>
      <c r="Y136">
        <f>IF(G136="사용자항목6",#REF!, 0)</f>
        <v>0</v>
      </c>
      <c r="Z136">
        <f>IF(G136="사용자항목7",#REF!, 0)</f>
        <v>0</v>
      </c>
      <c r="AA136">
        <f>IF(G136="사용자항목8",#REF!, 0)</f>
        <v>0</v>
      </c>
      <c r="AB136">
        <f>IF(G136="사용자항목9",#REF!, 0)</f>
        <v>0</v>
      </c>
      <c r="AC136">
        <f>IF(G136="사용자항목10",#REF!, 0)</f>
        <v>0</v>
      </c>
      <c r="AD136">
        <f>IF(G136="사용자항목11",#REF!, 0)</f>
        <v>0</v>
      </c>
      <c r="AE136">
        <f>IF(G136="사용자항목12",#REF!, 0)</f>
        <v>0</v>
      </c>
      <c r="AF136">
        <f>IF(G136="사용자항목13",#REF!, 0)</f>
        <v>0</v>
      </c>
      <c r="AG136">
        <f>IF(G136="사용자항목14",#REF!, 0)</f>
        <v>0</v>
      </c>
      <c r="AH136">
        <f>IF(G136="사용자항목15",#REF!, 0)</f>
        <v>0</v>
      </c>
      <c r="AI136">
        <f>IF(G136="사용자항목16",#REF!, 0)</f>
        <v>0</v>
      </c>
      <c r="AJ136">
        <f>IF(G136="사용자항목17",#REF!, 0)</f>
        <v>0</v>
      </c>
      <c r="AK136">
        <f>IF(G136="사용자항목18",#REF!, 0)</f>
        <v>0</v>
      </c>
      <c r="AL136">
        <f>IF(G136="사용자항목19",#REF!, 0)</f>
        <v>0</v>
      </c>
    </row>
    <row r="137" spans="1:42" ht="23.1" customHeight="1" x14ac:dyDescent="0.3">
      <c r="A137" s="6"/>
      <c r="B137" s="6"/>
      <c r="C137" s="13"/>
      <c r="D137" s="8"/>
    </row>
    <row r="138" spans="1:42" ht="23.1" customHeight="1" x14ac:dyDescent="0.3">
      <c r="A138" s="6"/>
      <c r="B138" s="6"/>
      <c r="C138" s="13"/>
      <c r="D138" s="8"/>
    </row>
    <row r="139" spans="1:42" ht="23.1" customHeight="1" x14ac:dyDescent="0.3">
      <c r="A139" s="6"/>
      <c r="B139" s="6"/>
      <c r="C139" s="13"/>
      <c r="D139" s="8"/>
    </row>
    <row r="140" spans="1:42" ht="23.1" customHeight="1" x14ac:dyDescent="0.3">
      <c r="A140" s="6"/>
      <c r="B140" s="6"/>
      <c r="C140" s="13"/>
      <c r="D140" s="8"/>
    </row>
    <row r="141" spans="1:42" ht="23.1" customHeight="1" x14ac:dyDescent="0.3">
      <c r="A141" s="6"/>
      <c r="B141" s="6"/>
      <c r="C141" s="13"/>
      <c r="D141" s="8"/>
    </row>
    <row r="142" spans="1:42" ht="23.1" customHeight="1" x14ac:dyDescent="0.3">
      <c r="A142" s="6"/>
      <c r="B142" s="6"/>
      <c r="C142" s="13"/>
      <c r="D142" s="8"/>
    </row>
    <row r="143" spans="1:42" ht="23.1" customHeight="1" x14ac:dyDescent="0.3">
      <c r="A143" s="6"/>
      <c r="B143" s="6"/>
      <c r="C143" s="13"/>
      <c r="D143" s="8"/>
    </row>
    <row r="144" spans="1:42" ht="23.1" customHeight="1" x14ac:dyDescent="0.3">
      <c r="A144" s="6"/>
      <c r="B144" s="6"/>
      <c r="C144" s="13"/>
      <c r="D144" s="8"/>
    </row>
    <row r="145" spans="1:42" ht="23.1" customHeight="1" x14ac:dyDescent="0.3">
      <c r="A145" s="6"/>
      <c r="B145" s="6"/>
      <c r="C145" s="13"/>
      <c r="D145" s="8"/>
    </row>
    <row r="146" spans="1:42" ht="23.1" customHeight="1" x14ac:dyDescent="0.3">
      <c r="A146" s="6"/>
      <c r="B146" s="6"/>
      <c r="C146" s="13"/>
      <c r="D146" s="8"/>
    </row>
    <row r="147" spans="1:42" ht="23.1" customHeight="1" x14ac:dyDescent="0.3">
      <c r="A147" s="6"/>
      <c r="B147" s="6"/>
      <c r="C147" s="13"/>
      <c r="D147" s="8"/>
    </row>
    <row r="148" spans="1:42" ht="23.1" customHeight="1" x14ac:dyDescent="0.3">
      <c r="A148" s="9" t="s">
        <v>89</v>
      </c>
      <c r="B148" s="10"/>
      <c r="C148" s="11"/>
      <c r="D148" s="12"/>
      <c r="I148" t="e">
        <f t="shared" ref="I148:AP148" si="8">ROUNDDOWN(SUM(I134:I136), 0)</f>
        <v>#REF!</v>
      </c>
      <c r="J148">
        <f t="shared" si="8"/>
        <v>0</v>
      </c>
      <c r="K148">
        <f t="shared" si="8"/>
        <v>0</v>
      </c>
      <c r="L148">
        <f t="shared" si="8"/>
        <v>0</v>
      </c>
      <c r="M148">
        <f t="shared" si="8"/>
        <v>0</v>
      </c>
      <c r="N148">
        <f t="shared" si="8"/>
        <v>0</v>
      </c>
      <c r="O148">
        <f t="shared" si="8"/>
        <v>0</v>
      </c>
      <c r="P148">
        <f t="shared" si="8"/>
        <v>0</v>
      </c>
      <c r="Q148">
        <f t="shared" si="8"/>
        <v>0</v>
      </c>
      <c r="R148">
        <f t="shared" si="8"/>
        <v>0</v>
      </c>
      <c r="S148">
        <f t="shared" si="8"/>
        <v>0</v>
      </c>
      <c r="T148">
        <f t="shared" si="8"/>
        <v>0</v>
      </c>
      <c r="U148">
        <f t="shared" si="8"/>
        <v>0</v>
      </c>
      <c r="V148">
        <f t="shared" si="8"/>
        <v>0</v>
      </c>
      <c r="W148">
        <f t="shared" si="8"/>
        <v>0</v>
      </c>
      <c r="X148">
        <f t="shared" si="8"/>
        <v>0</v>
      </c>
      <c r="Y148">
        <f t="shared" si="8"/>
        <v>0</v>
      </c>
      <c r="Z148">
        <f t="shared" si="8"/>
        <v>0</v>
      </c>
      <c r="AA148">
        <f t="shared" si="8"/>
        <v>0</v>
      </c>
      <c r="AB148">
        <f t="shared" si="8"/>
        <v>0</v>
      </c>
      <c r="AC148">
        <f t="shared" si="8"/>
        <v>0</v>
      </c>
      <c r="AD148">
        <f t="shared" si="8"/>
        <v>0</v>
      </c>
      <c r="AE148">
        <f t="shared" si="8"/>
        <v>0</v>
      </c>
      <c r="AF148">
        <f t="shared" si="8"/>
        <v>0</v>
      </c>
      <c r="AG148">
        <f t="shared" si="8"/>
        <v>0</v>
      </c>
      <c r="AH148">
        <f t="shared" si="8"/>
        <v>0</v>
      </c>
      <c r="AI148">
        <f t="shared" si="8"/>
        <v>0</v>
      </c>
      <c r="AJ148">
        <f t="shared" si="8"/>
        <v>0</v>
      </c>
      <c r="AK148">
        <f t="shared" si="8"/>
        <v>0</v>
      </c>
      <c r="AL148">
        <f t="shared" si="8"/>
        <v>0</v>
      </c>
      <c r="AM148">
        <f t="shared" si="8"/>
        <v>0</v>
      </c>
      <c r="AN148">
        <f t="shared" si="8"/>
        <v>0</v>
      </c>
      <c r="AO148">
        <f t="shared" si="8"/>
        <v>0</v>
      </c>
      <c r="AP148">
        <f t="shared" si="8"/>
        <v>0</v>
      </c>
    </row>
    <row r="149" spans="1:42" ht="23.1" customHeight="1" x14ac:dyDescent="0.3">
      <c r="A149" s="41" t="s">
        <v>303</v>
      </c>
      <c r="B149" s="42"/>
      <c r="C149" s="42"/>
      <c r="D149" s="42"/>
    </row>
    <row r="150" spans="1:42" ht="23.1" customHeight="1" x14ac:dyDescent="0.3">
      <c r="A150" s="5" t="s">
        <v>188</v>
      </c>
      <c r="B150" s="5" t="s">
        <v>189</v>
      </c>
      <c r="C150" s="7" t="s">
        <v>71</v>
      </c>
      <c r="D150" s="8">
        <v>0</v>
      </c>
      <c r="F150" t="str">
        <f>""</f>
        <v/>
      </c>
      <c r="G150" s="1" t="s">
        <v>87</v>
      </c>
      <c r="H150">
        <v>1</v>
      </c>
      <c r="I150" t="e">
        <f>IF(G150="기계경비",#REF!, 0)</f>
        <v>#REF!</v>
      </c>
      <c r="J150">
        <f>IF(G150="운반비",#REF!, 0)</f>
        <v>0</v>
      </c>
      <c r="K150">
        <f>IF(G150="작업부산물",#REF!, 0)</f>
        <v>0</v>
      </c>
      <c r="L150">
        <f>IF(G150="관급",#REF!, 0)</f>
        <v>0</v>
      </c>
      <c r="M150">
        <f>IF(G150="외주비",#REF!, 0)</f>
        <v>0</v>
      </c>
      <c r="N150">
        <f>IF(G150="장비비",#REF!, 0)</f>
        <v>0</v>
      </c>
      <c r="O150">
        <f>IF(G150="폐기물처리비",#REF!, 0)</f>
        <v>0</v>
      </c>
      <c r="P150">
        <f>IF(G150="가설비",#REF!, 0)</f>
        <v>0</v>
      </c>
      <c r="Q150">
        <f>IF(G150="잡비제외분",#REF!, 0)</f>
        <v>0</v>
      </c>
      <c r="R150">
        <f>IF(G150="사급자재대",#REF!, 0)</f>
        <v>0</v>
      </c>
      <c r="S150">
        <f>IF(G150="관급자재대",#REF!, 0)</f>
        <v>0</v>
      </c>
      <c r="T150">
        <f>IF(G150="관급자 관급 자재대",#REF!, 0)</f>
        <v>0</v>
      </c>
      <c r="U150">
        <f>IF(G150="사용자항목2",#REF!, 0)</f>
        <v>0</v>
      </c>
      <c r="V150">
        <f>IF(G150="안전관리비",#REF!, 0)</f>
        <v>0</v>
      </c>
      <c r="W150">
        <f>IF(G150="품질관리비",#REF!, 0)</f>
        <v>0</v>
      </c>
      <c r="X150">
        <f>IF(G150="작업부산물(철거해체)",#REF!, 0)</f>
        <v>0</v>
      </c>
      <c r="Y150">
        <f>IF(G150="사용자항목6",#REF!, 0)</f>
        <v>0</v>
      </c>
      <c r="Z150">
        <f>IF(G150="사용자항목7",#REF!, 0)</f>
        <v>0</v>
      </c>
      <c r="AA150">
        <f>IF(G150="사용자항목8",#REF!, 0)</f>
        <v>0</v>
      </c>
      <c r="AB150">
        <f>IF(G150="사용자항목9",#REF!, 0)</f>
        <v>0</v>
      </c>
      <c r="AC150">
        <f>IF(G150="사용자항목10",#REF!, 0)</f>
        <v>0</v>
      </c>
      <c r="AD150">
        <f>IF(G150="사용자항목11",#REF!, 0)</f>
        <v>0</v>
      </c>
      <c r="AE150">
        <f>IF(G150="사용자항목12",#REF!, 0)</f>
        <v>0</v>
      </c>
      <c r="AF150">
        <f>IF(G150="사용자항목13",#REF!, 0)</f>
        <v>0</v>
      </c>
      <c r="AG150">
        <f>IF(G150="사용자항목14",#REF!, 0)</f>
        <v>0</v>
      </c>
      <c r="AH150">
        <f>IF(G150="사용자항목15",#REF!, 0)</f>
        <v>0</v>
      </c>
      <c r="AI150">
        <f>IF(G150="사용자항목16",#REF!, 0)</f>
        <v>0</v>
      </c>
      <c r="AJ150">
        <f>IF(G150="사용자항목17",#REF!, 0)</f>
        <v>0</v>
      </c>
      <c r="AK150">
        <f>IF(G150="사용자항목18",#REF!, 0)</f>
        <v>0</v>
      </c>
      <c r="AL150">
        <f>IF(G150="사용자항목19",#REF!, 0)</f>
        <v>0</v>
      </c>
      <c r="AP150" s="1" t="s">
        <v>190</v>
      </c>
    </row>
    <row r="151" spans="1:42" ht="23.1" customHeight="1" x14ac:dyDescent="0.3">
      <c r="A151" s="5" t="s">
        <v>188</v>
      </c>
      <c r="B151" s="5" t="s">
        <v>191</v>
      </c>
      <c r="C151" s="7" t="s">
        <v>71</v>
      </c>
      <c r="D151" s="8">
        <v>0</v>
      </c>
      <c r="F151" t="str">
        <f>""</f>
        <v/>
      </c>
      <c r="G151" s="1" t="s">
        <v>87</v>
      </c>
      <c r="H151">
        <v>1</v>
      </c>
      <c r="I151" t="e">
        <f>IF(G151="기계경비",#REF!, 0)</f>
        <v>#REF!</v>
      </c>
      <c r="J151">
        <f>IF(G151="운반비",#REF!, 0)</f>
        <v>0</v>
      </c>
      <c r="K151">
        <f>IF(G151="작업부산물",#REF!, 0)</f>
        <v>0</v>
      </c>
      <c r="L151">
        <f>IF(G151="관급",#REF!, 0)</f>
        <v>0</v>
      </c>
      <c r="M151">
        <f>IF(G151="외주비",#REF!, 0)</f>
        <v>0</v>
      </c>
      <c r="N151">
        <f>IF(G151="장비비",#REF!, 0)</f>
        <v>0</v>
      </c>
      <c r="O151">
        <f>IF(G151="폐기물처리비",#REF!, 0)</f>
        <v>0</v>
      </c>
      <c r="P151">
        <f>IF(G151="가설비",#REF!, 0)</f>
        <v>0</v>
      </c>
      <c r="Q151">
        <f>IF(G151="잡비제외분",#REF!, 0)</f>
        <v>0</v>
      </c>
      <c r="R151">
        <f>IF(G151="사급자재대",#REF!, 0)</f>
        <v>0</v>
      </c>
      <c r="S151">
        <f>IF(G151="관급자재대",#REF!, 0)</f>
        <v>0</v>
      </c>
      <c r="T151">
        <f>IF(G151="관급자 관급 자재대",#REF!, 0)</f>
        <v>0</v>
      </c>
      <c r="U151">
        <f>IF(G151="사용자항목2",#REF!, 0)</f>
        <v>0</v>
      </c>
      <c r="V151">
        <f>IF(G151="안전관리비",#REF!, 0)</f>
        <v>0</v>
      </c>
      <c r="W151">
        <f>IF(G151="품질관리비",#REF!, 0)</f>
        <v>0</v>
      </c>
      <c r="X151">
        <f>IF(G151="작업부산물(철거해체)",#REF!, 0)</f>
        <v>0</v>
      </c>
      <c r="Y151">
        <f>IF(G151="사용자항목6",#REF!, 0)</f>
        <v>0</v>
      </c>
      <c r="Z151">
        <f>IF(G151="사용자항목7",#REF!, 0)</f>
        <v>0</v>
      </c>
      <c r="AA151">
        <f>IF(G151="사용자항목8",#REF!, 0)</f>
        <v>0</v>
      </c>
      <c r="AB151">
        <f>IF(G151="사용자항목9",#REF!, 0)</f>
        <v>0</v>
      </c>
      <c r="AC151">
        <f>IF(G151="사용자항목10",#REF!, 0)</f>
        <v>0</v>
      </c>
      <c r="AD151">
        <f>IF(G151="사용자항목11",#REF!, 0)</f>
        <v>0</v>
      </c>
      <c r="AE151">
        <f>IF(G151="사용자항목12",#REF!, 0)</f>
        <v>0</v>
      </c>
      <c r="AF151">
        <f>IF(G151="사용자항목13",#REF!, 0)</f>
        <v>0</v>
      </c>
      <c r="AG151">
        <f>IF(G151="사용자항목14",#REF!, 0)</f>
        <v>0</v>
      </c>
      <c r="AH151">
        <f>IF(G151="사용자항목15",#REF!, 0)</f>
        <v>0</v>
      </c>
      <c r="AI151">
        <f>IF(G151="사용자항목16",#REF!, 0)</f>
        <v>0</v>
      </c>
      <c r="AJ151">
        <f>IF(G151="사용자항목17",#REF!, 0)</f>
        <v>0</v>
      </c>
      <c r="AK151">
        <f>IF(G151="사용자항목18",#REF!, 0)</f>
        <v>0</v>
      </c>
      <c r="AL151">
        <f>IF(G151="사용자항목19",#REF!, 0)</f>
        <v>0</v>
      </c>
    </row>
    <row r="152" spans="1:42" ht="23.1" customHeight="1" x14ac:dyDescent="0.3">
      <c r="A152" s="5" t="s">
        <v>188</v>
      </c>
      <c r="B152" s="5" t="s">
        <v>192</v>
      </c>
      <c r="C152" s="7" t="s">
        <v>71</v>
      </c>
      <c r="D152" s="8">
        <v>0</v>
      </c>
      <c r="F152" t="str">
        <f>""</f>
        <v/>
      </c>
      <c r="G152" s="1" t="s">
        <v>87</v>
      </c>
      <c r="H152">
        <v>1</v>
      </c>
      <c r="I152" t="e">
        <f>IF(G152="기계경비",#REF!, 0)</f>
        <v>#REF!</v>
      </c>
      <c r="J152">
        <f>IF(G152="운반비",#REF!, 0)</f>
        <v>0</v>
      </c>
      <c r="K152">
        <f>IF(G152="작업부산물",#REF!, 0)</f>
        <v>0</v>
      </c>
      <c r="L152">
        <f>IF(G152="관급",#REF!, 0)</f>
        <v>0</v>
      </c>
      <c r="M152">
        <f>IF(G152="외주비",#REF!, 0)</f>
        <v>0</v>
      </c>
      <c r="N152">
        <f>IF(G152="장비비",#REF!, 0)</f>
        <v>0</v>
      </c>
      <c r="O152">
        <f>IF(G152="폐기물처리비",#REF!, 0)</f>
        <v>0</v>
      </c>
      <c r="P152">
        <f>IF(G152="가설비",#REF!, 0)</f>
        <v>0</v>
      </c>
      <c r="Q152">
        <f>IF(G152="잡비제외분",#REF!, 0)</f>
        <v>0</v>
      </c>
      <c r="R152">
        <f>IF(G152="사급자재대",#REF!, 0)</f>
        <v>0</v>
      </c>
      <c r="S152">
        <f>IF(G152="관급자재대",#REF!, 0)</f>
        <v>0</v>
      </c>
      <c r="T152">
        <f>IF(G152="관급자 관급 자재대",#REF!, 0)</f>
        <v>0</v>
      </c>
      <c r="U152">
        <f>IF(G152="사용자항목2",#REF!, 0)</f>
        <v>0</v>
      </c>
      <c r="V152">
        <f>IF(G152="안전관리비",#REF!, 0)</f>
        <v>0</v>
      </c>
      <c r="W152">
        <f>IF(G152="품질관리비",#REF!, 0)</f>
        <v>0</v>
      </c>
      <c r="X152">
        <f>IF(G152="작업부산물(철거해체)",#REF!, 0)</f>
        <v>0</v>
      </c>
      <c r="Y152">
        <f>IF(G152="사용자항목6",#REF!, 0)</f>
        <v>0</v>
      </c>
      <c r="Z152">
        <f>IF(G152="사용자항목7",#REF!, 0)</f>
        <v>0</v>
      </c>
      <c r="AA152">
        <f>IF(G152="사용자항목8",#REF!, 0)</f>
        <v>0</v>
      </c>
      <c r="AB152">
        <f>IF(G152="사용자항목9",#REF!, 0)</f>
        <v>0</v>
      </c>
      <c r="AC152">
        <f>IF(G152="사용자항목10",#REF!, 0)</f>
        <v>0</v>
      </c>
      <c r="AD152">
        <f>IF(G152="사용자항목11",#REF!, 0)</f>
        <v>0</v>
      </c>
      <c r="AE152">
        <f>IF(G152="사용자항목12",#REF!, 0)</f>
        <v>0</v>
      </c>
      <c r="AF152">
        <f>IF(G152="사용자항목13",#REF!, 0)</f>
        <v>0</v>
      </c>
      <c r="AG152">
        <f>IF(G152="사용자항목14",#REF!, 0)</f>
        <v>0</v>
      </c>
      <c r="AH152">
        <f>IF(G152="사용자항목15",#REF!, 0)</f>
        <v>0</v>
      </c>
      <c r="AI152">
        <f>IF(G152="사용자항목16",#REF!, 0)</f>
        <v>0</v>
      </c>
      <c r="AJ152">
        <f>IF(G152="사용자항목17",#REF!, 0)</f>
        <v>0</v>
      </c>
      <c r="AK152">
        <f>IF(G152="사용자항목18",#REF!, 0)</f>
        <v>0</v>
      </c>
      <c r="AL152">
        <f>IF(G152="사용자항목19",#REF!, 0)</f>
        <v>0</v>
      </c>
    </row>
    <row r="153" spans="1:42" ht="23.1" customHeight="1" x14ac:dyDescent="0.3">
      <c r="A153" s="5" t="s">
        <v>188</v>
      </c>
      <c r="B153" s="5" t="s">
        <v>193</v>
      </c>
      <c r="C153" s="7" t="s">
        <v>71</v>
      </c>
      <c r="D153" s="8">
        <v>0</v>
      </c>
      <c r="F153" t="str">
        <f>""</f>
        <v/>
      </c>
      <c r="G153" s="1" t="s">
        <v>87</v>
      </c>
      <c r="H153">
        <v>1</v>
      </c>
      <c r="I153" t="e">
        <f>IF(G153="기계경비",#REF!, 0)</f>
        <v>#REF!</v>
      </c>
      <c r="J153">
        <f>IF(G153="운반비",#REF!, 0)</f>
        <v>0</v>
      </c>
      <c r="K153">
        <f>IF(G153="작업부산물",#REF!, 0)</f>
        <v>0</v>
      </c>
      <c r="L153">
        <f>IF(G153="관급",#REF!, 0)</f>
        <v>0</v>
      </c>
      <c r="M153">
        <f>IF(G153="외주비",#REF!, 0)</f>
        <v>0</v>
      </c>
      <c r="N153">
        <f>IF(G153="장비비",#REF!, 0)</f>
        <v>0</v>
      </c>
      <c r="O153">
        <f>IF(G153="폐기물처리비",#REF!, 0)</f>
        <v>0</v>
      </c>
      <c r="P153">
        <f>IF(G153="가설비",#REF!, 0)</f>
        <v>0</v>
      </c>
      <c r="Q153">
        <f>IF(G153="잡비제외분",#REF!, 0)</f>
        <v>0</v>
      </c>
      <c r="R153">
        <f>IF(G153="사급자재대",#REF!, 0)</f>
        <v>0</v>
      </c>
      <c r="S153">
        <f>IF(G153="관급자재대",#REF!, 0)</f>
        <v>0</v>
      </c>
      <c r="T153">
        <f>IF(G153="관급자 관급 자재대",#REF!, 0)</f>
        <v>0</v>
      </c>
      <c r="U153">
        <f>IF(G153="사용자항목2",#REF!, 0)</f>
        <v>0</v>
      </c>
      <c r="V153">
        <f>IF(G153="안전관리비",#REF!, 0)</f>
        <v>0</v>
      </c>
      <c r="W153">
        <f>IF(G153="품질관리비",#REF!, 0)</f>
        <v>0</v>
      </c>
      <c r="X153">
        <f>IF(G153="작업부산물(철거해체)",#REF!, 0)</f>
        <v>0</v>
      </c>
      <c r="Y153">
        <f>IF(G153="사용자항목6",#REF!, 0)</f>
        <v>0</v>
      </c>
      <c r="Z153">
        <f>IF(G153="사용자항목7",#REF!, 0)</f>
        <v>0</v>
      </c>
      <c r="AA153">
        <f>IF(G153="사용자항목8",#REF!, 0)</f>
        <v>0</v>
      </c>
      <c r="AB153">
        <f>IF(G153="사용자항목9",#REF!, 0)</f>
        <v>0</v>
      </c>
      <c r="AC153">
        <f>IF(G153="사용자항목10",#REF!, 0)</f>
        <v>0</v>
      </c>
      <c r="AD153">
        <f>IF(G153="사용자항목11",#REF!, 0)</f>
        <v>0</v>
      </c>
      <c r="AE153">
        <f>IF(G153="사용자항목12",#REF!, 0)</f>
        <v>0</v>
      </c>
      <c r="AF153">
        <f>IF(G153="사용자항목13",#REF!, 0)</f>
        <v>0</v>
      </c>
      <c r="AG153">
        <f>IF(G153="사용자항목14",#REF!, 0)</f>
        <v>0</v>
      </c>
      <c r="AH153">
        <f>IF(G153="사용자항목15",#REF!, 0)</f>
        <v>0</v>
      </c>
      <c r="AI153">
        <f>IF(G153="사용자항목16",#REF!, 0)</f>
        <v>0</v>
      </c>
      <c r="AJ153">
        <f>IF(G153="사용자항목17",#REF!, 0)</f>
        <v>0</v>
      </c>
      <c r="AK153">
        <f>IF(G153="사용자항목18",#REF!, 0)</f>
        <v>0</v>
      </c>
      <c r="AL153">
        <f>IF(G153="사용자항목19",#REF!, 0)</f>
        <v>0</v>
      </c>
    </row>
    <row r="154" spans="1:42" ht="23.1" customHeight="1" x14ac:dyDescent="0.3">
      <c r="A154" s="6"/>
      <c r="B154" s="6"/>
      <c r="C154" s="13"/>
      <c r="D154" s="8"/>
    </row>
    <row r="155" spans="1:42" ht="23.1" customHeight="1" x14ac:dyDescent="0.3">
      <c r="A155" s="6"/>
      <c r="B155" s="6"/>
      <c r="C155" s="13"/>
      <c r="D155" s="8"/>
    </row>
    <row r="156" spans="1:42" ht="23.1" customHeight="1" x14ac:dyDescent="0.3">
      <c r="A156" s="6"/>
      <c r="B156" s="6"/>
      <c r="C156" s="13"/>
      <c r="D156" s="8"/>
    </row>
    <row r="157" spans="1:42" ht="23.1" customHeight="1" x14ac:dyDescent="0.3">
      <c r="A157" s="6"/>
      <c r="B157" s="6"/>
      <c r="C157" s="13"/>
      <c r="D157" s="8"/>
    </row>
    <row r="158" spans="1:42" ht="23.1" customHeight="1" x14ac:dyDescent="0.3">
      <c r="A158" s="6"/>
      <c r="B158" s="6"/>
      <c r="C158" s="13"/>
      <c r="D158" s="8"/>
    </row>
    <row r="159" spans="1:42" ht="23.1" customHeight="1" x14ac:dyDescent="0.3">
      <c r="A159" s="6"/>
      <c r="B159" s="6"/>
      <c r="C159" s="13"/>
      <c r="D159" s="8"/>
    </row>
    <row r="160" spans="1:42" ht="23.1" customHeight="1" x14ac:dyDescent="0.3">
      <c r="A160" s="6"/>
      <c r="B160" s="6"/>
      <c r="C160" s="13"/>
      <c r="D160" s="8"/>
    </row>
    <row r="161" spans="1:42" ht="23.1" customHeight="1" x14ac:dyDescent="0.3">
      <c r="A161" s="6"/>
      <c r="B161" s="6"/>
      <c r="C161" s="13"/>
      <c r="D161" s="8"/>
    </row>
    <row r="162" spans="1:42" ht="23.1" customHeight="1" x14ac:dyDescent="0.3">
      <c r="A162" s="6"/>
      <c r="B162" s="6"/>
      <c r="C162" s="13"/>
      <c r="D162" s="8"/>
    </row>
    <row r="163" spans="1:42" ht="23.1" customHeight="1" x14ac:dyDescent="0.3">
      <c r="A163" s="6"/>
      <c r="B163" s="6"/>
      <c r="C163" s="13"/>
      <c r="D163" s="8"/>
    </row>
    <row r="164" spans="1:42" ht="23.1" customHeight="1" x14ac:dyDescent="0.3">
      <c r="A164" s="9" t="s">
        <v>89</v>
      </c>
      <c r="B164" s="10"/>
      <c r="C164" s="11"/>
      <c r="D164" s="12"/>
      <c r="I164" t="e">
        <f t="shared" ref="I164:AP164" si="9">ROUNDDOWN(SUM(I150:I153), 0)</f>
        <v>#REF!</v>
      </c>
      <c r="J164">
        <f t="shared" si="9"/>
        <v>0</v>
      </c>
      <c r="K164">
        <f t="shared" si="9"/>
        <v>0</v>
      </c>
      <c r="L164">
        <f t="shared" si="9"/>
        <v>0</v>
      </c>
      <c r="M164">
        <f t="shared" si="9"/>
        <v>0</v>
      </c>
      <c r="N164">
        <f t="shared" si="9"/>
        <v>0</v>
      </c>
      <c r="O164">
        <f t="shared" si="9"/>
        <v>0</v>
      </c>
      <c r="P164">
        <f t="shared" si="9"/>
        <v>0</v>
      </c>
      <c r="Q164">
        <f t="shared" si="9"/>
        <v>0</v>
      </c>
      <c r="R164">
        <f t="shared" si="9"/>
        <v>0</v>
      </c>
      <c r="S164">
        <f t="shared" si="9"/>
        <v>0</v>
      </c>
      <c r="T164">
        <f t="shared" si="9"/>
        <v>0</v>
      </c>
      <c r="U164">
        <f t="shared" si="9"/>
        <v>0</v>
      </c>
      <c r="V164">
        <f t="shared" si="9"/>
        <v>0</v>
      </c>
      <c r="W164">
        <f t="shared" si="9"/>
        <v>0</v>
      </c>
      <c r="X164">
        <f t="shared" si="9"/>
        <v>0</v>
      </c>
      <c r="Y164">
        <f t="shared" si="9"/>
        <v>0</v>
      </c>
      <c r="Z164">
        <f t="shared" si="9"/>
        <v>0</v>
      </c>
      <c r="AA164">
        <f t="shared" si="9"/>
        <v>0</v>
      </c>
      <c r="AB164">
        <f t="shared" si="9"/>
        <v>0</v>
      </c>
      <c r="AC164">
        <f t="shared" si="9"/>
        <v>0</v>
      </c>
      <c r="AD164">
        <f t="shared" si="9"/>
        <v>0</v>
      </c>
      <c r="AE164">
        <f t="shared" si="9"/>
        <v>0</v>
      </c>
      <c r="AF164">
        <f t="shared" si="9"/>
        <v>0</v>
      </c>
      <c r="AG164">
        <f t="shared" si="9"/>
        <v>0</v>
      </c>
      <c r="AH164">
        <f t="shared" si="9"/>
        <v>0</v>
      </c>
      <c r="AI164">
        <f t="shared" si="9"/>
        <v>0</v>
      </c>
      <c r="AJ164">
        <f t="shared" si="9"/>
        <v>0</v>
      </c>
      <c r="AK164">
        <f t="shared" si="9"/>
        <v>0</v>
      </c>
      <c r="AL164">
        <f t="shared" si="9"/>
        <v>0</v>
      </c>
      <c r="AM164">
        <f t="shared" si="9"/>
        <v>0</v>
      </c>
      <c r="AN164">
        <f t="shared" si="9"/>
        <v>0</v>
      </c>
      <c r="AO164">
        <f t="shared" si="9"/>
        <v>0</v>
      </c>
      <c r="AP164">
        <f t="shared" si="9"/>
        <v>0</v>
      </c>
    </row>
    <row r="165" spans="1:42" ht="23.1" customHeight="1" x14ac:dyDescent="0.3">
      <c r="A165" s="41" t="s">
        <v>304</v>
      </c>
      <c r="B165" s="42"/>
      <c r="C165" s="42"/>
      <c r="D165" s="42"/>
    </row>
    <row r="166" spans="1:42" ht="23.1" customHeight="1" x14ac:dyDescent="0.3">
      <c r="A166" s="5" t="s">
        <v>65</v>
      </c>
      <c r="B166" s="5" t="s">
        <v>66</v>
      </c>
      <c r="C166" s="7" t="s">
        <v>5</v>
      </c>
      <c r="D166" s="8">
        <v>0</v>
      </c>
      <c r="F166" t="str">
        <f>"01"</f>
        <v>01</v>
      </c>
      <c r="G166" s="1" t="s">
        <v>87</v>
      </c>
      <c r="H166">
        <v>1</v>
      </c>
      <c r="I166" t="e">
        <f>IF(G166="기계경비",#REF!, 0)</f>
        <v>#REF!</v>
      </c>
      <c r="J166">
        <f>IF(G166="운반비",#REF!, 0)</f>
        <v>0</v>
      </c>
      <c r="K166">
        <f>IF(G166="작업부산물",#REF!, 0)</f>
        <v>0</v>
      </c>
      <c r="L166">
        <f>IF(G166="관급",#REF!, 0)</f>
        <v>0</v>
      </c>
      <c r="M166">
        <f>IF(G166="외주비",#REF!, 0)</f>
        <v>0</v>
      </c>
      <c r="N166">
        <f>IF(G166="장비비",#REF!, 0)</f>
        <v>0</v>
      </c>
      <c r="O166">
        <f>IF(G166="폐기물처리비",#REF!, 0)</f>
        <v>0</v>
      </c>
      <c r="P166">
        <f>IF(G166="가설비",#REF!, 0)</f>
        <v>0</v>
      </c>
      <c r="Q166">
        <f>IF(G166="잡비제외분",#REF!, 0)</f>
        <v>0</v>
      </c>
      <c r="R166">
        <f>IF(G166="사급자재대",#REF!, 0)</f>
        <v>0</v>
      </c>
      <c r="S166">
        <f>IF(G166="관급자재대",#REF!, 0)</f>
        <v>0</v>
      </c>
      <c r="T166">
        <f>IF(G166="관급자 관급 자재대",#REF!, 0)</f>
        <v>0</v>
      </c>
      <c r="U166">
        <f>IF(G166="사용자항목2",#REF!, 0)</f>
        <v>0</v>
      </c>
      <c r="V166">
        <f>IF(G166="안전관리비",#REF!, 0)</f>
        <v>0</v>
      </c>
      <c r="W166">
        <f>IF(G166="품질관리비",#REF!, 0)</f>
        <v>0</v>
      </c>
      <c r="X166">
        <f>IF(G166="작업부산물(철거해체)",#REF!, 0)</f>
        <v>0</v>
      </c>
      <c r="Y166">
        <f>IF(G166="사용자항목6",#REF!, 0)</f>
        <v>0</v>
      </c>
      <c r="Z166">
        <f>IF(G166="사용자항목7",#REF!, 0)</f>
        <v>0</v>
      </c>
      <c r="AA166">
        <f>IF(G166="사용자항목8",#REF!, 0)</f>
        <v>0</v>
      </c>
      <c r="AB166">
        <f>IF(G166="사용자항목9",#REF!, 0)</f>
        <v>0</v>
      </c>
      <c r="AC166">
        <f>IF(G166="사용자항목10",#REF!, 0)</f>
        <v>0</v>
      </c>
      <c r="AD166">
        <f>IF(G166="사용자항목11",#REF!, 0)</f>
        <v>0</v>
      </c>
      <c r="AE166">
        <f>IF(G166="사용자항목12",#REF!, 0)</f>
        <v>0</v>
      </c>
      <c r="AF166">
        <f>IF(G166="사용자항목13",#REF!, 0)</f>
        <v>0</v>
      </c>
      <c r="AG166">
        <f>IF(G166="사용자항목14",#REF!, 0)</f>
        <v>0</v>
      </c>
      <c r="AH166">
        <f>IF(G166="사용자항목15",#REF!, 0)</f>
        <v>0</v>
      </c>
      <c r="AI166">
        <f>IF(G166="사용자항목16",#REF!, 0)</f>
        <v>0</v>
      </c>
      <c r="AJ166">
        <f>IF(G166="사용자항목17",#REF!, 0)</f>
        <v>0</v>
      </c>
      <c r="AK166">
        <f>IF(G166="사용자항목18",#REF!, 0)</f>
        <v>0</v>
      </c>
      <c r="AL166">
        <f>IF(G166="사용자항목19",#REF!, 0)</f>
        <v>0</v>
      </c>
      <c r="AP166" s="1" t="s">
        <v>67</v>
      </c>
    </row>
    <row r="167" spans="1:42" ht="23.1" customHeight="1" x14ac:dyDescent="0.3">
      <c r="A167" s="5" t="s">
        <v>68</v>
      </c>
      <c r="B167" s="5" t="s">
        <v>66</v>
      </c>
      <c r="C167" s="7" t="s">
        <v>5</v>
      </c>
      <c r="D167" s="8">
        <v>0</v>
      </c>
      <c r="F167" t="str">
        <f>"01"</f>
        <v>01</v>
      </c>
      <c r="G167" s="1" t="s">
        <v>87</v>
      </c>
      <c r="H167">
        <v>1</v>
      </c>
      <c r="I167" t="e">
        <f>IF(G167="기계경비",#REF!, 0)</f>
        <v>#REF!</v>
      </c>
      <c r="J167">
        <f>IF(G167="운반비",#REF!, 0)</f>
        <v>0</v>
      </c>
      <c r="K167">
        <f>IF(G167="작업부산물",#REF!, 0)</f>
        <v>0</v>
      </c>
      <c r="L167">
        <f>IF(G167="관급",#REF!, 0)</f>
        <v>0</v>
      </c>
      <c r="M167">
        <f>IF(G167="외주비",#REF!, 0)</f>
        <v>0</v>
      </c>
      <c r="N167">
        <f>IF(G167="장비비",#REF!, 0)</f>
        <v>0</v>
      </c>
      <c r="O167">
        <f>IF(G167="폐기물처리비",#REF!, 0)</f>
        <v>0</v>
      </c>
      <c r="P167">
        <f>IF(G167="가설비",#REF!, 0)</f>
        <v>0</v>
      </c>
      <c r="Q167">
        <f>IF(G167="잡비제외분",#REF!, 0)</f>
        <v>0</v>
      </c>
      <c r="R167">
        <f>IF(G167="사급자재대",#REF!, 0)</f>
        <v>0</v>
      </c>
      <c r="S167">
        <f>IF(G167="관급자재대",#REF!, 0)</f>
        <v>0</v>
      </c>
      <c r="T167">
        <f>IF(G167="관급자 관급 자재대",#REF!, 0)</f>
        <v>0</v>
      </c>
      <c r="U167">
        <f>IF(G167="사용자항목2",#REF!, 0)</f>
        <v>0</v>
      </c>
      <c r="V167">
        <f>IF(G167="안전관리비",#REF!, 0)</f>
        <v>0</v>
      </c>
      <c r="W167">
        <f>IF(G167="품질관리비",#REF!, 0)</f>
        <v>0</v>
      </c>
      <c r="X167">
        <f>IF(G167="작업부산물(철거해체)",#REF!, 0)</f>
        <v>0</v>
      </c>
      <c r="Y167">
        <f>IF(G167="사용자항목6",#REF!, 0)</f>
        <v>0</v>
      </c>
      <c r="Z167">
        <f>IF(G167="사용자항목7",#REF!, 0)</f>
        <v>0</v>
      </c>
      <c r="AA167">
        <f>IF(G167="사용자항목8",#REF!, 0)</f>
        <v>0</v>
      </c>
      <c r="AB167">
        <f>IF(G167="사용자항목9",#REF!, 0)</f>
        <v>0</v>
      </c>
      <c r="AC167">
        <f>IF(G167="사용자항목10",#REF!, 0)</f>
        <v>0</v>
      </c>
      <c r="AD167">
        <f>IF(G167="사용자항목11",#REF!, 0)</f>
        <v>0</v>
      </c>
      <c r="AE167">
        <f>IF(G167="사용자항목12",#REF!, 0)</f>
        <v>0</v>
      </c>
      <c r="AF167">
        <f>IF(G167="사용자항목13",#REF!, 0)</f>
        <v>0</v>
      </c>
      <c r="AG167">
        <f>IF(G167="사용자항목14",#REF!, 0)</f>
        <v>0</v>
      </c>
      <c r="AH167">
        <f>IF(G167="사용자항목15",#REF!, 0)</f>
        <v>0</v>
      </c>
      <c r="AI167">
        <f>IF(G167="사용자항목16",#REF!, 0)</f>
        <v>0</v>
      </c>
      <c r="AJ167">
        <f>IF(G167="사용자항목17",#REF!, 0)</f>
        <v>0</v>
      </c>
      <c r="AK167">
        <f>IF(G167="사용자항목18",#REF!, 0)</f>
        <v>0</v>
      </c>
      <c r="AL167">
        <f>IF(G167="사용자항목19",#REF!, 0)</f>
        <v>0</v>
      </c>
      <c r="AP167" s="1" t="s">
        <v>67</v>
      </c>
    </row>
    <row r="168" spans="1:42" ht="23.1" customHeight="1" x14ac:dyDescent="0.3">
      <c r="A168" s="5" t="s">
        <v>194</v>
      </c>
      <c r="B168" s="5" t="s">
        <v>195</v>
      </c>
      <c r="C168" s="7" t="s">
        <v>71</v>
      </c>
      <c r="D168" s="8">
        <v>0</v>
      </c>
      <c r="F168" t="str">
        <f>""</f>
        <v/>
      </c>
      <c r="G168" s="1" t="s">
        <v>87</v>
      </c>
      <c r="H168">
        <v>1</v>
      </c>
      <c r="I168" t="e">
        <f>IF(G168="기계경비",#REF!, 0)</f>
        <v>#REF!</v>
      </c>
      <c r="J168">
        <f>IF(G168="운반비",#REF!, 0)</f>
        <v>0</v>
      </c>
      <c r="K168">
        <f>IF(G168="작업부산물",#REF!, 0)</f>
        <v>0</v>
      </c>
      <c r="L168">
        <f>IF(G168="관급",#REF!, 0)</f>
        <v>0</v>
      </c>
      <c r="M168">
        <f>IF(G168="외주비",#REF!, 0)</f>
        <v>0</v>
      </c>
      <c r="N168">
        <f>IF(G168="장비비",#REF!, 0)</f>
        <v>0</v>
      </c>
      <c r="O168">
        <f>IF(G168="폐기물처리비",#REF!, 0)</f>
        <v>0</v>
      </c>
      <c r="P168">
        <f>IF(G168="가설비",#REF!, 0)</f>
        <v>0</v>
      </c>
      <c r="Q168">
        <f>IF(G168="잡비제외분",#REF!, 0)</f>
        <v>0</v>
      </c>
      <c r="R168">
        <f>IF(G168="사급자재대",#REF!, 0)</f>
        <v>0</v>
      </c>
      <c r="S168">
        <f>IF(G168="관급자재대",#REF!, 0)</f>
        <v>0</v>
      </c>
      <c r="T168">
        <f>IF(G168="관급자 관급 자재대",#REF!, 0)</f>
        <v>0</v>
      </c>
      <c r="U168">
        <f>IF(G168="사용자항목2",#REF!, 0)</f>
        <v>0</v>
      </c>
      <c r="V168">
        <f>IF(G168="안전관리비",#REF!, 0)</f>
        <v>0</v>
      </c>
      <c r="W168">
        <f>IF(G168="품질관리비",#REF!, 0)</f>
        <v>0</v>
      </c>
      <c r="X168">
        <f>IF(G168="작업부산물(철거해체)",#REF!, 0)</f>
        <v>0</v>
      </c>
      <c r="Y168">
        <f>IF(G168="사용자항목6",#REF!, 0)</f>
        <v>0</v>
      </c>
      <c r="Z168">
        <f>IF(G168="사용자항목7",#REF!, 0)</f>
        <v>0</v>
      </c>
      <c r="AA168">
        <f>IF(G168="사용자항목8",#REF!, 0)</f>
        <v>0</v>
      </c>
      <c r="AB168">
        <f>IF(G168="사용자항목9",#REF!, 0)</f>
        <v>0</v>
      </c>
      <c r="AC168">
        <f>IF(G168="사용자항목10",#REF!, 0)</f>
        <v>0</v>
      </c>
      <c r="AD168">
        <f>IF(G168="사용자항목11",#REF!, 0)</f>
        <v>0</v>
      </c>
      <c r="AE168">
        <f>IF(G168="사용자항목12",#REF!, 0)</f>
        <v>0</v>
      </c>
      <c r="AF168">
        <f>IF(G168="사용자항목13",#REF!, 0)</f>
        <v>0</v>
      </c>
      <c r="AG168">
        <f>IF(G168="사용자항목14",#REF!, 0)</f>
        <v>0</v>
      </c>
      <c r="AH168">
        <f>IF(G168="사용자항목15",#REF!, 0)</f>
        <v>0</v>
      </c>
      <c r="AI168">
        <f>IF(G168="사용자항목16",#REF!, 0)</f>
        <v>0</v>
      </c>
      <c r="AJ168">
        <f>IF(G168="사용자항목17",#REF!, 0)</f>
        <v>0</v>
      </c>
      <c r="AK168">
        <f>IF(G168="사용자항목18",#REF!, 0)</f>
        <v>0</v>
      </c>
      <c r="AL168">
        <f>IF(G168="사용자항목19",#REF!, 0)</f>
        <v>0</v>
      </c>
    </row>
    <row r="169" spans="1:42" ht="23.1" customHeight="1" x14ac:dyDescent="0.3">
      <c r="A169" s="6"/>
      <c r="B169" s="6"/>
      <c r="C169" s="13"/>
      <c r="D169" s="8"/>
    </row>
    <row r="170" spans="1:42" ht="23.1" customHeight="1" x14ac:dyDescent="0.3">
      <c r="A170" s="6"/>
      <c r="B170" s="6"/>
      <c r="C170" s="13"/>
      <c r="D170" s="8"/>
    </row>
    <row r="171" spans="1:42" ht="23.1" customHeight="1" x14ac:dyDescent="0.3">
      <c r="A171" s="6"/>
      <c r="B171" s="6"/>
      <c r="C171" s="13"/>
      <c r="D171" s="8"/>
    </row>
    <row r="172" spans="1:42" ht="23.1" customHeight="1" x14ac:dyDescent="0.3">
      <c r="A172" s="6"/>
      <c r="B172" s="6"/>
      <c r="C172" s="13"/>
      <c r="D172" s="8"/>
    </row>
    <row r="173" spans="1:42" ht="23.1" customHeight="1" x14ac:dyDescent="0.3">
      <c r="A173" s="6"/>
      <c r="B173" s="6"/>
      <c r="C173" s="13"/>
      <c r="D173" s="8"/>
    </row>
    <row r="174" spans="1:42" ht="23.1" customHeight="1" x14ac:dyDescent="0.3">
      <c r="A174" s="6"/>
      <c r="B174" s="6"/>
      <c r="C174" s="13"/>
      <c r="D174" s="8"/>
    </row>
    <row r="175" spans="1:42" ht="23.1" customHeight="1" x14ac:dyDescent="0.3">
      <c r="A175" s="6"/>
      <c r="B175" s="6"/>
      <c r="C175" s="13"/>
      <c r="D175" s="8"/>
    </row>
    <row r="176" spans="1:42" ht="23.1" customHeight="1" x14ac:dyDescent="0.3">
      <c r="A176" s="6"/>
      <c r="B176" s="6"/>
      <c r="C176" s="13"/>
      <c r="D176" s="8"/>
    </row>
    <row r="177" spans="1:42" ht="23.1" customHeight="1" x14ac:dyDescent="0.3">
      <c r="A177" s="6"/>
      <c r="B177" s="6"/>
      <c r="C177" s="13"/>
      <c r="D177" s="8"/>
    </row>
    <row r="178" spans="1:42" ht="23.1" customHeight="1" x14ac:dyDescent="0.3">
      <c r="A178" s="6"/>
      <c r="B178" s="6"/>
      <c r="C178" s="13"/>
      <c r="D178" s="8"/>
    </row>
    <row r="179" spans="1:42" ht="23.1" customHeight="1" x14ac:dyDescent="0.3">
      <c r="A179" s="6"/>
      <c r="B179" s="6"/>
      <c r="C179" s="13"/>
      <c r="D179" s="8"/>
    </row>
    <row r="180" spans="1:42" ht="23.1" customHeight="1" x14ac:dyDescent="0.3">
      <c r="A180" s="9" t="s">
        <v>89</v>
      </c>
      <c r="B180" s="10"/>
      <c r="C180" s="11"/>
      <c r="D180" s="12"/>
      <c r="I180" t="e">
        <f t="shared" ref="I180:AP180" si="10">ROUNDDOWN(SUM(I166:I168), 0)</f>
        <v>#REF!</v>
      </c>
      <c r="J180">
        <f t="shared" si="10"/>
        <v>0</v>
      </c>
      <c r="K180">
        <f t="shared" si="10"/>
        <v>0</v>
      </c>
      <c r="L180">
        <f t="shared" si="10"/>
        <v>0</v>
      </c>
      <c r="M180">
        <f t="shared" si="10"/>
        <v>0</v>
      </c>
      <c r="N180">
        <f t="shared" si="10"/>
        <v>0</v>
      </c>
      <c r="O180">
        <f t="shared" si="10"/>
        <v>0</v>
      </c>
      <c r="P180">
        <f t="shared" si="10"/>
        <v>0</v>
      </c>
      <c r="Q180">
        <f t="shared" si="10"/>
        <v>0</v>
      </c>
      <c r="R180">
        <f t="shared" si="10"/>
        <v>0</v>
      </c>
      <c r="S180">
        <f t="shared" si="10"/>
        <v>0</v>
      </c>
      <c r="T180">
        <f t="shared" si="10"/>
        <v>0</v>
      </c>
      <c r="U180">
        <f t="shared" si="10"/>
        <v>0</v>
      </c>
      <c r="V180">
        <f t="shared" si="10"/>
        <v>0</v>
      </c>
      <c r="W180">
        <f t="shared" si="10"/>
        <v>0</v>
      </c>
      <c r="X180">
        <f t="shared" si="10"/>
        <v>0</v>
      </c>
      <c r="Y180">
        <f t="shared" si="10"/>
        <v>0</v>
      </c>
      <c r="Z180">
        <f t="shared" si="10"/>
        <v>0</v>
      </c>
      <c r="AA180">
        <f t="shared" si="10"/>
        <v>0</v>
      </c>
      <c r="AB180">
        <f t="shared" si="10"/>
        <v>0</v>
      </c>
      <c r="AC180">
        <f t="shared" si="10"/>
        <v>0</v>
      </c>
      <c r="AD180">
        <f t="shared" si="10"/>
        <v>0</v>
      </c>
      <c r="AE180">
        <f t="shared" si="10"/>
        <v>0</v>
      </c>
      <c r="AF180">
        <f t="shared" si="10"/>
        <v>0</v>
      </c>
      <c r="AG180">
        <f t="shared" si="10"/>
        <v>0</v>
      </c>
      <c r="AH180">
        <f t="shared" si="10"/>
        <v>0</v>
      </c>
      <c r="AI180">
        <f t="shared" si="10"/>
        <v>0</v>
      </c>
      <c r="AJ180">
        <f t="shared" si="10"/>
        <v>0</v>
      </c>
      <c r="AK180">
        <f t="shared" si="10"/>
        <v>0</v>
      </c>
      <c r="AL180">
        <f t="shared" si="10"/>
        <v>0</v>
      </c>
      <c r="AM180">
        <f t="shared" si="10"/>
        <v>0</v>
      </c>
      <c r="AN180">
        <f t="shared" si="10"/>
        <v>0</v>
      </c>
      <c r="AO180">
        <f t="shared" si="10"/>
        <v>0</v>
      </c>
      <c r="AP180">
        <f t="shared" si="10"/>
        <v>0</v>
      </c>
    </row>
    <row r="181" spans="1:42" ht="23.1" customHeight="1" x14ac:dyDescent="0.3">
      <c r="A181" s="41" t="s">
        <v>305</v>
      </c>
      <c r="B181" s="42"/>
      <c r="C181" s="42"/>
      <c r="D181" s="42"/>
    </row>
    <row r="182" spans="1:42" ht="23.1" customHeight="1" x14ac:dyDescent="0.3">
      <c r="A182" s="5" t="s">
        <v>24</v>
      </c>
      <c r="B182" s="5" t="s">
        <v>24</v>
      </c>
      <c r="C182" s="7" t="s">
        <v>13</v>
      </c>
      <c r="D182" s="8">
        <v>64.72</v>
      </c>
      <c r="F182" t="str">
        <f>"01"</f>
        <v>01</v>
      </c>
      <c r="G182" s="1" t="s">
        <v>87</v>
      </c>
      <c r="H182">
        <v>1</v>
      </c>
      <c r="I182" t="e">
        <f>IF(G182="기계경비",#REF!, 0)</f>
        <v>#REF!</v>
      </c>
      <c r="J182">
        <f>IF(G182="운반비",#REF!, 0)</f>
        <v>0</v>
      </c>
      <c r="K182">
        <f>IF(G182="작업부산물",#REF!, 0)</f>
        <v>0</v>
      </c>
      <c r="L182">
        <f>IF(G182="관급",#REF!, 0)</f>
        <v>0</v>
      </c>
      <c r="M182">
        <f>IF(G182="외주비",#REF!, 0)</f>
        <v>0</v>
      </c>
      <c r="N182">
        <f>IF(G182="장비비",#REF!, 0)</f>
        <v>0</v>
      </c>
      <c r="O182">
        <f>IF(G182="폐기물처리비",#REF!, 0)</f>
        <v>0</v>
      </c>
      <c r="P182">
        <f>IF(G182="가설비",#REF!, 0)</f>
        <v>0</v>
      </c>
      <c r="Q182">
        <f>IF(G182="잡비제외분",#REF!, 0)</f>
        <v>0</v>
      </c>
      <c r="R182">
        <f>IF(G182="사급자재대",#REF!, 0)</f>
        <v>0</v>
      </c>
      <c r="S182">
        <f>IF(G182="관급자재대",#REF!, 0)</f>
        <v>0</v>
      </c>
      <c r="T182">
        <f>IF(G182="관급자 관급 자재대",#REF!, 0)</f>
        <v>0</v>
      </c>
      <c r="U182">
        <f>IF(G182="사용자항목2",#REF!, 0)</f>
        <v>0</v>
      </c>
      <c r="V182">
        <f>IF(G182="안전관리비",#REF!, 0)</f>
        <v>0</v>
      </c>
      <c r="W182">
        <f>IF(G182="품질관리비",#REF!, 0)</f>
        <v>0</v>
      </c>
      <c r="X182">
        <f>IF(G182="작업부산물(철거해체)",#REF!, 0)</f>
        <v>0</v>
      </c>
      <c r="Y182">
        <f>IF(G182="사용자항목6",#REF!, 0)</f>
        <v>0</v>
      </c>
      <c r="Z182">
        <f>IF(G182="사용자항목7",#REF!, 0)</f>
        <v>0</v>
      </c>
      <c r="AA182">
        <f>IF(G182="사용자항목8",#REF!, 0)</f>
        <v>0</v>
      </c>
      <c r="AB182">
        <f>IF(G182="사용자항목9",#REF!, 0)</f>
        <v>0</v>
      </c>
      <c r="AC182">
        <f>IF(G182="사용자항목10",#REF!, 0)</f>
        <v>0</v>
      </c>
      <c r="AD182">
        <f>IF(G182="사용자항목11",#REF!, 0)</f>
        <v>0</v>
      </c>
      <c r="AE182">
        <f>IF(G182="사용자항목12",#REF!, 0)</f>
        <v>0</v>
      </c>
      <c r="AF182">
        <f>IF(G182="사용자항목13",#REF!, 0)</f>
        <v>0</v>
      </c>
      <c r="AG182">
        <f>IF(G182="사용자항목14",#REF!, 0)</f>
        <v>0</v>
      </c>
      <c r="AH182">
        <f>IF(G182="사용자항목15",#REF!, 0)</f>
        <v>0</v>
      </c>
      <c r="AI182">
        <f>IF(G182="사용자항목16",#REF!, 0)</f>
        <v>0</v>
      </c>
      <c r="AJ182">
        <f>IF(G182="사용자항목17",#REF!, 0)</f>
        <v>0</v>
      </c>
      <c r="AK182">
        <f>IF(G182="사용자항목18",#REF!, 0)</f>
        <v>0</v>
      </c>
      <c r="AL182">
        <f>IF(G182="사용자항목19",#REF!, 0)</f>
        <v>0</v>
      </c>
    </row>
    <row r="183" spans="1:42" ht="23.1" customHeight="1" x14ac:dyDescent="0.3">
      <c r="A183" s="5" t="s">
        <v>30</v>
      </c>
      <c r="B183" s="5" t="s">
        <v>30</v>
      </c>
      <c r="C183" s="7" t="s">
        <v>31</v>
      </c>
      <c r="D183" s="8">
        <v>753</v>
      </c>
      <c r="F183" t="str">
        <f>"01"</f>
        <v>01</v>
      </c>
      <c r="G183" s="1" t="s">
        <v>87</v>
      </c>
      <c r="H183">
        <v>1</v>
      </c>
      <c r="I183" t="e">
        <f>IF(G183="기계경비",#REF!, 0)</f>
        <v>#REF!</v>
      </c>
      <c r="J183">
        <f>IF(G183="운반비",#REF!, 0)</f>
        <v>0</v>
      </c>
      <c r="K183">
        <f>IF(G183="작업부산물",#REF!, 0)</f>
        <v>0</v>
      </c>
      <c r="L183">
        <f>IF(G183="관급",#REF!, 0)</f>
        <v>0</v>
      </c>
      <c r="M183">
        <f>IF(G183="외주비",#REF!, 0)</f>
        <v>0</v>
      </c>
      <c r="N183">
        <f>IF(G183="장비비",#REF!, 0)</f>
        <v>0</v>
      </c>
      <c r="O183">
        <f>IF(G183="폐기물처리비",#REF!, 0)</f>
        <v>0</v>
      </c>
      <c r="P183">
        <f>IF(G183="가설비",#REF!, 0)</f>
        <v>0</v>
      </c>
      <c r="Q183">
        <f>IF(G183="잡비제외분",#REF!, 0)</f>
        <v>0</v>
      </c>
      <c r="R183">
        <f>IF(G183="사급자재대",#REF!, 0)</f>
        <v>0</v>
      </c>
      <c r="S183">
        <f>IF(G183="관급자재대",#REF!, 0)</f>
        <v>0</v>
      </c>
      <c r="T183">
        <f>IF(G183="관급자 관급 자재대",#REF!, 0)</f>
        <v>0</v>
      </c>
      <c r="U183">
        <f>IF(G183="사용자항목2",#REF!, 0)</f>
        <v>0</v>
      </c>
      <c r="V183">
        <f>IF(G183="안전관리비",#REF!, 0)</f>
        <v>0</v>
      </c>
      <c r="W183">
        <f>IF(G183="품질관리비",#REF!, 0)</f>
        <v>0</v>
      </c>
      <c r="X183">
        <f>IF(G183="작업부산물(철거해체)",#REF!, 0)</f>
        <v>0</v>
      </c>
      <c r="Y183">
        <f>IF(G183="사용자항목6",#REF!, 0)</f>
        <v>0</v>
      </c>
      <c r="Z183">
        <f>IF(G183="사용자항목7",#REF!, 0)</f>
        <v>0</v>
      </c>
      <c r="AA183">
        <f>IF(G183="사용자항목8",#REF!, 0)</f>
        <v>0</v>
      </c>
      <c r="AB183">
        <f>IF(G183="사용자항목9",#REF!, 0)</f>
        <v>0</v>
      </c>
      <c r="AC183">
        <f>IF(G183="사용자항목10",#REF!, 0)</f>
        <v>0</v>
      </c>
      <c r="AD183">
        <f>IF(G183="사용자항목11",#REF!, 0)</f>
        <v>0</v>
      </c>
      <c r="AE183">
        <f>IF(G183="사용자항목12",#REF!, 0)</f>
        <v>0</v>
      </c>
      <c r="AF183">
        <f>IF(G183="사용자항목13",#REF!, 0)</f>
        <v>0</v>
      </c>
      <c r="AG183">
        <f>IF(G183="사용자항목14",#REF!, 0)</f>
        <v>0</v>
      </c>
      <c r="AH183">
        <f>IF(G183="사용자항목15",#REF!, 0)</f>
        <v>0</v>
      </c>
      <c r="AI183">
        <f>IF(G183="사용자항목16",#REF!, 0)</f>
        <v>0</v>
      </c>
      <c r="AJ183">
        <f>IF(G183="사용자항목17",#REF!, 0)</f>
        <v>0</v>
      </c>
      <c r="AK183">
        <f>IF(G183="사용자항목18",#REF!, 0)</f>
        <v>0</v>
      </c>
      <c r="AL183">
        <f>IF(G183="사용자항목19",#REF!, 0)</f>
        <v>0</v>
      </c>
    </row>
    <row r="184" spans="1:42" ht="23.1" customHeight="1" x14ac:dyDescent="0.3">
      <c r="A184" s="6"/>
      <c r="B184" s="6"/>
      <c r="C184" s="13"/>
      <c r="D184" s="8"/>
    </row>
    <row r="185" spans="1:42" ht="23.1" customHeight="1" x14ac:dyDescent="0.3">
      <c r="A185" s="6"/>
      <c r="B185" s="6"/>
      <c r="C185" s="13"/>
      <c r="D185" s="8"/>
    </row>
    <row r="186" spans="1:42" ht="23.1" customHeight="1" x14ac:dyDescent="0.3">
      <c r="A186" s="6"/>
      <c r="B186" s="6"/>
      <c r="C186" s="13"/>
      <c r="D186" s="8"/>
    </row>
    <row r="187" spans="1:42" ht="23.1" customHeight="1" x14ac:dyDescent="0.3">
      <c r="A187" s="6"/>
      <c r="B187" s="6"/>
      <c r="C187" s="13"/>
      <c r="D187" s="8"/>
    </row>
    <row r="188" spans="1:42" ht="23.1" customHeight="1" x14ac:dyDescent="0.3">
      <c r="A188" s="6"/>
      <c r="B188" s="6"/>
      <c r="C188" s="13"/>
      <c r="D188" s="8"/>
    </row>
    <row r="189" spans="1:42" ht="23.1" customHeight="1" x14ac:dyDescent="0.3">
      <c r="A189" s="6"/>
      <c r="B189" s="6"/>
      <c r="C189" s="13"/>
      <c r="D189" s="8"/>
    </row>
    <row r="190" spans="1:42" ht="23.1" customHeight="1" x14ac:dyDescent="0.3">
      <c r="A190" s="6"/>
      <c r="B190" s="6"/>
      <c r="C190" s="13"/>
      <c r="D190" s="8"/>
    </row>
    <row r="191" spans="1:42" ht="23.1" customHeight="1" x14ac:dyDescent="0.3">
      <c r="A191" s="6"/>
      <c r="B191" s="6"/>
      <c r="C191" s="13"/>
      <c r="D191" s="8"/>
    </row>
    <row r="192" spans="1:42" ht="23.1" customHeight="1" x14ac:dyDescent="0.3">
      <c r="A192" s="6"/>
      <c r="B192" s="6"/>
      <c r="C192" s="13"/>
      <c r="D192" s="8"/>
    </row>
    <row r="193" spans="1:42" ht="23.1" customHeight="1" x14ac:dyDescent="0.3">
      <c r="A193" s="6"/>
      <c r="B193" s="6"/>
      <c r="C193" s="13"/>
      <c r="D193" s="8"/>
    </row>
    <row r="194" spans="1:42" ht="23.1" customHeight="1" x14ac:dyDescent="0.3">
      <c r="A194" s="6"/>
      <c r="B194" s="6"/>
      <c r="C194" s="13"/>
      <c r="D194" s="8"/>
    </row>
    <row r="195" spans="1:42" ht="23.1" customHeight="1" x14ac:dyDescent="0.3">
      <c r="A195" s="6"/>
      <c r="B195" s="6"/>
      <c r="C195" s="13"/>
      <c r="D195" s="8"/>
    </row>
    <row r="196" spans="1:42" ht="23.1" customHeight="1" x14ac:dyDescent="0.3">
      <c r="A196" s="9" t="s">
        <v>89</v>
      </c>
      <c r="B196" s="10"/>
      <c r="C196" s="11"/>
      <c r="D196" s="12"/>
      <c r="I196" t="e">
        <f t="shared" ref="I196:AP196" si="11">ROUNDDOWN(SUM(I182:I183), 0)</f>
        <v>#REF!</v>
      </c>
      <c r="J196">
        <f t="shared" si="11"/>
        <v>0</v>
      </c>
      <c r="K196">
        <f t="shared" si="11"/>
        <v>0</v>
      </c>
      <c r="L196">
        <f t="shared" si="11"/>
        <v>0</v>
      </c>
      <c r="M196">
        <f t="shared" si="11"/>
        <v>0</v>
      </c>
      <c r="N196">
        <f t="shared" si="11"/>
        <v>0</v>
      </c>
      <c r="O196">
        <f t="shared" si="11"/>
        <v>0</v>
      </c>
      <c r="P196">
        <f t="shared" si="11"/>
        <v>0</v>
      </c>
      <c r="Q196">
        <f t="shared" si="11"/>
        <v>0</v>
      </c>
      <c r="R196">
        <f t="shared" si="11"/>
        <v>0</v>
      </c>
      <c r="S196">
        <f t="shared" si="11"/>
        <v>0</v>
      </c>
      <c r="T196">
        <f t="shared" si="11"/>
        <v>0</v>
      </c>
      <c r="U196">
        <f t="shared" si="11"/>
        <v>0</v>
      </c>
      <c r="V196">
        <f t="shared" si="11"/>
        <v>0</v>
      </c>
      <c r="W196">
        <f t="shared" si="11"/>
        <v>0</v>
      </c>
      <c r="X196">
        <f t="shared" si="11"/>
        <v>0</v>
      </c>
      <c r="Y196">
        <f t="shared" si="11"/>
        <v>0</v>
      </c>
      <c r="Z196">
        <f t="shared" si="11"/>
        <v>0</v>
      </c>
      <c r="AA196">
        <f t="shared" si="11"/>
        <v>0</v>
      </c>
      <c r="AB196">
        <f t="shared" si="11"/>
        <v>0</v>
      </c>
      <c r="AC196">
        <f t="shared" si="11"/>
        <v>0</v>
      </c>
      <c r="AD196">
        <f t="shared" si="11"/>
        <v>0</v>
      </c>
      <c r="AE196">
        <f t="shared" si="11"/>
        <v>0</v>
      </c>
      <c r="AF196">
        <f t="shared" si="11"/>
        <v>0</v>
      </c>
      <c r="AG196">
        <f t="shared" si="11"/>
        <v>0</v>
      </c>
      <c r="AH196">
        <f t="shared" si="11"/>
        <v>0</v>
      </c>
      <c r="AI196">
        <f t="shared" si="11"/>
        <v>0</v>
      </c>
      <c r="AJ196">
        <f t="shared" si="11"/>
        <v>0</v>
      </c>
      <c r="AK196">
        <f t="shared" si="11"/>
        <v>0</v>
      </c>
      <c r="AL196">
        <f t="shared" si="11"/>
        <v>0</v>
      </c>
      <c r="AM196">
        <f t="shared" si="11"/>
        <v>0</v>
      </c>
      <c r="AN196">
        <f t="shared" si="11"/>
        <v>0</v>
      </c>
      <c r="AO196">
        <f t="shared" si="11"/>
        <v>0</v>
      </c>
      <c r="AP196">
        <f t="shared" si="11"/>
        <v>0</v>
      </c>
    </row>
    <row r="197" spans="1:42" ht="23.1" customHeight="1" x14ac:dyDescent="0.3">
      <c r="A197" s="41" t="s">
        <v>306</v>
      </c>
      <c r="B197" s="42"/>
      <c r="C197" s="42"/>
      <c r="D197" s="42"/>
    </row>
    <row r="198" spans="1:42" ht="23.1" customHeight="1" x14ac:dyDescent="0.3">
      <c r="A198" s="5" t="s">
        <v>93</v>
      </c>
      <c r="B198" s="5" t="s">
        <v>94</v>
      </c>
      <c r="C198" s="7" t="s">
        <v>31</v>
      </c>
      <c r="D198" s="8">
        <v>753</v>
      </c>
      <c r="F198" t="str">
        <f>""</f>
        <v/>
      </c>
      <c r="G198" s="1" t="s">
        <v>87</v>
      </c>
      <c r="H198">
        <v>1</v>
      </c>
      <c r="I198" t="e">
        <f>IF(G198="기계경비",#REF!, 0)</f>
        <v>#REF!</v>
      </c>
      <c r="J198">
        <f>IF(G198="운반비",#REF!, 0)</f>
        <v>0</v>
      </c>
      <c r="K198">
        <f>IF(G198="작업부산물",#REF!, 0)</f>
        <v>0</v>
      </c>
      <c r="L198">
        <f>IF(G198="관급",#REF!, 0)</f>
        <v>0</v>
      </c>
      <c r="M198">
        <f>IF(G198="외주비",#REF!, 0)</f>
        <v>0</v>
      </c>
      <c r="N198">
        <f>IF(G198="장비비",#REF!, 0)</f>
        <v>0</v>
      </c>
      <c r="O198">
        <f>IF(G198="폐기물처리비",#REF!, 0)</f>
        <v>0</v>
      </c>
      <c r="P198">
        <f>IF(G198="가설비",#REF!, 0)</f>
        <v>0</v>
      </c>
      <c r="Q198">
        <f>IF(G198="잡비제외분",#REF!, 0)</f>
        <v>0</v>
      </c>
      <c r="R198">
        <f>IF(G198="사급자재대",#REF!, 0)</f>
        <v>0</v>
      </c>
      <c r="S198">
        <f>IF(G198="관급자재대",#REF!, 0)</f>
        <v>0</v>
      </c>
      <c r="T198">
        <f>IF(G198="관급자 관급 자재대",#REF!, 0)</f>
        <v>0</v>
      </c>
      <c r="U198">
        <f>IF(G198="사용자항목2",#REF!, 0)</f>
        <v>0</v>
      </c>
      <c r="V198">
        <f>IF(G198="안전관리비",#REF!, 0)</f>
        <v>0</v>
      </c>
      <c r="W198">
        <f>IF(G198="품질관리비",#REF!, 0)</f>
        <v>0</v>
      </c>
      <c r="X198">
        <f>IF(G198="작업부산물(철거해체)",#REF!, 0)</f>
        <v>0</v>
      </c>
      <c r="Y198">
        <f>IF(G198="사용자항목6",#REF!, 0)</f>
        <v>0</v>
      </c>
      <c r="Z198">
        <f>IF(G198="사용자항목7",#REF!, 0)</f>
        <v>0</v>
      </c>
      <c r="AA198">
        <f>IF(G198="사용자항목8",#REF!, 0)</f>
        <v>0</v>
      </c>
      <c r="AB198">
        <f>IF(G198="사용자항목9",#REF!, 0)</f>
        <v>0</v>
      </c>
      <c r="AC198">
        <f>IF(G198="사용자항목10",#REF!, 0)</f>
        <v>0</v>
      </c>
      <c r="AD198">
        <f>IF(G198="사용자항목11",#REF!, 0)</f>
        <v>0</v>
      </c>
      <c r="AE198">
        <f>IF(G198="사용자항목12",#REF!, 0)</f>
        <v>0</v>
      </c>
      <c r="AF198">
        <f>IF(G198="사용자항목13",#REF!, 0)</f>
        <v>0</v>
      </c>
      <c r="AG198">
        <f>IF(G198="사용자항목14",#REF!, 0)</f>
        <v>0</v>
      </c>
      <c r="AH198">
        <f>IF(G198="사용자항목15",#REF!, 0)</f>
        <v>0</v>
      </c>
      <c r="AI198">
        <f>IF(G198="사용자항목16",#REF!, 0)</f>
        <v>0</v>
      </c>
      <c r="AJ198">
        <f>IF(G198="사용자항목17",#REF!, 0)</f>
        <v>0</v>
      </c>
      <c r="AK198">
        <f>IF(G198="사용자항목18",#REF!, 0)</f>
        <v>0</v>
      </c>
      <c r="AL198">
        <f>IF(G198="사용자항목19",#REF!, 0)</f>
        <v>0</v>
      </c>
    </row>
    <row r="199" spans="1:42" ht="23.1" customHeight="1" x14ac:dyDescent="0.3">
      <c r="A199" s="5" t="s">
        <v>95</v>
      </c>
      <c r="B199" s="5" t="s">
        <v>96</v>
      </c>
      <c r="C199" s="7" t="s">
        <v>31</v>
      </c>
      <c r="D199" s="8">
        <v>26</v>
      </c>
      <c r="F199" t="str">
        <f>""</f>
        <v/>
      </c>
      <c r="G199" s="1" t="s">
        <v>87</v>
      </c>
      <c r="H199">
        <v>1</v>
      </c>
      <c r="I199" t="e">
        <f>IF(G199="기계경비",#REF!, 0)</f>
        <v>#REF!</v>
      </c>
      <c r="J199">
        <f>IF(G199="운반비",#REF!, 0)</f>
        <v>0</v>
      </c>
      <c r="K199">
        <f>IF(G199="작업부산물",#REF!, 0)</f>
        <v>0</v>
      </c>
      <c r="L199">
        <f>IF(G199="관급",#REF!, 0)</f>
        <v>0</v>
      </c>
      <c r="M199">
        <f>IF(G199="외주비",#REF!, 0)</f>
        <v>0</v>
      </c>
      <c r="N199">
        <f>IF(G199="장비비",#REF!, 0)</f>
        <v>0</v>
      </c>
      <c r="O199">
        <f>IF(G199="폐기물처리비",#REF!, 0)</f>
        <v>0</v>
      </c>
      <c r="P199">
        <f>IF(G199="가설비",#REF!, 0)</f>
        <v>0</v>
      </c>
      <c r="Q199">
        <f>IF(G199="잡비제외분",#REF!, 0)</f>
        <v>0</v>
      </c>
      <c r="R199">
        <f>IF(G199="사급자재대",#REF!, 0)</f>
        <v>0</v>
      </c>
      <c r="S199">
        <f>IF(G199="관급자재대",#REF!, 0)</f>
        <v>0</v>
      </c>
      <c r="T199">
        <f>IF(G199="관급자 관급 자재대",#REF!, 0)</f>
        <v>0</v>
      </c>
      <c r="U199">
        <f>IF(G199="사용자항목2",#REF!, 0)</f>
        <v>0</v>
      </c>
      <c r="V199">
        <f>IF(G199="안전관리비",#REF!, 0)</f>
        <v>0</v>
      </c>
      <c r="W199">
        <f>IF(G199="품질관리비",#REF!, 0)</f>
        <v>0</v>
      </c>
      <c r="X199">
        <f>IF(G199="작업부산물(철거해체)",#REF!, 0)</f>
        <v>0</v>
      </c>
      <c r="Y199">
        <f>IF(G199="사용자항목6",#REF!, 0)</f>
        <v>0</v>
      </c>
      <c r="Z199">
        <f>IF(G199="사용자항목7",#REF!, 0)</f>
        <v>0</v>
      </c>
      <c r="AA199">
        <f>IF(G199="사용자항목8",#REF!, 0)</f>
        <v>0</v>
      </c>
      <c r="AB199">
        <f>IF(G199="사용자항목9",#REF!, 0)</f>
        <v>0</v>
      </c>
      <c r="AC199">
        <f>IF(G199="사용자항목10",#REF!, 0)</f>
        <v>0</v>
      </c>
      <c r="AD199">
        <f>IF(G199="사용자항목11",#REF!, 0)</f>
        <v>0</v>
      </c>
      <c r="AE199">
        <f>IF(G199="사용자항목12",#REF!, 0)</f>
        <v>0</v>
      </c>
      <c r="AF199">
        <f>IF(G199="사용자항목13",#REF!, 0)</f>
        <v>0</v>
      </c>
      <c r="AG199">
        <f>IF(G199="사용자항목14",#REF!, 0)</f>
        <v>0</v>
      </c>
      <c r="AH199">
        <f>IF(G199="사용자항목15",#REF!, 0)</f>
        <v>0</v>
      </c>
      <c r="AI199">
        <f>IF(G199="사용자항목16",#REF!, 0)</f>
        <v>0</v>
      </c>
      <c r="AJ199">
        <f>IF(G199="사용자항목17",#REF!, 0)</f>
        <v>0</v>
      </c>
      <c r="AK199">
        <f>IF(G199="사용자항목18",#REF!, 0)</f>
        <v>0</v>
      </c>
      <c r="AL199">
        <f>IF(G199="사용자항목19",#REF!, 0)</f>
        <v>0</v>
      </c>
    </row>
    <row r="200" spans="1:42" ht="23.1" customHeight="1" x14ac:dyDescent="0.3">
      <c r="A200" s="6"/>
      <c r="B200" s="6"/>
      <c r="C200" s="13"/>
      <c r="D200" s="8"/>
    </row>
    <row r="201" spans="1:42" ht="23.1" customHeight="1" x14ac:dyDescent="0.3">
      <c r="A201" s="6"/>
      <c r="B201" s="6"/>
      <c r="C201" s="13"/>
      <c r="D201" s="8"/>
    </row>
    <row r="202" spans="1:42" ht="23.1" customHeight="1" x14ac:dyDescent="0.3">
      <c r="A202" s="6"/>
      <c r="B202" s="6"/>
      <c r="C202" s="13"/>
      <c r="D202" s="8"/>
    </row>
    <row r="203" spans="1:42" ht="23.1" customHeight="1" x14ac:dyDescent="0.3">
      <c r="A203" s="6"/>
      <c r="B203" s="6"/>
      <c r="C203" s="13"/>
      <c r="D203" s="8"/>
    </row>
    <row r="204" spans="1:42" ht="23.1" customHeight="1" x14ac:dyDescent="0.3">
      <c r="A204" s="6"/>
      <c r="B204" s="6"/>
      <c r="C204" s="13"/>
      <c r="D204" s="8"/>
    </row>
    <row r="205" spans="1:42" ht="23.1" customHeight="1" x14ac:dyDescent="0.3">
      <c r="A205" s="6"/>
      <c r="B205" s="6"/>
      <c r="C205" s="13"/>
      <c r="D205" s="8"/>
    </row>
    <row r="206" spans="1:42" ht="23.1" customHeight="1" x14ac:dyDescent="0.3">
      <c r="A206" s="6"/>
      <c r="B206" s="6"/>
      <c r="C206" s="13"/>
      <c r="D206" s="8"/>
    </row>
    <row r="207" spans="1:42" ht="23.1" customHeight="1" x14ac:dyDescent="0.3">
      <c r="A207" s="6"/>
      <c r="B207" s="6"/>
      <c r="C207" s="13"/>
      <c r="D207" s="8"/>
    </row>
    <row r="208" spans="1:42" ht="23.1" customHeight="1" x14ac:dyDescent="0.3">
      <c r="A208" s="6"/>
      <c r="B208" s="6"/>
      <c r="C208" s="13"/>
      <c r="D208" s="8"/>
    </row>
    <row r="209" spans="1:42" ht="23.1" customHeight="1" x14ac:dyDescent="0.3">
      <c r="A209" s="6"/>
      <c r="B209" s="6"/>
      <c r="C209" s="13"/>
      <c r="D209" s="8"/>
    </row>
    <row r="210" spans="1:42" ht="23.1" customHeight="1" x14ac:dyDescent="0.3">
      <c r="A210" s="6"/>
      <c r="B210" s="6"/>
      <c r="C210" s="13"/>
      <c r="D210" s="8"/>
    </row>
    <row r="211" spans="1:42" ht="23.1" customHeight="1" x14ac:dyDescent="0.3">
      <c r="A211" s="6"/>
      <c r="B211" s="6"/>
      <c r="C211" s="13"/>
      <c r="D211" s="8"/>
    </row>
    <row r="212" spans="1:42" ht="23.1" customHeight="1" x14ac:dyDescent="0.3">
      <c r="A212" s="9" t="s">
        <v>89</v>
      </c>
      <c r="B212" s="10"/>
      <c r="C212" s="11"/>
      <c r="D212" s="12"/>
      <c r="I212" t="e">
        <f t="shared" ref="I212:AP212" si="12">ROUNDDOWN(SUM(I198:I199), 0)</f>
        <v>#REF!</v>
      </c>
      <c r="J212">
        <f t="shared" si="12"/>
        <v>0</v>
      </c>
      <c r="K212">
        <f t="shared" si="12"/>
        <v>0</v>
      </c>
      <c r="L212">
        <f t="shared" si="12"/>
        <v>0</v>
      </c>
      <c r="M212">
        <f t="shared" si="12"/>
        <v>0</v>
      </c>
      <c r="N212">
        <f t="shared" si="12"/>
        <v>0</v>
      </c>
      <c r="O212">
        <f t="shared" si="12"/>
        <v>0</v>
      </c>
      <c r="P212">
        <f t="shared" si="12"/>
        <v>0</v>
      </c>
      <c r="Q212">
        <f t="shared" si="12"/>
        <v>0</v>
      </c>
      <c r="R212">
        <f t="shared" si="12"/>
        <v>0</v>
      </c>
      <c r="S212">
        <f t="shared" si="12"/>
        <v>0</v>
      </c>
      <c r="T212">
        <f t="shared" si="12"/>
        <v>0</v>
      </c>
      <c r="U212">
        <f t="shared" si="12"/>
        <v>0</v>
      </c>
      <c r="V212">
        <f t="shared" si="12"/>
        <v>0</v>
      </c>
      <c r="W212">
        <f t="shared" si="12"/>
        <v>0</v>
      </c>
      <c r="X212">
        <f t="shared" si="12"/>
        <v>0</v>
      </c>
      <c r="Y212">
        <f t="shared" si="12"/>
        <v>0</v>
      </c>
      <c r="Z212">
        <f t="shared" si="12"/>
        <v>0</v>
      </c>
      <c r="AA212">
        <f t="shared" si="12"/>
        <v>0</v>
      </c>
      <c r="AB212">
        <f t="shared" si="12"/>
        <v>0</v>
      </c>
      <c r="AC212">
        <f t="shared" si="12"/>
        <v>0</v>
      </c>
      <c r="AD212">
        <f t="shared" si="12"/>
        <v>0</v>
      </c>
      <c r="AE212">
        <f t="shared" si="12"/>
        <v>0</v>
      </c>
      <c r="AF212">
        <f t="shared" si="12"/>
        <v>0</v>
      </c>
      <c r="AG212">
        <f t="shared" si="12"/>
        <v>0</v>
      </c>
      <c r="AH212">
        <f t="shared" si="12"/>
        <v>0</v>
      </c>
      <c r="AI212">
        <f t="shared" si="12"/>
        <v>0</v>
      </c>
      <c r="AJ212">
        <f t="shared" si="12"/>
        <v>0</v>
      </c>
      <c r="AK212">
        <f t="shared" si="12"/>
        <v>0</v>
      </c>
      <c r="AL212">
        <f t="shared" si="12"/>
        <v>0</v>
      </c>
      <c r="AM212">
        <f t="shared" si="12"/>
        <v>0</v>
      </c>
      <c r="AN212">
        <f t="shared" si="12"/>
        <v>0</v>
      </c>
      <c r="AO212">
        <f t="shared" si="12"/>
        <v>0</v>
      </c>
      <c r="AP212">
        <f t="shared" si="12"/>
        <v>0</v>
      </c>
    </row>
    <row r="213" spans="1:42" ht="23.1" customHeight="1" x14ac:dyDescent="0.3">
      <c r="A213" s="41" t="s">
        <v>307</v>
      </c>
      <c r="B213" s="42"/>
      <c r="C213" s="42"/>
      <c r="D213" s="42"/>
    </row>
    <row r="214" spans="1:42" ht="23.1" customHeight="1" x14ac:dyDescent="0.3">
      <c r="A214" s="5" t="s">
        <v>18</v>
      </c>
      <c r="B214" s="5" t="s">
        <v>19</v>
      </c>
      <c r="C214" s="7" t="s">
        <v>13</v>
      </c>
      <c r="D214" s="8">
        <v>36.700000000000003</v>
      </c>
      <c r="F214" t="str">
        <f>"01"</f>
        <v>01</v>
      </c>
      <c r="G214" t="s">
        <v>271</v>
      </c>
      <c r="H214">
        <v>1</v>
      </c>
      <c r="I214">
        <f>IF(G214="기계경비",#REF!, 0)</f>
        <v>0</v>
      </c>
      <c r="J214">
        <f>IF(G214="운반비",#REF!, 0)</f>
        <v>0</v>
      </c>
      <c r="K214">
        <f>IF(G214="작업부산물",#REF!, 0)</f>
        <v>0</v>
      </c>
      <c r="L214">
        <f>IF(G214="관급",#REF!, 0)</f>
        <v>0</v>
      </c>
      <c r="M214">
        <f>IF(G214="외주비",#REF!, 0)</f>
        <v>0</v>
      </c>
      <c r="N214">
        <f>IF(G214="장비비",#REF!, 0)</f>
        <v>0</v>
      </c>
      <c r="O214">
        <f>IF(G214="폐기물처리비",#REF!, 0)</f>
        <v>0</v>
      </c>
      <c r="P214">
        <f>IF(G214="가설비",#REF!, 0)</f>
        <v>0</v>
      </c>
      <c r="Q214">
        <f>IF(G214="잡비제외분",#REF!, 0)</f>
        <v>0</v>
      </c>
      <c r="R214">
        <f>IF(G214="사급자재대",#REF!, 0)</f>
        <v>0</v>
      </c>
      <c r="S214" t="e">
        <f>IF(G214="관급자재대",#REF!, 0)</f>
        <v>#REF!</v>
      </c>
      <c r="T214">
        <f>IF(G214="관급자 관급 자재대",#REF!, 0)</f>
        <v>0</v>
      </c>
      <c r="U214">
        <f>IF(G214="사용자항목2",#REF!, 0)</f>
        <v>0</v>
      </c>
      <c r="V214">
        <f>IF(G214="안전관리비",#REF!, 0)</f>
        <v>0</v>
      </c>
      <c r="W214">
        <f>IF(G214="품질관리비",#REF!, 0)</f>
        <v>0</v>
      </c>
      <c r="X214">
        <f>IF(G214="작업부산물(철거해체)",#REF!, 0)</f>
        <v>0</v>
      </c>
      <c r="Y214">
        <f>IF(G214="사용자항목6",#REF!, 0)</f>
        <v>0</v>
      </c>
      <c r="Z214">
        <f>IF(G214="사용자항목7",#REF!, 0)</f>
        <v>0</v>
      </c>
      <c r="AA214">
        <f>IF(G214="사용자항목8",#REF!, 0)</f>
        <v>0</v>
      </c>
      <c r="AB214">
        <f>IF(G214="사용자항목9",#REF!, 0)</f>
        <v>0</v>
      </c>
      <c r="AC214">
        <f>IF(G214="사용자항목10",#REF!, 0)</f>
        <v>0</v>
      </c>
      <c r="AD214">
        <f>IF(G214="사용자항목11",#REF!, 0)</f>
        <v>0</v>
      </c>
      <c r="AE214">
        <f>IF(G214="사용자항목12",#REF!, 0)</f>
        <v>0</v>
      </c>
      <c r="AF214">
        <f>IF(G214="사용자항목13",#REF!, 0)</f>
        <v>0</v>
      </c>
      <c r="AG214">
        <f>IF(G214="사용자항목14",#REF!, 0)</f>
        <v>0</v>
      </c>
      <c r="AH214">
        <f>IF(G214="사용자항목15",#REF!, 0)</f>
        <v>0</v>
      </c>
      <c r="AI214">
        <f>IF(G214="사용자항목16",#REF!, 0)</f>
        <v>0</v>
      </c>
      <c r="AJ214">
        <f>IF(G214="사용자항목17",#REF!, 0)</f>
        <v>0</v>
      </c>
      <c r="AK214">
        <f>IF(G214="사용자항목18",#REF!, 0)</f>
        <v>0</v>
      </c>
      <c r="AL214">
        <f>IF(G214="사용자항목19",#REF!, 0)</f>
        <v>0</v>
      </c>
    </row>
    <row r="215" spans="1:42" ht="23.1" customHeight="1" x14ac:dyDescent="0.3">
      <c r="A215" s="5" t="s">
        <v>21</v>
      </c>
      <c r="B215" s="5" t="s">
        <v>17</v>
      </c>
      <c r="C215" s="7" t="s">
        <v>13</v>
      </c>
      <c r="D215" s="8">
        <v>242.7</v>
      </c>
      <c r="F215" t="str">
        <f>"01"</f>
        <v>01</v>
      </c>
      <c r="G215" t="s">
        <v>271</v>
      </c>
      <c r="H215">
        <v>1</v>
      </c>
      <c r="I215">
        <f>IF(G215="기계경비",#REF!, 0)</f>
        <v>0</v>
      </c>
      <c r="J215">
        <f>IF(G215="운반비",#REF!, 0)</f>
        <v>0</v>
      </c>
      <c r="K215">
        <f>IF(G215="작업부산물",#REF!, 0)</f>
        <v>0</v>
      </c>
      <c r="L215">
        <f>IF(G215="관급",#REF!, 0)</f>
        <v>0</v>
      </c>
      <c r="M215">
        <f>IF(G215="외주비",#REF!, 0)</f>
        <v>0</v>
      </c>
      <c r="N215">
        <f>IF(G215="장비비",#REF!, 0)</f>
        <v>0</v>
      </c>
      <c r="O215">
        <f>IF(G215="폐기물처리비",#REF!, 0)</f>
        <v>0</v>
      </c>
      <c r="P215">
        <f>IF(G215="가설비",#REF!, 0)</f>
        <v>0</v>
      </c>
      <c r="Q215">
        <f>IF(G215="잡비제외분",#REF!, 0)</f>
        <v>0</v>
      </c>
      <c r="R215">
        <f>IF(G215="사급자재대",#REF!, 0)</f>
        <v>0</v>
      </c>
      <c r="S215" t="e">
        <f>IF(G215="관급자재대",#REF!, 0)</f>
        <v>#REF!</v>
      </c>
      <c r="T215">
        <f>IF(G215="관급자 관급 자재대",#REF!, 0)</f>
        <v>0</v>
      </c>
      <c r="U215">
        <f>IF(G215="사용자항목2",#REF!, 0)</f>
        <v>0</v>
      </c>
      <c r="V215">
        <f>IF(G215="안전관리비",#REF!, 0)</f>
        <v>0</v>
      </c>
      <c r="W215">
        <f>IF(G215="품질관리비",#REF!, 0)</f>
        <v>0</v>
      </c>
      <c r="X215">
        <f>IF(G215="작업부산물(철거해체)",#REF!, 0)</f>
        <v>0</v>
      </c>
      <c r="Y215">
        <f>IF(G215="사용자항목6",#REF!, 0)</f>
        <v>0</v>
      </c>
      <c r="Z215">
        <f>IF(G215="사용자항목7",#REF!, 0)</f>
        <v>0</v>
      </c>
      <c r="AA215">
        <f>IF(G215="사용자항목8",#REF!, 0)</f>
        <v>0</v>
      </c>
      <c r="AB215">
        <f>IF(G215="사용자항목9",#REF!, 0)</f>
        <v>0</v>
      </c>
      <c r="AC215">
        <f>IF(G215="사용자항목10",#REF!, 0)</f>
        <v>0</v>
      </c>
      <c r="AD215">
        <f>IF(G215="사용자항목11",#REF!, 0)</f>
        <v>0</v>
      </c>
      <c r="AE215">
        <f>IF(G215="사용자항목12",#REF!, 0)</f>
        <v>0</v>
      </c>
      <c r="AF215">
        <f>IF(G215="사용자항목13",#REF!, 0)</f>
        <v>0</v>
      </c>
      <c r="AG215">
        <f>IF(G215="사용자항목14",#REF!, 0)</f>
        <v>0</v>
      </c>
      <c r="AH215">
        <f>IF(G215="사용자항목15",#REF!, 0)</f>
        <v>0</v>
      </c>
      <c r="AI215">
        <f>IF(G215="사용자항목16",#REF!, 0)</f>
        <v>0</v>
      </c>
      <c r="AJ215">
        <f>IF(G215="사용자항목17",#REF!, 0)</f>
        <v>0</v>
      </c>
      <c r="AK215">
        <f>IF(G215="사용자항목18",#REF!, 0)</f>
        <v>0</v>
      </c>
      <c r="AL215">
        <f>IF(G215="사용자항목19",#REF!, 0)</f>
        <v>0</v>
      </c>
    </row>
    <row r="216" spans="1:42" ht="23.1" customHeight="1" x14ac:dyDescent="0.3">
      <c r="A216" s="5" t="s">
        <v>53</v>
      </c>
      <c r="B216" s="5" t="s">
        <v>54</v>
      </c>
      <c r="C216" s="7" t="s">
        <v>34</v>
      </c>
      <c r="D216" s="8">
        <v>0.69</v>
      </c>
      <c r="F216" t="str">
        <f>"01"</f>
        <v>01</v>
      </c>
      <c r="G216" t="s">
        <v>271</v>
      </c>
      <c r="H216">
        <v>1</v>
      </c>
      <c r="I216">
        <f>IF(G216="기계경비",#REF!, 0)</f>
        <v>0</v>
      </c>
      <c r="J216">
        <f>IF(G216="운반비",#REF!, 0)</f>
        <v>0</v>
      </c>
      <c r="K216">
        <f>IF(G216="작업부산물",#REF!, 0)</f>
        <v>0</v>
      </c>
      <c r="L216">
        <f>IF(G216="관급",#REF!, 0)</f>
        <v>0</v>
      </c>
      <c r="M216">
        <f>IF(G216="외주비",#REF!, 0)</f>
        <v>0</v>
      </c>
      <c r="N216">
        <f>IF(G216="장비비",#REF!, 0)</f>
        <v>0</v>
      </c>
      <c r="O216">
        <f>IF(G216="폐기물처리비",#REF!, 0)</f>
        <v>0</v>
      </c>
      <c r="P216">
        <f>IF(G216="가설비",#REF!, 0)</f>
        <v>0</v>
      </c>
      <c r="Q216">
        <f>IF(G216="잡비제외분",#REF!, 0)</f>
        <v>0</v>
      </c>
      <c r="R216">
        <f>IF(G216="사급자재대",#REF!, 0)</f>
        <v>0</v>
      </c>
      <c r="S216" t="e">
        <f>IF(G216="관급자재대",#REF!, 0)</f>
        <v>#REF!</v>
      </c>
      <c r="T216">
        <f>IF(G216="관급자 관급 자재대",#REF!, 0)</f>
        <v>0</v>
      </c>
      <c r="U216">
        <f>IF(G216="사용자항목2",#REF!, 0)</f>
        <v>0</v>
      </c>
      <c r="V216">
        <f>IF(G216="안전관리비",#REF!, 0)</f>
        <v>0</v>
      </c>
      <c r="W216">
        <f>IF(G216="품질관리비",#REF!, 0)</f>
        <v>0</v>
      </c>
      <c r="X216">
        <f>IF(G216="작업부산물(철거해체)",#REF!, 0)</f>
        <v>0</v>
      </c>
      <c r="Y216">
        <f>IF(G216="사용자항목6",#REF!, 0)</f>
        <v>0</v>
      </c>
      <c r="Z216">
        <f>IF(G216="사용자항목7",#REF!, 0)</f>
        <v>0</v>
      </c>
      <c r="AA216">
        <f>IF(G216="사용자항목8",#REF!, 0)</f>
        <v>0</v>
      </c>
      <c r="AB216">
        <f>IF(G216="사용자항목9",#REF!, 0)</f>
        <v>0</v>
      </c>
      <c r="AC216">
        <f>IF(G216="사용자항목10",#REF!, 0)</f>
        <v>0</v>
      </c>
      <c r="AD216">
        <f>IF(G216="사용자항목11",#REF!, 0)</f>
        <v>0</v>
      </c>
      <c r="AE216">
        <f>IF(G216="사용자항목12",#REF!, 0)</f>
        <v>0</v>
      </c>
      <c r="AF216">
        <f>IF(G216="사용자항목13",#REF!, 0)</f>
        <v>0</v>
      </c>
      <c r="AG216">
        <f>IF(G216="사용자항목14",#REF!, 0)</f>
        <v>0</v>
      </c>
      <c r="AH216">
        <f>IF(G216="사용자항목15",#REF!, 0)</f>
        <v>0</v>
      </c>
      <c r="AI216">
        <f>IF(G216="사용자항목16",#REF!, 0)</f>
        <v>0</v>
      </c>
      <c r="AJ216">
        <f>IF(G216="사용자항목17",#REF!, 0)</f>
        <v>0</v>
      </c>
      <c r="AK216">
        <f>IF(G216="사용자항목18",#REF!, 0)</f>
        <v>0</v>
      </c>
      <c r="AL216">
        <f>IF(G216="사용자항목19",#REF!, 0)</f>
        <v>0</v>
      </c>
    </row>
    <row r="217" spans="1:42" ht="23.1" customHeight="1" x14ac:dyDescent="0.3">
      <c r="A217" s="5" t="s">
        <v>55</v>
      </c>
      <c r="B217" s="5" t="s">
        <v>52</v>
      </c>
      <c r="C217" s="7" t="s">
        <v>34</v>
      </c>
      <c r="D217" s="8">
        <v>11.64</v>
      </c>
      <c r="F217" t="str">
        <f>"01"</f>
        <v>01</v>
      </c>
      <c r="G217" t="s">
        <v>271</v>
      </c>
      <c r="H217">
        <v>1</v>
      </c>
      <c r="I217">
        <f>IF(G217="기계경비",#REF!, 0)</f>
        <v>0</v>
      </c>
      <c r="J217">
        <f>IF(G217="운반비",#REF!, 0)</f>
        <v>0</v>
      </c>
      <c r="K217">
        <f>IF(G217="작업부산물",#REF!, 0)</f>
        <v>0</v>
      </c>
      <c r="L217">
        <f>IF(G217="관급",#REF!, 0)</f>
        <v>0</v>
      </c>
      <c r="M217">
        <f>IF(G217="외주비",#REF!, 0)</f>
        <v>0</v>
      </c>
      <c r="N217">
        <f>IF(G217="장비비",#REF!, 0)</f>
        <v>0</v>
      </c>
      <c r="O217">
        <f>IF(G217="폐기물처리비",#REF!, 0)</f>
        <v>0</v>
      </c>
      <c r="P217">
        <f>IF(G217="가설비",#REF!, 0)</f>
        <v>0</v>
      </c>
      <c r="Q217">
        <f>IF(G217="잡비제외분",#REF!, 0)</f>
        <v>0</v>
      </c>
      <c r="R217">
        <f>IF(G217="사급자재대",#REF!, 0)</f>
        <v>0</v>
      </c>
      <c r="S217" t="e">
        <f>IF(G217="관급자재대",#REF!, 0)</f>
        <v>#REF!</v>
      </c>
      <c r="T217">
        <f>IF(G217="관급자 관급 자재대",#REF!, 0)</f>
        <v>0</v>
      </c>
      <c r="U217">
        <f>IF(G217="사용자항목2",#REF!, 0)</f>
        <v>0</v>
      </c>
      <c r="V217">
        <f>IF(G217="안전관리비",#REF!, 0)</f>
        <v>0</v>
      </c>
      <c r="W217">
        <f>IF(G217="품질관리비",#REF!, 0)</f>
        <v>0</v>
      </c>
      <c r="X217">
        <f>IF(G217="작업부산물(철거해체)",#REF!, 0)</f>
        <v>0</v>
      </c>
      <c r="Y217">
        <f>IF(G217="사용자항목6",#REF!, 0)</f>
        <v>0</v>
      </c>
      <c r="Z217">
        <f>IF(G217="사용자항목7",#REF!, 0)</f>
        <v>0</v>
      </c>
      <c r="AA217">
        <f>IF(G217="사용자항목8",#REF!, 0)</f>
        <v>0</v>
      </c>
      <c r="AB217">
        <f>IF(G217="사용자항목9",#REF!, 0)</f>
        <v>0</v>
      </c>
      <c r="AC217">
        <f>IF(G217="사용자항목10",#REF!, 0)</f>
        <v>0</v>
      </c>
      <c r="AD217">
        <f>IF(G217="사용자항목11",#REF!, 0)</f>
        <v>0</v>
      </c>
      <c r="AE217">
        <f>IF(G217="사용자항목12",#REF!, 0)</f>
        <v>0</v>
      </c>
      <c r="AF217">
        <f>IF(G217="사용자항목13",#REF!, 0)</f>
        <v>0</v>
      </c>
      <c r="AG217">
        <f>IF(G217="사용자항목14",#REF!, 0)</f>
        <v>0</v>
      </c>
      <c r="AH217">
        <f>IF(G217="사용자항목15",#REF!, 0)</f>
        <v>0</v>
      </c>
      <c r="AI217">
        <f>IF(G217="사용자항목16",#REF!, 0)</f>
        <v>0</v>
      </c>
      <c r="AJ217">
        <f>IF(G217="사용자항목17",#REF!, 0)</f>
        <v>0</v>
      </c>
      <c r="AK217">
        <f>IF(G217="사용자항목18",#REF!, 0)</f>
        <v>0</v>
      </c>
      <c r="AL217">
        <f>IF(G217="사용자항목19",#REF!, 0)</f>
        <v>0</v>
      </c>
    </row>
    <row r="218" spans="1:42" ht="23.1" customHeight="1" x14ac:dyDescent="0.3">
      <c r="A218" s="5" t="s">
        <v>308</v>
      </c>
      <c r="B218" s="6"/>
      <c r="C218" s="7" t="s">
        <v>309</v>
      </c>
      <c r="D218" s="8">
        <v>0.54</v>
      </c>
      <c r="E218">
        <v>5.4000000000000003E-3</v>
      </c>
      <c r="F218" t="str">
        <f>""</f>
        <v/>
      </c>
      <c r="G218" t="s">
        <v>271</v>
      </c>
      <c r="H218">
        <v>1</v>
      </c>
      <c r="I218">
        <f>IF(G218="기계경비",#REF!, 0)</f>
        <v>0</v>
      </c>
      <c r="J218">
        <f>IF(G218="운반비",#REF!, 0)</f>
        <v>0</v>
      </c>
      <c r="K218">
        <f>IF(G218="작업부산물",#REF!, 0)</f>
        <v>0</v>
      </c>
      <c r="L218">
        <f>IF(G218="관급",#REF!, 0)</f>
        <v>0</v>
      </c>
      <c r="M218">
        <f>IF(G218="외주비",#REF!, 0)</f>
        <v>0</v>
      </c>
      <c r="N218">
        <f>IF(G218="장비비",#REF!, 0)</f>
        <v>0</v>
      </c>
      <c r="O218">
        <f>IF(G218="폐기물처리비",#REF!, 0)</f>
        <v>0</v>
      </c>
      <c r="P218">
        <f>IF(G218="가설비",#REF!, 0)</f>
        <v>0</v>
      </c>
      <c r="Q218">
        <f>IF(G218="잡비제외분",#REF!, 0)</f>
        <v>0</v>
      </c>
      <c r="R218">
        <f>IF(G218="사급자재대",#REF!, 0)</f>
        <v>0</v>
      </c>
      <c r="S218" t="e">
        <f>IF(G218="관급자재대",#REF!, 0)</f>
        <v>#REF!</v>
      </c>
      <c r="T218">
        <f>IF(G218="관급자 관급 자재대",#REF!, 0)</f>
        <v>0</v>
      </c>
      <c r="U218">
        <f>IF(G218="사용자항목2",#REF!, 0)</f>
        <v>0</v>
      </c>
      <c r="V218">
        <f>IF(G218="안전관리비",#REF!, 0)</f>
        <v>0</v>
      </c>
      <c r="W218">
        <f>IF(G218="품질관리비",#REF!, 0)</f>
        <v>0</v>
      </c>
      <c r="X218">
        <f>IF(G218="작업부산물(철거해체)",#REF!, 0)</f>
        <v>0</v>
      </c>
      <c r="Y218">
        <f>IF(G218="사용자항목6",#REF!, 0)</f>
        <v>0</v>
      </c>
      <c r="Z218">
        <f>IF(G218="사용자항목7",#REF!, 0)</f>
        <v>0</v>
      </c>
      <c r="AA218">
        <f>IF(G218="사용자항목8",#REF!, 0)</f>
        <v>0</v>
      </c>
      <c r="AB218">
        <f>IF(G218="사용자항목9",#REF!, 0)</f>
        <v>0</v>
      </c>
      <c r="AC218">
        <f>IF(G218="사용자항목10",#REF!, 0)</f>
        <v>0</v>
      </c>
      <c r="AD218">
        <f>IF(G218="사용자항목11",#REF!, 0)</f>
        <v>0</v>
      </c>
      <c r="AE218">
        <f>IF(G218="사용자항목12",#REF!, 0)</f>
        <v>0</v>
      </c>
      <c r="AF218">
        <f>IF(G218="사용자항목13",#REF!, 0)</f>
        <v>0</v>
      </c>
      <c r="AG218">
        <f>IF(G218="사용자항목14",#REF!, 0)</f>
        <v>0</v>
      </c>
      <c r="AH218">
        <f>IF(G218="사용자항목15",#REF!, 0)</f>
        <v>0</v>
      </c>
      <c r="AI218">
        <f>IF(G218="사용자항목16",#REF!, 0)</f>
        <v>0</v>
      </c>
      <c r="AJ218">
        <f>IF(G218="사용자항목17",#REF!, 0)</f>
        <v>0</v>
      </c>
      <c r="AK218">
        <f>IF(G218="사용자항목18",#REF!, 0)</f>
        <v>0</v>
      </c>
      <c r="AL218">
        <f>IF(G218="사용자항목19",#REF!, 0)</f>
        <v>0</v>
      </c>
    </row>
    <row r="219" spans="1:42" ht="23.1" customHeight="1" x14ac:dyDescent="0.3">
      <c r="A219" s="5" t="s">
        <v>310</v>
      </c>
      <c r="B219" s="5" t="s">
        <v>311</v>
      </c>
      <c r="C219" s="7" t="s">
        <v>86</v>
      </c>
      <c r="D219" s="8">
        <v>1</v>
      </c>
      <c r="F219" t="str">
        <f>""</f>
        <v/>
      </c>
      <c r="G219" t="s">
        <v>271</v>
      </c>
      <c r="H219">
        <v>1</v>
      </c>
      <c r="I219">
        <f>IF(G219="기계경비",#REF!, 0)</f>
        <v>0</v>
      </c>
      <c r="J219">
        <f>IF(G219="운반비",#REF!, 0)</f>
        <v>0</v>
      </c>
      <c r="K219">
        <f>IF(G219="작업부산물",#REF!, 0)</f>
        <v>0</v>
      </c>
      <c r="L219">
        <f>IF(G219="관급",#REF!, 0)</f>
        <v>0</v>
      </c>
      <c r="M219">
        <f>IF(G219="외주비",#REF!, 0)</f>
        <v>0</v>
      </c>
      <c r="N219">
        <f>IF(G219="장비비",#REF!, 0)</f>
        <v>0</v>
      </c>
      <c r="O219">
        <f>IF(G219="폐기물처리비",#REF!, 0)</f>
        <v>0</v>
      </c>
      <c r="P219">
        <f>IF(G219="가설비",#REF!, 0)</f>
        <v>0</v>
      </c>
      <c r="Q219">
        <f>IF(G219="잡비제외분",#REF!, 0)</f>
        <v>0</v>
      </c>
      <c r="R219">
        <f>IF(G219="사급자재대",#REF!, 0)</f>
        <v>0</v>
      </c>
      <c r="S219" t="e">
        <f>IF(G219="관급자재대",#REF!, 0)</f>
        <v>#REF!</v>
      </c>
      <c r="T219">
        <f>IF(G219="관급자 관급 자재대",#REF!, 0)</f>
        <v>0</v>
      </c>
      <c r="U219">
        <f>IF(G219="사용자항목2",#REF!, 0)</f>
        <v>0</v>
      </c>
      <c r="V219">
        <f>IF(G219="안전관리비",#REF!, 0)</f>
        <v>0</v>
      </c>
      <c r="W219">
        <f>IF(G219="품질관리비",#REF!, 0)</f>
        <v>0</v>
      </c>
      <c r="X219">
        <f>IF(G219="작업부산물(철거해체)",#REF!, 0)</f>
        <v>0</v>
      </c>
      <c r="Y219">
        <f>IF(G219="사용자항목6",#REF!, 0)</f>
        <v>0</v>
      </c>
      <c r="Z219">
        <f>IF(G219="사용자항목7",#REF!, 0)</f>
        <v>0</v>
      </c>
      <c r="AA219">
        <f>IF(G219="사용자항목8",#REF!, 0)</f>
        <v>0</v>
      </c>
      <c r="AB219">
        <f>IF(G219="사용자항목9",#REF!, 0)</f>
        <v>0</v>
      </c>
      <c r="AC219">
        <f>IF(G219="사용자항목10",#REF!, 0)</f>
        <v>0</v>
      </c>
      <c r="AD219">
        <f>IF(G219="사용자항목11",#REF!, 0)</f>
        <v>0</v>
      </c>
      <c r="AE219">
        <f>IF(G219="사용자항목12",#REF!, 0)</f>
        <v>0</v>
      </c>
      <c r="AF219">
        <f>IF(G219="사용자항목13",#REF!, 0)</f>
        <v>0</v>
      </c>
      <c r="AG219">
        <f>IF(G219="사용자항목14",#REF!, 0)</f>
        <v>0</v>
      </c>
      <c r="AH219">
        <f>IF(G219="사용자항목15",#REF!, 0)</f>
        <v>0</v>
      </c>
      <c r="AI219">
        <f>IF(G219="사용자항목16",#REF!, 0)</f>
        <v>0</v>
      </c>
      <c r="AJ219">
        <f>IF(G219="사용자항목17",#REF!, 0)</f>
        <v>0</v>
      </c>
      <c r="AK219">
        <f>IF(G219="사용자항목18",#REF!, 0)</f>
        <v>0</v>
      </c>
      <c r="AL219">
        <f>IF(G219="사용자항목19",#REF!, 0)</f>
        <v>0</v>
      </c>
    </row>
    <row r="220" spans="1:42" ht="23.1" customHeight="1" x14ac:dyDescent="0.3">
      <c r="A220" s="6"/>
      <c r="B220" s="6"/>
      <c r="C220" s="13"/>
      <c r="D220" s="8"/>
    </row>
    <row r="221" spans="1:42" ht="23.1" customHeight="1" x14ac:dyDescent="0.3">
      <c r="A221" s="6"/>
      <c r="B221" s="6"/>
      <c r="C221" s="13"/>
      <c r="D221" s="8"/>
    </row>
    <row r="222" spans="1:42" ht="23.1" customHeight="1" x14ac:dyDescent="0.3">
      <c r="A222" s="6"/>
      <c r="B222" s="6"/>
      <c r="C222" s="13"/>
      <c r="D222" s="8"/>
    </row>
    <row r="223" spans="1:42" ht="23.1" customHeight="1" x14ac:dyDescent="0.3">
      <c r="A223" s="6"/>
      <c r="B223" s="6"/>
      <c r="C223" s="13"/>
      <c r="D223" s="8"/>
    </row>
    <row r="224" spans="1:42" ht="23.1" customHeight="1" x14ac:dyDescent="0.3">
      <c r="A224" s="6"/>
      <c r="B224" s="6"/>
      <c r="C224" s="13"/>
      <c r="D224" s="8"/>
    </row>
    <row r="225" spans="1:42" ht="23.1" customHeight="1" x14ac:dyDescent="0.3">
      <c r="A225" s="6"/>
      <c r="B225" s="6"/>
      <c r="C225" s="13"/>
      <c r="D225" s="8"/>
    </row>
    <row r="226" spans="1:42" ht="23.1" customHeight="1" x14ac:dyDescent="0.3">
      <c r="A226" s="6"/>
      <c r="B226" s="6"/>
      <c r="C226" s="13"/>
      <c r="D226" s="8"/>
    </row>
    <row r="227" spans="1:42" ht="23.1" customHeight="1" x14ac:dyDescent="0.3">
      <c r="A227" s="6"/>
      <c r="B227" s="6"/>
      <c r="C227" s="13"/>
      <c r="D227" s="8"/>
    </row>
    <row r="228" spans="1:42" ht="23.1" customHeight="1" x14ac:dyDescent="0.3">
      <c r="A228" s="9" t="s">
        <v>89</v>
      </c>
      <c r="B228" s="10"/>
      <c r="C228" s="11"/>
      <c r="D228" s="12"/>
      <c r="I228">
        <f t="shared" ref="I228:AP228" si="13">ROUNDDOWN(SUM(I214:I219), 0)</f>
        <v>0</v>
      </c>
      <c r="J228">
        <f t="shared" si="13"/>
        <v>0</v>
      </c>
      <c r="K228">
        <f t="shared" si="13"/>
        <v>0</v>
      </c>
      <c r="L228">
        <f t="shared" si="13"/>
        <v>0</v>
      </c>
      <c r="M228">
        <f t="shared" si="13"/>
        <v>0</v>
      </c>
      <c r="N228">
        <f t="shared" si="13"/>
        <v>0</v>
      </c>
      <c r="O228">
        <f t="shared" si="13"/>
        <v>0</v>
      </c>
      <c r="P228">
        <f t="shared" si="13"/>
        <v>0</v>
      </c>
      <c r="Q228">
        <f t="shared" si="13"/>
        <v>0</v>
      </c>
      <c r="R228">
        <f t="shared" si="13"/>
        <v>0</v>
      </c>
      <c r="S228" t="e">
        <f t="shared" si="13"/>
        <v>#REF!</v>
      </c>
      <c r="T228">
        <f t="shared" si="13"/>
        <v>0</v>
      </c>
      <c r="U228">
        <f t="shared" si="13"/>
        <v>0</v>
      </c>
      <c r="V228">
        <f t="shared" si="13"/>
        <v>0</v>
      </c>
      <c r="W228">
        <f t="shared" si="13"/>
        <v>0</v>
      </c>
      <c r="X228">
        <f t="shared" si="13"/>
        <v>0</v>
      </c>
      <c r="Y228">
        <f t="shared" si="13"/>
        <v>0</v>
      </c>
      <c r="Z228">
        <f t="shared" si="13"/>
        <v>0</v>
      </c>
      <c r="AA228">
        <f t="shared" si="13"/>
        <v>0</v>
      </c>
      <c r="AB228">
        <f t="shared" si="13"/>
        <v>0</v>
      </c>
      <c r="AC228">
        <f t="shared" si="13"/>
        <v>0</v>
      </c>
      <c r="AD228">
        <f t="shared" si="13"/>
        <v>0</v>
      </c>
      <c r="AE228">
        <f t="shared" si="13"/>
        <v>0</v>
      </c>
      <c r="AF228">
        <f t="shared" si="13"/>
        <v>0</v>
      </c>
      <c r="AG228">
        <f t="shared" si="13"/>
        <v>0</v>
      </c>
      <c r="AH228">
        <f t="shared" si="13"/>
        <v>0</v>
      </c>
      <c r="AI228">
        <f t="shared" si="13"/>
        <v>0</v>
      </c>
      <c r="AJ228">
        <f t="shared" si="13"/>
        <v>0</v>
      </c>
      <c r="AK228">
        <f t="shared" si="13"/>
        <v>0</v>
      </c>
      <c r="AL228">
        <f t="shared" si="13"/>
        <v>0</v>
      </c>
      <c r="AM228">
        <f t="shared" si="13"/>
        <v>0</v>
      </c>
      <c r="AN228">
        <f t="shared" si="13"/>
        <v>0</v>
      </c>
      <c r="AO228">
        <f t="shared" si="13"/>
        <v>0</v>
      </c>
      <c r="AP228">
        <f t="shared" si="13"/>
        <v>0</v>
      </c>
    </row>
    <row r="229" spans="1:42" ht="23.1" customHeight="1" x14ac:dyDescent="0.3">
      <c r="A229" s="41" t="s">
        <v>312</v>
      </c>
      <c r="B229" s="42"/>
      <c r="C229" s="42"/>
      <c r="D229" s="42"/>
    </row>
    <row r="230" spans="1:42" ht="23.1" customHeight="1" x14ac:dyDescent="0.3">
      <c r="A230" s="5" t="s">
        <v>97</v>
      </c>
      <c r="B230" s="5" t="s">
        <v>98</v>
      </c>
      <c r="C230" s="7" t="s">
        <v>92</v>
      </c>
      <c r="D230" s="8">
        <v>72</v>
      </c>
      <c r="F230" t="str">
        <f>""</f>
        <v/>
      </c>
      <c r="G230" s="1" t="s">
        <v>87</v>
      </c>
      <c r="H230">
        <v>1</v>
      </c>
      <c r="I230" t="e">
        <f>IF(G230="기계경비",#REF!, 0)</f>
        <v>#REF!</v>
      </c>
      <c r="J230">
        <f>IF(G230="운반비",#REF!, 0)</f>
        <v>0</v>
      </c>
      <c r="K230">
        <f>IF(G230="작업부산물",#REF!, 0)</f>
        <v>0</v>
      </c>
      <c r="L230">
        <f>IF(G230="관급",#REF!, 0)</f>
        <v>0</v>
      </c>
      <c r="M230">
        <f>IF(G230="외주비",#REF!, 0)</f>
        <v>0</v>
      </c>
      <c r="N230">
        <f>IF(G230="장비비",#REF!, 0)</f>
        <v>0</v>
      </c>
      <c r="O230">
        <f>IF(G230="폐기물처리비",#REF!, 0)</f>
        <v>0</v>
      </c>
      <c r="P230">
        <f>IF(G230="가설비",#REF!, 0)</f>
        <v>0</v>
      </c>
      <c r="Q230">
        <f>IF(G230="잡비제외분",#REF!, 0)</f>
        <v>0</v>
      </c>
      <c r="R230">
        <f>IF(G230="사급자재대",#REF!, 0)</f>
        <v>0</v>
      </c>
      <c r="S230">
        <f>IF(G230="관급자재대",#REF!, 0)</f>
        <v>0</v>
      </c>
      <c r="T230">
        <f>IF(G230="관급자 관급 자재대",#REF!, 0)</f>
        <v>0</v>
      </c>
      <c r="U230">
        <f>IF(G230="사용자항목2",#REF!, 0)</f>
        <v>0</v>
      </c>
      <c r="V230">
        <f>IF(G230="안전관리비",#REF!, 0)</f>
        <v>0</v>
      </c>
      <c r="W230">
        <f>IF(G230="품질관리비",#REF!, 0)</f>
        <v>0</v>
      </c>
      <c r="X230">
        <f>IF(G230="작업부산물(철거해체)",#REF!, 0)</f>
        <v>0</v>
      </c>
      <c r="Y230">
        <f>IF(G230="사용자항목6",#REF!, 0)</f>
        <v>0</v>
      </c>
      <c r="Z230">
        <f>IF(G230="사용자항목7",#REF!, 0)</f>
        <v>0</v>
      </c>
      <c r="AA230">
        <f>IF(G230="사용자항목8",#REF!, 0)</f>
        <v>0</v>
      </c>
      <c r="AB230">
        <f>IF(G230="사용자항목9",#REF!, 0)</f>
        <v>0</v>
      </c>
      <c r="AC230">
        <f>IF(G230="사용자항목10",#REF!, 0)</f>
        <v>0</v>
      </c>
      <c r="AD230">
        <f>IF(G230="사용자항목11",#REF!, 0)</f>
        <v>0</v>
      </c>
      <c r="AE230">
        <f>IF(G230="사용자항목12",#REF!, 0)</f>
        <v>0</v>
      </c>
      <c r="AF230">
        <f>IF(G230="사용자항목13",#REF!, 0)</f>
        <v>0</v>
      </c>
      <c r="AG230">
        <f>IF(G230="사용자항목14",#REF!, 0)</f>
        <v>0</v>
      </c>
      <c r="AH230">
        <f>IF(G230="사용자항목15",#REF!, 0)</f>
        <v>0</v>
      </c>
      <c r="AI230">
        <f>IF(G230="사용자항목16",#REF!, 0)</f>
        <v>0</v>
      </c>
      <c r="AJ230">
        <f>IF(G230="사용자항목17",#REF!, 0)</f>
        <v>0</v>
      </c>
      <c r="AK230">
        <f>IF(G230="사용자항목18",#REF!, 0)</f>
        <v>0</v>
      </c>
      <c r="AL230">
        <f>IF(G230="사용자항목19",#REF!, 0)</f>
        <v>0</v>
      </c>
    </row>
    <row r="231" spans="1:42" ht="23.1" customHeight="1" x14ac:dyDescent="0.3">
      <c r="A231" s="5" t="s">
        <v>196</v>
      </c>
      <c r="B231" s="5" t="s">
        <v>197</v>
      </c>
      <c r="C231" s="7" t="s">
        <v>92</v>
      </c>
      <c r="D231" s="8">
        <v>161</v>
      </c>
      <c r="F231" t="str">
        <f>""</f>
        <v/>
      </c>
      <c r="G231" s="1" t="s">
        <v>87</v>
      </c>
      <c r="H231">
        <v>1</v>
      </c>
      <c r="I231" t="e">
        <f>IF(G231="기계경비",#REF!, 0)</f>
        <v>#REF!</v>
      </c>
      <c r="J231">
        <f>IF(G231="운반비",#REF!, 0)</f>
        <v>0</v>
      </c>
      <c r="K231">
        <f>IF(G231="작업부산물",#REF!, 0)</f>
        <v>0</v>
      </c>
      <c r="L231">
        <f>IF(G231="관급",#REF!, 0)</f>
        <v>0</v>
      </c>
      <c r="M231">
        <f>IF(G231="외주비",#REF!, 0)</f>
        <v>0</v>
      </c>
      <c r="N231">
        <f>IF(G231="장비비",#REF!, 0)</f>
        <v>0</v>
      </c>
      <c r="O231">
        <f>IF(G231="폐기물처리비",#REF!, 0)</f>
        <v>0</v>
      </c>
      <c r="P231">
        <f>IF(G231="가설비",#REF!, 0)</f>
        <v>0</v>
      </c>
      <c r="Q231">
        <f>IF(G231="잡비제외분",#REF!, 0)</f>
        <v>0</v>
      </c>
      <c r="R231">
        <f>IF(G231="사급자재대",#REF!, 0)</f>
        <v>0</v>
      </c>
      <c r="S231">
        <f>IF(G231="관급자재대",#REF!, 0)</f>
        <v>0</v>
      </c>
      <c r="T231">
        <f>IF(G231="관급자 관급 자재대",#REF!, 0)</f>
        <v>0</v>
      </c>
      <c r="U231">
        <f>IF(G231="사용자항목2",#REF!, 0)</f>
        <v>0</v>
      </c>
      <c r="V231">
        <f>IF(G231="안전관리비",#REF!, 0)</f>
        <v>0</v>
      </c>
      <c r="W231">
        <f>IF(G231="품질관리비",#REF!, 0)</f>
        <v>0</v>
      </c>
      <c r="X231">
        <f>IF(G231="작업부산물(철거해체)",#REF!, 0)</f>
        <v>0</v>
      </c>
      <c r="Y231">
        <f>IF(G231="사용자항목6",#REF!, 0)</f>
        <v>0</v>
      </c>
      <c r="Z231">
        <f>IF(G231="사용자항목7",#REF!, 0)</f>
        <v>0</v>
      </c>
      <c r="AA231">
        <f>IF(G231="사용자항목8",#REF!, 0)</f>
        <v>0</v>
      </c>
      <c r="AB231">
        <f>IF(G231="사용자항목9",#REF!, 0)</f>
        <v>0</v>
      </c>
      <c r="AC231">
        <f>IF(G231="사용자항목10",#REF!, 0)</f>
        <v>0</v>
      </c>
      <c r="AD231">
        <f>IF(G231="사용자항목11",#REF!, 0)</f>
        <v>0</v>
      </c>
      <c r="AE231">
        <f>IF(G231="사용자항목12",#REF!, 0)</f>
        <v>0</v>
      </c>
      <c r="AF231">
        <f>IF(G231="사용자항목13",#REF!, 0)</f>
        <v>0</v>
      </c>
      <c r="AG231">
        <f>IF(G231="사용자항목14",#REF!, 0)</f>
        <v>0</v>
      </c>
      <c r="AH231">
        <f>IF(G231="사용자항목15",#REF!, 0)</f>
        <v>0</v>
      </c>
      <c r="AI231">
        <f>IF(G231="사용자항목16",#REF!, 0)</f>
        <v>0</v>
      </c>
      <c r="AJ231">
        <f>IF(G231="사용자항목17",#REF!, 0)</f>
        <v>0</v>
      </c>
      <c r="AK231">
        <f>IF(G231="사용자항목18",#REF!, 0)</f>
        <v>0</v>
      </c>
      <c r="AL231">
        <f>IF(G231="사용자항목19",#REF!, 0)</f>
        <v>0</v>
      </c>
    </row>
    <row r="232" spans="1:42" ht="23.1" customHeight="1" x14ac:dyDescent="0.3">
      <c r="A232" s="5" t="s">
        <v>99</v>
      </c>
      <c r="B232" s="5" t="s">
        <v>100</v>
      </c>
      <c r="C232" s="7" t="s">
        <v>92</v>
      </c>
      <c r="D232" s="8">
        <v>143</v>
      </c>
      <c r="F232" t="str">
        <f>""</f>
        <v/>
      </c>
      <c r="G232" s="1" t="s">
        <v>87</v>
      </c>
      <c r="H232">
        <v>1</v>
      </c>
      <c r="I232" t="e">
        <f>IF(G232="기계경비",#REF!, 0)</f>
        <v>#REF!</v>
      </c>
      <c r="J232">
        <f>IF(G232="운반비",#REF!, 0)</f>
        <v>0</v>
      </c>
      <c r="K232">
        <f>IF(G232="작업부산물",#REF!, 0)</f>
        <v>0</v>
      </c>
      <c r="L232">
        <f>IF(G232="관급",#REF!, 0)</f>
        <v>0</v>
      </c>
      <c r="M232">
        <f>IF(G232="외주비",#REF!, 0)</f>
        <v>0</v>
      </c>
      <c r="N232">
        <f>IF(G232="장비비",#REF!, 0)</f>
        <v>0</v>
      </c>
      <c r="O232">
        <f>IF(G232="폐기물처리비",#REF!, 0)</f>
        <v>0</v>
      </c>
      <c r="P232">
        <f>IF(G232="가설비",#REF!, 0)</f>
        <v>0</v>
      </c>
      <c r="Q232">
        <f>IF(G232="잡비제외분",#REF!, 0)</f>
        <v>0</v>
      </c>
      <c r="R232">
        <f>IF(G232="사급자재대",#REF!, 0)</f>
        <v>0</v>
      </c>
      <c r="S232">
        <f>IF(G232="관급자재대",#REF!, 0)</f>
        <v>0</v>
      </c>
      <c r="T232">
        <f>IF(G232="관급자 관급 자재대",#REF!, 0)</f>
        <v>0</v>
      </c>
      <c r="U232">
        <f>IF(G232="사용자항목2",#REF!, 0)</f>
        <v>0</v>
      </c>
      <c r="V232">
        <f>IF(G232="안전관리비",#REF!, 0)</f>
        <v>0</v>
      </c>
      <c r="W232">
        <f>IF(G232="품질관리비",#REF!, 0)</f>
        <v>0</v>
      </c>
      <c r="X232">
        <f>IF(G232="작업부산물(철거해체)",#REF!, 0)</f>
        <v>0</v>
      </c>
      <c r="Y232">
        <f>IF(G232="사용자항목6",#REF!, 0)</f>
        <v>0</v>
      </c>
      <c r="Z232">
        <f>IF(G232="사용자항목7",#REF!, 0)</f>
        <v>0</v>
      </c>
      <c r="AA232">
        <f>IF(G232="사용자항목8",#REF!, 0)</f>
        <v>0</v>
      </c>
      <c r="AB232">
        <f>IF(G232="사용자항목9",#REF!, 0)</f>
        <v>0</v>
      </c>
      <c r="AC232">
        <f>IF(G232="사용자항목10",#REF!, 0)</f>
        <v>0</v>
      </c>
      <c r="AD232">
        <f>IF(G232="사용자항목11",#REF!, 0)</f>
        <v>0</v>
      </c>
      <c r="AE232">
        <f>IF(G232="사용자항목12",#REF!, 0)</f>
        <v>0</v>
      </c>
      <c r="AF232">
        <f>IF(G232="사용자항목13",#REF!, 0)</f>
        <v>0</v>
      </c>
      <c r="AG232">
        <f>IF(G232="사용자항목14",#REF!, 0)</f>
        <v>0</v>
      </c>
      <c r="AH232">
        <f>IF(G232="사용자항목15",#REF!, 0)</f>
        <v>0</v>
      </c>
      <c r="AI232">
        <f>IF(G232="사용자항목16",#REF!, 0)</f>
        <v>0</v>
      </c>
      <c r="AJ232">
        <f>IF(G232="사용자항목17",#REF!, 0)</f>
        <v>0</v>
      </c>
      <c r="AK232">
        <f>IF(G232="사용자항목18",#REF!, 0)</f>
        <v>0</v>
      </c>
      <c r="AL232">
        <f>IF(G232="사용자항목19",#REF!, 0)</f>
        <v>0</v>
      </c>
    </row>
    <row r="233" spans="1:42" ht="23.1" customHeight="1" x14ac:dyDescent="0.3">
      <c r="A233" s="5" t="s">
        <v>198</v>
      </c>
      <c r="B233" s="5" t="s">
        <v>199</v>
      </c>
      <c r="C233" s="7" t="s">
        <v>5</v>
      </c>
      <c r="D233" s="8">
        <v>144</v>
      </c>
      <c r="F233" t="str">
        <f>""</f>
        <v/>
      </c>
      <c r="G233" s="1" t="s">
        <v>87</v>
      </c>
      <c r="H233">
        <v>1</v>
      </c>
      <c r="I233" t="e">
        <f>IF(G233="기계경비",#REF!, 0)</f>
        <v>#REF!</v>
      </c>
      <c r="J233">
        <f>IF(G233="운반비",#REF!, 0)</f>
        <v>0</v>
      </c>
      <c r="K233">
        <f>IF(G233="작업부산물",#REF!, 0)</f>
        <v>0</v>
      </c>
      <c r="L233">
        <f>IF(G233="관급",#REF!, 0)</f>
        <v>0</v>
      </c>
      <c r="M233">
        <f>IF(G233="외주비",#REF!, 0)</f>
        <v>0</v>
      </c>
      <c r="N233">
        <f>IF(G233="장비비",#REF!, 0)</f>
        <v>0</v>
      </c>
      <c r="O233">
        <f>IF(G233="폐기물처리비",#REF!, 0)</f>
        <v>0</v>
      </c>
      <c r="P233">
        <f>IF(G233="가설비",#REF!, 0)</f>
        <v>0</v>
      </c>
      <c r="Q233">
        <f>IF(G233="잡비제외분",#REF!, 0)</f>
        <v>0</v>
      </c>
      <c r="R233">
        <f>IF(G233="사급자재대",#REF!, 0)</f>
        <v>0</v>
      </c>
      <c r="S233">
        <f>IF(G233="관급자재대",#REF!, 0)</f>
        <v>0</v>
      </c>
      <c r="T233">
        <f>IF(G233="관급자 관급 자재대",#REF!, 0)</f>
        <v>0</v>
      </c>
      <c r="U233">
        <f>IF(G233="사용자항목2",#REF!, 0)</f>
        <v>0</v>
      </c>
      <c r="V233">
        <f>IF(G233="안전관리비",#REF!, 0)</f>
        <v>0</v>
      </c>
      <c r="W233">
        <f>IF(G233="품질관리비",#REF!, 0)</f>
        <v>0</v>
      </c>
      <c r="X233">
        <f>IF(G233="작업부산물(철거해체)",#REF!, 0)</f>
        <v>0</v>
      </c>
      <c r="Y233">
        <f>IF(G233="사용자항목6",#REF!, 0)</f>
        <v>0</v>
      </c>
      <c r="Z233">
        <f>IF(G233="사용자항목7",#REF!, 0)</f>
        <v>0</v>
      </c>
      <c r="AA233">
        <f>IF(G233="사용자항목8",#REF!, 0)</f>
        <v>0</v>
      </c>
      <c r="AB233">
        <f>IF(G233="사용자항목9",#REF!, 0)</f>
        <v>0</v>
      </c>
      <c r="AC233">
        <f>IF(G233="사용자항목10",#REF!, 0)</f>
        <v>0</v>
      </c>
      <c r="AD233">
        <f>IF(G233="사용자항목11",#REF!, 0)</f>
        <v>0</v>
      </c>
      <c r="AE233">
        <f>IF(G233="사용자항목12",#REF!, 0)</f>
        <v>0</v>
      </c>
      <c r="AF233">
        <f>IF(G233="사용자항목13",#REF!, 0)</f>
        <v>0</v>
      </c>
      <c r="AG233">
        <f>IF(G233="사용자항목14",#REF!, 0)</f>
        <v>0</v>
      </c>
      <c r="AH233">
        <f>IF(G233="사용자항목15",#REF!, 0)</f>
        <v>0</v>
      </c>
      <c r="AI233">
        <f>IF(G233="사용자항목16",#REF!, 0)</f>
        <v>0</v>
      </c>
      <c r="AJ233">
        <f>IF(G233="사용자항목17",#REF!, 0)</f>
        <v>0</v>
      </c>
      <c r="AK233">
        <f>IF(G233="사용자항목18",#REF!, 0)</f>
        <v>0</v>
      </c>
      <c r="AL233">
        <f>IF(G233="사용자항목19",#REF!, 0)</f>
        <v>0</v>
      </c>
    </row>
    <row r="234" spans="1:42" ht="23.1" customHeight="1" x14ac:dyDescent="0.3">
      <c r="A234" s="5" t="s">
        <v>101</v>
      </c>
      <c r="B234" s="5" t="s">
        <v>102</v>
      </c>
      <c r="C234" s="7" t="s">
        <v>92</v>
      </c>
      <c r="D234" s="8">
        <v>144</v>
      </c>
      <c r="F234" t="str">
        <f>""</f>
        <v/>
      </c>
      <c r="G234" s="1" t="s">
        <v>87</v>
      </c>
      <c r="H234">
        <v>1</v>
      </c>
      <c r="I234" t="e">
        <f>IF(G234="기계경비",#REF!, 0)</f>
        <v>#REF!</v>
      </c>
      <c r="J234">
        <f>IF(G234="운반비",#REF!, 0)</f>
        <v>0</v>
      </c>
      <c r="K234">
        <f>IF(G234="작업부산물",#REF!, 0)</f>
        <v>0</v>
      </c>
      <c r="L234">
        <f>IF(G234="관급",#REF!, 0)</f>
        <v>0</v>
      </c>
      <c r="M234">
        <f>IF(G234="외주비",#REF!, 0)</f>
        <v>0</v>
      </c>
      <c r="N234">
        <f>IF(G234="장비비",#REF!, 0)</f>
        <v>0</v>
      </c>
      <c r="O234">
        <f>IF(G234="폐기물처리비",#REF!, 0)</f>
        <v>0</v>
      </c>
      <c r="P234">
        <f>IF(G234="가설비",#REF!, 0)</f>
        <v>0</v>
      </c>
      <c r="Q234">
        <f>IF(G234="잡비제외분",#REF!, 0)</f>
        <v>0</v>
      </c>
      <c r="R234">
        <f>IF(G234="사급자재대",#REF!, 0)</f>
        <v>0</v>
      </c>
      <c r="S234">
        <f>IF(G234="관급자재대",#REF!, 0)</f>
        <v>0</v>
      </c>
      <c r="T234">
        <f>IF(G234="관급자 관급 자재대",#REF!, 0)</f>
        <v>0</v>
      </c>
      <c r="U234">
        <f>IF(G234="사용자항목2",#REF!, 0)</f>
        <v>0</v>
      </c>
      <c r="V234">
        <f>IF(G234="안전관리비",#REF!, 0)</f>
        <v>0</v>
      </c>
      <c r="W234">
        <f>IF(G234="품질관리비",#REF!, 0)</f>
        <v>0</v>
      </c>
      <c r="X234">
        <f>IF(G234="작업부산물(철거해체)",#REF!, 0)</f>
        <v>0</v>
      </c>
      <c r="Y234">
        <f>IF(G234="사용자항목6",#REF!, 0)</f>
        <v>0</v>
      </c>
      <c r="Z234">
        <f>IF(G234="사용자항목7",#REF!, 0)</f>
        <v>0</v>
      </c>
      <c r="AA234">
        <f>IF(G234="사용자항목8",#REF!, 0)</f>
        <v>0</v>
      </c>
      <c r="AB234">
        <f>IF(G234="사용자항목9",#REF!, 0)</f>
        <v>0</v>
      </c>
      <c r="AC234">
        <f>IF(G234="사용자항목10",#REF!, 0)</f>
        <v>0</v>
      </c>
      <c r="AD234">
        <f>IF(G234="사용자항목11",#REF!, 0)</f>
        <v>0</v>
      </c>
      <c r="AE234">
        <f>IF(G234="사용자항목12",#REF!, 0)</f>
        <v>0</v>
      </c>
      <c r="AF234">
        <f>IF(G234="사용자항목13",#REF!, 0)</f>
        <v>0</v>
      </c>
      <c r="AG234">
        <f>IF(G234="사용자항목14",#REF!, 0)</f>
        <v>0</v>
      </c>
      <c r="AH234">
        <f>IF(G234="사용자항목15",#REF!, 0)</f>
        <v>0</v>
      </c>
      <c r="AI234">
        <f>IF(G234="사용자항목16",#REF!, 0)</f>
        <v>0</v>
      </c>
      <c r="AJ234">
        <f>IF(G234="사용자항목17",#REF!, 0)</f>
        <v>0</v>
      </c>
      <c r="AK234">
        <f>IF(G234="사용자항목18",#REF!, 0)</f>
        <v>0</v>
      </c>
      <c r="AL234">
        <f>IF(G234="사용자항목19",#REF!, 0)</f>
        <v>0</v>
      </c>
    </row>
    <row r="235" spans="1:42" ht="23.1" customHeight="1" x14ac:dyDescent="0.3">
      <c r="A235" s="5" t="s">
        <v>200</v>
      </c>
      <c r="B235" s="6"/>
      <c r="C235" s="7" t="s">
        <v>5</v>
      </c>
      <c r="D235" s="8">
        <v>25</v>
      </c>
      <c r="F235" t="str">
        <f>""</f>
        <v/>
      </c>
      <c r="G235" s="1" t="s">
        <v>87</v>
      </c>
      <c r="H235">
        <v>1</v>
      </c>
      <c r="I235" t="e">
        <f>IF(G235="기계경비",#REF!, 0)</f>
        <v>#REF!</v>
      </c>
      <c r="J235">
        <f>IF(G235="운반비",#REF!, 0)</f>
        <v>0</v>
      </c>
      <c r="K235">
        <f>IF(G235="작업부산물",#REF!, 0)</f>
        <v>0</v>
      </c>
      <c r="L235">
        <f>IF(G235="관급",#REF!, 0)</f>
        <v>0</v>
      </c>
      <c r="M235">
        <f>IF(G235="외주비",#REF!, 0)</f>
        <v>0</v>
      </c>
      <c r="N235">
        <f>IF(G235="장비비",#REF!, 0)</f>
        <v>0</v>
      </c>
      <c r="O235">
        <f>IF(G235="폐기물처리비",#REF!, 0)</f>
        <v>0</v>
      </c>
      <c r="P235">
        <f>IF(G235="가설비",#REF!, 0)</f>
        <v>0</v>
      </c>
      <c r="Q235">
        <f>IF(G235="잡비제외분",#REF!, 0)</f>
        <v>0</v>
      </c>
      <c r="R235">
        <f>IF(G235="사급자재대",#REF!, 0)</f>
        <v>0</v>
      </c>
      <c r="S235">
        <f>IF(G235="관급자재대",#REF!, 0)</f>
        <v>0</v>
      </c>
      <c r="T235">
        <f>IF(G235="관급자 관급 자재대",#REF!, 0)</f>
        <v>0</v>
      </c>
      <c r="U235">
        <f>IF(G235="사용자항목2",#REF!, 0)</f>
        <v>0</v>
      </c>
      <c r="V235">
        <f>IF(G235="안전관리비",#REF!, 0)</f>
        <v>0</v>
      </c>
      <c r="W235">
        <f>IF(G235="품질관리비",#REF!, 0)</f>
        <v>0</v>
      </c>
      <c r="X235">
        <f>IF(G235="작업부산물(철거해체)",#REF!, 0)</f>
        <v>0</v>
      </c>
      <c r="Y235">
        <f>IF(G235="사용자항목6",#REF!, 0)</f>
        <v>0</v>
      </c>
      <c r="Z235">
        <f>IF(G235="사용자항목7",#REF!, 0)</f>
        <v>0</v>
      </c>
      <c r="AA235">
        <f>IF(G235="사용자항목8",#REF!, 0)</f>
        <v>0</v>
      </c>
      <c r="AB235">
        <f>IF(G235="사용자항목9",#REF!, 0)</f>
        <v>0</v>
      </c>
      <c r="AC235">
        <f>IF(G235="사용자항목10",#REF!, 0)</f>
        <v>0</v>
      </c>
      <c r="AD235">
        <f>IF(G235="사용자항목11",#REF!, 0)</f>
        <v>0</v>
      </c>
      <c r="AE235">
        <f>IF(G235="사용자항목12",#REF!, 0)</f>
        <v>0</v>
      </c>
      <c r="AF235">
        <f>IF(G235="사용자항목13",#REF!, 0)</f>
        <v>0</v>
      </c>
      <c r="AG235">
        <f>IF(G235="사용자항목14",#REF!, 0)</f>
        <v>0</v>
      </c>
      <c r="AH235">
        <f>IF(G235="사용자항목15",#REF!, 0)</f>
        <v>0</v>
      </c>
      <c r="AI235">
        <f>IF(G235="사용자항목16",#REF!, 0)</f>
        <v>0</v>
      </c>
      <c r="AJ235">
        <f>IF(G235="사용자항목17",#REF!, 0)</f>
        <v>0</v>
      </c>
      <c r="AK235">
        <f>IF(G235="사용자항목18",#REF!, 0)</f>
        <v>0</v>
      </c>
      <c r="AL235">
        <f>IF(G235="사용자항목19",#REF!, 0)</f>
        <v>0</v>
      </c>
    </row>
    <row r="236" spans="1:42" ht="23.1" customHeight="1" x14ac:dyDescent="0.3">
      <c r="A236" s="6"/>
      <c r="B236" s="6"/>
      <c r="C236" s="13"/>
      <c r="D236" s="8"/>
    </row>
    <row r="237" spans="1:42" ht="23.1" customHeight="1" x14ac:dyDescent="0.3">
      <c r="A237" s="6"/>
      <c r="B237" s="6"/>
      <c r="C237" s="13"/>
      <c r="D237" s="8"/>
    </row>
    <row r="238" spans="1:42" ht="23.1" customHeight="1" x14ac:dyDescent="0.3">
      <c r="A238" s="6"/>
      <c r="B238" s="6"/>
      <c r="C238" s="13"/>
      <c r="D238" s="8"/>
    </row>
    <row r="239" spans="1:42" ht="23.1" customHeight="1" x14ac:dyDescent="0.3">
      <c r="A239" s="6"/>
      <c r="B239" s="6"/>
      <c r="C239" s="13"/>
      <c r="D239" s="8"/>
    </row>
    <row r="240" spans="1:42" ht="23.1" customHeight="1" x14ac:dyDescent="0.3">
      <c r="A240" s="6"/>
      <c r="B240" s="6"/>
      <c r="C240" s="13"/>
      <c r="D240" s="8"/>
    </row>
    <row r="241" spans="1:42" ht="23.1" customHeight="1" x14ac:dyDescent="0.3">
      <c r="A241" s="6"/>
      <c r="B241" s="6"/>
      <c r="C241" s="13"/>
      <c r="D241" s="8"/>
    </row>
    <row r="242" spans="1:42" ht="23.1" customHeight="1" x14ac:dyDescent="0.3">
      <c r="A242" s="6"/>
      <c r="B242" s="6"/>
      <c r="C242" s="13"/>
      <c r="D242" s="8"/>
    </row>
    <row r="243" spans="1:42" ht="23.1" customHeight="1" x14ac:dyDescent="0.3">
      <c r="A243" s="6"/>
      <c r="B243" s="6"/>
      <c r="C243" s="13"/>
      <c r="D243" s="8"/>
    </row>
    <row r="244" spans="1:42" ht="23.1" customHeight="1" x14ac:dyDescent="0.3">
      <c r="A244" s="9" t="s">
        <v>89</v>
      </c>
      <c r="B244" s="10"/>
      <c r="C244" s="11"/>
      <c r="D244" s="12"/>
      <c r="I244" t="e">
        <f t="shared" ref="I244:AP244" si="14">ROUNDDOWN(SUM(I230:I235), 0)</f>
        <v>#REF!</v>
      </c>
      <c r="J244">
        <f t="shared" si="14"/>
        <v>0</v>
      </c>
      <c r="K244">
        <f t="shared" si="14"/>
        <v>0</v>
      </c>
      <c r="L244">
        <f t="shared" si="14"/>
        <v>0</v>
      </c>
      <c r="M244">
        <f t="shared" si="14"/>
        <v>0</v>
      </c>
      <c r="N244">
        <f t="shared" si="14"/>
        <v>0</v>
      </c>
      <c r="O244">
        <f t="shared" si="14"/>
        <v>0</v>
      </c>
      <c r="P244">
        <f t="shared" si="14"/>
        <v>0</v>
      </c>
      <c r="Q244">
        <f t="shared" si="14"/>
        <v>0</v>
      </c>
      <c r="R244">
        <f t="shared" si="14"/>
        <v>0</v>
      </c>
      <c r="S244">
        <f t="shared" si="14"/>
        <v>0</v>
      </c>
      <c r="T244">
        <f t="shared" si="14"/>
        <v>0</v>
      </c>
      <c r="U244">
        <f t="shared" si="14"/>
        <v>0</v>
      </c>
      <c r="V244">
        <f t="shared" si="14"/>
        <v>0</v>
      </c>
      <c r="W244">
        <f t="shared" si="14"/>
        <v>0</v>
      </c>
      <c r="X244">
        <f t="shared" si="14"/>
        <v>0</v>
      </c>
      <c r="Y244">
        <f t="shared" si="14"/>
        <v>0</v>
      </c>
      <c r="Z244">
        <f t="shared" si="14"/>
        <v>0</v>
      </c>
      <c r="AA244">
        <f t="shared" si="14"/>
        <v>0</v>
      </c>
      <c r="AB244">
        <f t="shared" si="14"/>
        <v>0</v>
      </c>
      <c r="AC244">
        <f t="shared" si="14"/>
        <v>0</v>
      </c>
      <c r="AD244">
        <f t="shared" si="14"/>
        <v>0</v>
      </c>
      <c r="AE244">
        <f t="shared" si="14"/>
        <v>0</v>
      </c>
      <c r="AF244">
        <f t="shared" si="14"/>
        <v>0</v>
      </c>
      <c r="AG244">
        <f t="shared" si="14"/>
        <v>0</v>
      </c>
      <c r="AH244">
        <f t="shared" si="14"/>
        <v>0</v>
      </c>
      <c r="AI244">
        <f t="shared" si="14"/>
        <v>0</v>
      </c>
      <c r="AJ244">
        <f t="shared" si="14"/>
        <v>0</v>
      </c>
      <c r="AK244">
        <f t="shared" si="14"/>
        <v>0</v>
      </c>
      <c r="AL244">
        <f t="shared" si="14"/>
        <v>0</v>
      </c>
      <c r="AM244">
        <f t="shared" si="14"/>
        <v>0</v>
      </c>
      <c r="AN244">
        <f t="shared" si="14"/>
        <v>0</v>
      </c>
      <c r="AO244">
        <f t="shared" si="14"/>
        <v>0</v>
      </c>
      <c r="AP244">
        <f t="shared" si="14"/>
        <v>0</v>
      </c>
    </row>
    <row r="245" spans="1:42" ht="23.1" customHeight="1" x14ac:dyDescent="0.3">
      <c r="A245" s="41" t="s">
        <v>313</v>
      </c>
      <c r="B245" s="42"/>
      <c r="C245" s="42"/>
      <c r="D245" s="42"/>
    </row>
    <row r="246" spans="1:42" ht="23.1" customHeight="1" x14ac:dyDescent="0.3">
      <c r="A246" s="5" t="s">
        <v>18</v>
      </c>
      <c r="B246" s="5" t="s">
        <v>19</v>
      </c>
      <c r="C246" s="7" t="s">
        <v>13</v>
      </c>
      <c r="D246" s="8">
        <v>0.2</v>
      </c>
      <c r="F246" t="str">
        <f>"01"</f>
        <v>01</v>
      </c>
      <c r="G246" s="1" t="s">
        <v>87</v>
      </c>
      <c r="H246">
        <v>1</v>
      </c>
      <c r="I246" t="e">
        <f>IF(G246="기계경비",#REF!, 0)</f>
        <v>#REF!</v>
      </c>
      <c r="J246">
        <f>IF(G246="운반비",#REF!, 0)</f>
        <v>0</v>
      </c>
      <c r="K246">
        <f>IF(G246="작업부산물",#REF!, 0)</f>
        <v>0</v>
      </c>
      <c r="L246">
        <f>IF(G246="관급",#REF!, 0)</f>
        <v>0</v>
      </c>
      <c r="M246">
        <f>IF(G246="외주비",#REF!, 0)</f>
        <v>0</v>
      </c>
      <c r="N246">
        <f>IF(G246="장비비",#REF!, 0)</f>
        <v>0</v>
      </c>
      <c r="O246">
        <f>IF(G246="폐기물처리비",#REF!, 0)</f>
        <v>0</v>
      </c>
      <c r="P246">
        <f>IF(G246="가설비",#REF!, 0)</f>
        <v>0</v>
      </c>
      <c r="Q246">
        <f>IF(G246="잡비제외분",#REF!, 0)</f>
        <v>0</v>
      </c>
      <c r="R246">
        <f>IF(G246="사급자재대",#REF!, 0)</f>
        <v>0</v>
      </c>
      <c r="S246">
        <f>IF(G246="관급자재대",#REF!, 0)</f>
        <v>0</v>
      </c>
      <c r="T246">
        <f>IF(G246="관급자 관급 자재대",#REF!, 0)</f>
        <v>0</v>
      </c>
      <c r="U246">
        <f>IF(G246="사용자항목2",#REF!, 0)</f>
        <v>0</v>
      </c>
      <c r="V246">
        <f>IF(G246="안전관리비",#REF!, 0)</f>
        <v>0</v>
      </c>
      <c r="W246">
        <f>IF(G246="품질관리비",#REF!, 0)</f>
        <v>0</v>
      </c>
      <c r="X246">
        <f>IF(G246="작업부산물(철거해체)",#REF!, 0)</f>
        <v>0</v>
      </c>
      <c r="Y246">
        <f>IF(G246="사용자항목6",#REF!, 0)</f>
        <v>0</v>
      </c>
      <c r="Z246">
        <f>IF(G246="사용자항목7",#REF!, 0)</f>
        <v>0</v>
      </c>
      <c r="AA246">
        <f>IF(G246="사용자항목8",#REF!, 0)</f>
        <v>0</v>
      </c>
      <c r="AB246">
        <f>IF(G246="사용자항목9",#REF!, 0)</f>
        <v>0</v>
      </c>
      <c r="AC246">
        <f>IF(G246="사용자항목10",#REF!, 0)</f>
        <v>0</v>
      </c>
      <c r="AD246">
        <f>IF(G246="사용자항목11",#REF!, 0)</f>
        <v>0</v>
      </c>
      <c r="AE246">
        <f>IF(G246="사용자항목12",#REF!, 0)</f>
        <v>0</v>
      </c>
      <c r="AF246">
        <f>IF(G246="사용자항목13",#REF!, 0)</f>
        <v>0</v>
      </c>
      <c r="AG246">
        <f>IF(G246="사용자항목14",#REF!, 0)</f>
        <v>0</v>
      </c>
      <c r="AH246">
        <f>IF(G246="사용자항목15",#REF!, 0)</f>
        <v>0</v>
      </c>
      <c r="AI246">
        <f>IF(G246="사용자항목16",#REF!, 0)</f>
        <v>0</v>
      </c>
      <c r="AJ246">
        <f>IF(G246="사용자항목17",#REF!, 0)</f>
        <v>0</v>
      </c>
      <c r="AK246">
        <f>IF(G246="사용자항목18",#REF!, 0)</f>
        <v>0</v>
      </c>
      <c r="AL246">
        <f>IF(G246="사용자항목19",#REF!, 0)</f>
        <v>0</v>
      </c>
    </row>
    <row r="247" spans="1:42" ht="23.1" customHeight="1" x14ac:dyDescent="0.3">
      <c r="A247" s="5" t="s">
        <v>201</v>
      </c>
      <c r="B247" s="5" t="s">
        <v>146</v>
      </c>
      <c r="C247" s="7" t="s">
        <v>92</v>
      </c>
      <c r="D247" s="8">
        <v>0.2</v>
      </c>
      <c r="F247" t="str">
        <f>""</f>
        <v/>
      </c>
      <c r="G247" s="1" t="s">
        <v>87</v>
      </c>
      <c r="H247">
        <v>1</v>
      </c>
      <c r="I247" t="e">
        <f>IF(G247="기계경비",#REF!, 0)</f>
        <v>#REF!</v>
      </c>
      <c r="J247">
        <f>IF(G247="운반비",#REF!, 0)</f>
        <v>0</v>
      </c>
      <c r="K247">
        <f>IF(G247="작업부산물",#REF!, 0)</f>
        <v>0</v>
      </c>
      <c r="L247">
        <f>IF(G247="관급",#REF!, 0)</f>
        <v>0</v>
      </c>
      <c r="M247">
        <f>IF(G247="외주비",#REF!, 0)</f>
        <v>0</v>
      </c>
      <c r="N247">
        <f>IF(G247="장비비",#REF!, 0)</f>
        <v>0</v>
      </c>
      <c r="O247">
        <f>IF(G247="폐기물처리비",#REF!, 0)</f>
        <v>0</v>
      </c>
      <c r="P247">
        <f>IF(G247="가설비",#REF!, 0)</f>
        <v>0</v>
      </c>
      <c r="Q247">
        <f>IF(G247="잡비제외분",#REF!, 0)</f>
        <v>0</v>
      </c>
      <c r="R247">
        <f>IF(G247="사급자재대",#REF!, 0)</f>
        <v>0</v>
      </c>
      <c r="S247">
        <f>IF(G247="관급자재대",#REF!, 0)</f>
        <v>0</v>
      </c>
      <c r="T247">
        <f>IF(G247="관급자 관급 자재대",#REF!, 0)</f>
        <v>0</v>
      </c>
      <c r="U247">
        <f>IF(G247="사용자항목2",#REF!, 0)</f>
        <v>0</v>
      </c>
      <c r="V247">
        <f>IF(G247="안전관리비",#REF!, 0)</f>
        <v>0</v>
      </c>
      <c r="W247">
        <f>IF(G247="품질관리비",#REF!, 0)</f>
        <v>0</v>
      </c>
      <c r="X247">
        <f>IF(G247="작업부산물(철거해체)",#REF!, 0)</f>
        <v>0</v>
      </c>
      <c r="Y247">
        <f>IF(G247="사용자항목6",#REF!, 0)</f>
        <v>0</v>
      </c>
      <c r="Z247">
        <f>IF(G247="사용자항목7",#REF!, 0)</f>
        <v>0</v>
      </c>
      <c r="AA247">
        <f>IF(G247="사용자항목8",#REF!, 0)</f>
        <v>0</v>
      </c>
      <c r="AB247">
        <f>IF(G247="사용자항목9",#REF!, 0)</f>
        <v>0</v>
      </c>
      <c r="AC247">
        <f>IF(G247="사용자항목10",#REF!, 0)</f>
        <v>0</v>
      </c>
      <c r="AD247">
        <f>IF(G247="사용자항목11",#REF!, 0)</f>
        <v>0</v>
      </c>
      <c r="AE247">
        <f>IF(G247="사용자항목12",#REF!, 0)</f>
        <v>0</v>
      </c>
      <c r="AF247">
        <f>IF(G247="사용자항목13",#REF!, 0)</f>
        <v>0</v>
      </c>
      <c r="AG247">
        <f>IF(G247="사용자항목14",#REF!, 0)</f>
        <v>0</v>
      </c>
      <c r="AH247">
        <f>IF(G247="사용자항목15",#REF!, 0)</f>
        <v>0</v>
      </c>
      <c r="AI247">
        <f>IF(G247="사용자항목16",#REF!, 0)</f>
        <v>0</v>
      </c>
      <c r="AJ247">
        <f>IF(G247="사용자항목17",#REF!, 0)</f>
        <v>0</v>
      </c>
      <c r="AK247">
        <f>IF(G247="사용자항목18",#REF!, 0)</f>
        <v>0</v>
      </c>
      <c r="AL247">
        <f>IF(G247="사용자항목19",#REF!, 0)</f>
        <v>0</v>
      </c>
    </row>
    <row r="248" spans="1:42" ht="23.1" customHeight="1" x14ac:dyDescent="0.3">
      <c r="A248" s="5" t="s">
        <v>21</v>
      </c>
      <c r="B248" s="5" t="s">
        <v>17</v>
      </c>
      <c r="C248" s="7" t="s">
        <v>13</v>
      </c>
      <c r="D248" s="8">
        <v>1</v>
      </c>
      <c r="F248" t="str">
        <f>"01"</f>
        <v>01</v>
      </c>
      <c r="G248" s="1" t="s">
        <v>87</v>
      </c>
      <c r="H248">
        <v>1</v>
      </c>
      <c r="I248" t="e">
        <f>IF(G248="기계경비",#REF!, 0)</f>
        <v>#REF!</v>
      </c>
      <c r="J248">
        <f>IF(G248="운반비",#REF!, 0)</f>
        <v>0</v>
      </c>
      <c r="K248">
        <f>IF(G248="작업부산물",#REF!, 0)</f>
        <v>0</v>
      </c>
      <c r="L248">
        <f>IF(G248="관급",#REF!, 0)</f>
        <v>0</v>
      </c>
      <c r="M248">
        <f>IF(G248="외주비",#REF!, 0)</f>
        <v>0</v>
      </c>
      <c r="N248">
        <f>IF(G248="장비비",#REF!, 0)</f>
        <v>0</v>
      </c>
      <c r="O248">
        <f>IF(G248="폐기물처리비",#REF!, 0)</f>
        <v>0</v>
      </c>
      <c r="P248">
        <f>IF(G248="가설비",#REF!, 0)</f>
        <v>0</v>
      </c>
      <c r="Q248">
        <f>IF(G248="잡비제외분",#REF!, 0)</f>
        <v>0</v>
      </c>
      <c r="R248">
        <f>IF(G248="사급자재대",#REF!, 0)</f>
        <v>0</v>
      </c>
      <c r="S248">
        <f>IF(G248="관급자재대",#REF!, 0)</f>
        <v>0</v>
      </c>
      <c r="T248">
        <f>IF(G248="관급자 관급 자재대",#REF!, 0)</f>
        <v>0</v>
      </c>
      <c r="U248">
        <f>IF(G248="사용자항목2",#REF!, 0)</f>
        <v>0</v>
      </c>
      <c r="V248">
        <f>IF(G248="안전관리비",#REF!, 0)</f>
        <v>0</v>
      </c>
      <c r="W248">
        <f>IF(G248="품질관리비",#REF!, 0)</f>
        <v>0</v>
      </c>
      <c r="X248">
        <f>IF(G248="작업부산물(철거해체)",#REF!, 0)</f>
        <v>0</v>
      </c>
      <c r="Y248">
        <f>IF(G248="사용자항목6",#REF!, 0)</f>
        <v>0</v>
      </c>
      <c r="Z248">
        <f>IF(G248="사용자항목7",#REF!, 0)</f>
        <v>0</v>
      </c>
      <c r="AA248">
        <f>IF(G248="사용자항목8",#REF!, 0)</f>
        <v>0</v>
      </c>
      <c r="AB248">
        <f>IF(G248="사용자항목9",#REF!, 0)</f>
        <v>0</v>
      </c>
      <c r="AC248">
        <f>IF(G248="사용자항목10",#REF!, 0)</f>
        <v>0</v>
      </c>
      <c r="AD248">
        <f>IF(G248="사용자항목11",#REF!, 0)</f>
        <v>0</v>
      </c>
      <c r="AE248">
        <f>IF(G248="사용자항목12",#REF!, 0)</f>
        <v>0</v>
      </c>
      <c r="AF248">
        <f>IF(G248="사용자항목13",#REF!, 0)</f>
        <v>0</v>
      </c>
      <c r="AG248">
        <f>IF(G248="사용자항목14",#REF!, 0)</f>
        <v>0</v>
      </c>
      <c r="AH248">
        <f>IF(G248="사용자항목15",#REF!, 0)</f>
        <v>0</v>
      </c>
      <c r="AI248">
        <f>IF(G248="사용자항목16",#REF!, 0)</f>
        <v>0</v>
      </c>
      <c r="AJ248">
        <f>IF(G248="사용자항목17",#REF!, 0)</f>
        <v>0</v>
      </c>
      <c r="AK248">
        <f>IF(G248="사용자항목18",#REF!, 0)</f>
        <v>0</v>
      </c>
      <c r="AL248">
        <f>IF(G248="사용자항목19",#REF!, 0)</f>
        <v>0</v>
      </c>
    </row>
    <row r="249" spans="1:42" ht="23.1" customHeight="1" x14ac:dyDescent="0.3">
      <c r="A249" s="5" t="s">
        <v>202</v>
      </c>
      <c r="B249" s="5" t="s">
        <v>203</v>
      </c>
      <c r="C249" s="7" t="s">
        <v>92</v>
      </c>
      <c r="D249" s="8">
        <v>1</v>
      </c>
      <c r="F249" t="str">
        <f>""</f>
        <v/>
      </c>
      <c r="G249" s="1" t="s">
        <v>87</v>
      </c>
      <c r="H249">
        <v>1</v>
      </c>
      <c r="I249" t="e">
        <f>IF(G249="기계경비",#REF!, 0)</f>
        <v>#REF!</v>
      </c>
      <c r="J249">
        <f>IF(G249="운반비",#REF!, 0)</f>
        <v>0</v>
      </c>
      <c r="K249">
        <f>IF(G249="작업부산물",#REF!, 0)</f>
        <v>0</v>
      </c>
      <c r="L249">
        <f>IF(G249="관급",#REF!, 0)</f>
        <v>0</v>
      </c>
      <c r="M249">
        <f>IF(G249="외주비",#REF!, 0)</f>
        <v>0</v>
      </c>
      <c r="N249">
        <f>IF(G249="장비비",#REF!, 0)</f>
        <v>0</v>
      </c>
      <c r="O249">
        <f>IF(G249="폐기물처리비",#REF!, 0)</f>
        <v>0</v>
      </c>
      <c r="P249">
        <f>IF(G249="가설비",#REF!, 0)</f>
        <v>0</v>
      </c>
      <c r="Q249">
        <f>IF(G249="잡비제외분",#REF!, 0)</f>
        <v>0</v>
      </c>
      <c r="R249">
        <f>IF(G249="사급자재대",#REF!, 0)</f>
        <v>0</v>
      </c>
      <c r="S249">
        <f>IF(G249="관급자재대",#REF!, 0)</f>
        <v>0</v>
      </c>
      <c r="T249">
        <f>IF(G249="관급자 관급 자재대",#REF!, 0)</f>
        <v>0</v>
      </c>
      <c r="U249">
        <f>IF(G249="사용자항목2",#REF!, 0)</f>
        <v>0</v>
      </c>
      <c r="V249">
        <f>IF(G249="안전관리비",#REF!, 0)</f>
        <v>0</v>
      </c>
      <c r="W249">
        <f>IF(G249="품질관리비",#REF!, 0)</f>
        <v>0</v>
      </c>
      <c r="X249">
        <f>IF(G249="작업부산물(철거해체)",#REF!, 0)</f>
        <v>0</v>
      </c>
      <c r="Y249">
        <f>IF(G249="사용자항목6",#REF!, 0)</f>
        <v>0</v>
      </c>
      <c r="Z249">
        <f>IF(G249="사용자항목7",#REF!, 0)</f>
        <v>0</v>
      </c>
      <c r="AA249">
        <f>IF(G249="사용자항목8",#REF!, 0)</f>
        <v>0</v>
      </c>
      <c r="AB249">
        <f>IF(G249="사용자항목9",#REF!, 0)</f>
        <v>0</v>
      </c>
      <c r="AC249">
        <f>IF(G249="사용자항목10",#REF!, 0)</f>
        <v>0</v>
      </c>
      <c r="AD249">
        <f>IF(G249="사용자항목11",#REF!, 0)</f>
        <v>0</v>
      </c>
      <c r="AE249">
        <f>IF(G249="사용자항목12",#REF!, 0)</f>
        <v>0</v>
      </c>
      <c r="AF249">
        <f>IF(G249="사용자항목13",#REF!, 0)</f>
        <v>0</v>
      </c>
      <c r="AG249">
        <f>IF(G249="사용자항목14",#REF!, 0)</f>
        <v>0</v>
      </c>
      <c r="AH249">
        <f>IF(G249="사용자항목15",#REF!, 0)</f>
        <v>0</v>
      </c>
      <c r="AI249">
        <f>IF(G249="사용자항목16",#REF!, 0)</f>
        <v>0</v>
      </c>
      <c r="AJ249">
        <f>IF(G249="사용자항목17",#REF!, 0)</f>
        <v>0</v>
      </c>
      <c r="AK249">
        <f>IF(G249="사용자항목18",#REF!, 0)</f>
        <v>0</v>
      </c>
      <c r="AL249">
        <f>IF(G249="사용자항목19",#REF!, 0)</f>
        <v>0</v>
      </c>
      <c r="AP249" s="1" t="s">
        <v>204</v>
      </c>
    </row>
    <row r="250" spans="1:42" ht="23.1" customHeight="1" x14ac:dyDescent="0.3">
      <c r="A250" s="5" t="s">
        <v>22</v>
      </c>
      <c r="B250" s="5" t="s">
        <v>23</v>
      </c>
      <c r="C250" s="7" t="s">
        <v>13</v>
      </c>
      <c r="D250" s="8">
        <v>3</v>
      </c>
      <c r="F250" t="str">
        <f>"01"</f>
        <v>01</v>
      </c>
      <c r="G250" s="1" t="s">
        <v>87</v>
      </c>
      <c r="H250">
        <v>1</v>
      </c>
      <c r="I250" t="e">
        <f>IF(G250="기계경비",#REF!, 0)</f>
        <v>#REF!</v>
      </c>
      <c r="J250">
        <f>IF(G250="운반비",#REF!, 0)</f>
        <v>0</v>
      </c>
      <c r="K250">
        <f>IF(G250="작업부산물",#REF!, 0)</f>
        <v>0</v>
      </c>
      <c r="L250">
        <f>IF(G250="관급",#REF!, 0)</f>
        <v>0</v>
      </c>
      <c r="M250">
        <f>IF(G250="외주비",#REF!, 0)</f>
        <v>0</v>
      </c>
      <c r="N250">
        <f>IF(G250="장비비",#REF!, 0)</f>
        <v>0</v>
      </c>
      <c r="O250">
        <f>IF(G250="폐기물처리비",#REF!, 0)</f>
        <v>0</v>
      </c>
      <c r="P250">
        <f>IF(G250="가설비",#REF!, 0)</f>
        <v>0</v>
      </c>
      <c r="Q250">
        <f>IF(G250="잡비제외분",#REF!, 0)</f>
        <v>0</v>
      </c>
      <c r="R250">
        <f>IF(G250="사급자재대",#REF!, 0)</f>
        <v>0</v>
      </c>
      <c r="S250">
        <f>IF(G250="관급자재대",#REF!, 0)</f>
        <v>0</v>
      </c>
      <c r="T250">
        <f>IF(G250="관급자 관급 자재대",#REF!, 0)</f>
        <v>0</v>
      </c>
      <c r="U250">
        <f>IF(G250="사용자항목2",#REF!, 0)</f>
        <v>0</v>
      </c>
      <c r="V250">
        <f>IF(G250="안전관리비",#REF!, 0)</f>
        <v>0</v>
      </c>
      <c r="W250">
        <f>IF(G250="품질관리비",#REF!, 0)</f>
        <v>0</v>
      </c>
      <c r="X250">
        <f>IF(G250="작업부산물(철거해체)",#REF!, 0)</f>
        <v>0</v>
      </c>
      <c r="Y250">
        <f>IF(G250="사용자항목6",#REF!, 0)</f>
        <v>0</v>
      </c>
      <c r="Z250">
        <f>IF(G250="사용자항목7",#REF!, 0)</f>
        <v>0</v>
      </c>
      <c r="AA250">
        <f>IF(G250="사용자항목8",#REF!, 0)</f>
        <v>0</v>
      </c>
      <c r="AB250">
        <f>IF(G250="사용자항목9",#REF!, 0)</f>
        <v>0</v>
      </c>
      <c r="AC250">
        <f>IF(G250="사용자항목10",#REF!, 0)</f>
        <v>0</v>
      </c>
      <c r="AD250">
        <f>IF(G250="사용자항목11",#REF!, 0)</f>
        <v>0</v>
      </c>
      <c r="AE250">
        <f>IF(G250="사용자항목12",#REF!, 0)</f>
        <v>0</v>
      </c>
      <c r="AF250">
        <f>IF(G250="사용자항목13",#REF!, 0)</f>
        <v>0</v>
      </c>
      <c r="AG250">
        <f>IF(G250="사용자항목14",#REF!, 0)</f>
        <v>0</v>
      </c>
      <c r="AH250">
        <f>IF(G250="사용자항목15",#REF!, 0)</f>
        <v>0</v>
      </c>
      <c r="AI250">
        <f>IF(G250="사용자항목16",#REF!, 0)</f>
        <v>0</v>
      </c>
      <c r="AJ250">
        <f>IF(G250="사용자항목17",#REF!, 0)</f>
        <v>0</v>
      </c>
      <c r="AK250">
        <f>IF(G250="사용자항목18",#REF!, 0)</f>
        <v>0</v>
      </c>
      <c r="AL250">
        <f>IF(G250="사용자항목19",#REF!, 0)</f>
        <v>0</v>
      </c>
    </row>
    <row r="251" spans="1:42" ht="23.1" customHeight="1" x14ac:dyDescent="0.3">
      <c r="A251" s="5" t="s">
        <v>201</v>
      </c>
      <c r="B251" s="5" t="s">
        <v>148</v>
      </c>
      <c r="C251" s="7" t="s">
        <v>92</v>
      </c>
      <c r="D251" s="8">
        <v>3</v>
      </c>
      <c r="F251" t="str">
        <f>""</f>
        <v/>
      </c>
      <c r="G251" s="1" t="s">
        <v>87</v>
      </c>
      <c r="H251">
        <v>1</v>
      </c>
      <c r="I251" t="e">
        <f>IF(G251="기계경비",#REF!, 0)</f>
        <v>#REF!</v>
      </c>
      <c r="J251">
        <f>IF(G251="운반비",#REF!, 0)</f>
        <v>0</v>
      </c>
      <c r="K251">
        <f>IF(G251="작업부산물",#REF!, 0)</f>
        <v>0</v>
      </c>
      <c r="L251">
        <f>IF(G251="관급",#REF!, 0)</f>
        <v>0</v>
      </c>
      <c r="M251">
        <f>IF(G251="외주비",#REF!, 0)</f>
        <v>0</v>
      </c>
      <c r="N251">
        <f>IF(G251="장비비",#REF!, 0)</f>
        <v>0</v>
      </c>
      <c r="O251">
        <f>IF(G251="폐기물처리비",#REF!, 0)</f>
        <v>0</v>
      </c>
      <c r="P251">
        <f>IF(G251="가설비",#REF!, 0)</f>
        <v>0</v>
      </c>
      <c r="Q251">
        <f>IF(G251="잡비제외분",#REF!, 0)</f>
        <v>0</v>
      </c>
      <c r="R251">
        <f>IF(G251="사급자재대",#REF!, 0)</f>
        <v>0</v>
      </c>
      <c r="S251">
        <f>IF(G251="관급자재대",#REF!, 0)</f>
        <v>0</v>
      </c>
      <c r="T251">
        <f>IF(G251="관급자 관급 자재대",#REF!, 0)</f>
        <v>0</v>
      </c>
      <c r="U251">
        <f>IF(G251="사용자항목2",#REF!, 0)</f>
        <v>0</v>
      </c>
      <c r="V251">
        <f>IF(G251="안전관리비",#REF!, 0)</f>
        <v>0</v>
      </c>
      <c r="W251">
        <f>IF(G251="품질관리비",#REF!, 0)</f>
        <v>0</v>
      </c>
      <c r="X251">
        <f>IF(G251="작업부산물(철거해체)",#REF!, 0)</f>
        <v>0</v>
      </c>
      <c r="Y251">
        <f>IF(G251="사용자항목6",#REF!, 0)</f>
        <v>0</v>
      </c>
      <c r="Z251">
        <f>IF(G251="사용자항목7",#REF!, 0)</f>
        <v>0</v>
      </c>
      <c r="AA251">
        <f>IF(G251="사용자항목8",#REF!, 0)</f>
        <v>0</v>
      </c>
      <c r="AB251">
        <f>IF(G251="사용자항목9",#REF!, 0)</f>
        <v>0</v>
      </c>
      <c r="AC251">
        <f>IF(G251="사용자항목10",#REF!, 0)</f>
        <v>0</v>
      </c>
      <c r="AD251">
        <f>IF(G251="사용자항목11",#REF!, 0)</f>
        <v>0</v>
      </c>
      <c r="AE251">
        <f>IF(G251="사용자항목12",#REF!, 0)</f>
        <v>0</v>
      </c>
      <c r="AF251">
        <f>IF(G251="사용자항목13",#REF!, 0)</f>
        <v>0</v>
      </c>
      <c r="AG251">
        <f>IF(G251="사용자항목14",#REF!, 0)</f>
        <v>0</v>
      </c>
      <c r="AH251">
        <f>IF(G251="사용자항목15",#REF!, 0)</f>
        <v>0</v>
      </c>
      <c r="AI251">
        <f>IF(G251="사용자항목16",#REF!, 0)</f>
        <v>0</v>
      </c>
      <c r="AJ251">
        <f>IF(G251="사용자항목17",#REF!, 0)</f>
        <v>0</v>
      </c>
      <c r="AK251">
        <f>IF(G251="사용자항목18",#REF!, 0)</f>
        <v>0</v>
      </c>
      <c r="AL251">
        <f>IF(G251="사용자항목19",#REF!, 0)</f>
        <v>0</v>
      </c>
    </row>
    <row r="252" spans="1:42" ht="23.1" customHeight="1" x14ac:dyDescent="0.3">
      <c r="A252" s="5" t="s">
        <v>205</v>
      </c>
      <c r="B252" s="5" t="s">
        <v>203</v>
      </c>
      <c r="C252" s="7" t="s">
        <v>92</v>
      </c>
      <c r="D252" s="8">
        <v>79</v>
      </c>
      <c r="F252" t="str">
        <f>""</f>
        <v/>
      </c>
      <c r="G252" s="1" t="s">
        <v>87</v>
      </c>
      <c r="H252">
        <v>1</v>
      </c>
      <c r="I252" t="e">
        <f>IF(G252="기계경비",#REF!, 0)</f>
        <v>#REF!</v>
      </c>
      <c r="J252">
        <f>IF(G252="운반비",#REF!, 0)</f>
        <v>0</v>
      </c>
      <c r="K252">
        <f>IF(G252="작업부산물",#REF!, 0)</f>
        <v>0</v>
      </c>
      <c r="L252">
        <f>IF(G252="관급",#REF!, 0)</f>
        <v>0</v>
      </c>
      <c r="M252">
        <f>IF(G252="외주비",#REF!, 0)</f>
        <v>0</v>
      </c>
      <c r="N252">
        <f>IF(G252="장비비",#REF!, 0)</f>
        <v>0</v>
      </c>
      <c r="O252">
        <f>IF(G252="폐기물처리비",#REF!, 0)</f>
        <v>0</v>
      </c>
      <c r="P252">
        <f>IF(G252="가설비",#REF!, 0)</f>
        <v>0</v>
      </c>
      <c r="Q252">
        <f>IF(G252="잡비제외분",#REF!, 0)</f>
        <v>0</v>
      </c>
      <c r="R252">
        <f>IF(G252="사급자재대",#REF!, 0)</f>
        <v>0</v>
      </c>
      <c r="S252">
        <f>IF(G252="관급자재대",#REF!, 0)</f>
        <v>0</v>
      </c>
      <c r="T252">
        <f>IF(G252="관급자 관급 자재대",#REF!, 0)</f>
        <v>0</v>
      </c>
      <c r="U252">
        <f>IF(G252="사용자항목2",#REF!, 0)</f>
        <v>0</v>
      </c>
      <c r="V252">
        <f>IF(G252="안전관리비",#REF!, 0)</f>
        <v>0</v>
      </c>
      <c r="W252">
        <f>IF(G252="품질관리비",#REF!, 0)</f>
        <v>0</v>
      </c>
      <c r="X252">
        <f>IF(G252="작업부산물(철거해체)",#REF!, 0)</f>
        <v>0</v>
      </c>
      <c r="Y252">
        <f>IF(G252="사용자항목6",#REF!, 0)</f>
        <v>0</v>
      </c>
      <c r="Z252">
        <f>IF(G252="사용자항목7",#REF!, 0)</f>
        <v>0</v>
      </c>
      <c r="AA252">
        <f>IF(G252="사용자항목8",#REF!, 0)</f>
        <v>0</v>
      </c>
      <c r="AB252">
        <f>IF(G252="사용자항목9",#REF!, 0)</f>
        <v>0</v>
      </c>
      <c r="AC252">
        <f>IF(G252="사용자항목10",#REF!, 0)</f>
        <v>0</v>
      </c>
      <c r="AD252">
        <f>IF(G252="사용자항목11",#REF!, 0)</f>
        <v>0</v>
      </c>
      <c r="AE252">
        <f>IF(G252="사용자항목12",#REF!, 0)</f>
        <v>0</v>
      </c>
      <c r="AF252">
        <f>IF(G252="사용자항목13",#REF!, 0)</f>
        <v>0</v>
      </c>
      <c r="AG252">
        <f>IF(G252="사용자항목14",#REF!, 0)</f>
        <v>0</v>
      </c>
      <c r="AH252">
        <f>IF(G252="사용자항목15",#REF!, 0)</f>
        <v>0</v>
      </c>
      <c r="AI252">
        <f>IF(G252="사용자항목16",#REF!, 0)</f>
        <v>0</v>
      </c>
      <c r="AJ252">
        <f>IF(G252="사용자항목17",#REF!, 0)</f>
        <v>0</v>
      </c>
      <c r="AK252">
        <f>IF(G252="사용자항목18",#REF!, 0)</f>
        <v>0</v>
      </c>
      <c r="AL252">
        <f>IF(G252="사용자항목19",#REF!, 0)</f>
        <v>0</v>
      </c>
      <c r="AP252" s="1" t="s">
        <v>206</v>
      </c>
    </row>
    <row r="253" spans="1:42" ht="23.1" customHeight="1" x14ac:dyDescent="0.3">
      <c r="A253" s="5" t="s">
        <v>125</v>
      </c>
      <c r="B253" s="5" t="s">
        <v>126</v>
      </c>
      <c r="C253" s="7" t="s">
        <v>5</v>
      </c>
      <c r="D253" s="8">
        <v>12</v>
      </c>
      <c r="F253" t="str">
        <f>""</f>
        <v/>
      </c>
      <c r="G253" s="1" t="s">
        <v>87</v>
      </c>
      <c r="H253">
        <v>1</v>
      </c>
      <c r="I253" t="e">
        <f>IF(G253="기계경비",#REF!, 0)</f>
        <v>#REF!</v>
      </c>
      <c r="J253">
        <f>IF(G253="운반비",#REF!, 0)</f>
        <v>0</v>
      </c>
      <c r="K253">
        <f>IF(G253="작업부산물",#REF!, 0)</f>
        <v>0</v>
      </c>
      <c r="L253">
        <f>IF(G253="관급",#REF!, 0)</f>
        <v>0</v>
      </c>
      <c r="M253">
        <f>IF(G253="외주비",#REF!, 0)</f>
        <v>0</v>
      </c>
      <c r="N253">
        <f>IF(G253="장비비",#REF!, 0)</f>
        <v>0</v>
      </c>
      <c r="O253">
        <f>IF(G253="폐기물처리비",#REF!, 0)</f>
        <v>0</v>
      </c>
      <c r="P253">
        <f>IF(G253="가설비",#REF!, 0)</f>
        <v>0</v>
      </c>
      <c r="Q253">
        <f>IF(G253="잡비제외분",#REF!, 0)</f>
        <v>0</v>
      </c>
      <c r="R253">
        <f>IF(G253="사급자재대",#REF!, 0)</f>
        <v>0</v>
      </c>
      <c r="S253">
        <f>IF(G253="관급자재대",#REF!, 0)</f>
        <v>0</v>
      </c>
      <c r="T253">
        <f>IF(G253="관급자 관급 자재대",#REF!, 0)</f>
        <v>0</v>
      </c>
      <c r="U253">
        <f>IF(G253="사용자항목2",#REF!, 0)</f>
        <v>0</v>
      </c>
      <c r="V253">
        <f>IF(G253="안전관리비",#REF!, 0)</f>
        <v>0</v>
      </c>
      <c r="W253">
        <f>IF(G253="품질관리비",#REF!, 0)</f>
        <v>0</v>
      </c>
      <c r="X253">
        <f>IF(G253="작업부산물(철거해체)",#REF!, 0)</f>
        <v>0</v>
      </c>
      <c r="Y253">
        <f>IF(G253="사용자항목6",#REF!, 0)</f>
        <v>0</v>
      </c>
      <c r="Z253">
        <f>IF(G253="사용자항목7",#REF!, 0)</f>
        <v>0</v>
      </c>
      <c r="AA253">
        <f>IF(G253="사용자항목8",#REF!, 0)</f>
        <v>0</v>
      </c>
      <c r="AB253">
        <f>IF(G253="사용자항목9",#REF!, 0)</f>
        <v>0</v>
      </c>
      <c r="AC253">
        <f>IF(G253="사용자항목10",#REF!, 0)</f>
        <v>0</v>
      </c>
      <c r="AD253">
        <f>IF(G253="사용자항목11",#REF!, 0)</f>
        <v>0</v>
      </c>
      <c r="AE253">
        <f>IF(G253="사용자항목12",#REF!, 0)</f>
        <v>0</v>
      </c>
      <c r="AF253">
        <f>IF(G253="사용자항목13",#REF!, 0)</f>
        <v>0</v>
      </c>
      <c r="AG253">
        <f>IF(G253="사용자항목14",#REF!, 0)</f>
        <v>0</v>
      </c>
      <c r="AH253">
        <f>IF(G253="사용자항목15",#REF!, 0)</f>
        <v>0</v>
      </c>
      <c r="AI253">
        <f>IF(G253="사용자항목16",#REF!, 0)</f>
        <v>0</v>
      </c>
      <c r="AJ253">
        <f>IF(G253="사용자항목17",#REF!, 0)</f>
        <v>0</v>
      </c>
      <c r="AK253">
        <f>IF(G253="사용자항목18",#REF!, 0)</f>
        <v>0</v>
      </c>
      <c r="AL253">
        <f>IF(G253="사용자항목19",#REF!, 0)</f>
        <v>0</v>
      </c>
    </row>
    <row r="254" spans="1:42" ht="23.1" customHeight="1" x14ac:dyDescent="0.3">
      <c r="A254" s="5" t="s">
        <v>55</v>
      </c>
      <c r="B254" s="5" t="s">
        <v>52</v>
      </c>
      <c r="C254" s="7" t="s">
        <v>34</v>
      </c>
      <c r="D254" s="8">
        <v>0.04</v>
      </c>
      <c r="F254" t="str">
        <f>"01"</f>
        <v>01</v>
      </c>
      <c r="G254" s="1" t="s">
        <v>87</v>
      </c>
      <c r="H254">
        <v>1</v>
      </c>
      <c r="I254" t="e">
        <f>IF(G254="기계경비",#REF!, 0)</f>
        <v>#REF!</v>
      </c>
      <c r="J254">
        <f>IF(G254="운반비",#REF!, 0)</f>
        <v>0</v>
      </c>
      <c r="K254">
        <f>IF(G254="작업부산물",#REF!, 0)</f>
        <v>0</v>
      </c>
      <c r="L254">
        <f>IF(G254="관급",#REF!, 0)</f>
        <v>0</v>
      </c>
      <c r="M254">
        <f>IF(G254="외주비",#REF!, 0)</f>
        <v>0</v>
      </c>
      <c r="N254">
        <f>IF(G254="장비비",#REF!, 0)</f>
        <v>0</v>
      </c>
      <c r="O254">
        <f>IF(G254="폐기물처리비",#REF!, 0)</f>
        <v>0</v>
      </c>
      <c r="P254">
        <f>IF(G254="가설비",#REF!, 0)</f>
        <v>0</v>
      </c>
      <c r="Q254">
        <f>IF(G254="잡비제외분",#REF!, 0)</f>
        <v>0</v>
      </c>
      <c r="R254">
        <f>IF(G254="사급자재대",#REF!, 0)</f>
        <v>0</v>
      </c>
      <c r="S254">
        <f>IF(G254="관급자재대",#REF!, 0)</f>
        <v>0</v>
      </c>
      <c r="T254">
        <f>IF(G254="관급자 관급 자재대",#REF!, 0)</f>
        <v>0</v>
      </c>
      <c r="U254">
        <f>IF(G254="사용자항목2",#REF!, 0)</f>
        <v>0</v>
      </c>
      <c r="V254">
        <f>IF(G254="안전관리비",#REF!, 0)</f>
        <v>0</v>
      </c>
      <c r="W254">
        <f>IF(G254="품질관리비",#REF!, 0)</f>
        <v>0</v>
      </c>
      <c r="X254">
        <f>IF(G254="작업부산물(철거해체)",#REF!, 0)</f>
        <v>0</v>
      </c>
      <c r="Y254">
        <f>IF(G254="사용자항목6",#REF!, 0)</f>
        <v>0</v>
      </c>
      <c r="Z254">
        <f>IF(G254="사용자항목7",#REF!, 0)</f>
        <v>0</v>
      </c>
      <c r="AA254">
        <f>IF(G254="사용자항목8",#REF!, 0)</f>
        <v>0</v>
      </c>
      <c r="AB254">
        <f>IF(G254="사용자항목9",#REF!, 0)</f>
        <v>0</v>
      </c>
      <c r="AC254">
        <f>IF(G254="사용자항목10",#REF!, 0)</f>
        <v>0</v>
      </c>
      <c r="AD254">
        <f>IF(G254="사용자항목11",#REF!, 0)</f>
        <v>0</v>
      </c>
      <c r="AE254">
        <f>IF(G254="사용자항목12",#REF!, 0)</f>
        <v>0</v>
      </c>
      <c r="AF254">
        <f>IF(G254="사용자항목13",#REF!, 0)</f>
        <v>0</v>
      </c>
      <c r="AG254">
        <f>IF(G254="사용자항목14",#REF!, 0)</f>
        <v>0</v>
      </c>
      <c r="AH254">
        <f>IF(G254="사용자항목15",#REF!, 0)</f>
        <v>0</v>
      </c>
      <c r="AI254">
        <f>IF(G254="사용자항목16",#REF!, 0)</f>
        <v>0</v>
      </c>
      <c r="AJ254">
        <f>IF(G254="사용자항목17",#REF!, 0)</f>
        <v>0</v>
      </c>
      <c r="AK254">
        <f>IF(G254="사용자항목18",#REF!, 0)</f>
        <v>0</v>
      </c>
      <c r="AL254">
        <f>IF(G254="사용자항목19",#REF!, 0)</f>
        <v>0</v>
      </c>
    </row>
    <row r="255" spans="1:42" ht="23.1" customHeight="1" x14ac:dyDescent="0.3">
      <c r="A255" s="5" t="s">
        <v>56</v>
      </c>
      <c r="B255" s="5" t="s">
        <v>57</v>
      </c>
      <c r="C255" s="7" t="s">
        <v>34</v>
      </c>
      <c r="D255" s="8">
        <v>0.02</v>
      </c>
      <c r="F255" t="str">
        <f>"01"</f>
        <v>01</v>
      </c>
      <c r="G255" s="1" t="s">
        <v>87</v>
      </c>
      <c r="H255">
        <v>1</v>
      </c>
      <c r="I255" t="e">
        <f>IF(G255="기계경비",#REF!, 0)</f>
        <v>#REF!</v>
      </c>
      <c r="J255">
        <f>IF(G255="운반비",#REF!, 0)</f>
        <v>0</v>
      </c>
      <c r="K255">
        <f>IF(G255="작업부산물",#REF!, 0)</f>
        <v>0</v>
      </c>
      <c r="L255">
        <f>IF(G255="관급",#REF!, 0)</f>
        <v>0</v>
      </c>
      <c r="M255">
        <f>IF(G255="외주비",#REF!, 0)</f>
        <v>0</v>
      </c>
      <c r="N255">
        <f>IF(G255="장비비",#REF!, 0)</f>
        <v>0</v>
      </c>
      <c r="O255">
        <f>IF(G255="폐기물처리비",#REF!, 0)</f>
        <v>0</v>
      </c>
      <c r="P255">
        <f>IF(G255="가설비",#REF!, 0)</f>
        <v>0</v>
      </c>
      <c r="Q255">
        <f>IF(G255="잡비제외분",#REF!, 0)</f>
        <v>0</v>
      </c>
      <c r="R255">
        <f>IF(G255="사급자재대",#REF!, 0)</f>
        <v>0</v>
      </c>
      <c r="S255">
        <f>IF(G255="관급자재대",#REF!, 0)</f>
        <v>0</v>
      </c>
      <c r="T255">
        <f>IF(G255="관급자 관급 자재대",#REF!, 0)</f>
        <v>0</v>
      </c>
      <c r="U255">
        <f>IF(G255="사용자항목2",#REF!, 0)</f>
        <v>0</v>
      </c>
      <c r="V255">
        <f>IF(G255="안전관리비",#REF!, 0)</f>
        <v>0</v>
      </c>
      <c r="W255">
        <f>IF(G255="품질관리비",#REF!, 0)</f>
        <v>0</v>
      </c>
      <c r="X255">
        <f>IF(G255="작업부산물(철거해체)",#REF!, 0)</f>
        <v>0</v>
      </c>
      <c r="Y255">
        <f>IF(G255="사용자항목6",#REF!, 0)</f>
        <v>0</v>
      </c>
      <c r="Z255">
        <f>IF(G255="사용자항목7",#REF!, 0)</f>
        <v>0</v>
      </c>
      <c r="AA255">
        <f>IF(G255="사용자항목8",#REF!, 0)</f>
        <v>0</v>
      </c>
      <c r="AB255">
        <f>IF(G255="사용자항목9",#REF!, 0)</f>
        <v>0</v>
      </c>
      <c r="AC255">
        <f>IF(G255="사용자항목10",#REF!, 0)</f>
        <v>0</v>
      </c>
      <c r="AD255">
        <f>IF(G255="사용자항목11",#REF!, 0)</f>
        <v>0</v>
      </c>
      <c r="AE255">
        <f>IF(G255="사용자항목12",#REF!, 0)</f>
        <v>0</v>
      </c>
      <c r="AF255">
        <f>IF(G255="사용자항목13",#REF!, 0)</f>
        <v>0</v>
      </c>
      <c r="AG255">
        <f>IF(G255="사용자항목14",#REF!, 0)</f>
        <v>0</v>
      </c>
      <c r="AH255">
        <f>IF(G255="사용자항목15",#REF!, 0)</f>
        <v>0</v>
      </c>
      <c r="AI255">
        <f>IF(G255="사용자항목16",#REF!, 0)</f>
        <v>0</v>
      </c>
      <c r="AJ255">
        <f>IF(G255="사용자항목17",#REF!, 0)</f>
        <v>0</v>
      </c>
      <c r="AK255">
        <f>IF(G255="사용자항목18",#REF!, 0)</f>
        <v>0</v>
      </c>
      <c r="AL255">
        <f>IF(G255="사용자항목19",#REF!, 0)</f>
        <v>0</v>
      </c>
    </row>
    <row r="256" spans="1:42" ht="23.1" customHeight="1" x14ac:dyDescent="0.3">
      <c r="A256" s="5" t="s">
        <v>58</v>
      </c>
      <c r="B256" s="5" t="s">
        <v>59</v>
      </c>
      <c r="C256" s="7" t="s">
        <v>34</v>
      </c>
      <c r="D256" s="8">
        <v>0.28000000000000003</v>
      </c>
      <c r="F256" t="str">
        <f>"01"</f>
        <v>01</v>
      </c>
      <c r="G256" s="1" t="s">
        <v>87</v>
      </c>
      <c r="H256">
        <v>1</v>
      </c>
      <c r="I256" t="e">
        <f>IF(G256="기계경비",#REF!, 0)</f>
        <v>#REF!</v>
      </c>
      <c r="J256">
        <f>IF(G256="운반비",#REF!, 0)</f>
        <v>0</v>
      </c>
      <c r="K256">
        <f>IF(G256="작업부산물",#REF!, 0)</f>
        <v>0</v>
      </c>
      <c r="L256">
        <f>IF(G256="관급",#REF!, 0)</f>
        <v>0</v>
      </c>
      <c r="M256">
        <f>IF(G256="외주비",#REF!, 0)</f>
        <v>0</v>
      </c>
      <c r="N256">
        <f>IF(G256="장비비",#REF!, 0)</f>
        <v>0</v>
      </c>
      <c r="O256">
        <f>IF(G256="폐기물처리비",#REF!, 0)</f>
        <v>0</v>
      </c>
      <c r="P256">
        <f>IF(G256="가설비",#REF!, 0)</f>
        <v>0</v>
      </c>
      <c r="Q256">
        <f>IF(G256="잡비제외분",#REF!, 0)</f>
        <v>0</v>
      </c>
      <c r="R256">
        <f>IF(G256="사급자재대",#REF!, 0)</f>
        <v>0</v>
      </c>
      <c r="S256">
        <f>IF(G256="관급자재대",#REF!, 0)</f>
        <v>0</v>
      </c>
      <c r="T256">
        <f>IF(G256="관급자 관급 자재대",#REF!, 0)</f>
        <v>0</v>
      </c>
      <c r="U256">
        <f>IF(G256="사용자항목2",#REF!, 0)</f>
        <v>0</v>
      </c>
      <c r="V256">
        <f>IF(G256="안전관리비",#REF!, 0)</f>
        <v>0</v>
      </c>
      <c r="W256">
        <f>IF(G256="품질관리비",#REF!, 0)</f>
        <v>0</v>
      </c>
      <c r="X256">
        <f>IF(G256="작업부산물(철거해체)",#REF!, 0)</f>
        <v>0</v>
      </c>
      <c r="Y256">
        <f>IF(G256="사용자항목6",#REF!, 0)</f>
        <v>0</v>
      </c>
      <c r="Z256">
        <f>IF(G256="사용자항목7",#REF!, 0)</f>
        <v>0</v>
      </c>
      <c r="AA256">
        <f>IF(G256="사용자항목8",#REF!, 0)</f>
        <v>0</v>
      </c>
      <c r="AB256">
        <f>IF(G256="사용자항목9",#REF!, 0)</f>
        <v>0</v>
      </c>
      <c r="AC256">
        <f>IF(G256="사용자항목10",#REF!, 0)</f>
        <v>0</v>
      </c>
      <c r="AD256">
        <f>IF(G256="사용자항목11",#REF!, 0)</f>
        <v>0</v>
      </c>
      <c r="AE256">
        <f>IF(G256="사용자항목12",#REF!, 0)</f>
        <v>0</v>
      </c>
      <c r="AF256">
        <f>IF(G256="사용자항목13",#REF!, 0)</f>
        <v>0</v>
      </c>
      <c r="AG256">
        <f>IF(G256="사용자항목14",#REF!, 0)</f>
        <v>0</v>
      </c>
      <c r="AH256">
        <f>IF(G256="사용자항목15",#REF!, 0)</f>
        <v>0</v>
      </c>
      <c r="AI256">
        <f>IF(G256="사용자항목16",#REF!, 0)</f>
        <v>0</v>
      </c>
      <c r="AJ256">
        <f>IF(G256="사용자항목17",#REF!, 0)</f>
        <v>0</v>
      </c>
      <c r="AK256">
        <f>IF(G256="사용자항목18",#REF!, 0)</f>
        <v>0</v>
      </c>
      <c r="AL256">
        <f>IF(G256="사용자항목19",#REF!, 0)</f>
        <v>0</v>
      </c>
    </row>
    <row r="257" spans="1:42" ht="23.1" customHeight="1" x14ac:dyDescent="0.3">
      <c r="A257" s="5" t="s">
        <v>129</v>
      </c>
      <c r="B257" s="5" t="s">
        <v>130</v>
      </c>
      <c r="C257" s="7" t="s">
        <v>27</v>
      </c>
      <c r="D257" s="8">
        <v>0.33</v>
      </c>
      <c r="F257" t="str">
        <f>""</f>
        <v/>
      </c>
      <c r="G257" s="1" t="s">
        <v>87</v>
      </c>
      <c r="H257">
        <v>1</v>
      </c>
      <c r="I257" t="e">
        <f>IF(G257="기계경비",#REF!, 0)</f>
        <v>#REF!</v>
      </c>
      <c r="J257">
        <f>IF(G257="운반비",#REF!, 0)</f>
        <v>0</v>
      </c>
      <c r="K257">
        <f>IF(G257="작업부산물",#REF!, 0)</f>
        <v>0</v>
      </c>
      <c r="L257">
        <f>IF(G257="관급",#REF!, 0)</f>
        <v>0</v>
      </c>
      <c r="M257">
        <f>IF(G257="외주비",#REF!, 0)</f>
        <v>0</v>
      </c>
      <c r="N257">
        <f>IF(G257="장비비",#REF!, 0)</f>
        <v>0</v>
      </c>
      <c r="O257">
        <f>IF(G257="폐기물처리비",#REF!, 0)</f>
        <v>0</v>
      </c>
      <c r="P257">
        <f>IF(G257="가설비",#REF!, 0)</f>
        <v>0</v>
      </c>
      <c r="Q257">
        <f>IF(G257="잡비제외분",#REF!, 0)</f>
        <v>0</v>
      </c>
      <c r="R257">
        <f>IF(G257="사급자재대",#REF!, 0)</f>
        <v>0</v>
      </c>
      <c r="S257">
        <f>IF(G257="관급자재대",#REF!, 0)</f>
        <v>0</v>
      </c>
      <c r="T257">
        <f>IF(G257="관급자 관급 자재대",#REF!, 0)</f>
        <v>0</v>
      </c>
      <c r="U257">
        <f>IF(G257="사용자항목2",#REF!, 0)</f>
        <v>0</v>
      </c>
      <c r="V257">
        <f>IF(G257="안전관리비",#REF!, 0)</f>
        <v>0</v>
      </c>
      <c r="W257">
        <f>IF(G257="품질관리비",#REF!, 0)</f>
        <v>0</v>
      </c>
      <c r="X257">
        <f>IF(G257="작업부산물(철거해체)",#REF!, 0)</f>
        <v>0</v>
      </c>
      <c r="Y257">
        <f>IF(G257="사용자항목6",#REF!, 0)</f>
        <v>0</v>
      </c>
      <c r="Z257">
        <f>IF(G257="사용자항목7",#REF!, 0)</f>
        <v>0</v>
      </c>
      <c r="AA257">
        <f>IF(G257="사용자항목8",#REF!, 0)</f>
        <v>0</v>
      </c>
      <c r="AB257">
        <f>IF(G257="사용자항목9",#REF!, 0)</f>
        <v>0</v>
      </c>
      <c r="AC257">
        <f>IF(G257="사용자항목10",#REF!, 0)</f>
        <v>0</v>
      </c>
      <c r="AD257">
        <f>IF(G257="사용자항목11",#REF!, 0)</f>
        <v>0</v>
      </c>
      <c r="AE257">
        <f>IF(G257="사용자항목12",#REF!, 0)</f>
        <v>0</v>
      </c>
      <c r="AF257">
        <f>IF(G257="사용자항목13",#REF!, 0)</f>
        <v>0</v>
      </c>
      <c r="AG257">
        <f>IF(G257="사용자항목14",#REF!, 0)</f>
        <v>0</v>
      </c>
      <c r="AH257">
        <f>IF(G257="사용자항목15",#REF!, 0)</f>
        <v>0</v>
      </c>
      <c r="AI257">
        <f>IF(G257="사용자항목16",#REF!, 0)</f>
        <v>0</v>
      </c>
      <c r="AJ257">
        <f>IF(G257="사용자항목17",#REF!, 0)</f>
        <v>0</v>
      </c>
      <c r="AK257">
        <f>IF(G257="사용자항목18",#REF!, 0)</f>
        <v>0</v>
      </c>
      <c r="AL257">
        <f>IF(G257="사용자항목19",#REF!, 0)</f>
        <v>0</v>
      </c>
    </row>
    <row r="258" spans="1:42" ht="23.1" customHeight="1" x14ac:dyDescent="0.3">
      <c r="A258" s="5" t="s">
        <v>207</v>
      </c>
      <c r="B258" s="5" t="s">
        <v>208</v>
      </c>
      <c r="C258" s="7" t="s">
        <v>122</v>
      </c>
      <c r="D258" s="8">
        <v>50</v>
      </c>
      <c r="F258" t="str">
        <f>""</f>
        <v/>
      </c>
      <c r="G258" s="1" t="s">
        <v>87</v>
      </c>
      <c r="H258">
        <v>1</v>
      </c>
      <c r="I258" t="e">
        <f>IF(G258="기계경비",#REF!, 0)</f>
        <v>#REF!</v>
      </c>
      <c r="J258">
        <f>IF(G258="운반비",#REF!, 0)</f>
        <v>0</v>
      </c>
      <c r="K258">
        <f>IF(G258="작업부산물",#REF!, 0)</f>
        <v>0</v>
      </c>
      <c r="L258">
        <f>IF(G258="관급",#REF!, 0)</f>
        <v>0</v>
      </c>
      <c r="M258">
        <f>IF(G258="외주비",#REF!, 0)</f>
        <v>0</v>
      </c>
      <c r="N258">
        <f>IF(G258="장비비",#REF!, 0)</f>
        <v>0</v>
      </c>
      <c r="O258">
        <f>IF(G258="폐기물처리비",#REF!, 0)</f>
        <v>0</v>
      </c>
      <c r="P258">
        <f>IF(G258="가설비",#REF!, 0)</f>
        <v>0</v>
      </c>
      <c r="Q258">
        <f>IF(G258="잡비제외분",#REF!, 0)</f>
        <v>0</v>
      </c>
      <c r="R258">
        <f>IF(G258="사급자재대",#REF!, 0)</f>
        <v>0</v>
      </c>
      <c r="S258">
        <f>IF(G258="관급자재대",#REF!, 0)</f>
        <v>0</v>
      </c>
      <c r="T258">
        <f>IF(G258="관급자 관급 자재대",#REF!, 0)</f>
        <v>0</v>
      </c>
      <c r="U258">
        <f>IF(G258="사용자항목2",#REF!, 0)</f>
        <v>0</v>
      </c>
      <c r="V258">
        <f>IF(G258="안전관리비",#REF!, 0)</f>
        <v>0</v>
      </c>
      <c r="W258">
        <f>IF(G258="품질관리비",#REF!, 0)</f>
        <v>0</v>
      </c>
      <c r="X258">
        <f>IF(G258="작업부산물(철거해체)",#REF!, 0)</f>
        <v>0</v>
      </c>
      <c r="Y258">
        <f>IF(G258="사용자항목6",#REF!, 0)</f>
        <v>0</v>
      </c>
      <c r="Z258">
        <f>IF(G258="사용자항목7",#REF!, 0)</f>
        <v>0</v>
      </c>
      <c r="AA258">
        <f>IF(G258="사용자항목8",#REF!, 0)</f>
        <v>0</v>
      </c>
      <c r="AB258">
        <f>IF(G258="사용자항목9",#REF!, 0)</f>
        <v>0</v>
      </c>
      <c r="AC258">
        <f>IF(G258="사용자항목10",#REF!, 0)</f>
        <v>0</v>
      </c>
      <c r="AD258">
        <f>IF(G258="사용자항목11",#REF!, 0)</f>
        <v>0</v>
      </c>
      <c r="AE258">
        <f>IF(G258="사용자항목12",#REF!, 0)</f>
        <v>0</v>
      </c>
      <c r="AF258">
        <f>IF(G258="사용자항목13",#REF!, 0)</f>
        <v>0</v>
      </c>
      <c r="AG258">
        <f>IF(G258="사용자항목14",#REF!, 0)</f>
        <v>0</v>
      </c>
      <c r="AH258">
        <f>IF(G258="사용자항목15",#REF!, 0)</f>
        <v>0</v>
      </c>
      <c r="AI258">
        <f>IF(G258="사용자항목16",#REF!, 0)</f>
        <v>0</v>
      </c>
      <c r="AJ258">
        <f>IF(G258="사용자항목17",#REF!, 0)</f>
        <v>0</v>
      </c>
      <c r="AK258">
        <f>IF(G258="사용자항목18",#REF!, 0)</f>
        <v>0</v>
      </c>
      <c r="AL258">
        <f>IF(G258="사용자항목19",#REF!, 0)</f>
        <v>0</v>
      </c>
    </row>
    <row r="259" spans="1:42" ht="23.1" customHeight="1" x14ac:dyDescent="0.3">
      <c r="A259" s="5" t="s">
        <v>103</v>
      </c>
      <c r="B259" s="5" t="s">
        <v>104</v>
      </c>
      <c r="C259" s="7" t="s">
        <v>5</v>
      </c>
      <c r="D259" s="8">
        <v>3.5</v>
      </c>
      <c r="F259" t="str">
        <f>""</f>
        <v/>
      </c>
      <c r="G259" s="1" t="s">
        <v>87</v>
      </c>
      <c r="H259">
        <v>1</v>
      </c>
      <c r="I259" t="e">
        <f>IF(G259="기계경비",#REF!, 0)</f>
        <v>#REF!</v>
      </c>
      <c r="J259">
        <f>IF(G259="운반비",#REF!, 0)</f>
        <v>0</v>
      </c>
      <c r="K259">
        <f>IF(G259="작업부산물",#REF!, 0)</f>
        <v>0</v>
      </c>
      <c r="L259">
        <f>IF(G259="관급",#REF!, 0)</f>
        <v>0</v>
      </c>
      <c r="M259">
        <f>IF(G259="외주비",#REF!, 0)</f>
        <v>0</v>
      </c>
      <c r="N259">
        <f>IF(G259="장비비",#REF!, 0)</f>
        <v>0</v>
      </c>
      <c r="O259">
        <f>IF(G259="폐기물처리비",#REF!, 0)</f>
        <v>0</v>
      </c>
      <c r="P259">
        <f>IF(G259="가설비",#REF!, 0)</f>
        <v>0</v>
      </c>
      <c r="Q259">
        <f>IF(G259="잡비제외분",#REF!, 0)</f>
        <v>0</v>
      </c>
      <c r="R259">
        <f>IF(G259="사급자재대",#REF!, 0)</f>
        <v>0</v>
      </c>
      <c r="S259">
        <f>IF(G259="관급자재대",#REF!, 0)</f>
        <v>0</v>
      </c>
      <c r="T259">
        <f>IF(G259="관급자 관급 자재대",#REF!, 0)</f>
        <v>0</v>
      </c>
      <c r="U259">
        <f>IF(G259="사용자항목2",#REF!, 0)</f>
        <v>0</v>
      </c>
      <c r="V259">
        <f>IF(G259="안전관리비",#REF!, 0)</f>
        <v>0</v>
      </c>
      <c r="W259">
        <f>IF(G259="품질관리비",#REF!, 0)</f>
        <v>0</v>
      </c>
      <c r="X259">
        <f>IF(G259="작업부산물(철거해체)",#REF!, 0)</f>
        <v>0</v>
      </c>
      <c r="Y259">
        <f>IF(G259="사용자항목6",#REF!, 0)</f>
        <v>0</v>
      </c>
      <c r="Z259">
        <f>IF(G259="사용자항목7",#REF!, 0)</f>
        <v>0</v>
      </c>
      <c r="AA259">
        <f>IF(G259="사용자항목8",#REF!, 0)</f>
        <v>0</v>
      </c>
      <c r="AB259">
        <f>IF(G259="사용자항목9",#REF!, 0)</f>
        <v>0</v>
      </c>
      <c r="AC259">
        <f>IF(G259="사용자항목10",#REF!, 0)</f>
        <v>0</v>
      </c>
      <c r="AD259">
        <f>IF(G259="사용자항목11",#REF!, 0)</f>
        <v>0</v>
      </c>
      <c r="AE259">
        <f>IF(G259="사용자항목12",#REF!, 0)</f>
        <v>0</v>
      </c>
      <c r="AF259">
        <f>IF(G259="사용자항목13",#REF!, 0)</f>
        <v>0</v>
      </c>
      <c r="AG259">
        <f>IF(G259="사용자항목14",#REF!, 0)</f>
        <v>0</v>
      </c>
      <c r="AH259">
        <f>IF(G259="사용자항목15",#REF!, 0)</f>
        <v>0</v>
      </c>
      <c r="AI259">
        <f>IF(G259="사용자항목16",#REF!, 0)</f>
        <v>0</v>
      </c>
      <c r="AJ259">
        <f>IF(G259="사용자항목17",#REF!, 0)</f>
        <v>0</v>
      </c>
      <c r="AK259">
        <f>IF(G259="사용자항목18",#REF!, 0)</f>
        <v>0</v>
      </c>
      <c r="AL259">
        <f>IF(G259="사용자항목19",#REF!, 0)</f>
        <v>0</v>
      </c>
      <c r="AP259" s="1" t="s">
        <v>105</v>
      </c>
    </row>
    <row r="260" spans="1:42" ht="23.1" customHeight="1" x14ac:dyDescent="0.3">
      <c r="A260" s="5" t="s">
        <v>209</v>
      </c>
      <c r="B260" s="5" t="s">
        <v>210</v>
      </c>
      <c r="C260" s="7" t="s">
        <v>6</v>
      </c>
      <c r="D260" s="8">
        <v>3.5</v>
      </c>
      <c r="F260" t="str">
        <f>""</f>
        <v/>
      </c>
      <c r="G260" s="1" t="s">
        <v>87</v>
      </c>
      <c r="H260">
        <v>1</v>
      </c>
      <c r="I260" t="e">
        <f>IF(G260="기계경비",#REF!, 0)</f>
        <v>#REF!</v>
      </c>
      <c r="J260">
        <f>IF(G260="운반비",#REF!, 0)</f>
        <v>0</v>
      </c>
      <c r="K260">
        <f>IF(G260="작업부산물",#REF!, 0)</f>
        <v>0</v>
      </c>
      <c r="L260">
        <f>IF(G260="관급",#REF!, 0)</f>
        <v>0</v>
      </c>
      <c r="M260">
        <f>IF(G260="외주비",#REF!, 0)</f>
        <v>0</v>
      </c>
      <c r="N260">
        <f>IF(G260="장비비",#REF!, 0)</f>
        <v>0</v>
      </c>
      <c r="O260">
        <f>IF(G260="폐기물처리비",#REF!, 0)</f>
        <v>0</v>
      </c>
      <c r="P260">
        <f>IF(G260="가설비",#REF!, 0)</f>
        <v>0</v>
      </c>
      <c r="Q260">
        <f>IF(G260="잡비제외분",#REF!, 0)</f>
        <v>0</v>
      </c>
      <c r="R260">
        <f>IF(G260="사급자재대",#REF!, 0)</f>
        <v>0</v>
      </c>
      <c r="S260">
        <f>IF(G260="관급자재대",#REF!, 0)</f>
        <v>0</v>
      </c>
      <c r="T260">
        <f>IF(G260="관급자 관급 자재대",#REF!, 0)</f>
        <v>0</v>
      </c>
      <c r="U260">
        <f>IF(G260="사용자항목2",#REF!, 0)</f>
        <v>0</v>
      </c>
      <c r="V260">
        <f>IF(G260="안전관리비",#REF!, 0)</f>
        <v>0</v>
      </c>
      <c r="W260">
        <f>IF(G260="품질관리비",#REF!, 0)</f>
        <v>0</v>
      </c>
      <c r="X260">
        <f>IF(G260="작업부산물(철거해체)",#REF!, 0)</f>
        <v>0</v>
      </c>
      <c r="Y260">
        <f>IF(G260="사용자항목6",#REF!, 0)</f>
        <v>0</v>
      </c>
      <c r="Z260">
        <f>IF(G260="사용자항목7",#REF!, 0)</f>
        <v>0</v>
      </c>
      <c r="AA260">
        <f>IF(G260="사용자항목8",#REF!, 0)</f>
        <v>0</v>
      </c>
      <c r="AB260">
        <f>IF(G260="사용자항목9",#REF!, 0)</f>
        <v>0</v>
      </c>
      <c r="AC260">
        <f>IF(G260="사용자항목10",#REF!, 0)</f>
        <v>0</v>
      </c>
      <c r="AD260">
        <f>IF(G260="사용자항목11",#REF!, 0)</f>
        <v>0</v>
      </c>
      <c r="AE260">
        <f>IF(G260="사용자항목12",#REF!, 0)</f>
        <v>0</v>
      </c>
      <c r="AF260">
        <f>IF(G260="사용자항목13",#REF!, 0)</f>
        <v>0</v>
      </c>
      <c r="AG260">
        <f>IF(G260="사용자항목14",#REF!, 0)</f>
        <v>0</v>
      </c>
      <c r="AH260">
        <f>IF(G260="사용자항목15",#REF!, 0)</f>
        <v>0</v>
      </c>
      <c r="AI260">
        <f>IF(G260="사용자항목16",#REF!, 0)</f>
        <v>0</v>
      </c>
      <c r="AJ260">
        <f>IF(G260="사용자항목17",#REF!, 0)</f>
        <v>0</v>
      </c>
      <c r="AK260">
        <f>IF(G260="사용자항목18",#REF!, 0)</f>
        <v>0</v>
      </c>
      <c r="AL260">
        <f>IF(G260="사용자항목19",#REF!, 0)</f>
        <v>0</v>
      </c>
    </row>
    <row r="261" spans="1:42" ht="23.1" customHeight="1" x14ac:dyDescent="0.3">
      <c r="A261" s="6"/>
      <c r="B261" s="6"/>
      <c r="C261" s="13"/>
      <c r="D261" s="8"/>
    </row>
    <row r="262" spans="1:42" ht="23.1" customHeight="1" x14ac:dyDescent="0.3">
      <c r="A262" s="6"/>
      <c r="B262" s="6"/>
      <c r="C262" s="13"/>
      <c r="D262" s="8"/>
    </row>
    <row r="263" spans="1:42" ht="23.1" customHeight="1" x14ac:dyDescent="0.3">
      <c r="A263" s="6"/>
      <c r="B263" s="6"/>
      <c r="C263" s="13"/>
      <c r="D263" s="8"/>
    </row>
    <row r="264" spans="1:42" ht="23.1" customHeight="1" x14ac:dyDescent="0.3">
      <c r="A264" s="6"/>
      <c r="B264" s="6"/>
      <c r="C264" s="13"/>
      <c r="D264" s="8"/>
    </row>
    <row r="265" spans="1:42" ht="23.1" customHeight="1" x14ac:dyDescent="0.3">
      <c r="A265" s="6"/>
      <c r="B265" s="6"/>
      <c r="C265" s="13"/>
      <c r="D265" s="8"/>
    </row>
    <row r="266" spans="1:42" ht="23.1" customHeight="1" x14ac:dyDescent="0.3">
      <c r="A266" s="6"/>
      <c r="B266" s="6"/>
      <c r="C266" s="13"/>
      <c r="D266" s="8"/>
    </row>
    <row r="267" spans="1:42" ht="23.1" customHeight="1" x14ac:dyDescent="0.3">
      <c r="A267" s="6"/>
      <c r="B267" s="6"/>
      <c r="C267" s="13"/>
      <c r="D267" s="8"/>
    </row>
    <row r="268" spans="1:42" ht="23.1" customHeight="1" x14ac:dyDescent="0.3">
      <c r="A268" s="6"/>
      <c r="B268" s="6"/>
      <c r="C268" s="13"/>
      <c r="D268" s="8"/>
    </row>
    <row r="269" spans="1:42" ht="23.1" customHeight="1" x14ac:dyDescent="0.3">
      <c r="A269" s="6"/>
      <c r="B269" s="6"/>
      <c r="C269" s="13"/>
      <c r="D269" s="8"/>
    </row>
    <row r="270" spans="1:42" ht="23.1" customHeight="1" x14ac:dyDescent="0.3">
      <c r="A270" s="6"/>
      <c r="B270" s="6"/>
      <c r="C270" s="13"/>
      <c r="D270" s="8"/>
    </row>
    <row r="271" spans="1:42" ht="23.1" customHeight="1" x14ac:dyDescent="0.3">
      <c r="A271" s="6"/>
      <c r="B271" s="6"/>
      <c r="C271" s="13"/>
      <c r="D271" s="8"/>
    </row>
    <row r="272" spans="1:42" ht="23.1" customHeight="1" x14ac:dyDescent="0.3">
      <c r="A272" s="6"/>
      <c r="B272" s="6"/>
      <c r="C272" s="13"/>
      <c r="D272" s="8"/>
    </row>
    <row r="273" spans="1:42" ht="23.1" customHeight="1" x14ac:dyDescent="0.3">
      <c r="A273" s="6"/>
      <c r="B273" s="6"/>
      <c r="C273" s="13"/>
      <c r="D273" s="8"/>
    </row>
    <row r="274" spans="1:42" ht="23.1" customHeight="1" x14ac:dyDescent="0.3">
      <c r="A274" s="6"/>
      <c r="B274" s="6"/>
      <c r="C274" s="13"/>
      <c r="D274" s="8"/>
    </row>
    <row r="275" spans="1:42" ht="23.1" customHeight="1" x14ac:dyDescent="0.3">
      <c r="A275" s="6"/>
      <c r="B275" s="6"/>
      <c r="C275" s="13"/>
      <c r="D275" s="8"/>
    </row>
    <row r="276" spans="1:42" ht="23.1" customHeight="1" x14ac:dyDescent="0.3">
      <c r="A276" s="9" t="s">
        <v>89</v>
      </c>
      <c r="B276" s="10"/>
      <c r="C276" s="11"/>
      <c r="D276" s="12"/>
      <c r="I276" t="e">
        <f t="shared" ref="I276:AP276" si="15">ROUNDDOWN(SUM(I246:I260), 0)</f>
        <v>#REF!</v>
      </c>
      <c r="J276">
        <f t="shared" si="15"/>
        <v>0</v>
      </c>
      <c r="K276">
        <f t="shared" si="15"/>
        <v>0</v>
      </c>
      <c r="L276">
        <f t="shared" si="15"/>
        <v>0</v>
      </c>
      <c r="M276">
        <f t="shared" si="15"/>
        <v>0</v>
      </c>
      <c r="N276">
        <f t="shared" si="15"/>
        <v>0</v>
      </c>
      <c r="O276">
        <f t="shared" si="15"/>
        <v>0</v>
      </c>
      <c r="P276">
        <f t="shared" si="15"/>
        <v>0</v>
      </c>
      <c r="Q276">
        <f t="shared" si="15"/>
        <v>0</v>
      </c>
      <c r="R276">
        <f t="shared" si="15"/>
        <v>0</v>
      </c>
      <c r="S276">
        <f t="shared" si="15"/>
        <v>0</v>
      </c>
      <c r="T276">
        <f t="shared" si="15"/>
        <v>0</v>
      </c>
      <c r="U276">
        <f t="shared" si="15"/>
        <v>0</v>
      </c>
      <c r="V276">
        <f t="shared" si="15"/>
        <v>0</v>
      </c>
      <c r="W276">
        <f t="shared" si="15"/>
        <v>0</v>
      </c>
      <c r="X276">
        <f t="shared" si="15"/>
        <v>0</v>
      </c>
      <c r="Y276">
        <f t="shared" si="15"/>
        <v>0</v>
      </c>
      <c r="Z276">
        <f t="shared" si="15"/>
        <v>0</v>
      </c>
      <c r="AA276">
        <f t="shared" si="15"/>
        <v>0</v>
      </c>
      <c r="AB276">
        <f t="shared" si="15"/>
        <v>0</v>
      </c>
      <c r="AC276">
        <f t="shared" si="15"/>
        <v>0</v>
      </c>
      <c r="AD276">
        <f t="shared" si="15"/>
        <v>0</v>
      </c>
      <c r="AE276">
        <f t="shared" si="15"/>
        <v>0</v>
      </c>
      <c r="AF276">
        <f t="shared" si="15"/>
        <v>0</v>
      </c>
      <c r="AG276">
        <f t="shared" si="15"/>
        <v>0</v>
      </c>
      <c r="AH276">
        <f t="shared" si="15"/>
        <v>0</v>
      </c>
      <c r="AI276">
        <f t="shared" si="15"/>
        <v>0</v>
      </c>
      <c r="AJ276">
        <f t="shared" si="15"/>
        <v>0</v>
      </c>
      <c r="AK276">
        <f t="shared" si="15"/>
        <v>0</v>
      </c>
      <c r="AL276">
        <f t="shared" si="15"/>
        <v>0</v>
      </c>
      <c r="AM276">
        <f t="shared" si="15"/>
        <v>0</v>
      </c>
      <c r="AN276">
        <f t="shared" si="15"/>
        <v>0</v>
      </c>
      <c r="AO276">
        <f t="shared" si="15"/>
        <v>0</v>
      </c>
      <c r="AP276">
        <f t="shared" si="15"/>
        <v>0</v>
      </c>
    </row>
    <row r="277" spans="1:42" ht="23.1" customHeight="1" x14ac:dyDescent="0.3">
      <c r="A277" s="41" t="s">
        <v>314</v>
      </c>
      <c r="B277" s="42"/>
      <c r="C277" s="42"/>
      <c r="D277" s="42"/>
    </row>
    <row r="278" spans="1:42" ht="23.1" customHeight="1" x14ac:dyDescent="0.3">
      <c r="A278" s="5" t="s">
        <v>175</v>
      </c>
      <c r="B278" s="5" t="s">
        <v>176</v>
      </c>
      <c r="C278" s="7" t="s">
        <v>5</v>
      </c>
      <c r="D278" s="8">
        <v>75</v>
      </c>
      <c r="F278" t="str">
        <f>""</f>
        <v/>
      </c>
      <c r="G278" s="1" t="s">
        <v>87</v>
      </c>
      <c r="H278">
        <v>1</v>
      </c>
      <c r="I278" t="e">
        <f>IF(G278="기계경비",#REF!, 0)</f>
        <v>#REF!</v>
      </c>
      <c r="J278">
        <f>IF(G278="운반비",#REF!, 0)</f>
        <v>0</v>
      </c>
      <c r="K278">
        <f>IF(G278="작업부산물",#REF!, 0)</f>
        <v>0</v>
      </c>
      <c r="L278">
        <f>IF(G278="관급",#REF!, 0)</f>
        <v>0</v>
      </c>
      <c r="M278">
        <f>IF(G278="외주비",#REF!, 0)</f>
        <v>0</v>
      </c>
      <c r="N278">
        <f>IF(G278="장비비",#REF!, 0)</f>
        <v>0</v>
      </c>
      <c r="O278">
        <f>IF(G278="폐기물처리비",#REF!, 0)</f>
        <v>0</v>
      </c>
      <c r="P278">
        <f>IF(G278="가설비",#REF!, 0)</f>
        <v>0</v>
      </c>
      <c r="Q278">
        <f>IF(G278="잡비제외분",#REF!, 0)</f>
        <v>0</v>
      </c>
      <c r="R278">
        <f>IF(G278="사급자재대",#REF!, 0)</f>
        <v>0</v>
      </c>
      <c r="S278">
        <f>IF(G278="관급자재대",#REF!, 0)</f>
        <v>0</v>
      </c>
      <c r="T278">
        <f>IF(G278="관급자 관급 자재대",#REF!, 0)</f>
        <v>0</v>
      </c>
      <c r="U278">
        <f>IF(G278="사용자항목2",#REF!, 0)</f>
        <v>0</v>
      </c>
      <c r="V278">
        <f>IF(G278="안전관리비",#REF!, 0)</f>
        <v>0</v>
      </c>
      <c r="W278">
        <f>IF(G278="품질관리비",#REF!, 0)</f>
        <v>0</v>
      </c>
      <c r="X278">
        <f>IF(G278="작업부산물(철거해체)",#REF!, 0)</f>
        <v>0</v>
      </c>
      <c r="Y278">
        <f>IF(G278="사용자항목6",#REF!, 0)</f>
        <v>0</v>
      </c>
      <c r="Z278">
        <f>IF(G278="사용자항목7",#REF!, 0)</f>
        <v>0</v>
      </c>
      <c r="AA278">
        <f>IF(G278="사용자항목8",#REF!, 0)</f>
        <v>0</v>
      </c>
      <c r="AB278">
        <f>IF(G278="사용자항목9",#REF!, 0)</f>
        <v>0</v>
      </c>
      <c r="AC278">
        <f>IF(G278="사용자항목10",#REF!, 0)</f>
        <v>0</v>
      </c>
      <c r="AD278">
        <f>IF(G278="사용자항목11",#REF!, 0)</f>
        <v>0</v>
      </c>
      <c r="AE278">
        <f>IF(G278="사용자항목12",#REF!, 0)</f>
        <v>0</v>
      </c>
      <c r="AF278">
        <f>IF(G278="사용자항목13",#REF!, 0)</f>
        <v>0</v>
      </c>
      <c r="AG278">
        <f>IF(G278="사용자항목14",#REF!, 0)</f>
        <v>0</v>
      </c>
      <c r="AH278">
        <f>IF(G278="사용자항목15",#REF!, 0)</f>
        <v>0</v>
      </c>
      <c r="AI278">
        <f>IF(G278="사용자항목16",#REF!, 0)</f>
        <v>0</v>
      </c>
      <c r="AJ278">
        <f>IF(G278="사용자항목17",#REF!, 0)</f>
        <v>0</v>
      </c>
      <c r="AK278">
        <f>IF(G278="사용자항목18",#REF!, 0)</f>
        <v>0</v>
      </c>
      <c r="AL278">
        <f>IF(G278="사용자항목19",#REF!, 0)</f>
        <v>0</v>
      </c>
    </row>
    <row r="279" spans="1:42" ht="23.1" customHeight="1" x14ac:dyDescent="0.3">
      <c r="A279" s="6"/>
      <c r="B279" s="6"/>
      <c r="C279" s="13"/>
      <c r="D279" s="8"/>
    </row>
    <row r="280" spans="1:42" ht="23.1" customHeight="1" x14ac:dyDescent="0.3">
      <c r="A280" s="6"/>
      <c r="B280" s="6"/>
      <c r="C280" s="13"/>
      <c r="D280" s="8"/>
    </row>
    <row r="281" spans="1:42" ht="23.1" customHeight="1" x14ac:dyDescent="0.3">
      <c r="A281" s="6"/>
      <c r="B281" s="6"/>
      <c r="C281" s="13"/>
      <c r="D281" s="8"/>
    </row>
    <row r="282" spans="1:42" ht="23.1" customHeight="1" x14ac:dyDescent="0.3">
      <c r="A282" s="6"/>
      <c r="B282" s="6"/>
      <c r="C282" s="13"/>
      <c r="D282" s="8"/>
    </row>
    <row r="283" spans="1:42" ht="23.1" customHeight="1" x14ac:dyDescent="0.3">
      <c r="A283" s="6"/>
      <c r="B283" s="6"/>
      <c r="C283" s="13"/>
      <c r="D283" s="8"/>
    </row>
    <row r="284" spans="1:42" ht="23.1" customHeight="1" x14ac:dyDescent="0.3">
      <c r="A284" s="6"/>
      <c r="B284" s="6"/>
      <c r="C284" s="13"/>
      <c r="D284" s="8"/>
    </row>
    <row r="285" spans="1:42" ht="23.1" customHeight="1" x14ac:dyDescent="0.3">
      <c r="A285" s="6"/>
      <c r="B285" s="6"/>
      <c r="C285" s="13"/>
      <c r="D285" s="8"/>
    </row>
    <row r="286" spans="1:42" ht="23.1" customHeight="1" x14ac:dyDescent="0.3">
      <c r="A286" s="6"/>
      <c r="B286" s="6"/>
      <c r="C286" s="13"/>
      <c r="D286" s="8"/>
    </row>
    <row r="287" spans="1:42" ht="23.1" customHeight="1" x14ac:dyDescent="0.3">
      <c r="A287" s="6"/>
      <c r="B287" s="6"/>
      <c r="C287" s="13"/>
      <c r="D287" s="8"/>
    </row>
    <row r="288" spans="1:42" ht="23.1" customHeight="1" x14ac:dyDescent="0.3">
      <c r="A288" s="6"/>
      <c r="B288" s="6"/>
      <c r="C288" s="13"/>
      <c r="D288" s="8"/>
    </row>
    <row r="289" spans="1:42" ht="23.1" customHeight="1" x14ac:dyDescent="0.3">
      <c r="A289" s="6"/>
      <c r="B289" s="6"/>
      <c r="C289" s="13"/>
      <c r="D289" s="8"/>
    </row>
    <row r="290" spans="1:42" ht="23.1" customHeight="1" x14ac:dyDescent="0.3">
      <c r="A290" s="6"/>
      <c r="B290" s="6"/>
      <c r="C290" s="13"/>
      <c r="D290" s="8"/>
    </row>
    <row r="291" spans="1:42" ht="23.1" customHeight="1" x14ac:dyDescent="0.3">
      <c r="A291" s="6"/>
      <c r="B291" s="6"/>
      <c r="C291" s="13"/>
      <c r="D291" s="8"/>
    </row>
    <row r="292" spans="1:42" ht="23.1" customHeight="1" x14ac:dyDescent="0.3">
      <c r="A292" s="9" t="s">
        <v>89</v>
      </c>
      <c r="B292" s="10"/>
      <c r="C292" s="11"/>
      <c r="D292" s="12"/>
      <c r="I292" t="e">
        <f t="shared" ref="I292:AP292" si="16">ROUNDDOWN(SUM(I278:I278), 0)</f>
        <v>#REF!</v>
      </c>
      <c r="J292">
        <f t="shared" si="16"/>
        <v>0</v>
      </c>
      <c r="K292">
        <f t="shared" si="16"/>
        <v>0</v>
      </c>
      <c r="L292">
        <f t="shared" si="16"/>
        <v>0</v>
      </c>
      <c r="M292">
        <f t="shared" si="16"/>
        <v>0</v>
      </c>
      <c r="N292">
        <f t="shared" si="16"/>
        <v>0</v>
      </c>
      <c r="O292">
        <f t="shared" si="16"/>
        <v>0</v>
      </c>
      <c r="P292">
        <f t="shared" si="16"/>
        <v>0</v>
      </c>
      <c r="Q292">
        <f t="shared" si="16"/>
        <v>0</v>
      </c>
      <c r="R292">
        <f t="shared" si="16"/>
        <v>0</v>
      </c>
      <c r="S292">
        <f t="shared" si="16"/>
        <v>0</v>
      </c>
      <c r="T292">
        <f t="shared" si="16"/>
        <v>0</v>
      </c>
      <c r="U292">
        <f t="shared" si="16"/>
        <v>0</v>
      </c>
      <c r="V292">
        <f t="shared" si="16"/>
        <v>0</v>
      </c>
      <c r="W292">
        <f t="shared" si="16"/>
        <v>0</v>
      </c>
      <c r="X292">
        <f t="shared" si="16"/>
        <v>0</v>
      </c>
      <c r="Y292">
        <f t="shared" si="16"/>
        <v>0</v>
      </c>
      <c r="Z292">
        <f t="shared" si="16"/>
        <v>0</v>
      </c>
      <c r="AA292">
        <f t="shared" si="16"/>
        <v>0</v>
      </c>
      <c r="AB292">
        <f t="shared" si="16"/>
        <v>0</v>
      </c>
      <c r="AC292">
        <f t="shared" si="16"/>
        <v>0</v>
      </c>
      <c r="AD292">
        <f t="shared" si="16"/>
        <v>0</v>
      </c>
      <c r="AE292">
        <f t="shared" si="16"/>
        <v>0</v>
      </c>
      <c r="AF292">
        <f t="shared" si="16"/>
        <v>0</v>
      </c>
      <c r="AG292">
        <f t="shared" si="16"/>
        <v>0</v>
      </c>
      <c r="AH292">
        <f t="shared" si="16"/>
        <v>0</v>
      </c>
      <c r="AI292">
        <f t="shared" si="16"/>
        <v>0</v>
      </c>
      <c r="AJ292">
        <f t="shared" si="16"/>
        <v>0</v>
      </c>
      <c r="AK292">
        <f t="shared" si="16"/>
        <v>0</v>
      </c>
      <c r="AL292">
        <f t="shared" si="16"/>
        <v>0</v>
      </c>
      <c r="AM292">
        <f t="shared" si="16"/>
        <v>0</v>
      </c>
      <c r="AN292">
        <f t="shared" si="16"/>
        <v>0</v>
      </c>
      <c r="AO292">
        <f t="shared" si="16"/>
        <v>0</v>
      </c>
      <c r="AP292">
        <f t="shared" si="16"/>
        <v>0</v>
      </c>
    </row>
    <row r="293" spans="1:42" ht="23.1" customHeight="1" x14ac:dyDescent="0.3">
      <c r="A293" s="41" t="s">
        <v>315</v>
      </c>
      <c r="B293" s="42"/>
      <c r="C293" s="42"/>
      <c r="D293" s="42"/>
    </row>
    <row r="294" spans="1:42" ht="23.1" customHeight="1" x14ac:dyDescent="0.3">
      <c r="A294" s="5" t="s">
        <v>32</v>
      </c>
      <c r="B294" s="5" t="s">
        <v>35</v>
      </c>
      <c r="C294" s="7" t="s">
        <v>34</v>
      </c>
      <c r="D294" s="8">
        <v>11.75</v>
      </c>
      <c r="F294" t="str">
        <f>"01"</f>
        <v>01</v>
      </c>
      <c r="G294" s="1" t="s">
        <v>87</v>
      </c>
      <c r="H294">
        <v>1</v>
      </c>
      <c r="I294" t="e">
        <f>IF(G294="기계경비",#REF!, 0)</f>
        <v>#REF!</v>
      </c>
      <c r="J294">
        <f>IF(G294="운반비",#REF!, 0)</f>
        <v>0</v>
      </c>
      <c r="K294">
        <f>IF(G294="작업부산물",#REF!, 0)</f>
        <v>0</v>
      </c>
      <c r="L294">
        <f>IF(G294="관급",#REF!, 0)</f>
        <v>0</v>
      </c>
      <c r="M294">
        <f>IF(G294="외주비",#REF!, 0)</f>
        <v>0</v>
      </c>
      <c r="N294">
        <f>IF(G294="장비비",#REF!, 0)</f>
        <v>0</v>
      </c>
      <c r="O294">
        <f>IF(G294="폐기물처리비",#REF!, 0)</f>
        <v>0</v>
      </c>
      <c r="P294">
        <f>IF(G294="가설비",#REF!, 0)</f>
        <v>0</v>
      </c>
      <c r="Q294">
        <f>IF(G294="잡비제외분",#REF!, 0)</f>
        <v>0</v>
      </c>
      <c r="R294">
        <f>IF(G294="사급자재대",#REF!, 0)</f>
        <v>0</v>
      </c>
      <c r="S294">
        <f>IF(G294="관급자재대",#REF!, 0)</f>
        <v>0</v>
      </c>
      <c r="T294">
        <f>IF(G294="관급자 관급 자재대",#REF!, 0)</f>
        <v>0</v>
      </c>
      <c r="U294">
        <f>IF(G294="사용자항목2",#REF!, 0)</f>
        <v>0</v>
      </c>
      <c r="V294">
        <f>IF(G294="안전관리비",#REF!, 0)</f>
        <v>0</v>
      </c>
      <c r="W294">
        <f>IF(G294="품질관리비",#REF!, 0)</f>
        <v>0</v>
      </c>
      <c r="X294">
        <f>IF(G294="작업부산물(철거해체)",#REF!, 0)</f>
        <v>0</v>
      </c>
      <c r="Y294">
        <f>IF(G294="사용자항목6",#REF!, 0)</f>
        <v>0</v>
      </c>
      <c r="Z294">
        <f>IF(G294="사용자항목7",#REF!, 0)</f>
        <v>0</v>
      </c>
      <c r="AA294">
        <f>IF(G294="사용자항목8",#REF!, 0)</f>
        <v>0</v>
      </c>
      <c r="AB294">
        <f>IF(G294="사용자항목9",#REF!, 0)</f>
        <v>0</v>
      </c>
      <c r="AC294">
        <f>IF(G294="사용자항목10",#REF!, 0)</f>
        <v>0</v>
      </c>
      <c r="AD294">
        <f>IF(G294="사용자항목11",#REF!, 0)</f>
        <v>0</v>
      </c>
      <c r="AE294">
        <f>IF(G294="사용자항목12",#REF!, 0)</f>
        <v>0</v>
      </c>
      <c r="AF294">
        <f>IF(G294="사용자항목13",#REF!, 0)</f>
        <v>0</v>
      </c>
      <c r="AG294">
        <f>IF(G294="사용자항목14",#REF!, 0)</f>
        <v>0</v>
      </c>
      <c r="AH294">
        <f>IF(G294="사용자항목15",#REF!, 0)</f>
        <v>0</v>
      </c>
      <c r="AI294">
        <f>IF(G294="사용자항목16",#REF!, 0)</f>
        <v>0</v>
      </c>
      <c r="AJ294">
        <f>IF(G294="사용자항목17",#REF!, 0)</f>
        <v>0</v>
      </c>
      <c r="AK294">
        <f>IF(G294="사용자항목18",#REF!, 0)</f>
        <v>0</v>
      </c>
      <c r="AL294">
        <f>IF(G294="사용자항목19",#REF!, 0)</f>
        <v>0</v>
      </c>
    </row>
    <row r="295" spans="1:42" ht="23.1" customHeight="1" x14ac:dyDescent="0.3">
      <c r="A295" s="5" t="s">
        <v>106</v>
      </c>
      <c r="B295" s="5" t="s">
        <v>107</v>
      </c>
      <c r="C295" s="7" t="s">
        <v>5</v>
      </c>
      <c r="D295" s="8">
        <v>100</v>
      </c>
      <c r="F295" t="str">
        <f>""</f>
        <v/>
      </c>
      <c r="G295" s="1" t="s">
        <v>87</v>
      </c>
      <c r="H295">
        <v>1</v>
      </c>
      <c r="I295" t="e">
        <f>IF(G295="기계경비",#REF!, 0)</f>
        <v>#REF!</v>
      </c>
      <c r="J295">
        <f>IF(G295="운반비",#REF!, 0)</f>
        <v>0</v>
      </c>
      <c r="K295">
        <f>IF(G295="작업부산물",#REF!, 0)</f>
        <v>0</v>
      </c>
      <c r="L295">
        <f>IF(G295="관급",#REF!, 0)</f>
        <v>0</v>
      </c>
      <c r="M295">
        <f>IF(G295="외주비",#REF!, 0)</f>
        <v>0</v>
      </c>
      <c r="N295">
        <f>IF(G295="장비비",#REF!, 0)</f>
        <v>0</v>
      </c>
      <c r="O295">
        <f>IF(G295="폐기물처리비",#REF!, 0)</f>
        <v>0</v>
      </c>
      <c r="P295">
        <f>IF(G295="가설비",#REF!, 0)</f>
        <v>0</v>
      </c>
      <c r="Q295">
        <f>IF(G295="잡비제외분",#REF!, 0)</f>
        <v>0</v>
      </c>
      <c r="R295">
        <f>IF(G295="사급자재대",#REF!, 0)</f>
        <v>0</v>
      </c>
      <c r="S295">
        <f>IF(G295="관급자재대",#REF!, 0)</f>
        <v>0</v>
      </c>
      <c r="T295">
        <f>IF(G295="관급자 관급 자재대",#REF!, 0)</f>
        <v>0</v>
      </c>
      <c r="U295">
        <f>IF(G295="사용자항목2",#REF!, 0)</f>
        <v>0</v>
      </c>
      <c r="V295">
        <f>IF(G295="안전관리비",#REF!, 0)</f>
        <v>0</v>
      </c>
      <c r="W295">
        <f>IF(G295="품질관리비",#REF!, 0)</f>
        <v>0</v>
      </c>
      <c r="X295">
        <f>IF(G295="작업부산물(철거해체)",#REF!, 0)</f>
        <v>0</v>
      </c>
      <c r="Y295">
        <f>IF(G295="사용자항목6",#REF!, 0)</f>
        <v>0</v>
      </c>
      <c r="Z295">
        <f>IF(G295="사용자항목7",#REF!, 0)</f>
        <v>0</v>
      </c>
      <c r="AA295">
        <f>IF(G295="사용자항목8",#REF!, 0)</f>
        <v>0</v>
      </c>
      <c r="AB295">
        <f>IF(G295="사용자항목9",#REF!, 0)</f>
        <v>0</v>
      </c>
      <c r="AC295">
        <f>IF(G295="사용자항목10",#REF!, 0)</f>
        <v>0</v>
      </c>
      <c r="AD295">
        <f>IF(G295="사용자항목11",#REF!, 0)</f>
        <v>0</v>
      </c>
      <c r="AE295">
        <f>IF(G295="사용자항목12",#REF!, 0)</f>
        <v>0</v>
      </c>
      <c r="AF295">
        <f>IF(G295="사용자항목13",#REF!, 0)</f>
        <v>0</v>
      </c>
      <c r="AG295">
        <f>IF(G295="사용자항목14",#REF!, 0)</f>
        <v>0</v>
      </c>
      <c r="AH295">
        <f>IF(G295="사용자항목15",#REF!, 0)</f>
        <v>0</v>
      </c>
      <c r="AI295">
        <f>IF(G295="사용자항목16",#REF!, 0)</f>
        <v>0</v>
      </c>
      <c r="AJ295">
        <f>IF(G295="사용자항목17",#REF!, 0)</f>
        <v>0</v>
      </c>
      <c r="AK295">
        <f>IF(G295="사용자항목18",#REF!, 0)</f>
        <v>0</v>
      </c>
      <c r="AL295">
        <f>IF(G295="사용자항목19",#REF!, 0)</f>
        <v>0</v>
      </c>
    </row>
    <row r="296" spans="1:42" ht="23.1" customHeight="1" x14ac:dyDescent="0.3">
      <c r="A296" s="5" t="s">
        <v>11</v>
      </c>
      <c r="B296" s="5" t="s">
        <v>12</v>
      </c>
      <c r="C296" s="7" t="s">
        <v>13</v>
      </c>
      <c r="D296" s="8">
        <v>20</v>
      </c>
      <c r="F296" t="str">
        <f>"01"</f>
        <v>01</v>
      </c>
      <c r="G296" s="1" t="s">
        <v>87</v>
      </c>
      <c r="H296">
        <v>1</v>
      </c>
      <c r="I296" t="e">
        <f>IF(G296="기계경비",#REF!, 0)</f>
        <v>#REF!</v>
      </c>
      <c r="J296">
        <f>IF(G296="운반비",#REF!, 0)</f>
        <v>0</v>
      </c>
      <c r="K296">
        <f>IF(G296="작업부산물",#REF!, 0)</f>
        <v>0</v>
      </c>
      <c r="L296">
        <f>IF(G296="관급",#REF!, 0)</f>
        <v>0</v>
      </c>
      <c r="M296">
        <f>IF(G296="외주비",#REF!, 0)</f>
        <v>0</v>
      </c>
      <c r="N296">
        <f>IF(G296="장비비",#REF!, 0)</f>
        <v>0</v>
      </c>
      <c r="O296">
        <f>IF(G296="폐기물처리비",#REF!, 0)</f>
        <v>0</v>
      </c>
      <c r="P296">
        <f>IF(G296="가설비",#REF!, 0)</f>
        <v>0</v>
      </c>
      <c r="Q296">
        <f>IF(G296="잡비제외분",#REF!, 0)</f>
        <v>0</v>
      </c>
      <c r="R296">
        <f>IF(G296="사급자재대",#REF!, 0)</f>
        <v>0</v>
      </c>
      <c r="S296">
        <f>IF(G296="관급자재대",#REF!, 0)</f>
        <v>0</v>
      </c>
      <c r="T296">
        <f>IF(G296="관급자 관급 자재대",#REF!, 0)</f>
        <v>0</v>
      </c>
      <c r="U296">
        <f>IF(G296="사용자항목2",#REF!, 0)</f>
        <v>0</v>
      </c>
      <c r="V296">
        <f>IF(G296="안전관리비",#REF!, 0)</f>
        <v>0</v>
      </c>
      <c r="W296">
        <f>IF(G296="품질관리비",#REF!, 0)</f>
        <v>0</v>
      </c>
      <c r="X296">
        <f>IF(G296="작업부산물(철거해체)",#REF!, 0)</f>
        <v>0</v>
      </c>
      <c r="Y296">
        <f>IF(G296="사용자항목6",#REF!, 0)</f>
        <v>0</v>
      </c>
      <c r="Z296">
        <f>IF(G296="사용자항목7",#REF!, 0)</f>
        <v>0</v>
      </c>
      <c r="AA296">
        <f>IF(G296="사용자항목8",#REF!, 0)</f>
        <v>0</v>
      </c>
      <c r="AB296">
        <f>IF(G296="사용자항목9",#REF!, 0)</f>
        <v>0</v>
      </c>
      <c r="AC296">
        <f>IF(G296="사용자항목10",#REF!, 0)</f>
        <v>0</v>
      </c>
      <c r="AD296">
        <f>IF(G296="사용자항목11",#REF!, 0)</f>
        <v>0</v>
      </c>
      <c r="AE296">
        <f>IF(G296="사용자항목12",#REF!, 0)</f>
        <v>0</v>
      </c>
      <c r="AF296">
        <f>IF(G296="사용자항목13",#REF!, 0)</f>
        <v>0</v>
      </c>
      <c r="AG296">
        <f>IF(G296="사용자항목14",#REF!, 0)</f>
        <v>0</v>
      </c>
      <c r="AH296">
        <f>IF(G296="사용자항목15",#REF!, 0)</f>
        <v>0</v>
      </c>
      <c r="AI296">
        <f>IF(G296="사용자항목16",#REF!, 0)</f>
        <v>0</v>
      </c>
      <c r="AJ296">
        <f>IF(G296="사용자항목17",#REF!, 0)</f>
        <v>0</v>
      </c>
      <c r="AK296">
        <f>IF(G296="사용자항목18",#REF!, 0)</f>
        <v>0</v>
      </c>
      <c r="AL296">
        <f>IF(G296="사용자항목19",#REF!, 0)</f>
        <v>0</v>
      </c>
    </row>
    <row r="297" spans="1:42" ht="23.1" customHeight="1" x14ac:dyDescent="0.3">
      <c r="A297" s="5" t="s">
        <v>108</v>
      </c>
      <c r="B297" s="5" t="s">
        <v>109</v>
      </c>
      <c r="C297" s="7" t="s">
        <v>92</v>
      </c>
      <c r="D297" s="8">
        <v>20</v>
      </c>
      <c r="F297" t="str">
        <f>""</f>
        <v/>
      </c>
      <c r="G297" s="1" t="s">
        <v>87</v>
      </c>
      <c r="H297">
        <v>1</v>
      </c>
      <c r="I297" t="e">
        <f>IF(G297="기계경비",#REF!, 0)</f>
        <v>#REF!</v>
      </c>
      <c r="J297">
        <f>IF(G297="운반비",#REF!, 0)</f>
        <v>0</v>
      </c>
      <c r="K297">
        <f>IF(G297="작업부산물",#REF!, 0)</f>
        <v>0</v>
      </c>
      <c r="L297">
        <f>IF(G297="관급",#REF!, 0)</f>
        <v>0</v>
      </c>
      <c r="M297">
        <f>IF(G297="외주비",#REF!, 0)</f>
        <v>0</v>
      </c>
      <c r="N297">
        <f>IF(G297="장비비",#REF!, 0)</f>
        <v>0</v>
      </c>
      <c r="O297">
        <f>IF(G297="폐기물처리비",#REF!, 0)</f>
        <v>0</v>
      </c>
      <c r="P297">
        <f>IF(G297="가설비",#REF!, 0)</f>
        <v>0</v>
      </c>
      <c r="Q297">
        <f>IF(G297="잡비제외분",#REF!, 0)</f>
        <v>0</v>
      </c>
      <c r="R297">
        <f>IF(G297="사급자재대",#REF!, 0)</f>
        <v>0</v>
      </c>
      <c r="S297">
        <f>IF(G297="관급자재대",#REF!, 0)</f>
        <v>0</v>
      </c>
      <c r="T297">
        <f>IF(G297="관급자 관급 자재대",#REF!, 0)</f>
        <v>0</v>
      </c>
      <c r="U297">
        <f>IF(G297="사용자항목2",#REF!, 0)</f>
        <v>0</v>
      </c>
      <c r="V297">
        <f>IF(G297="안전관리비",#REF!, 0)</f>
        <v>0</v>
      </c>
      <c r="W297">
        <f>IF(G297="품질관리비",#REF!, 0)</f>
        <v>0</v>
      </c>
      <c r="X297">
        <f>IF(G297="작업부산물(철거해체)",#REF!, 0)</f>
        <v>0</v>
      </c>
      <c r="Y297">
        <f>IF(G297="사용자항목6",#REF!, 0)</f>
        <v>0</v>
      </c>
      <c r="Z297">
        <f>IF(G297="사용자항목7",#REF!, 0)</f>
        <v>0</v>
      </c>
      <c r="AA297">
        <f>IF(G297="사용자항목8",#REF!, 0)</f>
        <v>0</v>
      </c>
      <c r="AB297">
        <f>IF(G297="사용자항목9",#REF!, 0)</f>
        <v>0</v>
      </c>
      <c r="AC297">
        <f>IF(G297="사용자항목10",#REF!, 0)</f>
        <v>0</v>
      </c>
      <c r="AD297">
        <f>IF(G297="사용자항목11",#REF!, 0)</f>
        <v>0</v>
      </c>
      <c r="AE297">
        <f>IF(G297="사용자항목12",#REF!, 0)</f>
        <v>0</v>
      </c>
      <c r="AF297">
        <f>IF(G297="사용자항목13",#REF!, 0)</f>
        <v>0</v>
      </c>
      <c r="AG297">
        <f>IF(G297="사용자항목14",#REF!, 0)</f>
        <v>0</v>
      </c>
      <c r="AH297">
        <f>IF(G297="사용자항목15",#REF!, 0)</f>
        <v>0</v>
      </c>
      <c r="AI297">
        <f>IF(G297="사용자항목16",#REF!, 0)</f>
        <v>0</v>
      </c>
      <c r="AJ297">
        <f>IF(G297="사용자항목17",#REF!, 0)</f>
        <v>0</v>
      </c>
      <c r="AK297">
        <f>IF(G297="사용자항목18",#REF!, 0)</f>
        <v>0</v>
      </c>
      <c r="AL297">
        <f>IF(G297="사용자항목19",#REF!, 0)</f>
        <v>0</v>
      </c>
      <c r="AP297" s="1" t="s">
        <v>110</v>
      </c>
    </row>
    <row r="298" spans="1:42" ht="23.1" customHeight="1" x14ac:dyDescent="0.3">
      <c r="A298" s="5" t="s">
        <v>32</v>
      </c>
      <c r="B298" s="5" t="s">
        <v>33</v>
      </c>
      <c r="C298" s="7" t="s">
        <v>34</v>
      </c>
      <c r="D298" s="8">
        <v>23.5</v>
      </c>
      <c r="F298" t="str">
        <f>"01"</f>
        <v>01</v>
      </c>
      <c r="G298" s="1" t="s">
        <v>87</v>
      </c>
      <c r="H298">
        <v>1</v>
      </c>
      <c r="I298" t="e">
        <f>IF(G298="기계경비",#REF!, 0)</f>
        <v>#REF!</v>
      </c>
      <c r="J298">
        <f>IF(G298="운반비",#REF!, 0)</f>
        <v>0</v>
      </c>
      <c r="K298">
        <f>IF(G298="작업부산물",#REF!, 0)</f>
        <v>0</v>
      </c>
      <c r="L298">
        <f>IF(G298="관급",#REF!, 0)</f>
        <v>0</v>
      </c>
      <c r="M298">
        <f>IF(G298="외주비",#REF!, 0)</f>
        <v>0</v>
      </c>
      <c r="N298">
        <f>IF(G298="장비비",#REF!, 0)</f>
        <v>0</v>
      </c>
      <c r="O298">
        <f>IF(G298="폐기물처리비",#REF!, 0)</f>
        <v>0</v>
      </c>
      <c r="P298">
        <f>IF(G298="가설비",#REF!, 0)</f>
        <v>0</v>
      </c>
      <c r="Q298">
        <f>IF(G298="잡비제외분",#REF!, 0)</f>
        <v>0</v>
      </c>
      <c r="R298">
        <f>IF(G298="사급자재대",#REF!, 0)</f>
        <v>0</v>
      </c>
      <c r="S298">
        <f>IF(G298="관급자재대",#REF!, 0)</f>
        <v>0</v>
      </c>
      <c r="T298">
        <f>IF(G298="관급자 관급 자재대",#REF!, 0)</f>
        <v>0</v>
      </c>
      <c r="U298">
        <f>IF(G298="사용자항목2",#REF!, 0)</f>
        <v>0</v>
      </c>
      <c r="V298">
        <f>IF(G298="안전관리비",#REF!, 0)</f>
        <v>0</v>
      </c>
      <c r="W298">
        <f>IF(G298="품질관리비",#REF!, 0)</f>
        <v>0</v>
      </c>
      <c r="X298">
        <f>IF(G298="작업부산물(철거해체)",#REF!, 0)</f>
        <v>0</v>
      </c>
      <c r="Y298">
        <f>IF(G298="사용자항목6",#REF!, 0)</f>
        <v>0</v>
      </c>
      <c r="Z298">
        <f>IF(G298="사용자항목7",#REF!, 0)</f>
        <v>0</v>
      </c>
      <c r="AA298">
        <f>IF(G298="사용자항목8",#REF!, 0)</f>
        <v>0</v>
      </c>
      <c r="AB298">
        <f>IF(G298="사용자항목9",#REF!, 0)</f>
        <v>0</v>
      </c>
      <c r="AC298">
        <f>IF(G298="사용자항목10",#REF!, 0)</f>
        <v>0</v>
      </c>
      <c r="AD298">
        <f>IF(G298="사용자항목11",#REF!, 0)</f>
        <v>0</v>
      </c>
      <c r="AE298">
        <f>IF(G298="사용자항목12",#REF!, 0)</f>
        <v>0</v>
      </c>
      <c r="AF298">
        <f>IF(G298="사용자항목13",#REF!, 0)</f>
        <v>0</v>
      </c>
      <c r="AG298">
        <f>IF(G298="사용자항목14",#REF!, 0)</f>
        <v>0</v>
      </c>
      <c r="AH298">
        <f>IF(G298="사용자항목15",#REF!, 0)</f>
        <v>0</v>
      </c>
      <c r="AI298">
        <f>IF(G298="사용자항목16",#REF!, 0)</f>
        <v>0</v>
      </c>
      <c r="AJ298">
        <f>IF(G298="사용자항목17",#REF!, 0)</f>
        <v>0</v>
      </c>
      <c r="AK298">
        <f>IF(G298="사용자항목18",#REF!, 0)</f>
        <v>0</v>
      </c>
      <c r="AL298">
        <f>IF(G298="사용자항목19",#REF!, 0)</f>
        <v>0</v>
      </c>
    </row>
    <row r="299" spans="1:42" ht="23.1" customHeight="1" x14ac:dyDescent="0.3">
      <c r="A299" s="5" t="s">
        <v>111</v>
      </c>
      <c r="B299" s="5" t="s">
        <v>112</v>
      </c>
      <c r="C299" s="7" t="s">
        <v>92</v>
      </c>
      <c r="D299" s="8">
        <v>10</v>
      </c>
      <c r="F299" t="str">
        <f>""</f>
        <v/>
      </c>
      <c r="G299" s="1" t="s">
        <v>87</v>
      </c>
      <c r="H299">
        <v>1</v>
      </c>
      <c r="I299" t="e">
        <f>IF(G299="기계경비",#REF!, 0)</f>
        <v>#REF!</v>
      </c>
      <c r="J299">
        <f>IF(G299="운반비",#REF!, 0)</f>
        <v>0</v>
      </c>
      <c r="K299">
        <f>IF(G299="작업부산물",#REF!, 0)</f>
        <v>0</v>
      </c>
      <c r="L299">
        <f>IF(G299="관급",#REF!, 0)</f>
        <v>0</v>
      </c>
      <c r="M299">
        <f>IF(G299="외주비",#REF!, 0)</f>
        <v>0</v>
      </c>
      <c r="N299">
        <f>IF(G299="장비비",#REF!, 0)</f>
        <v>0</v>
      </c>
      <c r="O299">
        <f>IF(G299="폐기물처리비",#REF!, 0)</f>
        <v>0</v>
      </c>
      <c r="P299">
        <f>IF(G299="가설비",#REF!, 0)</f>
        <v>0</v>
      </c>
      <c r="Q299">
        <f>IF(G299="잡비제외분",#REF!, 0)</f>
        <v>0</v>
      </c>
      <c r="R299">
        <f>IF(G299="사급자재대",#REF!, 0)</f>
        <v>0</v>
      </c>
      <c r="S299">
        <f>IF(G299="관급자재대",#REF!, 0)</f>
        <v>0</v>
      </c>
      <c r="T299">
        <f>IF(G299="관급자 관급 자재대",#REF!, 0)</f>
        <v>0</v>
      </c>
      <c r="U299">
        <f>IF(G299="사용자항목2",#REF!, 0)</f>
        <v>0</v>
      </c>
      <c r="V299">
        <f>IF(G299="안전관리비",#REF!, 0)</f>
        <v>0</v>
      </c>
      <c r="W299">
        <f>IF(G299="품질관리비",#REF!, 0)</f>
        <v>0</v>
      </c>
      <c r="X299">
        <f>IF(G299="작업부산물(철거해체)",#REF!, 0)</f>
        <v>0</v>
      </c>
      <c r="Y299">
        <f>IF(G299="사용자항목6",#REF!, 0)</f>
        <v>0</v>
      </c>
      <c r="Z299">
        <f>IF(G299="사용자항목7",#REF!, 0)</f>
        <v>0</v>
      </c>
      <c r="AA299">
        <f>IF(G299="사용자항목8",#REF!, 0)</f>
        <v>0</v>
      </c>
      <c r="AB299">
        <f>IF(G299="사용자항목9",#REF!, 0)</f>
        <v>0</v>
      </c>
      <c r="AC299">
        <f>IF(G299="사용자항목10",#REF!, 0)</f>
        <v>0</v>
      </c>
      <c r="AD299">
        <f>IF(G299="사용자항목11",#REF!, 0)</f>
        <v>0</v>
      </c>
      <c r="AE299">
        <f>IF(G299="사용자항목12",#REF!, 0)</f>
        <v>0</v>
      </c>
      <c r="AF299">
        <f>IF(G299="사용자항목13",#REF!, 0)</f>
        <v>0</v>
      </c>
      <c r="AG299">
        <f>IF(G299="사용자항목14",#REF!, 0)</f>
        <v>0</v>
      </c>
      <c r="AH299">
        <f>IF(G299="사용자항목15",#REF!, 0)</f>
        <v>0</v>
      </c>
      <c r="AI299">
        <f>IF(G299="사용자항목16",#REF!, 0)</f>
        <v>0</v>
      </c>
      <c r="AJ299">
        <f>IF(G299="사용자항목17",#REF!, 0)</f>
        <v>0</v>
      </c>
      <c r="AK299">
        <f>IF(G299="사용자항목18",#REF!, 0)</f>
        <v>0</v>
      </c>
      <c r="AL299">
        <f>IF(G299="사용자항목19",#REF!, 0)</f>
        <v>0</v>
      </c>
      <c r="AP299" s="1" t="s">
        <v>113</v>
      </c>
    </row>
    <row r="300" spans="1:42" ht="23.1" customHeight="1" x14ac:dyDescent="0.3">
      <c r="A300" s="5" t="s">
        <v>114</v>
      </c>
      <c r="B300" s="5" t="s">
        <v>109</v>
      </c>
      <c r="C300" s="7" t="s">
        <v>6</v>
      </c>
      <c r="D300" s="8">
        <v>190.98</v>
      </c>
      <c r="F300" t="str">
        <f>""</f>
        <v/>
      </c>
      <c r="G300" s="1" t="s">
        <v>87</v>
      </c>
      <c r="H300">
        <v>1</v>
      </c>
      <c r="I300" t="e">
        <f>IF(G300="기계경비",#REF!, 0)</f>
        <v>#REF!</v>
      </c>
      <c r="J300">
        <f>IF(G300="운반비",#REF!, 0)</f>
        <v>0</v>
      </c>
      <c r="K300">
        <f>IF(G300="작업부산물",#REF!, 0)</f>
        <v>0</v>
      </c>
      <c r="L300">
        <f>IF(G300="관급",#REF!, 0)</f>
        <v>0</v>
      </c>
      <c r="M300">
        <f>IF(G300="외주비",#REF!, 0)</f>
        <v>0</v>
      </c>
      <c r="N300">
        <f>IF(G300="장비비",#REF!, 0)</f>
        <v>0</v>
      </c>
      <c r="O300">
        <f>IF(G300="폐기물처리비",#REF!, 0)</f>
        <v>0</v>
      </c>
      <c r="P300">
        <f>IF(G300="가설비",#REF!, 0)</f>
        <v>0</v>
      </c>
      <c r="Q300">
        <f>IF(G300="잡비제외분",#REF!, 0)</f>
        <v>0</v>
      </c>
      <c r="R300">
        <f>IF(G300="사급자재대",#REF!, 0)</f>
        <v>0</v>
      </c>
      <c r="S300">
        <f>IF(G300="관급자재대",#REF!, 0)</f>
        <v>0</v>
      </c>
      <c r="T300">
        <f>IF(G300="관급자 관급 자재대",#REF!, 0)</f>
        <v>0</v>
      </c>
      <c r="U300">
        <f>IF(G300="사용자항목2",#REF!, 0)</f>
        <v>0</v>
      </c>
      <c r="V300">
        <f>IF(G300="안전관리비",#REF!, 0)</f>
        <v>0</v>
      </c>
      <c r="W300">
        <f>IF(G300="품질관리비",#REF!, 0)</f>
        <v>0</v>
      </c>
      <c r="X300">
        <f>IF(G300="작업부산물(철거해체)",#REF!, 0)</f>
        <v>0</v>
      </c>
      <c r="Y300">
        <f>IF(G300="사용자항목6",#REF!, 0)</f>
        <v>0</v>
      </c>
      <c r="Z300">
        <f>IF(G300="사용자항목7",#REF!, 0)</f>
        <v>0</v>
      </c>
      <c r="AA300">
        <f>IF(G300="사용자항목8",#REF!, 0)</f>
        <v>0</v>
      </c>
      <c r="AB300">
        <f>IF(G300="사용자항목9",#REF!, 0)</f>
        <v>0</v>
      </c>
      <c r="AC300">
        <f>IF(G300="사용자항목10",#REF!, 0)</f>
        <v>0</v>
      </c>
      <c r="AD300">
        <f>IF(G300="사용자항목11",#REF!, 0)</f>
        <v>0</v>
      </c>
      <c r="AE300">
        <f>IF(G300="사용자항목12",#REF!, 0)</f>
        <v>0</v>
      </c>
      <c r="AF300">
        <f>IF(G300="사용자항목13",#REF!, 0)</f>
        <v>0</v>
      </c>
      <c r="AG300">
        <f>IF(G300="사용자항목14",#REF!, 0)</f>
        <v>0</v>
      </c>
      <c r="AH300">
        <f>IF(G300="사용자항목15",#REF!, 0)</f>
        <v>0</v>
      </c>
      <c r="AI300">
        <f>IF(G300="사용자항목16",#REF!, 0)</f>
        <v>0</v>
      </c>
      <c r="AJ300">
        <f>IF(G300="사용자항목17",#REF!, 0)</f>
        <v>0</v>
      </c>
      <c r="AK300">
        <f>IF(G300="사용자항목18",#REF!, 0)</f>
        <v>0</v>
      </c>
      <c r="AL300">
        <f>IF(G300="사용자항목19",#REF!, 0)</f>
        <v>0</v>
      </c>
    </row>
    <row r="301" spans="1:42" ht="23.1" customHeight="1" x14ac:dyDescent="0.3">
      <c r="A301" s="5" t="s">
        <v>211</v>
      </c>
      <c r="B301" s="5" t="s">
        <v>212</v>
      </c>
      <c r="C301" s="7" t="s">
        <v>5</v>
      </c>
      <c r="D301" s="8">
        <v>100</v>
      </c>
      <c r="F301" t="str">
        <f>""</f>
        <v/>
      </c>
      <c r="G301" s="1" t="s">
        <v>87</v>
      </c>
      <c r="H301">
        <v>1</v>
      </c>
      <c r="I301" t="e">
        <f>IF(G301="기계경비",#REF!, 0)</f>
        <v>#REF!</v>
      </c>
      <c r="J301">
        <f>IF(G301="운반비",#REF!, 0)</f>
        <v>0</v>
      </c>
      <c r="K301">
        <f>IF(G301="작업부산물",#REF!, 0)</f>
        <v>0</v>
      </c>
      <c r="L301">
        <f>IF(G301="관급",#REF!, 0)</f>
        <v>0</v>
      </c>
      <c r="M301">
        <f>IF(G301="외주비",#REF!, 0)</f>
        <v>0</v>
      </c>
      <c r="N301">
        <f>IF(G301="장비비",#REF!, 0)</f>
        <v>0</v>
      </c>
      <c r="O301">
        <f>IF(G301="폐기물처리비",#REF!, 0)</f>
        <v>0</v>
      </c>
      <c r="P301">
        <f>IF(G301="가설비",#REF!, 0)</f>
        <v>0</v>
      </c>
      <c r="Q301">
        <f>IF(G301="잡비제외분",#REF!, 0)</f>
        <v>0</v>
      </c>
      <c r="R301">
        <f>IF(G301="사급자재대",#REF!, 0)</f>
        <v>0</v>
      </c>
      <c r="S301">
        <f>IF(G301="관급자재대",#REF!, 0)</f>
        <v>0</v>
      </c>
      <c r="T301">
        <f>IF(G301="관급자 관급 자재대",#REF!, 0)</f>
        <v>0</v>
      </c>
      <c r="U301">
        <f>IF(G301="사용자항목2",#REF!, 0)</f>
        <v>0</v>
      </c>
      <c r="V301">
        <f>IF(G301="안전관리비",#REF!, 0)</f>
        <v>0</v>
      </c>
      <c r="W301">
        <f>IF(G301="품질관리비",#REF!, 0)</f>
        <v>0</v>
      </c>
      <c r="X301">
        <f>IF(G301="작업부산물(철거해체)",#REF!, 0)</f>
        <v>0</v>
      </c>
      <c r="Y301">
        <f>IF(G301="사용자항목6",#REF!, 0)</f>
        <v>0</v>
      </c>
      <c r="Z301">
        <f>IF(G301="사용자항목7",#REF!, 0)</f>
        <v>0</v>
      </c>
      <c r="AA301">
        <f>IF(G301="사용자항목8",#REF!, 0)</f>
        <v>0</v>
      </c>
      <c r="AB301">
        <f>IF(G301="사용자항목9",#REF!, 0)</f>
        <v>0</v>
      </c>
      <c r="AC301">
        <f>IF(G301="사용자항목10",#REF!, 0)</f>
        <v>0</v>
      </c>
      <c r="AD301">
        <f>IF(G301="사용자항목11",#REF!, 0)</f>
        <v>0</v>
      </c>
      <c r="AE301">
        <f>IF(G301="사용자항목12",#REF!, 0)</f>
        <v>0</v>
      </c>
      <c r="AF301">
        <f>IF(G301="사용자항목13",#REF!, 0)</f>
        <v>0</v>
      </c>
      <c r="AG301">
        <f>IF(G301="사용자항목14",#REF!, 0)</f>
        <v>0</v>
      </c>
      <c r="AH301">
        <f>IF(G301="사용자항목15",#REF!, 0)</f>
        <v>0</v>
      </c>
      <c r="AI301">
        <f>IF(G301="사용자항목16",#REF!, 0)</f>
        <v>0</v>
      </c>
      <c r="AJ301">
        <f>IF(G301="사용자항목17",#REF!, 0)</f>
        <v>0</v>
      </c>
      <c r="AK301">
        <f>IF(G301="사용자항목18",#REF!, 0)</f>
        <v>0</v>
      </c>
      <c r="AL301">
        <f>IF(G301="사용자항목19",#REF!, 0)</f>
        <v>0</v>
      </c>
    </row>
    <row r="302" spans="1:42" ht="23.1" customHeight="1" x14ac:dyDescent="0.3">
      <c r="A302" s="5" t="s">
        <v>213</v>
      </c>
      <c r="B302" s="5" t="s">
        <v>212</v>
      </c>
      <c r="C302" s="7" t="s">
        <v>5</v>
      </c>
      <c r="D302" s="8">
        <v>100</v>
      </c>
      <c r="F302" t="str">
        <f>""</f>
        <v/>
      </c>
      <c r="G302" s="1" t="s">
        <v>87</v>
      </c>
      <c r="H302">
        <v>1</v>
      </c>
      <c r="I302" t="e">
        <f>IF(G302="기계경비",#REF!, 0)</f>
        <v>#REF!</v>
      </c>
      <c r="J302">
        <f>IF(G302="운반비",#REF!, 0)</f>
        <v>0</v>
      </c>
      <c r="K302">
        <f>IF(G302="작업부산물",#REF!, 0)</f>
        <v>0</v>
      </c>
      <c r="L302">
        <f>IF(G302="관급",#REF!, 0)</f>
        <v>0</v>
      </c>
      <c r="M302">
        <f>IF(G302="외주비",#REF!, 0)</f>
        <v>0</v>
      </c>
      <c r="N302">
        <f>IF(G302="장비비",#REF!, 0)</f>
        <v>0</v>
      </c>
      <c r="O302">
        <f>IF(G302="폐기물처리비",#REF!, 0)</f>
        <v>0</v>
      </c>
      <c r="P302">
        <f>IF(G302="가설비",#REF!, 0)</f>
        <v>0</v>
      </c>
      <c r="Q302">
        <f>IF(G302="잡비제외분",#REF!, 0)</f>
        <v>0</v>
      </c>
      <c r="R302">
        <f>IF(G302="사급자재대",#REF!, 0)</f>
        <v>0</v>
      </c>
      <c r="S302">
        <f>IF(G302="관급자재대",#REF!, 0)</f>
        <v>0</v>
      </c>
      <c r="T302">
        <f>IF(G302="관급자 관급 자재대",#REF!, 0)</f>
        <v>0</v>
      </c>
      <c r="U302">
        <f>IF(G302="사용자항목2",#REF!, 0)</f>
        <v>0</v>
      </c>
      <c r="V302">
        <f>IF(G302="안전관리비",#REF!, 0)</f>
        <v>0</v>
      </c>
      <c r="W302">
        <f>IF(G302="품질관리비",#REF!, 0)</f>
        <v>0</v>
      </c>
      <c r="X302">
        <f>IF(G302="작업부산물(철거해체)",#REF!, 0)</f>
        <v>0</v>
      </c>
      <c r="Y302">
        <f>IF(G302="사용자항목6",#REF!, 0)</f>
        <v>0</v>
      </c>
      <c r="Z302">
        <f>IF(G302="사용자항목7",#REF!, 0)</f>
        <v>0</v>
      </c>
      <c r="AA302">
        <f>IF(G302="사용자항목8",#REF!, 0)</f>
        <v>0</v>
      </c>
      <c r="AB302">
        <f>IF(G302="사용자항목9",#REF!, 0)</f>
        <v>0</v>
      </c>
      <c r="AC302">
        <f>IF(G302="사용자항목10",#REF!, 0)</f>
        <v>0</v>
      </c>
      <c r="AD302">
        <f>IF(G302="사용자항목11",#REF!, 0)</f>
        <v>0</v>
      </c>
      <c r="AE302">
        <f>IF(G302="사용자항목12",#REF!, 0)</f>
        <v>0</v>
      </c>
      <c r="AF302">
        <f>IF(G302="사용자항목13",#REF!, 0)</f>
        <v>0</v>
      </c>
      <c r="AG302">
        <f>IF(G302="사용자항목14",#REF!, 0)</f>
        <v>0</v>
      </c>
      <c r="AH302">
        <f>IF(G302="사용자항목15",#REF!, 0)</f>
        <v>0</v>
      </c>
      <c r="AI302">
        <f>IF(G302="사용자항목16",#REF!, 0)</f>
        <v>0</v>
      </c>
      <c r="AJ302">
        <f>IF(G302="사용자항목17",#REF!, 0)</f>
        <v>0</v>
      </c>
      <c r="AK302">
        <f>IF(G302="사용자항목18",#REF!, 0)</f>
        <v>0</v>
      </c>
      <c r="AL302">
        <f>IF(G302="사용자항목19",#REF!, 0)</f>
        <v>0</v>
      </c>
    </row>
    <row r="303" spans="1:42" ht="23.1" customHeight="1" x14ac:dyDescent="0.3">
      <c r="A303" s="5" t="s">
        <v>108</v>
      </c>
      <c r="B303" s="5" t="s">
        <v>115</v>
      </c>
      <c r="C303" s="7" t="s">
        <v>92</v>
      </c>
      <c r="D303" s="8">
        <v>2</v>
      </c>
      <c r="F303" t="str">
        <f>""</f>
        <v/>
      </c>
      <c r="G303" s="1" t="s">
        <v>87</v>
      </c>
      <c r="H303">
        <v>1</v>
      </c>
      <c r="I303" t="e">
        <f>IF(G303="기계경비",#REF!, 0)</f>
        <v>#REF!</v>
      </c>
      <c r="J303">
        <f>IF(G303="운반비",#REF!, 0)</f>
        <v>0</v>
      </c>
      <c r="K303">
        <f>IF(G303="작업부산물",#REF!, 0)</f>
        <v>0</v>
      </c>
      <c r="L303">
        <f>IF(G303="관급",#REF!, 0)</f>
        <v>0</v>
      </c>
      <c r="M303">
        <f>IF(G303="외주비",#REF!, 0)</f>
        <v>0</v>
      </c>
      <c r="N303">
        <f>IF(G303="장비비",#REF!, 0)</f>
        <v>0</v>
      </c>
      <c r="O303">
        <f>IF(G303="폐기물처리비",#REF!, 0)</f>
        <v>0</v>
      </c>
      <c r="P303">
        <f>IF(G303="가설비",#REF!, 0)</f>
        <v>0</v>
      </c>
      <c r="Q303">
        <f>IF(G303="잡비제외분",#REF!, 0)</f>
        <v>0</v>
      </c>
      <c r="R303">
        <f>IF(G303="사급자재대",#REF!, 0)</f>
        <v>0</v>
      </c>
      <c r="S303">
        <f>IF(G303="관급자재대",#REF!, 0)</f>
        <v>0</v>
      </c>
      <c r="T303">
        <f>IF(G303="관급자 관급 자재대",#REF!, 0)</f>
        <v>0</v>
      </c>
      <c r="U303">
        <f>IF(G303="사용자항목2",#REF!, 0)</f>
        <v>0</v>
      </c>
      <c r="V303">
        <f>IF(G303="안전관리비",#REF!, 0)</f>
        <v>0</v>
      </c>
      <c r="W303">
        <f>IF(G303="품질관리비",#REF!, 0)</f>
        <v>0</v>
      </c>
      <c r="X303">
        <f>IF(G303="작업부산물(철거해체)",#REF!, 0)</f>
        <v>0</v>
      </c>
      <c r="Y303">
        <f>IF(G303="사용자항목6",#REF!, 0)</f>
        <v>0</v>
      </c>
      <c r="Z303">
        <f>IF(G303="사용자항목7",#REF!, 0)</f>
        <v>0</v>
      </c>
      <c r="AA303">
        <f>IF(G303="사용자항목8",#REF!, 0)</f>
        <v>0</v>
      </c>
      <c r="AB303">
        <f>IF(G303="사용자항목9",#REF!, 0)</f>
        <v>0</v>
      </c>
      <c r="AC303">
        <f>IF(G303="사용자항목10",#REF!, 0)</f>
        <v>0</v>
      </c>
      <c r="AD303">
        <f>IF(G303="사용자항목11",#REF!, 0)</f>
        <v>0</v>
      </c>
      <c r="AE303">
        <f>IF(G303="사용자항목12",#REF!, 0)</f>
        <v>0</v>
      </c>
      <c r="AF303">
        <f>IF(G303="사용자항목13",#REF!, 0)</f>
        <v>0</v>
      </c>
      <c r="AG303">
        <f>IF(G303="사용자항목14",#REF!, 0)</f>
        <v>0</v>
      </c>
      <c r="AH303">
        <f>IF(G303="사용자항목15",#REF!, 0)</f>
        <v>0</v>
      </c>
      <c r="AI303">
        <f>IF(G303="사용자항목16",#REF!, 0)</f>
        <v>0</v>
      </c>
      <c r="AJ303">
        <f>IF(G303="사용자항목17",#REF!, 0)</f>
        <v>0</v>
      </c>
      <c r="AK303">
        <f>IF(G303="사용자항목18",#REF!, 0)</f>
        <v>0</v>
      </c>
      <c r="AL303">
        <f>IF(G303="사용자항목19",#REF!, 0)</f>
        <v>0</v>
      </c>
    </row>
    <row r="304" spans="1:42" ht="23.1" customHeight="1" x14ac:dyDescent="0.3">
      <c r="A304" s="5" t="s">
        <v>11</v>
      </c>
      <c r="B304" s="5" t="s">
        <v>14</v>
      </c>
      <c r="C304" s="7" t="s">
        <v>13</v>
      </c>
      <c r="D304" s="8">
        <v>2</v>
      </c>
      <c r="F304" t="str">
        <f>"01"</f>
        <v>01</v>
      </c>
      <c r="G304" s="1" t="s">
        <v>87</v>
      </c>
      <c r="H304">
        <v>1</v>
      </c>
      <c r="I304" t="e">
        <f>IF(G304="기계경비",#REF!, 0)</f>
        <v>#REF!</v>
      </c>
      <c r="J304">
        <f>IF(G304="운반비",#REF!, 0)</f>
        <v>0</v>
      </c>
      <c r="K304">
        <f>IF(G304="작업부산물",#REF!, 0)</f>
        <v>0</v>
      </c>
      <c r="L304">
        <f>IF(G304="관급",#REF!, 0)</f>
        <v>0</v>
      </c>
      <c r="M304">
        <f>IF(G304="외주비",#REF!, 0)</f>
        <v>0</v>
      </c>
      <c r="N304">
        <f>IF(G304="장비비",#REF!, 0)</f>
        <v>0</v>
      </c>
      <c r="O304">
        <f>IF(G304="폐기물처리비",#REF!, 0)</f>
        <v>0</v>
      </c>
      <c r="P304">
        <f>IF(G304="가설비",#REF!, 0)</f>
        <v>0</v>
      </c>
      <c r="Q304">
        <f>IF(G304="잡비제외분",#REF!, 0)</f>
        <v>0</v>
      </c>
      <c r="R304">
        <f>IF(G304="사급자재대",#REF!, 0)</f>
        <v>0</v>
      </c>
      <c r="S304">
        <f>IF(G304="관급자재대",#REF!, 0)</f>
        <v>0</v>
      </c>
      <c r="T304">
        <f>IF(G304="관급자 관급 자재대",#REF!, 0)</f>
        <v>0</v>
      </c>
      <c r="U304">
        <f>IF(G304="사용자항목2",#REF!, 0)</f>
        <v>0</v>
      </c>
      <c r="V304">
        <f>IF(G304="안전관리비",#REF!, 0)</f>
        <v>0</v>
      </c>
      <c r="W304">
        <f>IF(G304="품질관리비",#REF!, 0)</f>
        <v>0</v>
      </c>
      <c r="X304">
        <f>IF(G304="작업부산물(철거해체)",#REF!, 0)</f>
        <v>0</v>
      </c>
      <c r="Y304">
        <f>IF(G304="사용자항목6",#REF!, 0)</f>
        <v>0</v>
      </c>
      <c r="Z304">
        <f>IF(G304="사용자항목7",#REF!, 0)</f>
        <v>0</v>
      </c>
      <c r="AA304">
        <f>IF(G304="사용자항목8",#REF!, 0)</f>
        <v>0</v>
      </c>
      <c r="AB304">
        <f>IF(G304="사용자항목9",#REF!, 0)</f>
        <v>0</v>
      </c>
      <c r="AC304">
        <f>IF(G304="사용자항목10",#REF!, 0)</f>
        <v>0</v>
      </c>
      <c r="AD304">
        <f>IF(G304="사용자항목11",#REF!, 0)</f>
        <v>0</v>
      </c>
      <c r="AE304">
        <f>IF(G304="사용자항목12",#REF!, 0)</f>
        <v>0</v>
      </c>
      <c r="AF304">
        <f>IF(G304="사용자항목13",#REF!, 0)</f>
        <v>0</v>
      </c>
      <c r="AG304">
        <f>IF(G304="사용자항목14",#REF!, 0)</f>
        <v>0</v>
      </c>
      <c r="AH304">
        <f>IF(G304="사용자항목15",#REF!, 0)</f>
        <v>0</v>
      </c>
      <c r="AI304">
        <f>IF(G304="사용자항목16",#REF!, 0)</f>
        <v>0</v>
      </c>
      <c r="AJ304">
        <f>IF(G304="사용자항목17",#REF!, 0)</f>
        <v>0</v>
      </c>
      <c r="AK304">
        <f>IF(G304="사용자항목18",#REF!, 0)</f>
        <v>0</v>
      </c>
      <c r="AL304">
        <f>IF(G304="사용자항목19",#REF!, 0)</f>
        <v>0</v>
      </c>
    </row>
    <row r="305" spans="1:42" ht="23.1" customHeight="1" x14ac:dyDescent="0.3">
      <c r="A305" s="5" t="s">
        <v>214</v>
      </c>
      <c r="B305" s="5" t="s">
        <v>215</v>
      </c>
      <c r="C305" s="7" t="s">
        <v>5</v>
      </c>
      <c r="D305" s="8">
        <v>49.8</v>
      </c>
      <c r="F305" t="str">
        <f>""</f>
        <v/>
      </c>
      <c r="G305" s="1" t="s">
        <v>87</v>
      </c>
      <c r="H305">
        <v>1</v>
      </c>
      <c r="I305" t="e">
        <f>IF(G305="기계경비",#REF!, 0)</f>
        <v>#REF!</v>
      </c>
      <c r="J305">
        <f>IF(G305="운반비",#REF!, 0)</f>
        <v>0</v>
      </c>
      <c r="K305">
        <f>IF(G305="작업부산물",#REF!, 0)</f>
        <v>0</v>
      </c>
      <c r="L305">
        <f>IF(G305="관급",#REF!, 0)</f>
        <v>0</v>
      </c>
      <c r="M305">
        <f>IF(G305="외주비",#REF!, 0)</f>
        <v>0</v>
      </c>
      <c r="N305">
        <f>IF(G305="장비비",#REF!, 0)</f>
        <v>0</v>
      </c>
      <c r="O305">
        <f>IF(G305="폐기물처리비",#REF!, 0)</f>
        <v>0</v>
      </c>
      <c r="P305">
        <f>IF(G305="가설비",#REF!, 0)</f>
        <v>0</v>
      </c>
      <c r="Q305">
        <f>IF(G305="잡비제외분",#REF!, 0)</f>
        <v>0</v>
      </c>
      <c r="R305">
        <f>IF(G305="사급자재대",#REF!, 0)</f>
        <v>0</v>
      </c>
      <c r="S305">
        <f>IF(G305="관급자재대",#REF!, 0)</f>
        <v>0</v>
      </c>
      <c r="T305">
        <f>IF(G305="관급자 관급 자재대",#REF!, 0)</f>
        <v>0</v>
      </c>
      <c r="U305">
        <f>IF(G305="사용자항목2",#REF!, 0)</f>
        <v>0</v>
      </c>
      <c r="V305">
        <f>IF(G305="안전관리비",#REF!, 0)</f>
        <v>0</v>
      </c>
      <c r="W305">
        <f>IF(G305="품질관리비",#REF!, 0)</f>
        <v>0</v>
      </c>
      <c r="X305">
        <f>IF(G305="작업부산물(철거해체)",#REF!, 0)</f>
        <v>0</v>
      </c>
      <c r="Y305">
        <f>IF(G305="사용자항목6",#REF!, 0)</f>
        <v>0</v>
      </c>
      <c r="Z305">
        <f>IF(G305="사용자항목7",#REF!, 0)</f>
        <v>0</v>
      </c>
      <c r="AA305">
        <f>IF(G305="사용자항목8",#REF!, 0)</f>
        <v>0</v>
      </c>
      <c r="AB305">
        <f>IF(G305="사용자항목9",#REF!, 0)</f>
        <v>0</v>
      </c>
      <c r="AC305">
        <f>IF(G305="사용자항목10",#REF!, 0)</f>
        <v>0</v>
      </c>
      <c r="AD305">
        <f>IF(G305="사용자항목11",#REF!, 0)</f>
        <v>0</v>
      </c>
      <c r="AE305">
        <f>IF(G305="사용자항목12",#REF!, 0)</f>
        <v>0</v>
      </c>
      <c r="AF305">
        <f>IF(G305="사용자항목13",#REF!, 0)</f>
        <v>0</v>
      </c>
      <c r="AG305">
        <f>IF(G305="사용자항목14",#REF!, 0)</f>
        <v>0</v>
      </c>
      <c r="AH305">
        <f>IF(G305="사용자항목15",#REF!, 0)</f>
        <v>0</v>
      </c>
      <c r="AI305">
        <f>IF(G305="사용자항목16",#REF!, 0)</f>
        <v>0</v>
      </c>
      <c r="AJ305">
        <f>IF(G305="사용자항목17",#REF!, 0)</f>
        <v>0</v>
      </c>
      <c r="AK305">
        <f>IF(G305="사용자항목18",#REF!, 0)</f>
        <v>0</v>
      </c>
      <c r="AL305">
        <f>IF(G305="사용자항목19",#REF!, 0)</f>
        <v>0</v>
      </c>
    </row>
    <row r="306" spans="1:42" ht="23.1" customHeight="1" x14ac:dyDescent="0.3">
      <c r="A306" s="5" t="s">
        <v>216</v>
      </c>
      <c r="B306" s="5" t="s">
        <v>217</v>
      </c>
      <c r="C306" s="7" t="s">
        <v>5</v>
      </c>
      <c r="D306" s="8">
        <v>20</v>
      </c>
      <c r="F306" t="str">
        <f>""</f>
        <v/>
      </c>
      <c r="G306" s="1" t="s">
        <v>87</v>
      </c>
      <c r="H306">
        <v>1</v>
      </c>
      <c r="I306" t="e">
        <f>IF(G306="기계경비",#REF!, 0)</f>
        <v>#REF!</v>
      </c>
      <c r="J306">
        <f>IF(G306="운반비",#REF!, 0)</f>
        <v>0</v>
      </c>
      <c r="K306">
        <f>IF(G306="작업부산물",#REF!, 0)</f>
        <v>0</v>
      </c>
      <c r="L306">
        <f>IF(G306="관급",#REF!, 0)</f>
        <v>0</v>
      </c>
      <c r="M306">
        <f>IF(G306="외주비",#REF!, 0)</f>
        <v>0</v>
      </c>
      <c r="N306">
        <f>IF(G306="장비비",#REF!, 0)</f>
        <v>0</v>
      </c>
      <c r="O306">
        <f>IF(G306="폐기물처리비",#REF!, 0)</f>
        <v>0</v>
      </c>
      <c r="P306">
        <f>IF(G306="가설비",#REF!, 0)</f>
        <v>0</v>
      </c>
      <c r="Q306">
        <f>IF(G306="잡비제외분",#REF!, 0)</f>
        <v>0</v>
      </c>
      <c r="R306">
        <f>IF(G306="사급자재대",#REF!, 0)</f>
        <v>0</v>
      </c>
      <c r="S306">
        <f>IF(G306="관급자재대",#REF!, 0)</f>
        <v>0</v>
      </c>
      <c r="T306">
        <f>IF(G306="관급자 관급 자재대",#REF!, 0)</f>
        <v>0</v>
      </c>
      <c r="U306">
        <f>IF(G306="사용자항목2",#REF!, 0)</f>
        <v>0</v>
      </c>
      <c r="V306">
        <f>IF(G306="안전관리비",#REF!, 0)</f>
        <v>0</v>
      </c>
      <c r="W306">
        <f>IF(G306="품질관리비",#REF!, 0)</f>
        <v>0</v>
      </c>
      <c r="X306">
        <f>IF(G306="작업부산물(철거해체)",#REF!, 0)</f>
        <v>0</v>
      </c>
      <c r="Y306">
        <f>IF(G306="사용자항목6",#REF!, 0)</f>
        <v>0</v>
      </c>
      <c r="Z306">
        <f>IF(G306="사용자항목7",#REF!, 0)</f>
        <v>0</v>
      </c>
      <c r="AA306">
        <f>IF(G306="사용자항목8",#REF!, 0)</f>
        <v>0</v>
      </c>
      <c r="AB306">
        <f>IF(G306="사용자항목9",#REF!, 0)</f>
        <v>0</v>
      </c>
      <c r="AC306">
        <f>IF(G306="사용자항목10",#REF!, 0)</f>
        <v>0</v>
      </c>
      <c r="AD306">
        <f>IF(G306="사용자항목11",#REF!, 0)</f>
        <v>0</v>
      </c>
      <c r="AE306">
        <f>IF(G306="사용자항목12",#REF!, 0)</f>
        <v>0</v>
      </c>
      <c r="AF306">
        <f>IF(G306="사용자항목13",#REF!, 0)</f>
        <v>0</v>
      </c>
      <c r="AG306">
        <f>IF(G306="사용자항목14",#REF!, 0)</f>
        <v>0</v>
      </c>
      <c r="AH306">
        <f>IF(G306="사용자항목15",#REF!, 0)</f>
        <v>0</v>
      </c>
      <c r="AI306">
        <f>IF(G306="사용자항목16",#REF!, 0)</f>
        <v>0</v>
      </c>
      <c r="AJ306">
        <f>IF(G306="사용자항목17",#REF!, 0)</f>
        <v>0</v>
      </c>
      <c r="AK306">
        <f>IF(G306="사용자항목18",#REF!, 0)</f>
        <v>0</v>
      </c>
      <c r="AL306">
        <f>IF(G306="사용자항목19",#REF!, 0)</f>
        <v>0</v>
      </c>
      <c r="AP306" s="1" t="s">
        <v>218</v>
      </c>
    </row>
    <row r="307" spans="1:42" ht="23.1" customHeight="1" x14ac:dyDescent="0.3">
      <c r="A307" s="5" t="s">
        <v>219</v>
      </c>
      <c r="B307" s="5" t="s">
        <v>220</v>
      </c>
      <c r="C307" s="7" t="s">
        <v>86</v>
      </c>
      <c r="D307" s="8">
        <v>37.5</v>
      </c>
      <c r="F307" t="str">
        <f>""</f>
        <v/>
      </c>
      <c r="G307" s="1" t="s">
        <v>87</v>
      </c>
      <c r="H307">
        <v>1</v>
      </c>
      <c r="I307" t="e">
        <f>IF(G307="기계경비",#REF!, 0)</f>
        <v>#REF!</v>
      </c>
      <c r="J307">
        <f>IF(G307="운반비",#REF!, 0)</f>
        <v>0</v>
      </c>
      <c r="K307">
        <f>IF(G307="작업부산물",#REF!, 0)</f>
        <v>0</v>
      </c>
      <c r="L307">
        <f>IF(G307="관급",#REF!, 0)</f>
        <v>0</v>
      </c>
      <c r="M307">
        <f>IF(G307="외주비",#REF!, 0)</f>
        <v>0</v>
      </c>
      <c r="N307">
        <f>IF(G307="장비비",#REF!, 0)</f>
        <v>0</v>
      </c>
      <c r="O307">
        <f>IF(G307="폐기물처리비",#REF!, 0)</f>
        <v>0</v>
      </c>
      <c r="P307">
        <f>IF(G307="가설비",#REF!, 0)</f>
        <v>0</v>
      </c>
      <c r="Q307">
        <f>IF(G307="잡비제외분",#REF!, 0)</f>
        <v>0</v>
      </c>
      <c r="R307">
        <f>IF(G307="사급자재대",#REF!, 0)</f>
        <v>0</v>
      </c>
      <c r="S307">
        <f>IF(G307="관급자재대",#REF!, 0)</f>
        <v>0</v>
      </c>
      <c r="T307">
        <f>IF(G307="관급자 관급 자재대",#REF!, 0)</f>
        <v>0</v>
      </c>
      <c r="U307">
        <f>IF(G307="사용자항목2",#REF!, 0)</f>
        <v>0</v>
      </c>
      <c r="V307">
        <f>IF(G307="안전관리비",#REF!, 0)</f>
        <v>0</v>
      </c>
      <c r="W307">
        <f>IF(G307="품질관리비",#REF!, 0)</f>
        <v>0</v>
      </c>
      <c r="X307">
        <f>IF(G307="작업부산물(철거해체)",#REF!, 0)</f>
        <v>0</v>
      </c>
      <c r="Y307">
        <f>IF(G307="사용자항목6",#REF!, 0)</f>
        <v>0</v>
      </c>
      <c r="Z307">
        <f>IF(G307="사용자항목7",#REF!, 0)</f>
        <v>0</v>
      </c>
      <c r="AA307">
        <f>IF(G307="사용자항목8",#REF!, 0)</f>
        <v>0</v>
      </c>
      <c r="AB307">
        <f>IF(G307="사용자항목9",#REF!, 0)</f>
        <v>0</v>
      </c>
      <c r="AC307">
        <f>IF(G307="사용자항목10",#REF!, 0)</f>
        <v>0</v>
      </c>
      <c r="AD307">
        <f>IF(G307="사용자항목11",#REF!, 0)</f>
        <v>0</v>
      </c>
      <c r="AE307">
        <f>IF(G307="사용자항목12",#REF!, 0)</f>
        <v>0</v>
      </c>
      <c r="AF307">
        <f>IF(G307="사용자항목13",#REF!, 0)</f>
        <v>0</v>
      </c>
      <c r="AG307">
        <f>IF(G307="사용자항목14",#REF!, 0)</f>
        <v>0</v>
      </c>
      <c r="AH307">
        <f>IF(G307="사용자항목15",#REF!, 0)</f>
        <v>0</v>
      </c>
      <c r="AI307">
        <f>IF(G307="사용자항목16",#REF!, 0)</f>
        <v>0</v>
      </c>
      <c r="AJ307">
        <f>IF(G307="사용자항목17",#REF!, 0)</f>
        <v>0</v>
      </c>
      <c r="AK307">
        <f>IF(G307="사용자항목18",#REF!, 0)</f>
        <v>0</v>
      </c>
      <c r="AL307">
        <f>IF(G307="사용자항목19",#REF!, 0)</f>
        <v>0</v>
      </c>
    </row>
    <row r="308" spans="1:42" ht="23.1" customHeight="1" x14ac:dyDescent="0.3">
      <c r="A308" s="5" t="s">
        <v>221</v>
      </c>
      <c r="B308" s="5" t="s">
        <v>222</v>
      </c>
      <c r="C308" s="7" t="s">
        <v>71</v>
      </c>
      <c r="D308" s="8">
        <v>6</v>
      </c>
      <c r="F308" t="str">
        <f>""</f>
        <v/>
      </c>
      <c r="G308" s="1" t="s">
        <v>87</v>
      </c>
      <c r="H308">
        <v>1</v>
      </c>
      <c r="I308" t="e">
        <f>IF(G308="기계경비",#REF!, 0)</f>
        <v>#REF!</v>
      </c>
      <c r="J308">
        <f>IF(G308="운반비",#REF!, 0)</f>
        <v>0</v>
      </c>
      <c r="K308">
        <f>IF(G308="작업부산물",#REF!, 0)</f>
        <v>0</v>
      </c>
      <c r="L308">
        <f>IF(G308="관급",#REF!, 0)</f>
        <v>0</v>
      </c>
      <c r="M308">
        <f>IF(G308="외주비",#REF!, 0)</f>
        <v>0</v>
      </c>
      <c r="N308">
        <f>IF(G308="장비비",#REF!, 0)</f>
        <v>0</v>
      </c>
      <c r="O308">
        <f>IF(G308="폐기물처리비",#REF!, 0)</f>
        <v>0</v>
      </c>
      <c r="P308">
        <f>IF(G308="가설비",#REF!, 0)</f>
        <v>0</v>
      </c>
      <c r="Q308">
        <f>IF(G308="잡비제외분",#REF!, 0)</f>
        <v>0</v>
      </c>
      <c r="R308">
        <f>IF(G308="사급자재대",#REF!, 0)</f>
        <v>0</v>
      </c>
      <c r="S308">
        <f>IF(G308="관급자재대",#REF!, 0)</f>
        <v>0</v>
      </c>
      <c r="T308">
        <f>IF(G308="관급자 관급 자재대",#REF!, 0)</f>
        <v>0</v>
      </c>
      <c r="U308">
        <f>IF(G308="사용자항목2",#REF!, 0)</f>
        <v>0</v>
      </c>
      <c r="V308">
        <f>IF(G308="안전관리비",#REF!, 0)</f>
        <v>0</v>
      </c>
      <c r="W308">
        <f>IF(G308="품질관리비",#REF!, 0)</f>
        <v>0</v>
      </c>
      <c r="X308">
        <f>IF(G308="작업부산물(철거해체)",#REF!, 0)</f>
        <v>0</v>
      </c>
      <c r="Y308">
        <f>IF(G308="사용자항목6",#REF!, 0)</f>
        <v>0</v>
      </c>
      <c r="Z308">
        <f>IF(G308="사용자항목7",#REF!, 0)</f>
        <v>0</v>
      </c>
      <c r="AA308">
        <f>IF(G308="사용자항목8",#REF!, 0)</f>
        <v>0</v>
      </c>
      <c r="AB308">
        <f>IF(G308="사용자항목9",#REF!, 0)</f>
        <v>0</v>
      </c>
      <c r="AC308">
        <f>IF(G308="사용자항목10",#REF!, 0)</f>
        <v>0</v>
      </c>
      <c r="AD308">
        <f>IF(G308="사용자항목11",#REF!, 0)</f>
        <v>0</v>
      </c>
      <c r="AE308">
        <f>IF(G308="사용자항목12",#REF!, 0)</f>
        <v>0</v>
      </c>
      <c r="AF308">
        <f>IF(G308="사용자항목13",#REF!, 0)</f>
        <v>0</v>
      </c>
      <c r="AG308">
        <f>IF(G308="사용자항목14",#REF!, 0)</f>
        <v>0</v>
      </c>
      <c r="AH308">
        <f>IF(G308="사용자항목15",#REF!, 0)</f>
        <v>0</v>
      </c>
      <c r="AI308">
        <f>IF(G308="사용자항목16",#REF!, 0)</f>
        <v>0</v>
      </c>
      <c r="AJ308">
        <f>IF(G308="사용자항목17",#REF!, 0)</f>
        <v>0</v>
      </c>
      <c r="AK308">
        <f>IF(G308="사용자항목18",#REF!, 0)</f>
        <v>0</v>
      </c>
      <c r="AL308">
        <f>IF(G308="사용자항목19",#REF!, 0)</f>
        <v>0</v>
      </c>
    </row>
    <row r="309" spans="1:42" ht="23.1" customHeight="1" x14ac:dyDescent="0.3">
      <c r="A309" s="5" t="s">
        <v>223</v>
      </c>
      <c r="B309" s="5" t="s">
        <v>224</v>
      </c>
      <c r="C309" s="7" t="s">
        <v>71</v>
      </c>
      <c r="D309" s="8">
        <v>24</v>
      </c>
      <c r="F309" t="str">
        <f>""</f>
        <v/>
      </c>
      <c r="G309" s="1" t="s">
        <v>87</v>
      </c>
      <c r="H309">
        <v>1</v>
      </c>
      <c r="I309" t="e">
        <f>IF(G309="기계경비",#REF!, 0)</f>
        <v>#REF!</v>
      </c>
      <c r="J309">
        <f>IF(G309="운반비",#REF!, 0)</f>
        <v>0</v>
      </c>
      <c r="K309">
        <f>IF(G309="작업부산물",#REF!, 0)</f>
        <v>0</v>
      </c>
      <c r="L309">
        <f>IF(G309="관급",#REF!, 0)</f>
        <v>0</v>
      </c>
      <c r="M309">
        <f>IF(G309="외주비",#REF!, 0)</f>
        <v>0</v>
      </c>
      <c r="N309">
        <f>IF(G309="장비비",#REF!, 0)</f>
        <v>0</v>
      </c>
      <c r="O309">
        <f>IF(G309="폐기물처리비",#REF!, 0)</f>
        <v>0</v>
      </c>
      <c r="P309">
        <f>IF(G309="가설비",#REF!, 0)</f>
        <v>0</v>
      </c>
      <c r="Q309">
        <f>IF(G309="잡비제외분",#REF!, 0)</f>
        <v>0</v>
      </c>
      <c r="R309">
        <f>IF(G309="사급자재대",#REF!, 0)</f>
        <v>0</v>
      </c>
      <c r="S309">
        <f>IF(G309="관급자재대",#REF!, 0)</f>
        <v>0</v>
      </c>
      <c r="T309">
        <f>IF(G309="관급자 관급 자재대",#REF!, 0)</f>
        <v>0</v>
      </c>
      <c r="U309">
        <f>IF(G309="사용자항목2",#REF!, 0)</f>
        <v>0</v>
      </c>
      <c r="V309">
        <f>IF(G309="안전관리비",#REF!, 0)</f>
        <v>0</v>
      </c>
      <c r="W309">
        <f>IF(G309="품질관리비",#REF!, 0)</f>
        <v>0</v>
      </c>
      <c r="X309">
        <f>IF(G309="작업부산물(철거해체)",#REF!, 0)</f>
        <v>0</v>
      </c>
      <c r="Y309">
        <f>IF(G309="사용자항목6",#REF!, 0)</f>
        <v>0</v>
      </c>
      <c r="Z309">
        <f>IF(G309="사용자항목7",#REF!, 0)</f>
        <v>0</v>
      </c>
      <c r="AA309">
        <f>IF(G309="사용자항목8",#REF!, 0)</f>
        <v>0</v>
      </c>
      <c r="AB309">
        <f>IF(G309="사용자항목9",#REF!, 0)</f>
        <v>0</v>
      </c>
      <c r="AC309">
        <f>IF(G309="사용자항목10",#REF!, 0)</f>
        <v>0</v>
      </c>
      <c r="AD309">
        <f>IF(G309="사용자항목11",#REF!, 0)</f>
        <v>0</v>
      </c>
      <c r="AE309">
        <f>IF(G309="사용자항목12",#REF!, 0)</f>
        <v>0</v>
      </c>
      <c r="AF309">
        <f>IF(G309="사용자항목13",#REF!, 0)</f>
        <v>0</v>
      </c>
      <c r="AG309">
        <f>IF(G309="사용자항목14",#REF!, 0)</f>
        <v>0</v>
      </c>
      <c r="AH309">
        <f>IF(G309="사용자항목15",#REF!, 0)</f>
        <v>0</v>
      </c>
      <c r="AI309">
        <f>IF(G309="사용자항목16",#REF!, 0)</f>
        <v>0</v>
      </c>
      <c r="AJ309">
        <f>IF(G309="사용자항목17",#REF!, 0)</f>
        <v>0</v>
      </c>
      <c r="AK309">
        <f>IF(G309="사용자항목18",#REF!, 0)</f>
        <v>0</v>
      </c>
      <c r="AL309">
        <f>IF(G309="사용자항목19",#REF!, 0)</f>
        <v>0</v>
      </c>
    </row>
    <row r="310" spans="1:42" ht="23.1" customHeight="1" x14ac:dyDescent="0.3">
      <c r="A310" s="5" t="s">
        <v>223</v>
      </c>
      <c r="B310" s="5" t="s">
        <v>225</v>
      </c>
      <c r="C310" s="7" t="s">
        <v>71</v>
      </c>
      <c r="D310" s="8">
        <v>4</v>
      </c>
      <c r="F310" t="str">
        <f>""</f>
        <v/>
      </c>
      <c r="G310" s="1" t="s">
        <v>87</v>
      </c>
      <c r="H310">
        <v>1</v>
      </c>
      <c r="I310" t="e">
        <f>IF(G310="기계경비",#REF!, 0)</f>
        <v>#REF!</v>
      </c>
      <c r="J310">
        <f>IF(G310="운반비",#REF!, 0)</f>
        <v>0</v>
      </c>
      <c r="K310">
        <f>IF(G310="작업부산물",#REF!, 0)</f>
        <v>0</v>
      </c>
      <c r="L310">
        <f>IF(G310="관급",#REF!, 0)</f>
        <v>0</v>
      </c>
      <c r="M310">
        <f>IF(G310="외주비",#REF!, 0)</f>
        <v>0</v>
      </c>
      <c r="N310">
        <f>IF(G310="장비비",#REF!, 0)</f>
        <v>0</v>
      </c>
      <c r="O310">
        <f>IF(G310="폐기물처리비",#REF!, 0)</f>
        <v>0</v>
      </c>
      <c r="P310">
        <f>IF(G310="가설비",#REF!, 0)</f>
        <v>0</v>
      </c>
      <c r="Q310">
        <f>IF(G310="잡비제외분",#REF!, 0)</f>
        <v>0</v>
      </c>
      <c r="R310">
        <f>IF(G310="사급자재대",#REF!, 0)</f>
        <v>0</v>
      </c>
      <c r="S310">
        <f>IF(G310="관급자재대",#REF!, 0)</f>
        <v>0</v>
      </c>
      <c r="T310">
        <f>IF(G310="관급자 관급 자재대",#REF!, 0)</f>
        <v>0</v>
      </c>
      <c r="U310">
        <f>IF(G310="사용자항목2",#REF!, 0)</f>
        <v>0</v>
      </c>
      <c r="V310">
        <f>IF(G310="안전관리비",#REF!, 0)</f>
        <v>0</v>
      </c>
      <c r="W310">
        <f>IF(G310="품질관리비",#REF!, 0)</f>
        <v>0</v>
      </c>
      <c r="X310">
        <f>IF(G310="작업부산물(철거해체)",#REF!, 0)</f>
        <v>0</v>
      </c>
      <c r="Y310">
        <f>IF(G310="사용자항목6",#REF!, 0)</f>
        <v>0</v>
      </c>
      <c r="Z310">
        <f>IF(G310="사용자항목7",#REF!, 0)</f>
        <v>0</v>
      </c>
      <c r="AA310">
        <f>IF(G310="사용자항목8",#REF!, 0)</f>
        <v>0</v>
      </c>
      <c r="AB310">
        <f>IF(G310="사용자항목9",#REF!, 0)</f>
        <v>0</v>
      </c>
      <c r="AC310">
        <f>IF(G310="사용자항목10",#REF!, 0)</f>
        <v>0</v>
      </c>
      <c r="AD310">
        <f>IF(G310="사용자항목11",#REF!, 0)</f>
        <v>0</v>
      </c>
      <c r="AE310">
        <f>IF(G310="사용자항목12",#REF!, 0)</f>
        <v>0</v>
      </c>
      <c r="AF310">
        <f>IF(G310="사용자항목13",#REF!, 0)</f>
        <v>0</v>
      </c>
      <c r="AG310">
        <f>IF(G310="사용자항목14",#REF!, 0)</f>
        <v>0</v>
      </c>
      <c r="AH310">
        <f>IF(G310="사용자항목15",#REF!, 0)</f>
        <v>0</v>
      </c>
      <c r="AI310">
        <f>IF(G310="사용자항목16",#REF!, 0)</f>
        <v>0</v>
      </c>
      <c r="AJ310">
        <f>IF(G310="사용자항목17",#REF!, 0)</f>
        <v>0</v>
      </c>
      <c r="AK310">
        <f>IF(G310="사용자항목18",#REF!, 0)</f>
        <v>0</v>
      </c>
      <c r="AL310">
        <f>IF(G310="사용자항목19",#REF!, 0)</f>
        <v>0</v>
      </c>
    </row>
    <row r="311" spans="1:42" ht="23.1" customHeight="1" x14ac:dyDescent="0.3">
      <c r="A311" s="5" t="s">
        <v>226</v>
      </c>
      <c r="B311" s="6"/>
      <c r="C311" s="7" t="s">
        <v>27</v>
      </c>
      <c r="D311" s="8">
        <v>4.05</v>
      </c>
      <c r="F311" t="str">
        <f>""</f>
        <v/>
      </c>
      <c r="G311" s="1" t="s">
        <v>87</v>
      </c>
      <c r="H311">
        <v>1</v>
      </c>
      <c r="I311" t="e">
        <f>IF(G311="기계경비",#REF!, 0)</f>
        <v>#REF!</v>
      </c>
      <c r="J311">
        <f>IF(G311="운반비",#REF!, 0)</f>
        <v>0</v>
      </c>
      <c r="K311">
        <f>IF(G311="작업부산물",#REF!, 0)</f>
        <v>0</v>
      </c>
      <c r="L311">
        <f>IF(G311="관급",#REF!, 0)</f>
        <v>0</v>
      </c>
      <c r="M311">
        <f>IF(G311="외주비",#REF!, 0)</f>
        <v>0</v>
      </c>
      <c r="N311">
        <f>IF(G311="장비비",#REF!, 0)</f>
        <v>0</v>
      </c>
      <c r="O311">
        <f>IF(G311="폐기물처리비",#REF!, 0)</f>
        <v>0</v>
      </c>
      <c r="P311">
        <f>IF(G311="가설비",#REF!, 0)</f>
        <v>0</v>
      </c>
      <c r="Q311">
        <f>IF(G311="잡비제외분",#REF!, 0)</f>
        <v>0</v>
      </c>
      <c r="R311">
        <f>IF(G311="사급자재대",#REF!, 0)</f>
        <v>0</v>
      </c>
      <c r="S311">
        <f>IF(G311="관급자재대",#REF!, 0)</f>
        <v>0</v>
      </c>
      <c r="T311">
        <f>IF(G311="관급자 관급 자재대",#REF!, 0)</f>
        <v>0</v>
      </c>
      <c r="U311">
        <f>IF(G311="사용자항목2",#REF!, 0)</f>
        <v>0</v>
      </c>
      <c r="V311">
        <f>IF(G311="안전관리비",#REF!, 0)</f>
        <v>0</v>
      </c>
      <c r="W311">
        <f>IF(G311="품질관리비",#REF!, 0)</f>
        <v>0</v>
      </c>
      <c r="X311">
        <f>IF(G311="작업부산물(철거해체)",#REF!, 0)</f>
        <v>0</v>
      </c>
      <c r="Y311">
        <f>IF(G311="사용자항목6",#REF!, 0)</f>
        <v>0</v>
      </c>
      <c r="Z311">
        <f>IF(G311="사용자항목7",#REF!, 0)</f>
        <v>0</v>
      </c>
      <c r="AA311">
        <f>IF(G311="사용자항목8",#REF!, 0)</f>
        <v>0</v>
      </c>
      <c r="AB311">
        <f>IF(G311="사용자항목9",#REF!, 0)</f>
        <v>0</v>
      </c>
      <c r="AC311">
        <f>IF(G311="사용자항목10",#REF!, 0)</f>
        <v>0</v>
      </c>
      <c r="AD311">
        <f>IF(G311="사용자항목11",#REF!, 0)</f>
        <v>0</v>
      </c>
      <c r="AE311">
        <f>IF(G311="사용자항목12",#REF!, 0)</f>
        <v>0</v>
      </c>
      <c r="AF311">
        <f>IF(G311="사용자항목13",#REF!, 0)</f>
        <v>0</v>
      </c>
      <c r="AG311">
        <f>IF(G311="사용자항목14",#REF!, 0)</f>
        <v>0</v>
      </c>
      <c r="AH311">
        <f>IF(G311="사용자항목15",#REF!, 0)</f>
        <v>0</v>
      </c>
      <c r="AI311">
        <f>IF(G311="사용자항목16",#REF!, 0)</f>
        <v>0</v>
      </c>
      <c r="AJ311">
        <f>IF(G311="사용자항목17",#REF!, 0)</f>
        <v>0</v>
      </c>
      <c r="AK311">
        <f>IF(G311="사용자항목18",#REF!, 0)</f>
        <v>0</v>
      </c>
      <c r="AL311">
        <f>IF(G311="사용자항목19",#REF!, 0)</f>
        <v>0</v>
      </c>
    </row>
    <row r="312" spans="1:42" ht="23.1" customHeight="1" x14ac:dyDescent="0.3">
      <c r="A312" s="6"/>
      <c r="B312" s="6"/>
      <c r="C312" s="13"/>
      <c r="D312" s="8"/>
    </row>
    <row r="313" spans="1:42" ht="23.1" customHeight="1" x14ac:dyDescent="0.3">
      <c r="A313" s="6"/>
      <c r="B313" s="6"/>
      <c r="C313" s="13"/>
      <c r="D313" s="8"/>
    </row>
    <row r="314" spans="1:42" ht="23.1" customHeight="1" x14ac:dyDescent="0.3">
      <c r="A314" s="6"/>
      <c r="B314" s="6"/>
      <c r="C314" s="13"/>
      <c r="D314" s="8"/>
    </row>
    <row r="315" spans="1:42" ht="23.1" customHeight="1" x14ac:dyDescent="0.3">
      <c r="A315" s="6"/>
      <c r="B315" s="6"/>
      <c r="C315" s="13"/>
      <c r="D315" s="8"/>
    </row>
    <row r="316" spans="1:42" ht="23.1" customHeight="1" x14ac:dyDescent="0.3">
      <c r="A316" s="6"/>
      <c r="B316" s="6"/>
      <c r="C316" s="13"/>
      <c r="D316" s="8"/>
    </row>
    <row r="317" spans="1:42" ht="23.1" customHeight="1" x14ac:dyDescent="0.3">
      <c r="A317" s="6"/>
      <c r="B317" s="6"/>
      <c r="C317" s="13"/>
      <c r="D317" s="8"/>
    </row>
    <row r="318" spans="1:42" ht="23.1" customHeight="1" x14ac:dyDescent="0.3">
      <c r="A318" s="6"/>
      <c r="B318" s="6"/>
      <c r="C318" s="13"/>
      <c r="D318" s="8"/>
    </row>
    <row r="319" spans="1:42" ht="23.1" customHeight="1" x14ac:dyDescent="0.3">
      <c r="A319" s="6"/>
      <c r="B319" s="6"/>
      <c r="C319" s="13"/>
      <c r="D319" s="8"/>
    </row>
    <row r="320" spans="1:42" ht="23.1" customHeight="1" x14ac:dyDescent="0.3">
      <c r="A320" s="6"/>
      <c r="B320" s="6"/>
      <c r="C320" s="13"/>
      <c r="D320" s="8"/>
    </row>
    <row r="321" spans="1:42" ht="23.1" customHeight="1" x14ac:dyDescent="0.3">
      <c r="A321" s="6"/>
      <c r="B321" s="6"/>
      <c r="C321" s="13"/>
      <c r="D321" s="8"/>
    </row>
    <row r="322" spans="1:42" ht="23.1" customHeight="1" x14ac:dyDescent="0.3">
      <c r="A322" s="6"/>
      <c r="B322" s="6"/>
      <c r="C322" s="13"/>
      <c r="D322" s="8"/>
    </row>
    <row r="323" spans="1:42" ht="23.1" customHeight="1" x14ac:dyDescent="0.3">
      <c r="A323" s="6"/>
      <c r="B323" s="6"/>
      <c r="C323" s="13"/>
      <c r="D323" s="8"/>
    </row>
    <row r="324" spans="1:42" ht="23.1" customHeight="1" x14ac:dyDescent="0.3">
      <c r="A324" s="9" t="s">
        <v>89</v>
      </c>
      <c r="B324" s="10"/>
      <c r="C324" s="11"/>
      <c r="D324" s="12"/>
      <c r="I324" t="e">
        <f t="shared" ref="I324:AP324" si="17">ROUNDDOWN(SUM(I294:I311), 0)</f>
        <v>#REF!</v>
      </c>
      <c r="J324">
        <f t="shared" si="17"/>
        <v>0</v>
      </c>
      <c r="K324">
        <f t="shared" si="17"/>
        <v>0</v>
      </c>
      <c r="L324">
        <f t="shared" si="17"/>
        <v>0</v>
      </c>
      <c r="M324">
        <f t="shared" si="17"/>
        <v>0</v>
      </c>
      <c r="N324">
        <f t="shared" si="17"/>
        <v>0</v>
      </c>
      <c r="O324">
        <f t="shared" si="17"/>
        <v>0</v>
      </c>
      <c r="P324">
        <f t="shared" si="17"/>
        <v>0</v>
      </c>
      <c r="Q324">
        <f t="shared" si="17"/>
        <v>0</v>
      </c>
      <c r="R324">
        <f t="shared" si="17"/>
        <v>0</v>
      </c>
      <c r="S324">
        <f t="shared" si="17"/>
        <v>0</v>
      </c>
      <c r="T324">
        <f t="shared" si="17"/>
        <v>0</v>
      </c>
      <c r="U324">
        <f t="shared" si="17"/>
        <v>0</v>
      </c>
      <c r="V324">
        <f t="shared" si="17"/>
        <v>0</v>
      </c>
      <c r="W324">
        <f t="shared" si="17"/>
        <v>0</v>
      </c>
      <c r="X324">
        <f t="shared" si="17"/>
        <v>0</v>
      </c>
      <c r="Y324">
        <f t="shared" si="17"/>
        <v>0</v>
      </c>
      <c r="Z324">
        <f t="shared" si="17"/>
        <v>0</v>
      </c>
      <c r="AA324">
        <f t="shared" si="17"/>
        <v>0</v>
      </c>
      <c r="AB324">
        <f t="shared" si="17"/>
        <v>0</v>
      </c>
      <c r="AC324">
        <f t="shared" si="17"/>
        <v>0</v>
      </c>
      <c r="AD324">
        <f t="shared" si="17"/>
        <v>0</v>
      </c>
      <c r="AE324">
        <f t="shared" si="17"/>
        <v>0</v>
      </c>
      <c r="AF324">
        <f t="shared" si="17"/>
        <v>0</v>
      </c>
      <c r="AG324">
        <f t="shared" si="17"/>
        <v>0</v>
      </c>
      <c r="AH324">
        <f t="shared" si="17"/>
        <v>0</v>
      </c>
      <c r="AI324">
        <f t="shared" si="17"/>
        <v>0</v>
      </c>
      <c r="AJ324">
        <f t="shared" si="17"/>
        <v>0</v>
      </c>
      <c r="AK324">
        <f t="shared" si="17"/>
        <v>0</v>
      </c>
      <c r="AL324">
        <f t="shared" si="17"/>
        <v>0</v>
      </c>
      <c r="AM324">
        <f t="shared" si="17"/>
        <v>0</v>
      </c>
      <c r="AN324">
        <f t="shared" si="17"/>
        <v>0</v>
      </c>
      <c r="AO324">
        <f t="shared" si="17"/>
        <v>0</v>
      </c>
      <c r="AP324">
        <f t="shared" si="17"/>
        <v>0</v>
      </c>
    </row>
    <row r="325" spans="1:42" ht="23.1" customHeight="1" x14ac:dyDescent="0.3">
      <c r="A325" s="41" t="s">
        <v>316</v>
      </c>
      <c r="B325" s="42"/>
      <c r="C325" s="42"/>
      <c r="D325" s="42"/>
    </row>
    <row r="326" spans="1:42" ht="23.1" customHeight="1" x14ac:dyDescent="0.3">
      <c r="A326" s="5" t="s">
        <v>227</v>
      </c>
      <c r="B326" s="5" t="s">
        <v>228</v>
      </c>
      <c r="C326" s="7" t="s">
        <v>71</v>
      </c>
      <c r="D326" s="8">
        <v>60.1</v>
      </c>
      <c r="F326" t="str">
        <f>""</f>
        <v/>
      </c>
      <c r="G326" s="1" t="s">
        <v>87</v>
      </c>
      <c r="H326">
        <v>1</v>
      </c>
      <c r="I326" t="e">
        <f>IF(G326="기계경비",#REF!, 0)</f>
        <v>#REF!</v>
      </c>
      <c r="J326">
        <f>IF(G326="운반비",#REF!, 0)</f>
        <v>0</v>
      </c>
      <c r="K326">
        <f>IF(G326="작업부산물",#REF!, 0)</f>
        <v>0</v>
      </c>
      <c r="L326">
        <f>IF(G326="관급",#REF!, 0)</f>
        <v>0</v>
      </c>
      <c r="M326">
        <f>IF(G326="외주비",#REF!, 0)</f>
        <v>0</v>
      </c>
      <c r="N326">
        <f>IF(G326="장비비",#REF!, 0)</f>
        <v>0</v>
      </c>
      <c r="O326">
        <f>IF(G326="폐기물처리비",#REF!, 0)</f>
        <v>0</v>
      </c>
      <c r="P326">
        <f>IF(G326="가설비",#REF!, 0)</f>
        <v>0</v>
      </c>
      <c r="Q326">
        <f>IF(G326="잡비제외분",#REF!, 0)</f>
        <v>0</v>
      </c>
      <c r="R326">
        <f>IF(G326="사급자재대",#REF!, 0)</f>
        <v>0</v>
      </c>
      <c r="S326">
        <f>IF(G326="관급자재대",#REF!, 0)</f>
        <v>0</v>
      </c>
      <c r="T326">
        <f>IF(G326="관급자 관급 자재대",#REF!, 0)</f>
        <v>0</v>
      </c>
      <c r="U326">
        <f>IF(G326="사용자항목2",#REF!, 0)</f>
        <v>0</v>
      </c>
      <c r="V326">
        <f>IF(G326="안전관리비",#REF!, 0)</f>
        <v>0</v>
      </c>
      <c r="W326">
        <f>IF(G326="품질관리비",#REF!, 0)</f>
        <v>0</v>
      </c>
      <c r="X326">
        <f>IF(G326="작업부산물(철거해체)",#REF!, 0)</f>
        <v>0</v>
      </c>
      <c r="Y326">
        <f>IF(G326="사용자항목6",#REF!, 0)</f>
        <v>0</v>
      </c>
      <c r="Z326">
        <f>IF(G326="사용자항목7",#REF!, 0)</f>
        <v>0</v>
      </c>
      <c r="AA326">
        <f>IF(G326="사용자항목8",#REF!, 0)</f>
        <v>0</v>
      </c>
      <c r="AB326">
        <f>IF(G326="사용자항목9",#REF!, 0)</f>
        <v>0</v>
      </c>
      <c r="AC326">
        <f>IF(G326="사용자항목10",#REF!, 0)</f>
        <v>0</v>
      </c>
      <c r="AD326">
        <f>IF(G326="사용자항목11",#REF!, 0)</f>
        <v>0</v>
      </c>
      <c r="AE326">
        <f>IF(G326="사용자항목12",#REF!, 0)</f>
        <v>0</v>
      </c>
      <c r="AF326">
        <f>IF(G326="사용자항목13",#REF!, 0)</f>
        <v>0</v>
      </c>
      <c r="AG326">
        <f>IF(G326="사용자항목14",#REF!, 0)</f>
        <v>0</v>
      </c>
      <c r="AH326">
        <f>IF(G326="사용자항목15",#REF!, 0)</f>
        <v>0</v>
      </c>
      <c r="AI326">
        <f>IF(G326="사용자항목16",#REF!, 0)</f>
        <v>0</v>
      </c>
      <c r="AJ326">
        <f>IF(G326="사용자항목17",#REF!, 0)</f>
        <v>0</v>
      </c>
      <c r="AK326">
        <f>IF(G326="사용자항목18",#REF!, 0)</f>
        <v>0</v>
      </c>
      <c r="AL326">
        <f>IF(G326="사용자항목19",#REF!, 0)</f>
        <v>0</v>
      </c>
    </row>
    <row r="327" spans="1:42" ht="23.1" customHeight="1" x14ac:dyDescent="0.3">
      <c r="A327" s="5" t="s">
        <v>60</v>
      </c>
      <c r="B327" s="5" t="s">
        <v>61</v>
      </c>
      <c r="C327" s="7" t="s">
        <v>7</v>
      </c>
      <c r="D327" s="8">
        <v>2</v>
      </c>
      <c r="F327" t="str">
        <f>"01"</f>
        <v>01</v>
      </c>
      <c r="G327" s="1" t="s">
        <v>87</v>
      </c>
      <c r="H327">
        <v>1</v>
      </c>
      <c r="I327" t="e">
        <f>IF(G327="기계경비",#REF!, 0)</f>
        <v>#REF!</v>
      </c>
      <c r="J327">
        <f>IF(G327="운반비",#REF!, 0)</f>
        <v>0</v>
      </c>
      <c r="K327">
        <f>IF(G327="작업부산물",#REF!, 0)</f>
        <v>0</v>
      </c>
      <c r="L327">
        <f>IF(G327="관급",#REF!, 0)</f>
        <v>0</v>
      </c>
      <c r="M327">
        <f>IF(G327="외주비",#REF!, 0)</f>
        <v>0</v>
      </c>
      <c r="N327">
        <f>IF(G327="장비비",#REF!, 0)</f>
        <v>0</v>
      </c>
      <c r="O327">
        <f>IF(G327="폐기물처리비",#REF!, 0)</f>
        <v>0</v>
      </c>
      <c r="P327">
        <f>IF(G327="가설비",#REF!, 0)</f>
        <v>0</v>
      </c>
      <c r="Q327">
        <f>IF(G327="잡비제외분",#REF!, 0)</f>
        <v>0</v>
      </c>
      <c r="R327">
        <f>IF(G327="사급자재대",#REF!, 0)</f>
        <v>0</v>
      </c>
      <c r="S327">
        <f>IF(G327="관급자재대",#REF!, 0)</f>
        <v>0</v>
      </c>
      <c r="T327">
        <f>IF(G327="관급자 관급 자재대",#REF!, 0)</f>
        <v>0</v>
      </c>
      <c r="U327">
        <f>IF(G327="사용자항목2",#REF!, 0)</f>
        <v>0</v>
      </c>
      <c r="V327">
        <f>IF(G327="안전관리비",#REF!, 0)</f>
        <v>0</v>
      </c>
      <c r="W327">
        <f>IF(G327="품질관리비",#REF!, 0)</f>
        <v>0</v>
      </c>
      <c r="X327">
        <f>IF(G327="작업부산물(철거해체)",#REF!, 0)</f>
        <v>0</v>
      </c>
      <c r="Y327">
        <f>IF(G327="사용자항목6",#REF!, 0)</f>
        <v>0</v>
      </c>
      <c r="Z327">
        <f>IF(G327="사용자항목7",#REF!, 0)</f>
        <v>0</v>
      </c>
      <c r="AA327">
        <f>IF(G327="사용자항목8",#REF!, 0)</f>
        <v>0</v>
      </c>
      <c r="AB327">
        <f>IF(G327="사용자항목9",#REF!, 0)</f>
        <v>0</v>
      </c>
      <c r="AC327">
        <f>IF(G327="사용자항목10",#REF!, 0)</f>
        <v>0</v>
      </c>
      <c r="AD327">
        <f>IF(G327="사용자항목11",#REF!, 0)</f>
        <v>0</v>
      </c>
      <c r="AE327">
        <f>IF(G327="사용자항목12",#REF!, 0)</f>
        <v>0</v>
      </c>
      <c r="AF327">
        <f>IF(G327="사용자항목13",#REF!, 0)</f>
        <v>0</v>
      </c>
      <c r="AG327">
        <f>IF(G327="사용자항목14",#REF!, 0)</f>
        <v>0</v>
      </c>
      <c r="AH327">
        <f>IF(G327="사용자항목15",#REF!, 0)</f>
        <v>0</v>
      </c>
      <c r="AI327">
        <f>IF(G327="사용자항목16",#REF!, 0)</f>
        <v>0</v>
      </c>
      <c r="AJ327">
        <f>IF(G327="사용자항목17",#REF!, 0)</f>
        <v>0</v>
      </c>
      <c r="AK327">
        <f>IF(G327="사용자항목18",#REF!, 0)</f>
        <v>0</v>
      </c>
      <c r="AL327">
        <f>IF(G327="사용자항목19",#REF!, 0)</f>
        <v>0</v>
      </c>
    </row>
    <row r="328" spans="1:42" ht="23.1" customHeight="1" x14ac:dyDescent="0.3">
      <c r="A328" s="5" t="s">
        <v>69</v>
      </c>
      <c r="B328" s="5" t="s">
        <v>70</v>
      </c>
      <c r="C328" s="7" t="s">
        <v>71</v>
      </c>
      <c r="D328" s="8">
        <v>50</v>
      </c>
      <c r="F328" t="str">
        <f>"01"</f>
        <v>01</v>
      </c>
      <c r="G328" s="1" t="s">
        <v>87</v>
      </c>
      <c r="H328">
        <v>1</v>
      </c>
      <c r="I328" t="e">
        <f>IF(G328="기계경비",#REF!, 0)</f>
        <v>#REF!</v>
      </c>
      <c r="J328">
        <f>IF(G328="운반비",#REF!, 0)</f>
        <v>0</v>
      </c>
      <c r="K328">
        <f>IF(G328="작업부산물",#REF!, 0)</f>
        <v>0</v>
      </c>
      <c r="L328">
        <f>IF(G328="관급",#REF!, 0)</f>
        <v>0</v>
      </c>
      <c r="M328">
        <f>IF(G328="외주비",#REF!, 0)</f>
        <v>0</v>
      </c>
      <c r="N328">
        <f>IF(G328="장비비",#REF!, 0)</f>
        <v>0</v>
      </c>
      <c r="O328">
        <f>IF(G328="폐기물처리비",#REF!, 0)</f>
        <v>0</v>
      </c>
      <c r="P328">
        <f>IF(G328="가설비",#REF!, 0)</f>
        <v>0</v>
      </c>
      <c r="Q328">
        <f>IF(G328="잡비제외분",#REF!, 0)</f>
        <v>0</v>
      </c>
      <c r="R328">
        <f>IF(G328="사급자재대",#REF!, 0)</f>
        <v>0</v>
      </c>
      <c r="S328">
        <f>IF(G328="관급자재대",#REF!, 0)</f>
        <v>0</v>
      </c>
      <c r="T328">
        <f>IF(G328="관급자 관급 자재대",#REF!, 0)</f>
        <v>0</v>
      </c>
      <c r="U328">
        <f>IF(G328="사용자항목2",#REF!, 0)</f>
        <v>0</v>
      </c>
      <c r="V328">
        <f>IF(G328="안전관리비",#REF!, 0)</f>
        <v>0</v>
      </c>
      <c r="W328">
        <f>IF(G328="품질관리비",#REF!, 0)</f>
        <v>0</v>
      </c>
      <c r="X328">
        <f>IF(G328="작업부산물(철거해체)",#REF!, 0)</f>
        <v>0</v>
      </c>
      <c r="Y328">
        <f>IF(G328="사용자항목6",#REF!, 0)</f>
        <v>0</v>
      </c>
      <c r="Z328">
        <f>IF(G328="사용자항목7",#REF!, 0)</f>
        <v>0</v>
      </c>
      <c r="AA328">
        <f>IF(G328="사용자항목8",#REF!, 0)</f>
        <v>0</v>
      </c>
      <c r="AB328">
        <f>IF(G328="사용자항목9",#REF!, 0)</f>
        <v>0</v>
      </c>
      <c r="AC328">
        <f>IF(G328="사용자항목10",#REF!, 0)</f>
        <v>0</v>
      </c>
      <c r="AD328">
        <f>IF(G328="사용자항목11",#REF!, 0)</f>
        <v>0</v>
      </c>
      <c r="AE328">
        <f>IF(G328="사용자항목12",#REF!, 0)</f>
        <v>0</v>
      </c>
      <c r="AF328">
        <f>IF(G328="사용자항목13",#REF!, 0)</f>
        <v>0</v>
      </c>
      <c r="AG328">
        <f>IF(G328="사용자항목14",#REF!, 0)</f>
        <v>0</v>
      </c>
      <c r="AH328">
        <f>IF(G328="사용자항목15",#REF!, 0)</f>
        <v>0</v>
      </c>
      <c r="AI328">
        <f>IF(G328="사용자항목16",#REF!, 0)</f>
        <v>0</v>
      </c>
      <c r="AJ328">
        <f>IF(G328="사용자항목17",#REF!, 0)</f>
        <v>0</v>
      </c>
      <c r="AK328">
        <f>IF(G328="사용자항목18",#REF!, 0)</f>
        <v>0</v>
      </c>
      <c r="AL328">
        <f>IF(G328="사용자항목19",#REF!, 0)</f>
        <v>0</v>
      </c>
    </row>
    <row r="329" spans="1:42" ht="23.1" customHeight="1" x14ac:dyDescent="0.3">
      <c r="A329" s="5" t="s">
        <v>229</v>
      </c>
      <c r="B329" s="5" t="s">
        <v>230</v>
      </c>
      <c r="C329" s="7" t="s">
        <v>71</v>
      </c>
      <c r="D329" s="8">
        <v>50</v>
      </c>
      <c r="F329" t="str">
        <f>""</f>
        <v/>
      </c>
      <c r="G329" s="1" t="s">
        <v>87</v>
      </c>
      <c r="H329">
        <v>1</v>
      </c>
      <c r="I329" t="e">
        <f>IF(G329="기계경비",#REF!, 0)</f>
        <v>#REF!</v>
      </c>
      <c r="J329">
        <f>IF(G329="운반비",#REF!, 0)</f>
        <v>0</v>
      </c>
      <c r="K329">
        <f>IF(G329="작업부산물",#REF!, 0)</f>
        <v>0</v>
      </c>
      <c r="L329">
        <f>IF(G329="관급",#REF!, 0)</f>
        <v>0</v>
      </c>
      <c r="M329">
        <f>IF(G329="외주비",#REF!, 0)</f>
        <v>0</v>
      </c>
      <c r="N329">
        <f>IF(G329="장비비",#REF!, 0)</f>
        <v>0</v>
      </c>
      <c r="O329">
        <f>IF(G329="폐기물처리비",#REF!, 0)</f>
        <v>0</v>
      </c>
      <c r="P329">
        <f>IF(G329="가설비",#REF!, 0)</f>
        <v>0</v>
      </c>
      <c r="Q329">
        <f>IF(G329="잡비제외분",#REF!, 0)</f>
        <v>0</v>
      </c>
      <c r="R329">
        <f>IF(G329="사급자재대",#REF!, 0)</f>
        <v>0</v>
      </c>
      <c r="S329">
        <f>IF(G329="관급자재대",#REF!, 0)</f>
        <v>0</v>
      </c>
      <c r="T329">
        <f>IF(G329="관급자 관급 자재대",#REF!, 0)</f>
        <v>0</v>
      </c>
      <c r="U329">
        <f>IF(G329="사용자항목2",#REF!, 0)</f>
        <v>0</v>
      </c>
      <c r="V329">
        <f>IF(G329="안전관리비",#REF!, 0)</f>
        <v>0</v>
      </c>
      <c r="W329">
        <f>IF(G329="품질관리비",#REF!, 0)</f>
        <v>0</v>
      </c>
      <c r="X329">
        <f>IF(G329="작업부산물(철거해체)",#REF!, 0)</f>
        <v>0</v>
      </c>
      <c r="Y329">
        <f>IF(G329="사용자항목6",#REF!, 0)</f>
        <v>0</v>
      </c>
      <c r="Z329">
        <f>IF(G329="사용자항목7",#REF!, 0)</f>
        <v>0</v>
      </c>
      <c r="AA329">
        <f>IF(G329="사용자항목8",#REF!, 0)</f>
        <v>0</v>
      </c>
      <c r="AB329">
        <f>IF(G329="사용자항목9",#REF!, 0)</f>
        <v>0</v>
      </c>
      <c r="AC329">
        <f>IF(G329="사용자항목10",#REF!, 0)</f>
        <v>0</v>
      </c>
      <c r="AD329">
        <f>IF(G329="사용자항목11",#REF!, 0)</f>
        <v>0</v>
      </c>
      <c r="AE329">
        <f>IF(G329="사용자항목12",#REF!, 0)</f>
        <v>0</v>
      </c>
      <c r="AF329">
        <f>IF(G329="사용자항목13",#REF!, 0)</f>
        <v>0</v>
      </c>
      <c r="AG329">
        <f>IF(G329="사용자항목14",#REF!, 0)</f>
        <v>0</v>
      </c>
      <c r="AH329">
        <f>IF(G329="사용자항목15",#REF!, 0)</f>
        <v>0</v>
      </c>
      <c r="AI329">
        <f>IF(G329="사용자항목16",#REF!, 0)</f>
        <v>0</v>
      </c>
      <c r="AJ329">
        <f>IF(G329="사용자항목17",#REF!, 0)</f>
        <v>0</v>
      </c>
      <c r="AK329">
        <f>IF(G329="사용자항목18",#REF!, 0)</f>
        <v>0</v>
      </c>
      <c r="AL329">
        <f>IF(G329="사용자항목19",#REF!, 0)</f>
        <v>0</v>
      </c>
    </row>
    <row r="330" spans="1:42" ht="23.1" customHeight="1" x14ac:dyDescent="0.3">
      <c r="A330" s="5" t="s">
        <v>231</v>
      </c>
      <c r="B330" s="6"/>
      <c r="C330" s="7" t="s">
        <v>9</v>
      </c>
      <c r="D330" s="8">
        <v>3</v>
      </c>
      <c r="F330" t="str">
        <f>""</f>
        <v/>
      </c>
      <c r="G330" s="1" t="s">
        <v>87</v>
      </c>
      <c r="H330">
        <v>1</v>
      </c>
      <c r="I330" t="e">
        <f>IF(G330="기계경비",#REF!, 0)</f>
        <v>#REF!</v>
      </c>
      <c r="J330">
        <f>IF(G330="운반비",#REF!, 0)</f>
        <v>0</v>
      </c>
      <c r="K330">
        <f>IF(G330="작업부산물",#REF!, 0)</f>
        <v>0</v>
      </c>
      <c r="L330">
        <f>IF(G330="관급",#REF!, 0)</f>
        <v>0</v>
      </c>
      <c r="M330">
        <f>IF(G330="외주비",#REF!, 0)</f>
        <v>0</v>
      </c>
      <c r="N330">
        <f>IF(G330="장비비",#REF!, 0)</f>
        <v>0</v>
      </c>
      <c r="O330">
        <f>IF(G330="폐기물처리비",#REF!, 0)</f>
        <v>0</v>
      </c>
      <c r="P330">
        <f>IF(G330="가설비",#REF!, 0)</f>
        <v>0</v>
      </c>
      <c r="Q330">
        <f>IF(G330="잡비제외분",#REF!, 0)</f>
        <v>0</v>
      </c>
      <c r="R330">
        <f>IF(G330="사급자재대",#REF!, 0)</f>
        <v>0</v>
      </c>
      <c r="S330">
        <f>IF(G330="관급자재대",#REF!, 0)</f>
        <v>0</v>
      </c>
      <c r="T330">
        <f>IF(G330="관급자 관급 자재대",#REF!, 0)</f>
        <v>0</v>
      </c>
      <c r="U330">
        <f>IF(G330="사용자항목2",#REF!, 0)</f>
        <v>0</v>
      </c>
      <c r="V330">
        <f>IF(G330="안전관리비",#REF!, 0)</f>
        <v>0</v>
      </c>
      <c r="W330">
        <f>IF(G330="품질관리비",#REF!, 0)</f>
        <v>0</v>
      </c>
      <c r="X330">
        <f>IF(G330="작업부산물(철거해체)",#REF!, 0)</f>
        <v>0</v>
      </c>
      <c r="Y330">
        <f>IF(G330="사용자항목6",#REF!, 0)</f>
        <v>0</v>
      </c>
      <c r="Z330">
        <f>IF(G330="사용자항목7",#REF!, 0)</f>
        <v>0</v>
      </c>
      <c r="AA330">
        <f>IF(G330="사용자항목8",#REF!, 0)</f>
        <v>0</v>
      </c>
      <c r="AB330">
        <f>IF(G330="사용자항목9",#REF!, 0)</f>
        <v>0</v>
      </c>
      <c r="AC330">
        <f>IF(G330="사용자항목10",#REF!, 0)</f>
        <v>0</v>
      </c>
      <c r="AD330">
        <f>IF(G330="사용자항목11",#REF!, 0)</f>
        <v>0</v>
      </c>
      <c r="AE330">
        <f>IF(G330="사용자항목12",#REF!, 0)</f>
        <v>0</v>
      </c>
      <c r="AF330">
        <f>IF(G330="사용자항목13",#REF!, 0)</f>
        <v>0</v>
      </c>
      <c r="AG330">
        <f>IF(G330="사용자항목14",#REF!, 0)</f>
        <v>0</v>
      </c>
      <c r="AH330">
        <f>IF(G330="사용자항목15",#REF!, 0)</f>
        <v>0</v>
      </c>
      <c r="AI330">
        <f>IF(G330="사용자항목16",#REF!, 0)</f>
        <v>0</v>
      </c>
      <c r="AJ330">
        <f>IF(G330="사용자항목17",#REF!, 0)</f>
        <v>0</v>
      </c>
      <c r="AK330">
        <f>IF(G330="사용자항목18",#REF!, 0)</f>
        <v>0</v>
      </c>
      <c r="AL330">
        <f>IF(G330="사용자항목19",#REF!, 0)</f>
        <v>0</v>
      </c>
    </row>
    <row r="331" spans="1:42" ht="23.1" customHeight="1" x14ac:dyDescent="0.3">
      <c r="A331" s="5" t="s">
        <v>60</v>
      </c>
      <c r="B331" s="5" t="s">
        <v>63</v>
      </c>
      <c r="C331" s="7" t="s">
        <v>7</v>
      </c>
      <c r="D331" s="8">
        <v>1</v>
      </c>
      <c r="F331" t="str">
        <f>"01"</f>
        <v>01</v>
      </c>
      <c r="G331" s="1" t="s">
        <v>87</v>
      </c>
      <c r="H331">
        <v>1</v>
      </c>
      <c r="I331" t="e">
        <f>IF(G331="기계경비",#REF!, 0)</f>
        <v>#REF!</v>
      </c>
      <c r="J331">
        <f>IF(G331="운반비",#REF!, 0)</f>
        <v>0</v>
      </c>
      <c r="K331">
        <f>IF(G331="작업부산물",#REF!, 0)</f>
        <v>0</v>
      </c>
      <c r="L331">
        <f>IF(G331="관급",#REF!, 0)</f>
        <v>0</v>
      </c>
      <c r="M331">
        <f>IF(G331="외주비",#REF!, 0)</f>
        <v>0</v>
      </c>
      <c r="N331">
        <f>IF(G331="장비비",#REF!, 0)</f>
        <v>0</v>
      </c>
      <c r="O331">
        <f>IF(G331="폐기물처리비",#REF!, 0)</f>
        <v>0</v>
      </c>
      <c r="P331">
        <f>IF(G331="가설비",#REF!, 0)</f>
        <v>0</v>
      </c>
      <c r="Q331">
        <f>IF(G331="잡비제외분",#REF!, 0)</f>
        <v>0</v>
      </c>
      <c r="R331">
        <f>IF(G331="사급자재대",#REF!, 0)</f>
        <v>0</v>
      </c>
      <c r="S331">
        <f>IF(G331="관급자재대",#REF!, 0)</f>
        <v>0</v>
      </c>
      <c r="T331">
        <f>IF(G331="관급자 관급 자재대",#REF!, 0)</f>
        <v>0</v>
      </c>
      <c r="U331">
        <f>IF(G331="사용자항목2",#REF!, 0)</f>
        <v>0</v>
      </c>
      <c r="V331">
        <f>IF(G331="안전관리비",#REF!, 0)</f>
        <v>0</v>
      </c>
      <c r="W331">
        <f>IF(G331="품질관리비",#REF!, 0)</f>
        <v>0</v>
      </c>
      <c r="X331">
        <f>IF(G331="작업부산물(철거해체)",#REF!, 0)</f>
        <v>0</v>
      </c>
      <c r="Y331">
        <f>IF(G331="사용자항목6",#REF!, 0)</f>
        <v>0</v>
      </c>
      <c r="Z331">
        <f>IF(G331="사용자항목7",#REF!, 0)</f>
        <v>0</v>
      </c>
      <c r="AA331">
        <f>IF(G331="사용자항목8",#REF!, 0)</f>
        <v>0</v>
      </c>
      <c r="AB331">
        <f>IF(G331="사용자항목9",#REF!, 0)</f>
        <v>0</v>
      </c>
      <c r="AC331">
        <f>IF(G331="사용자항목10",#REF!, 0)</f>
        <v>0</v>
      </c>
      <c r="AD331">
        <f>IF(G331="사용자항목11",#REF!, 0)</f>
        <v>0</v>
      </c>
      <c r="AE331">
        <f>IF(G331="사용자항목12",#REF!, 0)</f>
        <v>0</v>
      </c>
      <c r="AF331">
        <f>IF(G331="사용자항목13",#REF!, 0)</f>
        <v>0</v>
      </c>
      <c r="AG331">
        <f>IF(G331="사용자항목14",#REF!, 0)</f>
        <v>0</v>
      </c>
      <c r="AH331">
        <f>IF(G331="사용자항목15",#REF!, 0)</f>
        <v>0</v>
      </c>
      <c r="AI331">
        <f>IF(G331="사용자항목16",#REF!, 0)</f>
        <v>0</v>
      </c>
      <c r="AJ331">
        <f>IF(G331="사용자항목17",#REF!, 0)</f>
        <v>0</v>
      </c>
      <c r="AK331">
        <f>IF(G331="사용자항목18",#REF!, 0)</f>
        <v>0</v>
      </c>
      <c r="AL331">
        <f>IF(G331="사용자항목19",#REF!, 0)</f>
        <v>0</v>
      </c>
    </row>
    <row r="332" spans="1:42" ht="23.1" customHeight="1" x14ac:dyDescent="0.3">
      <c r="A332" s="5" t="s">
        <v>60</v>
      </c>
      <c r="B332" s="5" t="s">
        <v>64</v>
      </c>
      <c r="C332" s="7" t="s">
        <v>7</v>
      </c>
      <c r="D332" s="8">
        <v>1</v>
      </c>
      <c r="F332" t="str">
        <f>"01"</f>
        <v>01</v>
      </c>
      <c r="G332" s="1" t="s">
        <v>87</v>
      </c>
      <c r="H332">
        <v>1</v>
      </c>
      <c r="I332" t="e">
        <f>IF(G332="기계경비",#REF!, 0)</f>
        <v>#REF!</v>
      </c>
      <c r="J332">
        <f>IF(G332="운반비",#REF!, 0)</f>
        <v>0</v>
      </c>
      <c r="K332">
        <f>IF(G332="작업부산물",#REF!, 0)</f>
        <v>0</v>
      </c>
      <c r="L332">
        <f>IF(G332="관급",#REF!, 0)</f>
        <v>0</v>
      </c>
      <c r="M332">
        <f>IF(G332="외주비",#REF!, 0)</f>
        <v>0</v>
      </c>
      <c r="N332">
        <f>IF(G332="장비비",#REF!, 0)</f>
        <v>0</v>
      </c>
      <c r="O332">
        <f>IF(G332="폐기물처리비",#REF!, 0)</f>
        <v>0</v>
      </c>
      <c r="P332">
        <f>IF(G332="가설비",#REF!, 0)</f>
        <v>0</v>
      </c>
      <c r="Q332">
        <f>IF(G332="잡비제외분",#REF!, 0)</f>
        <v>0</v>
      </c>
      <c r="R332">
        <f>IF(G332="사급자재대",#REF!, 0)</f>
        <v>0</v>
      </c>
      <c r="S332">
        <f>IF(G332="관급자재대",#REF!, 0)</f>
        <v>0</v>
      </c>
      <c r="T332">
        <f>IF(G332="관급자 관급 자재대",#REF!, 0)</f>
        <v>0</v>
      </c>
      <c r="U332">
        <f>IF(G332="사용자항목2",#REF!, 0)</f>
        <v>0</v>
      </c>
      <c r="V332">
        <f>IF(G332="안전관리비",#REF!, 0)</f>
        <v>0</v>
      </c>
      <c r="W332">
        <f>IF(G332="품질관리비",#REF!, 0)</f>
        <v>0</v>
      </c>
      <c r="X332">
        <f>IF(G332="작업부산물(철거해체)",#REF!, 0)</f>
        <v>0</v>
      </c>
      <c r="Y332">
        <f>IF(G332="사용자항목6",#REF!, 0)</f>
        <v>0</v>
      </c>
      <c r="Z332">
        <f>IF(G332="사용자항목7",#REF!, 0)</f>
        <v>0</v>
      </c>
      <c r="AA332">
        <f>IF(G332="사용자항목8",#REF!, 0)</f>
        <v>0</v>
      </c>
      <c r="AB332">
        <f>IF(G332="사용자항목9",#REF!, 0)</f>
        <v>0</v>
      </c>
      <c r="AC332">
        <f>IF(G332="사용자항목10",#REF!, 0)</f>
        <v>0</v>
      </c>
      <c r="AD332">
        <f>IF(G332="사용자항목11",#REF!, 0)</f>
        <v>0</v>
      </c>
      <c r="AE332">
        <f>IF(G332="사용자항목12",#REF!, 0)</f>
        <v>0</v>
      </c>
      <c r="AF332">
        <f>IF(G332="사용자항목13",#REF!, 0)</f>
        <v>0</v>
      </c>
      <c r="AG332">
        <f>IF(G332="사용자항목14",#REF!, 0)</f>
        <v>0</v>
      </c>
      <c r="AH332">
        <f>IF(G332="사용자항목15",#REF!, 0)</f>
        <v>0</v>
      </c>
      <c r="AI332">
        <f>IF(G332="사용자항목16",#REF!, 0)</f>
        <v>0</v>
      </c>
      <c r="AJ332">
        <f>IF(G332="사용자항목17",#REF!, 0)</f>
        <v>0</v>
      </c>
      <c r="AK332">
        <f>IF(G332="사용자항목18",#REF!, 0)</f>
        <v>0</v>
      </c>
      <c r="AL332">
        <f>IF(G332="사용자항목19",#REF!, 0)</f>
        <v>0</v>
      </c>
    </row>
    <row r="333" spans="1:42" ht="23.1" customHeight="1" x14ac:dyDescent="0.3">
      <c r="A333" s="5" t="s">
        <v>48</v>
      </c>
      <c r="B333" s="5" t="s">
        <v>49</v>
      </c>
      <c r="C333" s="7" t="s">
        <v>15</v>
      </c>
      <c r="D333" s="8">
        <v>2</v>
      </c>
      <c r="F333" t="str">
        <f>"01"</f>
        <v>01</v>
      </c>
      <c r="G333" s="1" t="s">
        <v>87</v>
      </c>
      <c r="H333">
        <v>1</v>
      </c>
      <c r="I333" t="e">
        <f>IF(G333="기계경비",#REF!, 0)</f>
        <v>#REF!</v>
      </c>
      <c r="J333">
        <f>IF(G333="운반비",#REF!, 0)</f>
        <v>0</v>
      </c>
      <c r="K333">
        <f>IF(G333="작업부산물",#REF!, 0)</f>
        <v>0</v>
      </c>
      <c r="L333">
        <f>IF(G333="관급",#REF!, 0)</f>
        <v>0</v>
      </c>
      <c r="M333">
        <f>IF(G333="외주비",#REF!, 0)</f>
        <v>0</v>
      </c>
      <c r="N333">
        <f>IF(G333="장비비",#REF!, 0)</f>
        <v>0</v>
      </c>
      <c r="O333">
        <f>IF(G333="폐기물처리비",#REF!, 0)</f>
        <v>0</v>
      </c>
      <c r="P333">
        <f>IF(G333="가설비",#REF!, 0)</f>
        <v>0</v>
      </c>
      <c r="Q333">
        <f>IF(G333="잡비제외분",#REF!, 0)</f>
        <v>0</v>
      </c>
      <c r="R333">
        <f>IF(G333="사급자재대",#REF!, 0)</f>
        <v>0</v>
      </c>
      <c r="S333">
        <f>IF(G333="관급자재대",#REF!, 0)</f>
        <v>0</v>
      </c>
      <c r="T333">
        <f>IF(G333="관급자 관급 자재대",#REF!, 0)</f>
        <v>0</v>
      </c>
      <c r="U333">
        <f>IF(G333="사용자항목2",#REF!, 0)</f>
        <v>0</v>
      </c>
      <c r="V333">
        <f>IF(G333="안전관리비",#REF!, 0)</f>
        <v>0</v>
      </c>
      <c r="W333">
        <f>IF(G333="품질관리비",#REF!, 0)</f>
        <v>0</v>
      </c>
      <c r="X333">
        <f>IF(G333="작업부산물(철거해체)",#REF!, 0)</f>
        <v>0</v>
      </c>
      <c r="Y333">
        <f>IF(G333="사용자항목6",#REF!, 0)</f>
        <v>0</v>
      </c>
      <c r="Z333">
        <f>IF(G333="사용자항목7",#REF!, 0)</f>
        <v>0</v>
      </c>
      <c r="AA333">
        <f>IF(G333="사용자항목8",#REF!, 0)</f>
        <v>0</v>
      </c>
      <c r="AB333">
        <f>IF(G333="사용자항목9",#REF!, 0)</f>
        <v>0</v>
      </c>
      <c r="AC333">
        <f>IF(G333="사용자항목10",#REF!, 0)</f>
        <v>0</v>
      </c>
      <c r="AD333">
        <f>IF(G333="사용자항목11",#REF!, 0)</f>
        <v>0</v>
      </c>
      <c r="AE333">
        <f>IF(G333="사용자항목12",#REF!, 0)</f>
        <v>0</v>
      </c>
      <c r="AF333">
        <f>IF(G333="사용자항목13",#REF!, 0)</f>
        <v>0</v>
      </c>
      <c r="AG333">
        <f>IF(G333="사용자항목14",#REF!, 0)</f>
        <v>0</v>
      </c>
      <c r="AH333">
        <f>IF(G333="사용자항목15",#REF!, 0)</f>
        <v>0</v>
      </c>
      <c r="AI333">
        <f>IF(G333="사용자항목16",#REF!, 0)</f>
        <v>0</v>
      </c>
      <c r="AJ333">
        <f>IF(G333="사용자항목17",#REF!, 0)</f>
        <v>0</v>
      </c>
      <c r="AK333">
        <f>IF(G333="사용자항목18",#REF!, 0)</f>
        <v>0</v>
      </c>
      <c r="AL333">
        <f>IF(G333="사용자항목19",#REF!, 0)</f>
        <v>0</v>
      </c>
    </row>
    <row r="334" spans="1:42" ht="23.1" customHeight="1" x14ac:dyDescent="0.3">
      <c r="A334" s="5" t="s">
        <v>232</v>
      </c>
      <c r="B334" s="5" t="s">
        <v>233</v>
      </c>
      <c r="C334" s="7" t="s">
        <v>122</v>
      </c>
      <c r="D334" s="8">
        <v>5</v>
      </c>
      <c r="F334" t="str">
        <f>""</f>
        <v/>
      </c>
      <c r="G334" s="1" t="s">
        <v>87</v>
      </c>
      <c r="H334">
        <v>1</v>
      </c>
      <c r="I334" t="e">
        <f>IF(G334="기계경비",#REF!, 0)</f>
        <v>#REF!</v>
      </c>
      <c r="J334">
        <f>IF(G334="운반비",#REF!, 0)</f>
        <v>0</v>
      </c>
      <c r="K334">
        <f>IF(G334="작업부산물",#REF!, 0)</f>
        <v>0</v>
      </c>
      <c r="L334">
        <f>IF(G334="관급",#REF!, 0)</f>
        <v>0</v>
      </c>
      <c r="M334">
        <f>IF(G334="외주비",#REF!, 0)</f>
        <v>0</v>
      </c>
      <c r="N334">
        <f>IF(G334="장비비",#REF!, 0)</f>
        <v>0</v>
      </c>
      <c r="O334">
        <f>IF(G334="폐기물처리비",#REF!, 0)</f>
        <v>0</v>
      </c>
      <c r="P334">
        <f>IF(G334="가설비",#REF!, 0)</f>
        <v>0</v>
      </c>
      <c r="Q334">
        <f>IF(G334="잡비제외분",#REF!, 0)</f>
        <v>0</v>
      </c>
      <c r="R334">
        <f>IF(G334="사급자재대",#REF!, 0)</f>
        <v>0</v>
      </c>
      <c r="S334">
        <f>IF(G334="관급자재대",#REF!, 0)</f>
        <v>0</v>
      </c>
      <c r="T334">
        <f>IF(G334="관급자 관급 자재대",#REF!, 0)</f>
        <v>0</v>
      </c>
      <c r="U334">
        <f>IF(G334="사용자항목2",#REF!, 0)</f>
        <v>0</v>
      </c>
      <c r="V334">
        <f>IF(G334="안전관리비",#REF!, 0)</f>
        <v>0</v>
      </c>
      <c r="W334">
        <f>IF(G334="품질관리비",#REF!, 0)</f>
        <v>0</v>
      </c>
      <c r="X334">
        <f>IF(G334="작업부산물(철거해체)",#REF!, 0)</f>
        <v>0</v>
      </c>
      <c r="Y334">
        <f>IF(G334="사용자항목6",#REF!, 0)</f>
        <v>0</v>
      </c>
      <c r="Z334">
        <f>IF(G334="사용자항목7",#REF!, 0)</f>
        <v>0</v>
      </c>
      <c r="AA334">
        <f>IF(G334="사용자항목8",#REF!, 0)</f>
        <v>0</v>
      </c>
      <c r="AB334">
        <f>IF(G334="사용자항목9",#REF!, 0)</f>
        <v>0</v>
      </c>
      <c r="AC334">
        <f>IF(G334="사용자항목10",#REF!, 0)</f>
        <v>0</v>
      </c>
      <c r="AD334">
        <f>IF(G334="사용자항목11",#REF!, 0)</f>
        <v>0</v>
      </c>
      <c r="AE334">
        <f>IF(G334="사용자항목12",#REF!, 0)</f>
        <v>0</v>
      </c>
      <c r="AF334">
        <f>IF(G334="사용자항목13",#REF!, 0)</f>
        <v>0</v>
      </c>
      <c r="AG334">
        <f>IF(G334="사용자항목14",#REF!, 0)</f>
        <v>0</v>
      </c>
      <c r="AH334">
        <f>IF(G334="사용자항목15",#REF!, 0)</f>
        <v>0</v>
      </c>
      <c r="AI334">
        <f>IF(G334="사용자항목16",#REF!, 0)</f>
        <v>0</v>
      </c>
      <c r="AJ334">
        <f>IF(G334="사용자항목17",#REF!, 0)</f>
        <v>0</v>
      </c>
      <c r="AK334">
        <f>IF(G334="사용자항목18",#REF!, 0)</f>
        <v>0</v>
      </c>
      <c r="AL334">
        <f>IF(G334="사용자항목19",#REF!, 0)</f>
        <v>0</v>
      </c>
    </row>
    <row r="335" spans="1:42" ht="23.1" customHeight="1" x14ac:dyDescent="0.3">
      <c r="A335" s="5" t="s">
        <v>234</v>
      </c>
      <c r="B335" s="5" t="s">
        <v>235</v>
      </c>
      <c r="C335" s="7" t="s">
        <v>122</v>
      </c>
      <c r="D335" s="8">
        <v>5</v>
      </c>
      <c r="F335" t="str">
        <f>""</f>
        <v/>
      </c>
      <c r="G335" s="1" t="s">
        <v>87</v>
      </c>
      <c r="H335">
        <v>1</v>
      </c>
      <c r="I335" t="e">
        <f>IF(G335="기계경비",#REF!, 0)</f>
        <v>#REF!</v>
      </c>
      <c r="J335">
        <f>IF(G335="운반비",#REF!, 0)</f>
        <v>0</v>
      </c>
      <c r="K335">
        <f>IF(G335="작업부산물",#REF!, 0)</f>
        <v>0</v>
      </c>
      <c r="L335">
        <f>IF(G335="관급",#REF!, 0)</f>
        <v>0</v>
      </c>
      <c r="M335">
        <f>IF(G335="외주비",#REF!, 0)</f>
        <v>0</v>
      </c>
      <c r="N335">
        <f>IF(G335="장비비",#REF!, 0)</f>
        <v>0</v>
      </c>
      <c r="O335">
        <f>IF(G335="폐기물처리비",#REF!, 0)</f>
        <v>0</v>
      </c>
      <c r="P335">
        <f>IF(G335="가설비",#REF!, 0)</f>
        <v>0</v>
      </c>
      <c r="Q335">
        <f>IF(G335="잡비제외분",#REF!, 0)</f>
        <v>0</v>
      </c>
      <c r="R335">
        <f>IF(G335="사급자재대",#REF!, 0)</f>
        <v>0</v>
      </c>
      <c r="S335">
        <f>IF(G335="관급자재대",#REF!, 0)</f>
        <v>0</v>
      </c>
      <c r="T335">
        <f>IF(G335="관급자 관급 자재대",#REF!, 0)</f>
        <v>0</v>
      </c>
      <c r="U335">
        <f>IF(G335="사용자항목2",#REF!, 0)</f>
        <v>0</v>
      </c>
      <c r="V335">
        <f>IF(G335="안전관리비",#REF!, 0)</f>
        <v>0</v>
      </c>
      <c r="W335">
        <f>IF(G335="품질관리비",#REF!, 0)</f>
        <v>0</v>
      </c>
      <c r="X335">
        <f>IF(G335="작업부산물(철거해체)",#REF!, 0)</f>
        <v>0</v>
      </c>
      <c r="Y335">
        <f>IF(G335="사용자항목6",#REF!, 0)</f>
        <v>0</v>
      </c>
      <c r="Z335">
        <f>IF(G335="사용자항목7",#REF!, 0)</f>
        <v>0</v>
      </c>
      <c r="AA335">
        <f>IF(G335="사용자항목8",#REF!, 0)</f>
        <v>0</v>
      </c>
      <c r="AB335">
        <f>IF(G335="사용자항목9",#REF!, 0)</f>
        <v>0</v>
      </c>
      <c r="AC335">
        <f>IF(G335="사용자항목10",#REF!, 0)</f>
        <v>0</v>
      </c>
      <c r="AD335">
        <f>IF(G335="사용자항목11",#REF!, 0)</f>
        <v>0</v>
      </c>
      <c r="AE335">
        <f>IF(G335="사용자항목12",#REF!, 0)</f>
        <v>0</v>
      </c>
      <c r="AF335">
        <f>IF(G335="사용자항목13",#REF!, 0)</f>
        <v>0</v>
      </c>
      <c r="AG335">
        <f>IF(G335="사용자항목14",#REF!, 0)</f>
        <v>0</v>
      </c>
      <c r="AH335">
        <f>IF(G335="사용자항목15",#REF!, 0)</f>
        <v>0</v>
      </c>
      <c r="AI335">
        <f>IF(G335="사용자항목16",#REF!, 0)</f>
        <v>0</v>
      </c>
      <c r="AJ335">
        <f>IF(G335="사용자항목17",#REF!, 0)</f>
        <v>0</v>
      </c>
      <c r="AK335">
        <f>IF(G335="사용자항목18",#REF!, 0)</f>
        <v>0</v>
      </c>
      <c r="AL335">
        <f>IF(G335="사용자항목19",#REF!, 0)</f>
        <v>0</v>
      </c>
    </row>
    <row r="336" spans="1:42" ht="23.1" customHeight="1" x14ac:dyDescent="0.3">
      <c r="A336" s="5" t="s">
        <v>236</v>
      </c>
      <c r="B336" s="5" t="s">
        <v>237</v>
      </c>
      <c r="C336" s="7" t="s">
        <v>122</v>
      </c>
      <c r="D336" s="8">
        <v>1</v>
      </c>
      <c r="F336" t="str">
        <f>""</f>
        <v/>
      </c>
      <c r="G336" s="1" t="s">
        <v>87</v>
      </c>
      <c r="H336">
        <v>1</v>
      </c>
      <c r="I336" t="e">
        <f>IF(G336="기계경비",#REF!, 0)</f>
        <v>#REF!</v>
      </c>
      <c r="J336">
        <f>IF(G336="운반비",#REF!, 0)</f>
        <v>0</v>
      </c>
      <c r="K336">
        <f>IF(G336="작업부산물",#REF!, 0)</f>
        <v>0</v>
      </c>
      <c r="L336">
        <f>IF(G336="관급",#REF!, 0)</f>
        <v>0</v>
      </c>
      <c r="M336">
        <f>IF(G336="외주비",#REF!, 0)</f>
        <v>0</v>
      </c>
      <c r="N336">
        <f>IF(G336="장비비",#REF!, 0)</f>
        <v>0</v>
      </c>
      <c r="O336">
        <f>IF(G336="폐기물처리비",#REF!, 0)</f>
        <v>0</v>
      </c>
      <c r="P336">
        <f>IF(G336="가설비",#REF!, 0)</f>
        <v>0</v>
      </c>
      <c r="Q336">
        <f>IF(G336="잡비제외분",#REF!, 0)</f>
        <v>0</v>
      </c>
      <c r="R336">
        <f>IF(G336="사급자재대",#REF!, 0)</f>
        <v>0</v>
      </c>
      <c r="S336">
        <f>IF(G336="관급자재대",#REF!, 0)</f>
        <v>0</v>
      </c>
      <c r="T336">
        <f>IF(G336="관급자 관급 자재대",#REF!, 0)</f>
        <v>0</v>
      </c>
      <c r="U336">
        <f>IF(G336="사용자항목2",#REF!, 0)</f>
        <v>0</v>
      </c>
      <c r="V336">
        <f>IF(G336="안전관리비",#REF!, 0)</f>
        <v>0</v>
      </c>
      <c r="W336">
        <f>IF(G336="품질관리비",#REF!, 0)</f>
        <v>0</v>
      </c>
      <c r="X336">
        <f>IF(G336="작업부산물(철거해체)",#REF!, 0)</f>
        <v>0</v>
      </c>
      <c r="Y336">
        <f>IF(G336="사용자항목6",#REF!, 0)</f>
        <v>0</v>
      </c>
      <c r="Z336">
        <f>IF(G336="사용자항목7",#REF!, 0)</f>
        <v>0</v>
      </c>
      <c r="AA336">
        <f>IF(G336="사용자항목8",#REF!, 0)</f>
        <v>0</v>
      </c>
      <c r="AB336">
        <f>IF(G336="사용자항목9",#REF!, 0)</f>
        <v>0</v>
      </c>
      <c r="AC336">
        <f>IF(G336="사용자항목10",#REF!, 0)</f>
        <v>0</v>
      </c>
      <c r="AD336">
        <f>IF(G336="사용자항목11",#REF!, 0)</f>
        <v>0</v>
      </c>
      <c r="AE336">
        <f>IF(G336="사용자항목12",#REF!, 0)</f>
        <v>0</v>
      </c>
      <c r="AF336">
        <f>IF(G336="사용자항목13",#REF!, 0)</f>
        <v>0</v>
      </c>
      <c r="AG336">
        <f>IF(G336="사용자항목14",#REF!, 0)</f>
        <v>0</v>
      </c>
      <c r="AH336">
        <f>IF(G336="사용자항목15",#REF!, 0)</f>
        <v>0</v>
      </c>
      <c r="AI336">
        <f>IF(G336="사용자항목16",#REF!, 0)</f>
        <v>0</v>
      </c>
      <c r="AJ336">
        <f>IF(G336="사용자항목17",#REF!, 0)</f>
        <v>0</v>
      </c>
      <c r="AK336">
        <f>IF(G336="사용자항목18",#REF!, 0)</f>
        <v>0</v>
      </c>
      <c r="AL336">
        <f>IF(G336="사용자항목19",#REF!, 0)</f>
        <v>0</v>
      </c>
    </row>
    <row r="337" spans="1:42" ht="23.1" customHeight="1" x14ac:dyDescent="0.3">
      <c r="A337" s="5" t="s">
        <v>238</v>
      </c>
      <c r="B337" s="5" t="s">
        <v>237</v>
      </c>
      <c r="C337" s="7" t="s">
        <v>122</v>
      </c>
      <c r="D337" s="8">
        <v>1</v>
      </c>
      <c r="F337" t="str">
        <f>""</f>
        <v/>
      </c>
      <c r="G337" s="1" t="s">
        <v>87</v>
      </c>
      <c r="H337">
        <v>1</v>
      </c>
      <c r="I337" t="e">
        <f>IF(G337="기계경비",#REF!, 0)</f>
        <v>#REF!</v>
      </c>
      <c r="J337">
        <f>IF(G337="운반비",#REF!, 0)</f>
        <v>0</v>
      </c>
      <c r="K337">
        <f>IF(G337="작업부산물",#REF!, 0)</f>
        <v>0</v>
      </c>
      <c r="L337">
        <f>IF(G337="관급",#REF!, 0)</f>
        <v>0</v>
      </c>
      <c r="M337">
        <f>IF(G337="외주비",#REF!, 0)</f>
        <v>0</v>
      </c>
      <c r="N337">
        <f>IF(G337="장비비",#REF!, 0)</f>
        <v>0</v>
      </c>
      <c r="O337">
        <f>IF(G337="폐기물처리비",#REF!, 0)</f>
        <v>0</v>
      </c>
      <c r="P337">
        <f>IF(G337="가설비",#REF!, 0)</f>
        <v>0</v>
      </c>
      <c r="Q337">
        <f>IF(G337="잡비제외분",#REF!, 0)</f>
        <v>0</v>
      </c>
      <c r="R337">
        <f>IF(G337="사급자재대",#REF!, 0)</f>
        <v>0</v>
      </c>
      <c r="S337">
        <f>IF(G337="관급자재대",#REF!, 0)</f>
        <v>0</v>
      </c>
      <c r="T337">
        <f>IF(G337="관급자 관급 자재대",#REF!, 0)</f>
        <v>0</v>
      </c>
      <c r="U337">
        <f>IF(G337="사용자항목2",#REF!, 0)</f>
        <v>0</v>
      </c>
      <c r="V337">
        <f>IF(G337="안전관리비",#REF!, 0)</f>
        <v>0</v>
      </c>
      <c r="W337">
        <f>IF(G337="품질관리비",#REF!, 0)</f>
        <v>0</v>
      </c>
      <c r="X337">
        <f>IF(G337="작업부산물(철거해체)",#REF!, 0)</f>
        <v>0</v>
      </c>
      <c r="Y337">
        <f>IF(G337="사용자항목6",#REF!, 0)</f>
        <v>0</v>
      </c>
      <c r="Z337">
        <f>IF(G337="사용자항목7",#REF!, 0)</f>
        <v>0</v>
      </c>
      <c r="AA337">
        <f>IF(G337="사용자항목8",#REF!, 0)</f>
        <v>0</v>
      </c>
      <c r="AB337">
        <f>IF(G337="사용자항목9",#REF!, 0)</f>
        <v>0</v>
      </c>
      <c r="AC337">
        <f>IF(G337="사용자항목10",#REF!, 0)</f>
        <v>0</v>
      </c>
      <c r="AD337">
        <f>IF(G337="사용자항목11",#REF!, 0)</f>
        <v>0</v>
      </c>
      <c r="AE337">
        <f>IF(G337="사용자항목12",#REF!, 0)</f>
        <v>0</v>
      </c>
      <c r="AF337">
        <f>IF(G337="사용자항목13",#REF!, 0)</f>
        <v>0</v>
      </c>
      <c r="AG337">
        <f>IF(G337="사용자항목14",#REF!, 0)</f>
        <v>0</v>
      </c>
      <c r="AH337">
        <f>IF(G337="사용자항목15",#REF!, 0)</f>
        <v>0</v>
      </c>
      <c r="AI337">
        <f>IF(G337="사용자항목16",#REF!, 0)</f>
        <v>0</v>
      </c>
      <c r="AJ337">
        <f>IF(G337="사용자항목17",#REF!, 0)</f>
        <v>0</v>
      </c>
      <c r="AK337">
        <f>IF(G337="사용자항목18",#REF!, 0)</f>
        <v>0</v>
      </c>
      <c r="AL337">
        <f>IF(G337="사용자항목19",#REF!, 0)</f>
        <v>0</v>
      </c>
    </row>
    <row r="338" spans="1:42" ht="23.1" customHeight="1" x14ac:dyDescent="0.3">
      <c r="A338" s="6"/>
      <c r="B338" s="6"/>
      <c r="C338" s="13"/>
      <c r="D338" s="8"/>
    </row>
    <row r="339" spans="1:42" ht="23.1" customHeight="1" x14ac:dyDescent="0.3">
      <c r="A339" s="6"/>
      <c r="B339" s="6"/>
      <c r="C339" s="13"/>
      <c r="D339" s="8"/>
    </row>
    <row r="340" spans="1:42" ht="23.1" customHeight="1" x14ac:dyDescent="0.3">
      <c r="A340" s="9" t="s">
        <v>89</v>
      </c>
      <c r="B340" s="10"/>
      <c r="C340" s="11"/>
      <c r="D340" s="12"/>
      <c r="I340" t="e">
        <f t="shared" ref="I340:AP340" si="18">ROUNDDOWN(SUM(I326:I337), 0)</f>
        <v>#REF!</v>
      </c>
      <c r="J340">
        <f t="shared" si="18"/>
        <v>0</v>
      </c>
      <c r="K340">
        <f t="shared" si="18"/>
        <v>0</v>
      </c>
      <c r="L340">
        <f t="shared" si="18"/>
        <v>0</v>
      </c>
      <c r="M340">
        <f t="shared" si="18"/>
        <v>0</v>
      </c>
      <c r="N340">
        <f t="shared" si="18"/>
        <v>0</v>
      </c>
      <c r="O340">
        <f t="shared" si="18"/>
        <v>0</v>
      </c>
      <c r="P340">
        <f t="shared" si="18"/>
        <v>0</v>
      </c>
      <c r="Q340">
        <f t="shared" si="18"/>
        <v>0</v>
      </c>
      <c r="R340">
        <f t="shared" si="18"/>
        <v>0</v>
      </c>
      <c r="S340">
        <f t="shared" si="18"/>
        <v>0</v>
      </c>
      <c r="T340">
        <f t="shared" si="18"/>
        <v>0</v>
      </c>
      <c r="U340">
        <f t="shared" si="18"/>
        <v>0</v>
      </c>
      <c r="V340">
        <f t="shared" si="18"/>
        <v>0</v>
      </c>
      <c r="W340">
        <f t="shared" si="18"/>
        <v>0</v>
      </c>
      <c r="X340">
        <f t="shared" si="18"/>
        <v>0</v>
      </c>
      <c r="Y340">
        <f t="shared" si="18"/>
        <v>0</v>
      </c>
      <c r="Z340">
        <f t="shared" si="18"/>
        <v>0</v>
      </c>
      <c r="AA340">
        <f t="shared" si="18"/>
        <v>0</v>
      </c>
      <c r="AB340">
        <f t="shared" si="18"/>
        <v>0</v>
      </c>
      <c r="AC340">
        <f t="shared" si="18"/>
        <v>0</v>
      </c>
      <c r="AD340">
        <f t="shared" si="18"/>
        <v>0</v>
      </c>
      <c r="AE340">
        <f t="shared" si="18"/>
        <v>0</v>
      </c>
      <c r="AF340">
        <f t="shared" si="18"/>
        <v>0</v>
      </c>
      <c r="AG340">
        <f t="shared" si="18"/>
        <v>0</v>
      </c>
      <c r="AH340">
        <f t="shared" si="18"/>
        <v>0</v>
      </c>
      <c r="AI340">
        <f t="shared" si="18"/>
        <v>0</v>
      </c>
      <c r="AJ340">
        <f t="shared" si="18"/>
        <v>0</v>
      </c>
      <c r="AK340">
        <f t="shared" si="18"/>
        <v>0</v>
      </c>
      <c r="AL340">
        <f t="shared" si="18"/>
        <v>0</v>
      </c>
      <c r="AM340">
        <f t="shared" si="18"/>
        <v>0</v>
      </c>
      <c r="AN340">
        <f t="shared" si="18"/>
        <v>0</v>
      </c>
      <c r="AO340">
        <f t="shared" si="18"/>
        <v>0</v>
      </c>
      <c r="AP340">
        <f t="shared" si="18"/>
        <v>0</v>
      </c>
    </row>
    <row r="341" spans="1:42" ht="23.1" customHeight="1" x14ac:dyDescent="0.3">
      <c r="A341" s="41" t="s">
        <v>317</v>
      </c>
      <c r="B341" s="42"/>
      <c r="C341" s="42"/>
      <c r="D341" s="42"/>
    </row>
    <row r="342" spans="1:42" ht="23.1" customHeight="1" x14ac:dyDescent="0.3">
      <c r="A342" s="5" t="s">
        <v>60</v>
      </c>
      <c r="B342" s="5" t="s">
        <v>61</v>
      </c>
      <c r="C342" s="7" t="s">
        <v>7</v>
      </c>
      <c r="D342" s="8">
        <v>7</v>
      </c>
      <c r="F342" t="str">
        <f>"01"</f>
        <v>01</v>
      </c>
      <c r="G342" s="1" t="s">
        <v>87</v>
      </c>
      <c r="H342">
        <v>1</v>
      </c>
      <c r="I342" t="e">
        <f>IF(G342="기계경비",#REF!, 0)</f>
        <v>#REF!</v>
      </c>
      <c r="J342">
        <f>IF(G342="운반비",#REF!, 0)</f>
        <v>0</v>
      </c>
      <c r="K342">
        <f>IF(G342="작업부산물",#REF!, 0)</f>
        <v>0</v>
      </c>
      <c r="L342">
        <f>IF(G342="관급",#REF!, 0)</f>
        <v>0</v>
      </c>
      <c r="M342">
        <f>IF(G342="외주비",#REF!, 0)</f>
        <v>0</v>
      </c>
      <c r="N342">
        <f>IF(G342="장비비",#REF!, 0)</f>
        <v>0</v>
      </c>
      <c r="O342">
        <f>IF(G342="폐기물처리비",#REF!, 0)</f>
        <v>0</v>
      </c>
      <c r="P342">
        <f>IF(G342="가설비",#REF!, 0)</f>
        <v>0</v>
      </c>
      <c r="Q342">
        <f>IF(G342="잡비제외분",#REF!, 0)</f>
        <v>0</v>
      </c>
      <c r="R342">
        <f>IF(G342="사급자재대",#REF!, 0)</f>
        <v>0</v>
      </c>
      <c r="S342">
        <f>IF(G342="관급자재대",#REF!, 0)</f>
        <v>0</v>
      </c>
      <c r="T342">
        <f>IF(G342="관급자 관급 자재대",#REF!, 0)</f>
        <v>0</v>
      </c>
      <c r="U342">
        <f>IF(G342="사용자항목2",#REF!, 0)</f>
        <v>0</v>
      </c>
      <c r="V342">
        <f>IF(G342="안전관리비",#REF!, 0)</f>
        <v>0</v>
      </c>
      <c r="W342">
        <f>IF(G342="품질관리비",#REF!, 0)</f>
        <v>0</v>
      </c>
      <c r="X342">
        <f>IF(G342="작업부산물(철거해체)",#REF!, 0)</f>
        <v>0</v>
      </c>
      <c r="Y342">
        <f>IF(G342="사용자항목6",#REF!, 0)</f>
        <v>0</v>
      </c>
      <c r="Z342">
        <f>IF(G342="사용자항목7",#REF!, 0)</f>
        <v>0</v>
      </c>
      <c r="AA342">
        <f>IF(G342="사용자항목8",#REF!, 0)</f>
        <v>0</v>
      </c>
      <c r="AB342">
        <f>IF(G342="사용자항목9",#REF!, 0)</f>
        <v>0</v>
      </c>
      <c r="AC342">
        <f>IF(G342="사용자항목10",#REF!, 0)</f>
        <v>0</v>
      </c>
      <c r="AD342">
        <f>IF(G342="사용자항목11",#REF!, 0)</f>
        <v>0</v>
      </c>
      <c r="AE342">
        <f>IF(G342="사용자항목12",#REF!, 0)</f>
        <v>0</v>
      </c>
      <c r="AF342">
        <f>IF(G342="사용자항목13",#REF!, 0)</f>
        <v>0</v>
      </c>
      <c r="AG342">
        <f>IF(G342="사용자항목14",#REF!, 0)</f>
        <v>0</v>
      </c>
      <c r="AH342">
        <f>IF(G342="사용자항목15",#REF!, 0)</f>
        <v>0</v>
      </c>
      <c r="AI342">
        <f>IF(G342="사용자항목16",#REF!, 0)</f>
        <v>0</v>
      </c>
      <c r="AJ342">
        <f>IF(G342="사용자항목17",#REF!, 0)</f>
        <v>0</v>
      </c>
      <c r="AK342">
        <f>IF(G342="사용자항목18",#REF!, 0)</f>
        <v>0</v>
      </c>
      <c r="AL342">
        <f>IF(G342="사용자항목19",#REF!, 0)</f>
        <v>0</v>
      </c>
    </row>
    <row r="343" spans="1:42" ht="23.1" customHeight="1" x14ac:dyDescent="0.3">
      <c r="A343" s="5" t="s">
        <v>69</v>
      </c>
      <c r="B343" s="5" t="s">
        <v>70</v>
      </c>
      <c r="C343" s="7" t="s">
        <v>71</v>
      </c>
      <c r="D343" s="8">
        <v>290</v>
      </c>
      <c r="F343" t="str">
        <f>"01"</f>
        <v>01</v>
      </c>
      <c r="G343" s="1" t="s">
        <v>87</v>
      </c>
      <c r="H343">
        <v>1</v>
      </c>
      <c r="I343" t="e">
        <f>IF(G343="기계경비",#REF!, 0)</f>
        <v>#REF!</v>
      </c>
      <c r="J343">
        <f>IF(G343="운반비",#REF!, 0)</f>
        <v>0</v>
      </c>
      <c r="K343">
        <f>IF(G343="작업부산물",#REF!, 0)</f>
        <v>0</v>
      </c>
      <c r="L343">
        <f>IF(G343="관급",#REF!, 0)</f>
        <v>0</v>
      </c>
      <c r="M343">
        <f>IF(G343="외주비",#REF!, 0)</f>
        <v>0</v>
      </c>
      <c r="N343">
        <f>IF(G343="장비비",#REF!, 0)</f>
        <v>0</v>
      </c>
      <c r="O343">
        <f>IF(G343="폐기물처리비",#REF!, 0)</f>
        <v>0</v>
      </c>
      <c r="P343">
        <f>IF(G343="가설비",#REF!, 0)</f>
        <v>0</v>
      </c>
      <c r="Q343">
        <f>IF(G343="잡비제외분",#REF!, 0)</f>
        <v>0</v>
      </c>
      <c r="R343">
        <f>IF(G343="사급자재대",#REF!, 0)</f>
        <v>0</v>
      </c>
      <c r="S343">
        <f>IF(G343="관급자재대",#REF!, 0)</f>
        <v>0</v>
      </c>
      <c r="T343">
        <f>IF(G343="관급자 관급 자재대",#REF!, 0)</f>
        <v>0</v>
      </c>
      <c r="U343">
        <f>IF(G343="사용자항목2",#REF!, 0)</f>
        <v>0</v>
      </c>
      <c r="V343">
        <f>IF(G343="안전관리비",#REF!, 0)</f>
        <v>0</v>
      </c>
      <c r="W343">
        <f>IF(G343="품질관리비",#REF!, 0)</f>
        <v>0</v>
      </c>
      <c r="X343">
        <f>IF(G343="작업부산물(철거해체)",#REF!, 0)</f>
        <v>0</v>
      </c>
      <c r="Y343">
        <f>IF(G343="사용자항목6",#REF!, 0)</f>
        <v>0</v>
      </c>
      <c r="Z343">
        <f>IF(G343="사용자항목7",#REF!, 0)</f>
        <v>0</v>
      </c>
      <c r="AA343">
        <f>IF(G343="사용자항목8",#REF!, 0)</f>
        <v>0</v>
      </c>
      <c r="AB343">
        <f>IF(G343="사용자항목9",#REF!, 0)</f>
        <v>0</v>
      </c>
      <c r="AC343">
        <f>IF(G343="사용자항목10",#REF!, 0)</f>
        <v>0</v>
      </c>
      <c r="AD343">
        <f>IF(G343="사용자항목11",#REF!, 0)</f>
        <v>0</v>
      </c>
      <c r="AE343">
        <f>IF(G343="사용자항목12",#REF!, 0)</f>
        <v>0</v>
      </c>
      <c r="AF343">
        <f>IF(G343="사용자항목13",#REF!, 0)</f>
        <v>0</v>
      </c>
      <c r="AG343">
        <f>IF(G343="사용자항목14",#REF!, 0)</f>
        <v>0</v>
      </c>
      <c r="AH343">
        <f>IF(G343="사용자항목15",#REF!, 0)</f>
        <v>0</v>
      </c>
      <c r="AI343">
        <f>IF(G343="사용자항목16",#REF!, 0)</f>
        <v>0</v>
      </c>
      <c r="AJ343">
        <f>IF(G343="사용자항목17",#REF!, 0)</f>
        <v>0</v>
      </c>
      <c r="AK343">
        <f>IF(G343="사용자항목18",#REF!, 0)</f>
        <v>0</v>
      </c>
      <c r="AL343">
        <f>IF(G343="사용자항목19",#REF!, 0)</f>
        <v>0</v>
      </c>
    </row>
    <row r="344" spans="1:42" ht="23.1" customHeight="1" x14ac:dyDescent="0.3">
      <c r="A344" s="5" t="s">
        <v>229</v>
      </c>
      <c r="B344" s="5" t="s">
        <v>230</v>
      </c>
      <c r="C344" s="7" t="s">
        <v>71</v>
      </c>
      <c r="D344" s="8">
        <v>290</v>
      </c>
      <c r="F344" t="str">
        <f>""</f>
        <v/>
      </c>
      <c r="G344" s="1" t="s">
        <v>87</v>
      </c>
      <c r="H344">
        <v>1</v>
      </c>
      <c r="I344" t="e">
        <f>IF(G344="기계경비",#REF!, 0)</f>
        <v>#REF!</v>
      </c>
      <c r="J344">
        <f>IF(G344="운반비",#REF!, 0)</f>
        <v>0</v>
      </c>
      <c r="K344">
        <f>IF(G344="작업부산물",#REF!, 0)</f>
        <v>0</v>
      </c>
      <c r="L344">
        <f>IF(G344="관급",#REF!, 0)</f>
        <v>0</v>
      </c>
      <c r="M344">
        <f>IF(G344="외주비",#REF!, 0)</f>
        <v>0</v>
      </c>
      <c r="N344">
        <f>IF(G344="장비비",#REF!, 0)</f>
        <v>0</v>
      </c>
      <c r="O344">
        <f>IF(G344="폐기물처리비",#REF!, 0)</f>
        <v>0</v>
      </c>
      <c r="P344">
        <f>IF(G344="가설비",#REF!, 0)</f>
        <v>0</v>
      </c>
      <c r="Q344">
        <f>IF(G344="잡비제외분",#REF!, 0)</f>
        <v>0</v>
      </c>
      <c r="R344">
        <f>IF(G344="사급자재대",#REF!, 0)</f>
        <v>0</v>
      </c>
      <c r="S344">
        <f>IF(G344="관급자재대",#REF!, 0)</f>
        <v>0</v>
      </c>
      <c r="T344">
        <f>IF(G344="관급자 관급 자재대",#REF!, 0)</f>
        <v>0</v>
      </c>
      <c r="U344">
        <f>IF(G344="사용자항목2",#REF!, 0)</f>
        <v>0</v>
      </c>
      <c r="V344">
        <f>IF(G344="안전관리비",#REF!, 0)</f>
        <v>0</v>
      </c>
      <c r="W344">
        <f>IF(G344="품질관리비",#REF!, 0)</f>
        <v>0</v>
      </c>
      <c r="X344">
        <f>IF(G344="작업부산물(철거해체)",#REF!, 0)</f>
        <v>0</v>
      </c>
      <c r="Y344">
        <f>IF(G344="사용자항목6",#REF!, 0)</f>
        <v>0</v>
      </c>
      <c r="Z344">
        <f>IF(G344="사용자항목7",#REF!, 0)</f>
        <v>0</v>
      </c>
      <c r="AA344">
        <f>IF(G344="사용자항목8",#REF!, 0)</f>
        <v>0</v>
      </c>
      <c r="AB344">
        <f>IF(G344="사용자항목9",#REF!, 0)</f>
        <v>0</v>
      </c>
      <c r="AC344">
        <f>IF(G344="사용자항목10",#REF!, 0)</f>
        <v>0</v>
      </c>
      <c r="AD344">
        <f>IF(G344="사용자항목11",#REF!, 0)</f>
        <v>0</v>
      </c>
      <c r="AE344">
        <f>IF(G344="사용자항목12",#REF!, 0)</f>
        <v>0</v>
      </c>
      <c r="AF344">
        <f>IF(G344="사용자항목13",#REF!, 0)</f>
        <v>0</v>
      </c>
      <c r="AG344">
        <f>IF(G344="사용자항목14",#REF!, 0)</f>
        <v>0</v>
      </c>
      <c r="AH344">
        <f>IF(G344="사용자항목15",#REF!, 0)</f>
        <v>0</v>
      </c>
      <c r="AI344">
        <f>IF(G344="사용자항목16",#REF!, 0)</f>
        <v>0</v>
      </c>
      <c r="AJ344">
        <f>IF(G344="사용자항목17",#REF!, 0)</f>
        <v>0</v>
      </c>
      <c r="AK344">
        <f>IF(G344="사용자항목18",#REF!, 0)</f>
        <v>0</v>
      </c>
      <c r="AL344">
        <f>IF(G344="사용자항목19",#REF!, 0)</f>
        <v>0</v>
      </c>
    </row>
    <row r="345" spans="1:42" ht="23.1" customHeight="1" x14ac:dyDescent="0.3">
      <c r="A345" s="5" t="s">
        <v>48</v>
      </c>
      <c r="B345" s="5" t="s">
        <v>50</v>
      </c>
      <c r="C345" s="7" t="s">
        <v>15</v>
      </c>
      <c r="D345" s="8">
        <v>1</v>
      </c>
      <c r="F345" t="str">
        <f>"01"</f>
        <v>01</v>
      </c>
      <c r="G345" s="1" t="s">
        <v>87</v>
      </c>
      <c r="H345">
        <v>1</v>
      </c>
      <c r="I345" t="e">
        <f>IF(G345="기계경비",#REF!, 0)</f>
        <v>#REF!</v>
      </c>
      <c r="J345">
        <f>IF(G345="운반비",#REF!, 0)</f>
        <v>0</v>
      </c>
      <c r="K345">
        <f>IF(G345="작업부산물",#REF!, 0)</f>
        <v>0</v>
      </c>
      <c r="L345">
        <f>IF(G345="관급",#REF!, 0)</f>
        <v>0</v>
      </c>
      <c r="M345">
        <f>IF(G345="외주비",#REF!, 0)</f>
        <v>0</v>
      </c>
      <c r="N345">
        <f>IF(G345="장비비",#REF!, 0)</f>
        <v>0</v>
      </c>
      <c r="O345">
        <f>IF(G345="폐기물처리비",#REF!, 0)</f>
        <v>0</v>
      </c>
      <c r="P345">
        <f>IF(G345="가설비",#REF!, 0)</f>
        <v>0</v>
      </c>
      <c r="Q345">
        <f>IF(G345="잡비제외분",#REF!, 0)</f>
        <v>0</v>
      </c>
      <c r="R345">
        <f>IF(G345="사급자재대",#REF!, 0)</f>
        <v>0</v>
      </c>
      <c r="S345">
        <f>IF(G345="관급자재대",#REF!, 0)</f>
        <v>0</v>
      </c>
      <c r="T345">
        <f>IF(G345="관급자 관급 자재대",#REF!, 0)</f>
        <v>0</v>
      </c>
      <c r="U345">
        <f>IF(G345="사용자항목2",#REF!, 0)</f>
        <v>0</v>
      </c>
      <c r="V345">
        <f>IF(G345="안전관리비",#REF!, 0)</f>
        <v>0</v>
      </c>
      <c r="W345">
        <f>IF(G345="품질관리비",#REF!, 0)</f>
        <v>0</v>
      </c>
      <c r="X345">
        <f>IF(G345="작업부산물(철거해체)",#REF!, 0)</f>
        <v>0</v>
      </c>
      <c r="Y345">
        <f>IF(G345="사용자항목6",#REF!, 0)</f>
        <v>0</v>
      </c>
      <c r="Z345">
        <f>IF(G345="사용자항목7",#REF!, 0)</f>
        <v>0</v>
      </c>
      <c r="AA345">
        <f>IF(G345="사용자항목8",#REF!, 0)</f>
        <v>0</v>
      </c>
      <c r="AB345">
        <f>IF(G345="사용자항목9",#REF!, 0)</f>
        <v>0</v>
      </c>
      <c r="AC345">
        <f>IF(G345="사용자항목10",#REF!, 0)</f>
        <v>0</v>
      </c>
      <c r="AD345">
        <f>IF(G345="사용자항목11",#REF!, 0)</f>
        <v>0</v>
      </c>
      <c r="AE345">
        <f>IF(G345="사용자항목12",#REF!, 0)</f>
        <v>0</v>
      </c>
      <c r="AF345">
        <f>IF(G345="사용자항목13",#REF!, 0)</f>
        <v>0</v>
      </c>
      <c r="AG345">
        <f>IF(G345="사용자항목14",#REF!, 0)</f>
        <v>0</v>
      </c>
      <c r="AH345">
        <f>IF(G345="사용자항목15",#REF!, 0)</f>
        <v>0</v>
      </c>
      <c r="AI345">
        <f>IF(G345="사용자항목16",#REF!, 0)</f>
        <v>0</v>
      </c>
      <c r="AJ345">
        <f>IF(G345="사용자항목17",#REF!, 0)</f>
        <v>0</v>
      </c>
      <c r="AK345">
        <f>IF(G345="사용자항목18",#REF!, 0)</f>
        <v>0</v>
      </c>
      <c r="AL345">
        <f>IF(G345="사용자항목19",#REF!, 0)</f>
        <v>0</v>
      </c>
    </row>
    <row r="346" spans="1:42" ht="23.1" customHeight="1" x14ac:dyDescent="0.3">
      <c r="A346" s="5" t="s">
        <v>48</v>
      </c>
      <c r="B346" s="5" t="s">
        <v>51</v>
      </c>
      <c r="C346" s="7" t="s">
        <v>15</v>
      </c>
      <c r="D346" s="8">
        <v>1</v>
      </c>
      <c r="F346" t="str">
        <f>"01"</f>
        <v>01</v>
      </c>
      <c r="G346" s="1" t="s">
        <v>87</v>
      </c>
      <c r="H346">
        <v>1</v>
      </c>
      <c r="I346" t="e">
        <f>IF(G346="기계경비",#REF!, 0)</f>
        <v>#REF!</v>
      </c>
      <c r="J346">
        <f>IF(G346="운반비",#REF!, 0)</f>
        <v>0</v>
      </c>
      <c r="K346">
        <f>IF(G346="작업부산물",#REF!, 0)</f>
        <v>0</v>
      </c>
      <c r="L346">
        <f>IF(G346="관급",#REF!, 0)</f>
        <v>0</v>
      </c>
      <c r="M346">
        <f>IF(G346="외주비",#REF!, 0)</f>
        <v>0</v>
      </c>
      <c r="N346">
        <f>IF(G346="장비비",#REF!, 0)</f>
        <v>0</v>
      </c>
      <c r="O346">
        <f>IF(G346="폐기물처리비",#REF!, 0)</f>
        <v>0</v>
      </c>
      <c r="P346">
        <f>IF(G346="가설비",#REF!, 0)</f>
        <v>0</v>
      </c>
      <c r="Q346">
        <f>IF(G346="잡비제외분",#REF!, 0)</f>
        <v>0</v>
      </c>
      <c r="R346">
        <f>IF(G346="사급자재대",#REF!, 0)</f>
        <v>0</v>
      </c>
      <c r="S346">
        <f>IF(G346="관급자재대",#REF!, 0)</f>
        <v>0</v>
      </c>
      <c r="T346">
        <f>IF(G346="관급자 관급 자재대",#REF!, 0)</f>
        <v>0</v>
      </c>
      <c r="U346">
        <f>IF(G346="사용자항목2",#REF!, 0)</f>
        <v>0</v>
      </c>
      <c r="V346">
        <f>IF(G346="안전관리비",#REF!, 0)</f>
        <v>0</v>
      </c>
      <c r="W346">
        <f>IF(G346="품질관리비",#REF!, 0)</f>
        <v>0</v>
      </c>
      <c r="X346">
        <f>IF(G346="작업부산물(철거해체)",#REF!, 0)</f>
        <v>0</v>
      </c>
      <c r="Y346">
        <f>IF(G346="사용자항목6",#REF!, 0)</f>
        <v>0</v>
      </c>
      <c r="Z346">
        <f>IF(G346="사용자항목7",#REF!, 0)</f>
        <v>0</v>
      </c>
      <c r="AA346">
        <f>IF(G346="사용자항목8",#REF!, 0)</f>
        <v>0</v>
      </c>
      <c r="AB346">
        <f>IF(G346="사용자항목9",#REF!, 0)</f>
        <v>0</v>
      </c>
      <c r="AC346">
        <f>IF(G346="사용자항목10",#REF!, 0)</f>
        <v>0</v>
      </c>
      <c r="AD346">
        <f>IF(G346="사용자항목11",#REF!, 0)</f>
        <v>0</v>
      </c>
      <c r="AE346">
        <f>IF(G346="사용자항목12",#REF!, 0)</f>
        <v>0</v>
      </c>
      <c r="AF346">
        <f>IF(G346="사용자항목13",#REF!, 0)</f>
        <v>0</v>
      </c>
      <c r="AG346">
        <f>IF(G346="사용자항목14",#REF!, 0)</f>
        <v>0</v>
      </c>
      <c r="AH346">
        <f>IF(G346="사용자항목15",#REF!, 0)</f>
        <v>0</v>
      </c>
      <c r="AI346">
        <f>IF(G346="사용자항목16",#REF!, 0)</f>
        <v>0</v>
      </c>
      <c r="AJ346">
        <f>IF(G346="사용자항목17",#REF!, 0)</f>
        <v>0</v>
      </c>
      <c r="AK346">
        <f>IF(G346="사용자항목18",#REF!, 0)</f>
        <v>0</v>
      </c>
      <c r="AL346">
        <f>IF(G346="사용자항목19",#REF!, 0)</f>
        <v>0</v>
      </c>
    </row>
    <row r="347" spans="1:42" ht="23.1" customHeight="1" x14ac:dyDescent="0.3">
      <c r="A347" s="5" t="s">
        <v>48</v>
      </c>
      <c r="B347" s="5" t="s">
        <v>49</v>
      </c>
      <c r="C347" s="7" t="s">
        <v>15</v>
      </c>
      <c r="D347" s="8">
        <v>7</v>
      </c>
      <c r="F347" t="str">
        <f>"01"</f>
        <v>01</v>
      </c>
      <c r="G347" s="1" t="s">
        <v>87</v>
      </c>
      <c r="H347">
        <v>1</v>
      </c>
      <c r="I347" t="e">
        <f>IF(G347="기계경비",#REF!, 0)</f>
        <v>#REF!</v>
      </c>
      <c r="J347">
        <f>IF(G347="운반비",#REF!, 0)</f>
        <v>0</v>
      </c>
      <c r="K347">
        <f>IF(G347="작업부산물",#REF!, 0)</f>
        <v>0</v>
      </c>
      <c r="L347">
        <f>IF(G347="관급",#REF!, 0)</f>
        <v>0</v>
      </c>
      <c r="M347">
        <f>IF(G347="외주비",#REF!, 0)</f>
        <v>0</v>
      </c>
      <c r="N347">
        <f>IF(G347="장비비",#REF!, 0)</f>
        <v>0</v>
      </c>
      <c r="O347">
        <f>IF(G347="폐기물처리비",#REF!, 0)</f>
        <v>0</v>
      </c>
      <c r="P347">
        <f>IF(G347="가설비",#REF!, 0)</f>
        <v>0</v>
      </c>
      <c r="Q347">
        <f>IF(G347="잡비제외분",#REF!, 0)</f>
        <v>0</v>
      </c>
      <c r="R347">
        <f>IF(G347="사급자재대",#REF!, 0)</f>
        <v>0</v>
      </c>
      <c r="S347">
        <f>IF(G347="관급자재대",#REF!, 0)</f>
        <v>0</v>
      </c>
      <c r="T347">
        <f>IF(G347="관급자 관급 자재대",#REF!, 0)</f>
        <v>0</v>
      </c>
      <c r="U347">
        <f>IF(G347="사용자항목2",#REF!, 0)</f>
        <v>0</v>
      </c>
      <c r="V347">
        <f>IF(G347="안전관리비",#REF!, 0)</f>
        <v>0</v>
      </c>
      <c r="W347">
        <f>IF(G347="품질관리비",#REF!, 0)</f>
        <v>0</v>
      </c>
      <c r="X347">
        <f>IF(G347="작업부산물(철거해체)",#REF!, 0)</f>
        <v>0</v>
      </c>
      <c r="Y347">
        <f>IF(G347="사용자항목6",#REF!, 0)</f>
        <v>0</v>
      </c>
      <c r="Z347">
        <f>IF(G347="사용자항목7",#REF!, 0)</f>
        <v>0</v>
      </c>
      <c r="AA347">
        <f>IF(G347="사용자항목8",#REF!, 0)</f>
        <v>0</v>
      </c>
      <c r="AB347">
        <f>IF(G347="사용자항목9",#REF!, 0)</f>
        <v>0</v>
      </c>
      <c r="AC347">
        <f>IF(G347="사용자항목10",#REF!, 0)</f>
        <v>0</v>
      </c>
      <c r="AD347">
        <f>IF(G347="사용자항목11",#REF!, 0)</f>
        <v>0</v>
      </c>
      <c r="AE347">
        <f>IF(G347="사용자항목12",#REF!, 0)</f>
        <v>0</v>
      </c>
      <c r="AF347">
        <f>IF(G347="사용자항목13",#REF!, 0)</f>
        <v>0</v>
      </c>
      <c r="AG347">
        <f>IF(G347="사용자항목14",#REF!, 0)</f>
        <v>0</v>
      </c>
      <c r="AH347">
        <f>IF(G347="사용자항목15",#REF!, 0)</f>
        <v>0</v>
      </c>
      <c r="AI347">
        <f>IF(G347="사용자항목16",#REF!, 0)</f>
        <v>0</v>
      </c>
      <c r="AJ347">
        <f>IF(G347="사용자항목17",#REF!, 0)</f>
        <v>0</v>
      </c>
      <c r="AK347">
        <f>IF(G347="사용자항목18",#REF!, 0)</f>
        <v>0</v>
      </c>
      <c r="AL347">
        <f>IF(G347="사용자항목19",#REF!, 0)</f>
        <v>0</v>
      </c>
    </row>
    <row r="348" spans="1:42" ht="23.1" customHeight="1" x14ac:dyDescent="0.3">
      <c r="A348" s="5" t="s">
        <v>60</v>
      </c>
      <c r="B348" s="5" t="s">
        <v>62</v>
      </c>
      <c r="C348" s="7" t="s">
        <v>7</v>
      </c>
      <c r="D348" s="8">
        <v>1</v>
      </c>
      <c r="F348" t="str">
        <f>"01"</f>
        <v>01</v>
      </c>
      <c r="G348" s="1" t="s">
        <v>87</v>
      </c>
      <c r="H348">
        <v>1</v>
      </c>
      <c r="I348" t="e">
        <f>IF(G348="기계경비",#REF!, 0)</f>
        <v>#REF!</v>
      </c>
      <c r="J348">
        <f>IF(G348="운반비",#REF!, 0)</f>
        <v>0</v>
      </c>
      <c r="K348">
        <f>IF(G348="작업부산물",#REF!, 0)</f>
        <v>0</v>
      </c>
      <c r="L348">
        <f>IF(G348="관급",#REF!, 0)</f>
        <v>0</v>
      </c>
      <c r="M348">
        <f>IF(G348="외주비",#REF!, 0)</f>
        <v>0</v>
      </c>
      <c r="N348">
        <f>IF(G348="장비비",#REF!, 0)</f>
        <v>0</v>
      </c>
      <c r="O348">
        <f>IF(G348="폐기물처리비",#REF!, 0)</f>
        <v>0</v>
      </c>
      <c r="P348">
        <f>IF(G348="가설비",#REF!, 0)</f>
        <v>0</v>
      </c>
      <c r="Q348">
        <f>IF(G348="잡비제외분",#REF!, 0)</f>
        <v>0</v>
      </c>
      <c r="R348">
        <f>IF(G348="사급자재대",#REF!, 0)</f>
        <v>0</v>
      </c>
      <c r="S348">
        <f>IF(G348="관급자재대",#REF!, 0)</f>
        <v>0</v>
      </c>
      <c r="T348">
        <f>IF(G348="관급자 관급 자재대",#REF!, 0)</f>
        <v>0</v>
      </c>
      <c r="U348">
        <f>IF(G348="사용자항목2",#REF!, 0)</f>
        <v>0</v>
      </c>
      <c r="V348">
        <f>IF(G348="안전관리비",#REF!, 0)</f>
        <v>0</v>
      </c>
      <c r="W348">
        <f>IF(G348="품질관리비",#REF!, 0)</f>
        <v>0</v>
      </c>
      <c r="X348">
        <f>IF(G348="작업부산물(철거해체)",#REF!, 0)</f>
        <v>0</v>
      </c>
      <c r="Y348">
        <f>IF(G348="사용자항목6",#REF!, 0)</f>
        <v>0</v>
      </c>
      <c r="Z348">
        <f>IF(G348="사용자항목7",#REF!, 0)</f>
        <v>0</v>
      </c>
      <c r="AA348">
        <f>IF(G348="사용자항목8",#REF!, 0)</f>
        <v>0</v>
      </c>
      <c r="AB348">
        <f>IF(G348="사용자항목9",#REF!, 0)</f>
        <v>0</v>
      </c>
      <c r="AC348">
        <f>IF(G348="사용자항목10",#REF!, 0)</f>
        <v>0</v>
      </c>
      <c r="AD348">
        <f>IF(G348="사용자항목11",#REF!, 0)</f>
        <v>0</v>
      </c>
      <c r="AE348">
        <f>IF(G348="사용자항목12",#REF!, 0)</f>
        <v>0</v>
      </c>
      <c r="AF348">
        <f>IF(G348="사용자항목13",#REF!, 0)</f>
        <v>0</v>
      </c>
      <c r="AG348">
        <f>IF(G348="사용자항목14",#REF!, 0)</f>
        <v>0</v>
      </c>
      <c r="AH348">
        <f>IF(G348="사용자항목15",#REF!, 0)</f>
        <v>0</v>
      </c>
      <c r="AI348">
        <f>IF(G348="사용자항목16",#REF!, 0)</f>
        <v>0</v>
      </c>
      <c r="AJ348">
        <f>IF(G348="사용자항목17",#REF!, 0)</f>
        <v>0</v>
      </c>
      <c r="AK348">
        <f>IF(G348="사용자항목18",#REF!, 0)</f>
        <v>0</v>
      </c>
      <c r="AL348">
        <f>IF(G348="사용자항목19",#REF!, 0)</f>
        <v>0</v>
      </c>
    </row>
    <row r="349" spans="1:42" ht="23.1" customHeight="1" x14ac:dyDescent="0.3">
      <c r="A349" s="5" t="s">
        <v>40</v>
      </c>
      <c r="B349" s="5" t="s">
        <v>41</v>
      </c>
      <c r="C349" s="7" t="s">
        <v>26</v>
      </c>
      <c r="D349" s="8">
        <v>1</v>
      </c>
      <c r="F349" t="str">
        <f>"01"</f>
        <v>01</v>
      </c>
      <c r="G349" s="1" t="s">
        <v>87</v>
      </c>
      <c r="H349">
        <v>1</v>
      </c>
      <c r="I349" t="e">
        <f>IF(G349="기계경비",#REF!, 0)</f>
        <v>#REF!</v>
      </c>
      <c r="J349">
        <f>IF(G349="운반비",#REF!, 0)</f>
        <v>0</v>
      </c>
      <c r="K349">
        <f>IF(G349="작업부산물",#REF!, 0)</f>
        <v>0</v>
      </c>
      <c r="L349">
        <f>IF(G349="관급",#REF!, 0)</f>
        <v>0</v>
      </c>
      <c r="M349">
        <f>IF(G349="외주비",#REF!, 0)</f>
        <v>0</v>
      </c>
      <c r="N349">
        <f>IF(G349="장비비",#REF!, 0)</f>
        <v>0</v>
      </c>
      <c r="O349">
        <f>IF(G349="폐기물처리비",#REF!, 0)</f>
        <v>0</v>
      </c>
      <c r="P349">
        <f>IF(G349="가설비",#REF!, 0)</f>
        <v>0</v>
      </c>
      <c r="Q349">
        <f>IF(G349="잡비제외분",#REF!, 0)</f>
        <v>0</v>
      </c>
      <c r="R349">
        <f>IF(G349="사급자재대",#REF!, 0)</f>
        <v>0</v>
      </c>
      <c r="S349">
        <f>IF(G349="관급자재대",#REF!, 0)</f>
        <v>0</v>
      </c>
      <c r="T349">
        <f>IF(G349="관급자 관급 자재대",#REF!, 0)</f>
        <v>0</v>
      </c>
      <c r="U349">
        <f>IF(G349="사용자항목2",#REF!, 0)</f>
        <v>0</v>
      </c>
      <c r="V349">
        <f>IF(G349="안전관리비",#REF!, 0)</f>
        <v>0</v>
      </c>
      <c r="W349">
        <f>IF(G349="품질관리비",#REF!, 0)</f>
        <v>0</v>
      </c>
      <c r="X349">
        <f>IF(G349="작업부산물(철거해체)",#REF!, 0)</f>
        <v>0</v>
      </c>
      <c r="Y349">
        <f>IF(G349="사용자항목6",#REF!, 0)</f>
        <v>0</v>
      </c>
      <c r="Z349">
        <f>IF(G349="사용자항목7",#REF!, 0)</f>
        <v>0</v>
      </c>
      <c r="AA349">
        <f>IF(G349="사용자항목8",#REF!, 0)</f>
        <v>0</v>
      </c>
      <c r="AB349">
        <f>IF(G349="사용자항목9",#REF!, 0)</f>
        <v>0</v>
      </c>
      <c r="AC349">
        <f>IF(G349="사용자항목10",#REF!, 0)</f>
        <v>0</v>
      </c>
      <c r="AD349">
        <f>IF(G349="사용자항목11",#REF!, 0)</f>
        <v>0</v>
      </c>
      <c r="AE349">
        <f>IF(G349="사용자항목12",#REF!, 0)</f>
        <v>0</v>
      </c>
      <c r="AF349">
        <f>IF(G349="사용자항목13",#REF!, 0)</f>
        <v>0</v>
      </c>
      <c r="AG349">
        <f>IF(G349="사용자항목14",#REF!, 0)</f>
        <v>0</v>
      </c>
      <c r="AH349">
        <f>IF(G349="사용자항목15",#REF!, 0)</f>
        <v>0</v>
      </c>
      <c r="AI349">
        <f>IF(G349="사용자항목16",#REF!, 0)</f>
        <v>0</v>
      </c>
      <c r="AJ349">
        <f>IF(G349="사용자항목17",#REF!, 0)</f>
        <v>0</v>
      </c>
      <c r="AK349">
        <f>IF(G349="사용자항목18",#REF!, 0)</f>
        <v>0</v>
      </c>
      <c r="AL349">
        <f>IF(G349="사용자항목19",#REF!, 0)</f>
        <v>0</v>
      </c>
    </row>
    <row r="350" spans="1:42" ht="23.1" customHeight="1" x14ac:dyDescent="0.3">
      <c r="A350" s="6"/>
      <c r="B350" s="6"/>
      <c r="C350" s="13"/>
      <c r="D350" s="8"/>
    </row>
    <row r="351" spans="1:42" ht="23.1" customHeight="1" x14ac:dyDescent="0.3">
      <c r="A351" s="6"/>
      <c r="B351" s="6"/>
      <c r="C351" s="13"/>
      <c r="D351" s="8"/>
    </row>
    <row r="352" spans="1:42" ht="23.1" customHeight="1" x14ac:dyDescent="0.3">
      <c r="A352" s="6"/>
      <c r="B352" s="6"/>
      <c r="C352" s="13"/>
      <c r="D352" s="8"/>
    </row>
    <row r="353" spans="1:42" ht="23.1" customHeight="1" x14ac:dyDescent="0.3">
      <c r="A353" s="6"/>
      <c r="B353" s="6"/>
      <c r="C353" s="13"/>
      <c r="D353" s="8"/>
    </row>
    <row r="354" spans="1:42" ht="23.1" customHeight="1" x14ac:dyDescent="0.3">
      <c r="A354" s="6"/>
      <c r="B354" s="6"/>
      <c r="C354" s="13"/>
      <c r="D354" s="8"/>
    </row>
    <row r="355" spans="1:42" ht="23.1" customHeight="1" x14ac:dyDescent="0.3">
      <c r="A355" s="6"/>
      <c r="B355" s="6"/>
      <c r="C355" s="13"/>
      <c r="D355" s="8"/>
    </row>
    <row r="356" spans="1:42" ht="23.1" customHeight="1" x14ac:dyDescent="0.3">
      <c r="A356" s="9" t="s">
        <v>89</v>
      </c>
      <c r="B356" s="10"/>
      <c r="C356" s="11"/>
      <c r="D356" s="12"/>
      <c r="I356" t="e">
        <f t="shared" ref="I356:AP356" si="19">ROUNDDOWN(SUM(I342:I349), 0)</f>
        <v>#REF!</v>
      </c>
      <c r="J356">
        <f t="shared" si="19"/>
        <v>0</v>
      </c>
      <c r="K356">
        <f t="shared" si="19"/>
        <v>0</v>
      </c>
      <c r="L356">
        <f t="shared" si="19"/>
        <v>0</v>
      </c>
      <c r="M356">
        <f t="shared" si="19"/>
        <v>0</v>
      </c>
      <c r="N356">
        <f t="shared" si="19"/>
        <v>0</v>
      </c>
      <c r="O356">
        <f t="shared" si="19"/>
        <v>0</v>
      </c>
      <c r="P356">
        <f t="shared" si="19"/>
        <v>0</v>
      </c>
      <c r="Q356">
        <f t="shared" si="19"/>
        <v>0</v>
      </c>
      <c r="R356">
        <f t="shared" si="19"/>
        <v>0</v>
      </c>
      <c r="S356">
        <f t="shared" si="19"/>
        <v>0</v>
      </c>
      <c r="T356">
        <f t="shared" si="19"/>
        <v>0</v>
      </c>
      <c r="U356">
        <f t="shared" si="19"/>
        <v>0</v>
      </c>
      <c r="V356">
        <f t="shared" si="19"/>
        <v>0</v>
      </c>
      <c r="W356">
        <f t="shared" si="19"/>
        <v>0</v>
      </c>
      <c r="X356">
        <f t="shared" si="19"/>
        <v>0</v>
      </c>
      <c r="Y356">
        <f t="shared" si="19"/>
        <v>0</v>
      </c>
      <c r="Z356">
        <f t="shared" si="19"/>
        <v>0</v>
      </c>
      <c r="AA356">
        <f t="shared" si="19"/>
        <v>0</v>
      </c>
      <c r="AB356">
        <f t="shared" si="19"/>
        <v>0</v>
      </c>
      <c r="AC356">
        <f t="shared" si="19"/>
        <v>0</v>
      </c>
      <c r="AD356">
        <f t="shared" si="19"/>
        <v>0</v>
      </c>
      <c r="AE356">
        <f t="shared" si="19"/>
        <v>0</v>
      </c>
      <c r="AF356">
        <f t="shared" si="19"/>
        <v>0</v>
      </c>
      <c r="AG356">
        <f t="shared" si="19"/>
        <v>0</v>
      </c>
      <c r="AH356">
        <f t="shared" si="19"/>
        <v>0</v>
      </c>
      <c r="AI356">
        <f t="shared" si="19"/>
        <v>0</v>
      </c>
      <c r="AJ356">
        <f t="shared" si="19"/>
        <v>0</v>
      </c>
      <c r="AK356">
        <f t="shared" si="19"/>
        <v>0</v>
      </c>
      <c r="AL356">
        <f t="shared" si="19"/>
        <v>0</v>
      </c>
      <c r="AM356">
        <f t="shared" si="19"/>
        <v>0</v>
      </c>
      <c r="AN356">
        <f t="shared" si="19"/>
        <v>0</v>
      </c>
      <c r="AO356">
        <f t="shared" si="19"/>
        <v>0</v>
      </c>
      <c r="AP356">
        <f t="shared" si="19"/>
        <v>0</v>
      </c>
    </row>
    <row r="357" spans="1:42" ht="23.1" customHeight="1" x14ac:dyDescent="0.3">
      <c r="A357" s="41" t="s">
        <v>318</v>
      </c>
      <c r="B357" s="42"/>
      <c r="C357" s="42"/>
      <c r="D357" s="42"/>
    </row>
    <row r="358" spans="1:42" ht="23.1" customHeight="1" x14ac:dyDescent="0.3">
      <c r="A358" s="5" t="s">
        <v>44</v>
      </c>
      <c r="B358" s="5" t="s">
        <v>45</v>
      </c>
      <c r="C358" s="7" t="s">
        <v>26</v>
      </c>
      <c r="D358" s="8">
        <v>1</v>
      </c>
      <c r="F358" t="str">
        <f>"01"</f>
        <v>01</v>
      </c>
      <c r="G358" s="1" t="s">
        <v>87</v>
      </c>
      <c r="H358">
        <v>1</v>
      </c>
      <c r="I358" t="e">
        <f>IF(G358="기계경비",#REF!, 0)</f>
        <v>#REF!</v>
      </c>
      <c r="J358">
        <f>IF(G358="운반비",#REF!, 0)</f>
        <v>0</v>
      </c>
      <c r="K358">
        <f>IF(G358="작업부산물",#REF!, 0)</f>
        <v>0</v>
      </c>
      <c r="L358">
        <f>IF(G358="관급",#REF!, 0)</f>
        <v>0</v>
      </c>
      <c r="M358">
        <f>IF(G358="외주비",#REF!, 0)</f>
        <v>0</v>
      </c>
      <c r="N358">
        <f>IF(G358="장비비",#REF!, 0)</f>
        <v>0</v>
      </c>
      <c r="O358">
        <f>IF(G358="폐기물처리비",#REF!, 0)</f>
        <v>0</v>
      </c>
      <c r="P358">
        <f>IF(G358="가설비",#REF!, 0)</f>
        <v>0</v>
      </c>
      <c r="Q358">
        <f>IF(G358="잡비제외분",#REF!, 0)</f>
        <v>0</v>
      </c>
      <c r="R358">
        <f>IF(G358="사급자재대",#REF!, 0)</f>
        <v>0</v>
      </c>
      <c r="S358">
        <f>IF(G358="관급자재대",#REF!, 0)</f>
        <v>0</v>
      </c>
      <c r="T358">
        <f>IF(G358="관급자 관급 자재대",#REF!, 0)</f>
        <v>0</v>
      </c>
      <c r="U358">
        <f>IF(G358="사용자항목2",#REF!, 0)</f>
        <v>0</v>
      </c>
      <c r="V358">
        <f>IF(G358="안전관리비",#REF!, 0)</f>
        <v>0</v>
      </c>
      <c r="W358">
        <f>IF(G358="품질관리비",#REF!, 0)</f>
        <v>0</v>
      </c>
      <c r="X358">
        <f>IF(G358="작업부산물(철거해체)",#REF!, 0)</f>
        <v>0</v>
      </c>
      <c r="Y358">
        <f>IF(G358="사용자항목6",#REF!, 0)</f>
        <v>0</v>
      </c>
      <c r="Z358">
        <f>IF(G358="사용자항목7",#REF!, 0)</f>
        <v>0</v>
      </c>
      <c r="AA358">
        <f>IF(G358="사용자항목8",#REF!, 0)</f>
        <v>0</v>
      </c>
      <c r="AB358">
        <f>IF(G358="사용자항목9",#REF!, 0)</f>
        <v>0</v>
      </c>
      <c r="AC358">
        <f>IF(G358="사용자항목10",#REF!, 0)</f>
        <v>0</v>
      </c>
      <c r="AD358">
        <f>IF(G358="사용자항목11",#REF!, 0)</f>
        <v>0</v>
      </c>
      <c r="AE358">
        <f>IF(G358="사용자항목12",#REF!, 0)</f>
        <v>0</v>
      </c>
      <c r="AF358">
        <f>IF(G358="사용자항목13",#REF!, 0)</f>
        <v>0</v>
      </c>
      <c r="AG358">
        <f>IF(G358="사용자항목14",#REF!, 0)</f>
        <v>0</v>
      </c>
      <c r="AH358">
        <f>IF(G358="사용자항목15",#REF!, 0)</f>
        <v>0</v>
      </c>
      <c r="AI358">
        <f>IF(G358="사용자항목16",#REF!, 0)</f>
        <v>0</v>
      </c>
      <c r="AJ358">
        <f>IF(G358="사용자항목17",#REF!, 0)</f>
        <v>0</v>
      </c>
      <c r="AK358">
        <f>IF(G358="사용자항목18",#REF!, 0)</f>
        <v>0</v>
      </c>
      <c r="AL358">
        <f>IF(G358="사용자항목19",#REF!, 0)</f>
        <v>0</v>
      </c>
    </row>
    <row r="359" spans="1:42" ht="23.1" customHeight="1" x14ac:dyDescent="0.3">
      <c r="A359" s="5" t="s">
        <v>8</v>
      </c>
      <c r="B359" s="6"/>
      <c r="C359" s="7" t="s">
        <v>9</v>
      </c>
      <c r="D359" s="8">
        <v>1</v>
      </c>
      <c r="F359" t="str">
        <f>"01"</f>
        <v>01</v>
      </c>
      <c r="G359" s="1" t="s">
        <v>87</v>
      </c>
      <c r="H359">
        <v>1</v>
      </c>
      <c r="I359" t="e">
        <f>IF(G359="기계경비",#REF!, 0)</f>
        <v>#REF!</v>
      </c>
      <c r="J359">
        <f>IF(G359="운반비",#REF!, 0)</f>
        <v>0</v>
      </c>
      <c r="K359">
        <f>IF(G359="작업부산물",#REF!, 0)</f>
        <v>0</v>
      </c>
      <c r="L359">
        <f>IF(G359="관급",#REF!, 0)</f>
        <v>0</v>
      </c>
      <c r="M359">
        <f>IF(G359="외주비",#REF!, 0)</f>
        <v>0</v>
      </c>
      <c r="N359">
        <f>IF(G359="장비비",#REF!, 0)</f>
        <v>0</v>
      </c>
      <c r="O359">
        <f>IF(G359="폐기물처리비",#REF!, 0)</f>
        <v>0</v>
      </c>
      <c r="P359">
        <f>IF(G359="가설비",#REF!, 0)</f>
        <v>0</v>
      </c>
      <c r="Q359">
        <f>IF(G359="잡비제외분",#REF!, 0)</f>
        <v>0</v>
      </c>
      <c r="R359">
        <f>IF(G359="사급자재대",#REF!, 0)</f>
        <v>0</v>
      </c>
      <c r="S359">
        <f>IF(G359="관급자재대",#REF!, 0)</f>
        <v>0</v>
      </c>
      <c r="T359">
        <f>IF(G359="관급자 관급 자재대",#REF!, 0)</f>
        <v>0</v>
      </c>
      <c r="U359">
        <f>IF(G359="사용자항목2",#REF!, 0)</f>
        <v>0</v>
      </c>
      <c r="V359">
        <f>IF(G359="안전관리비",#REF!, 0)</f>
        <v>0</v>
      </c>
      <c r="W359">
        <f>IF(G359="품질관리비",#REF!, 0)</f>
        <v>0</v>
      </c>
      <c r="X359">
        <f>IF(G359="작업부산물(철거해체)",#REF!, 0)</f>
        <v>0</v>
      </c>
      <c r="Y359">
        <f>IF(G359="사용자항목6",#REF!, 0)</f>
        <v>0</v>
      </c>
      <c r="Z359">
        <f>IF(G359="사용자항목7",#REF!, 0)</f>
        <v>0</v>
      </c>
      <c r="AA359">
        <f>IF(G359="사용자항목8",#REF!, 0)</f>
        <v>0</v>
      </c>
      <c r="AB359">
        <f>IF(G359="사용자항목9",#REF!, 0)</f>
        <v>0</v>
      </c>
      <c r="AC359">
        <f>IF(G359="사용자항목10",#REF!, 0)</f>
        <v>0</v>
      </c>
      <c r="AD359">
        <f>IF(G359="사용자항목11",#REF!, 0)</f>
        <v>0</v>
      </c>
      <c r="AE359">
        <f>IF(G359="사용자항목12",#REF!, 0)</f>
        <v>0</v>
      </c>
      <c r="AF359">
        <f>IF(G359="사용자항목13",#REF!, 0)</f>
        <v>0</v>
      </c>
      <c r="AG359">
        <f>IF(G359="사용자항목14",#REF!, 0)</f>
        <v>0</v>
      </c>
      <c r="AH359">
        <f>IF(G359="사용자항목15",#REF!, 0)</f>
        <v>0</v>
      </c>
      <c r="AI359">
        <f>IF(G359="사용자항목16",#REF!, 0)</f>
        <v>0</v>
      </c>
      <c r="AJ359">
        <f>IF(G359="사용자항목17",#REF!, 0)</f>
        <v>0</v>
      </c>
      <c r="AK359">
        <f>IF(G359="사용자항목18",#REF!, 0)</f>
        <v>0</v>
      </c>
      <c r="AL359">
        <f>IF(G359="사용자항목19",#REF!, 0)</f>
        <v>0</v>
      </c>
      <c r="AP359" t="s">
        <v>3</v>
      </c>
    </row>
    <row r="360" spans="1:42" ht="23.1" customHeight="1" x14ac:dyDescent="0.3">
      <c r="A360" s="5" t="s">
        <v>239</v>
      </c>
      <c r="B360" s="6"/>
      <c r="C360" s="7" t="s">
        <v>123</v>
      </c>
      <c r="D360" s="8">
        <v>1</v>
      </c>
      <c r="F360" t="str">
        <f>""</f>
        <v/>
      </c>
      <c r="G360" s="1" t="s">
        <v>87</v>
      </c>
      <c r="H360">
        <v>1</v>
      </c>
      <c r="I360" t="e">
        <f>IF(G360="기계경비",#REF!, 0)</f>
        <v>#REF!</v>
      </c>
      <c r="J360">
        <f>IF(G360="운반비",#REF!, 0)</f>
        <v>0</v>
      </c>
      <c r="K360">
        <f>IF(G360="작업부산물",#REF!, 0)</f>
        <v>0</v>
      </c>
      <c r="L360">
        <f>IF(G360="관급",#REF!, 0)</f>
        <v>0</v>
      </c>
      <c r="M360">
        <f>IF(G360="외주비",#REF!, 0)</f>
        <v>0</v>
      </c>
      <c r="N360">
        <f>IF(G360="장비비",#REF!, 0)</f>
        <v>0</v>
      </c>
      <c r="O360">
        <f>IF(G360="폐기물처리비",#REF!, 0)</f>
        <v>0</v>
      </c>
      <c r="P360">
        <f>IF(G360="가설비",#REF!, 0)</f>
        <v>0</v>
      </c>
      <c r="Q360">
        <f>IF(G360="잡비제외분",#REF!, 0)</f>
        <v>0</v>
      </c>
      <c r="R360">
        <f>IF(G360="사급자재대",#REF!, 0)</f>
        <v>0</v>
      </c>
      <c r="S360">
        <f>IF(G360="관급자재대",#REF!, 0)</f>
        <v>0</v>
      </c>
      <c r="T360">
        <f>IF(G360="관급자 관급 자재대",#REF!, 0)</f>
        <v>0</v>
      </c>
      <c r="U360">
        <f>IF(G360="사용자항목2",#REF!, 0)</f>
        <v>0</v>
      </c>
      <c r="V360">
        <f>IF(G360="안전관리비",#REF!, 0)</f>
        <v>0</v>
      </c>
      <c r="W360">
        <f>IF(G360="품질관리비",#REF!, 0)</f>
        <v>0</v>
      </c>
      <c r="X360">
        <f>IF(G360="작업부산물(철거해체)",#REF!, 0)</f>
        <v>0</v>
      </c>
      <c r="Y360">
        <f>IF(G360="사용자항목6",#REF!, 0)</f>
        <v>0</v>
      </c>
      <c r="Z360">
        <f>IF(G360="사용자항목7",#REF!, 0)</f>
        <v>0</v>
      </c>
      <c r="AA360">
        <f>IF(G360="사용자항목8",#REF!, 0)</f>
        <v>0</v>
      </c>
      <c r="AB360">
        <f>IF(G360="사용자항목9",#REF!, 0)</f>
        <v>0</v>
      </c>
      <c r="AC360">
        <f>IF(G360="사용자항목10",#REF!, 0)</f>
        <v>0</v>
      </c>
      <c r="AD360">
        <f>IF(G360="사용자항목11",#REF!, 0)</f>
        <v>0</v>
      </c>
      <c r="AE360">
        <f>IF(G360="사용자항목12",#REF!, 0)</f>
        <v>0</v>
      </c>
      <c r="AF360">
        <f>IF(G360="사용자항목13",#REF!, 0)</f>
        <v>0</v>
      </c>
      <c r="AG360">
        <f>IF(G360="사용자항목14",#REF!, 0)</f>
        <v>0</v>
      </c>
      <c r="AH360">
        <f>IF(G360="사용자항목15",#REF!, 0)</f>
        <v>0</v>
      </c>
      <c r="AI360">
        <f>IF(G360="사용자항목16",#REF!, 0)</f>
        <v>0</v>
      </c>
      <c r="AJ360">
        <f>IF(G360="사용자항목17",#REF!, 0)</f>
        <v>0</v>
      </c>
      <c r="AK360">
        <f>IF(G360="사용자항목18",#REF!, 0)</f>
        <v>0</v>
      </c>
      <c r="AL360">
        <f>IF(G360="사용자항목19",#REF!, 0)</f>
        <v>0</v>
      </c>
    </row>
    <row r="361" spans="1:42" ht="23.1" customHeight="1" x14ac:dyDescent="0.3">
      <c r="A361" s="6"/>
      <c r="B361" s="6"/>
      <c r="C361" s="13"/>
      <c r="D361" s="8"/>
    </row>
    <row r="362" spans="1:42" ht="23.1" customHeight="1" x14ac:dyDescent="0.3">
      <c r="A362" s="6"/>
      <c r="B362" s="6"/>
      <c r="C362" s="13"/>
      <c r="D362" s="8"/>
    </row>
    <row r="363" spans="1:42" ht="23.1" customHeight="1" x14ac:dyDescent="0.3">
      <c r="A363" s="6"/>
      <c r="B363" s="6"/>
      <c r="C363" s="13"/>
      <c r="D363" s="8"/>
    </row>
    <row r="364" spans="1:42" ht="23.1" customHeight="1" x14ac:dyDescent="0.3">
      <c r="A364" s="6"/>
      <c r="B364" s="6"/>
      <c r="C364" s="13"/>
      <c r="D364" s="8"/>
    </row>
    <row r="365" spans="1:42" ht="23.1" customHeight="1" x14ac:dyDescent="0.3">
      <c r="A365" s="6"/>
      <c r="B365" s="6"/>
      <c r="C365" s="13"/>
      <c r="D365" s="8"/>
    </row>
    <row r="366" spans="1:42" ht="23.1" customHeight="1" x14ac:dyDescent="0.3">
      <c r="A366" s="6"/>
      <c r="B366" s="6"/>
      <c r="C366" s="13"/>
      <c r="D366" s="8"/>
    </row>
    <row r="367" spans="1:42" ht="23.1" customHeight="1" x14ac:dyDescent="0.3">
      <c r="A367" s="6"/>
      <c r="B367" s="6"/>
      <c r="C367" s="13"/>
      <c r="D367" s="8"/>
    </row>
    <row r="368" spans="1:42" ht="23.1" customHeight="1" x14ac:dyDescent="0.3">
      <c r="A368" s="6"/>
      <c r="B368" s="6"/>
      <c r="C368" s="13"/>
      <c r="D368" s="8"/>
    </row>
    <row r="369" spans="1:42" ht="23.1" customHeight="1" x14ac:dyDescent="0.3">
      <c r="A369" s="6"/>
      <c r="B369" s="6"/>
      <c r="C369" s="13"/>
      <c r="D369" s="8"/>
    </row>
    <row r="370" spans="1:42" ht="23.1" customHeight="1" x14ac:dyDescent="0.3">
      <c r="A370" s="6"/>
      <c r="B370" s="6"/>
      <c r="C370" s="13"/>
      <c r="D370" s="8"/>
    </row>
    <row r="371" spans="1:42" ht="23.1" customHeight="1" x14ac:dyDescent="0.3">
      <c r="A371" s="6"/>
      <c r="B371" s="6"/>
      <c r="C371" s="13"/>
      <c r="D371" s="8"/>
    </row>
    <row r="372" spans="1:42" ht="23.1" customHeight="1" x14ac:dyDescent="0.3">
      <c r="A372" s="9" t="s">
        <v>89</v>
      </c>
      <c r="B372" s="10"/>
      <c r="C372" s="11"/>
      <c r="D372" s="12"/>
      <c r="I372" t="e">
        <f t="shared" ref="I372:AP372" si="20">ROUNDDOWN(SUM(I358:I360), 0)</f>
        <v>#REF!</v>
      </c>
      <c r="J372">
        <f t="shared" si="20"/>
        <v>0</v>
      </c>
      <c r="K372">
        <f t="shared" si="20"/>
        <v>0</v>
      </c>
      <c r="L372">
        <f t="shared" si="20"/>
        <v>0</v>
      </c>
      <c r="M372">
        <f t="shared" si="20"/>
        <v>0</v>
      </c>
      <c r="N372">
        <f t="shared" si="20"/>
        <v>0</v>
      </c>
      <c r="O372">
        <f t="shared" si="20"/>
        <v>0</v>
      </c>
      <c r="P372">
        <f t="shared" si="20"/>
        <v>0</v>
      </c>
      <c r="Q372">
        <f t="shared" si="20"/>
        <v>0</v>
      </c>
      <c r="R372">
        <f t="shared" si="20"/>
        <v>0</v>
      </c>
      <c r="S372">
        <f t="shared" si="20"/>
        <v>0</v>
      </c>
      <c r="T372">
        <f t="shared" si="20"/>
        <v>0</v>
      </c>
      <c r="U372">
        <f t="shared" si="20"/>
        <v>0</v>
      </c>
      <c r="V372">
        <f t="shared" si="20"/>
        <v>0</v>
      </c>
      <c r="W372">
        <f t="shared" si="20"/>
        <v>0</v>
      </c>
      <c r="X372">
        <f t="shared" si="20"/>
        <v>0</v>
      </c>
      <c r="Y372">
        <f t="shared" si="20"/>
        <v>0</v>
      </c>
      <c r="Z372">
        <f t="shared" si="20"/>
        <v>0</v>
      </c>
      <c r="AA372">
        <f t="shared" si="20"/>
        <v>0</v>
      </c>
      <c r="AB372">
        <f t="shared" si="20"/>
        <v>0</v>
      </c>
      <c r="AC372">
        <f t="shared" si="20"/>
        <v>0</v>
      </c>
      <c r="AD372">
        <f t="shared" si="20"/>
        <v>0</v>
      </c>
      <c r="AE372">
        <f t="shared" si="20"/>
        <v>0</v>
      </c>
      <c r="AF372">
        <f t="shared" si="20"/>
        <v>0</v>
      </c>
      <c r="AG372">
        <f t="shared" si="20"/>
        <v>0</v>
      </c>
      <c r="AH372">
        <f t="shared" si="20"/>
        <v>0</v>
      </c>
      <c r="AI372">
        <f t="shared" si="20"/>
        <v>0</v>
      </c>
      <c r="AJ372">
        <f t="shared" si="20"/>
        <v>0</v>
      </c>
      <c r="AK372">
        <f t="shared" si="20"/>
        <v>0</v>
      </c>
      <c r="AL372">
        <f t="shared" si="20"/>
        <v>0</v>
      </c>
      <c r="AM372">
        <f t="shared" si="20"/>
        <v>0</v>
      </c>
      <c r="AN372">
        <f t="shared" si="20"/>
        <v>0</v>
      </c>
      <c r="AO372">
        <f t="shared" si="20"/>
        <v>0</v>
      </c>
      <c r="AP372">
        <f t="shared" si="20"/>
        <v>0</v>
      </c>
    </row>
    <row r="373" spans="1:42" ht="23.1" customHeight="1" x14ac:dyDescent="0.3">
      <c r="A373" s="41" t="s">
        <v>319</v>
      </c>
      <c r="B373" s="42"/>
      <c r="C373" s="42"/>
      <c r="D373" s="42"/>
    </row>
    <row r="374" spans="1:42" ht="23.1" customHeight="1" x14ac:dyDescent="0.3">
      <c r="A374" s="5" t="s">
        <v>240</v>
      </c>
      <c r="B374" s="5" t="s">
        <v>241</v>
      </c>
      <c r="C374" s="7" t="s">
        <v>92</v>
      </c>
      <c r="D374" s="8">
        <v>11</v>
      </c>
      <c r="F374" t="str">
        <f>""</f>
        <v/>
      </c>
      <c r="G374" s="1" t="s">
        <v>87</v>
      </c>
      <c r="H374">
        <v>1</v>
      </c>
      <c r="I374" t="e">
        <f>IF(G374="기계경비",#REF!, 0)</f>
        <v>#REF!</v>
      </c>
      <c r="J374">
        <f>IF(G374="운반비",#REF!, 0)</f>
        <v>0</v>
      </c>
      <c r="K374">
        <f>IF(G374="작업부산물",#REF!, 0)</f>
        <v>0</v>
      </c>
      <c r="L374">
        <f>IF(G374="관급",#REF!, 0)</f>
        <v>0</v>
      </c>
      <c r="M374">
        <f>IF(G374="외주비",#REF!, 0)</f>
        <v>0</v>
      </c>
      <c r="N374">
        <f>IF(G374="장비비",#REF!, 0)</f>
        <v>0</v>
      </c>
      <c r="O374">
        <f>IF(G374="폐기물처리비",#REF!, 0)</f>
        <v>0</v>
      </c>
      <c r="P374">
        <f>IF(G374="가설비",#REF!, 0)</f>
        <v>0</v>
      </c>
      <c r="Q374">
        <f>IF(G374="잡비제외분",#REF!, 0)</f>
        <v>0</v>
      </c>
      <c r="R374">
        <f>IF(G374="사급자재대",#REF!, 0)</f>
        <v>0</v>
      </c>
      <c r="S374">
        <f>IF(G374="관급자재대",#REF!, 0)</f>
        <v>0</v>
      </c>
      <c r="T374">
        <f>IF(G374="관급자 관급 자재대",#REF!, 0)</f>
        <v>0</v>
      </c>
      <c r="U374">
        <f>IF(G374="사용자항목2",#REF!, 0)</f>
        <v>0</v>
      </c>
      <c r="V374">
        <f>IF(G374="안전관리비",#REF!, 0)</f>
        <v>0</v>
      </c>
      <c r="W374">
        <f>IF(G374="품질관리비",#REF!, 0)</f>
        <v>0</v>
      </c>
      <c r="X374">
        <f>IF(G374="작업부산물(철거해체)",#REF!, 0)</f>
        <v>0</v>
      </c>
      <c r="Y374">
        <f>IF(G374="사용자항목6",#REF!, 0)</f>
        <v>0</v>
      </c>
      <c r="Z374">
        <f>IF(G374="사용자항목7",#REF!, 0)</f>
        <v>0</v>
      </c>
      <c r="AA374">
        <f>IF(G374="사용자항목8",#REF!, 0)</f>
        <v>0</v>
      </c>
      <c r="AB374">
        <f>IF(G374="사용자항목9",#REF!, 0)</f>
        <v>0</v>
      </c>
      <c r="AC374">
        <f>IF(G374="사용자항목10",#REF!, 0)</f>
        <v>0</v>
      </c>
      <c r="AD374">
        <f>IF(G374="사용자항목11",#REF!, 0)</f>
        <v>0</v>
      </c>
      <c r="AE374">
        <f>IF(G374="사용자항목12",#REF!, 0)</f>
        <v>0</v>
      </c>
      <c r="AF374">
        <f>IF(G374="사용자항목13",#REF!, 0)</f>
        <v>0</v>
      </c>
      <c r="AG374">
        <f>IF(G374="사용자항목14",#REF!, 0)</f>
        <v>0</v>
      </c>
      <c r="AH374">
        <f>IF(G374="사용자항목15",#REF!, 0)</f>
        <v>0</v>
      </c>
      <c r="AI374">
        <f>IF(G374="사용자항목16",#REF!, 0)</f>
        <v>0</v>
      </c>
      <c r="AJ374">
        <f>IF(G374="사용자항목17",#REF!, 0)</f>
        <v>0</v>
      </c>
      <c r="AK374">
        <f>IF(G374="사용자항목18",#REF!, 0)</f>
        <v>0</v>
      </c>
      <c r="AL374">
        <f>IF(G374="사용자항목19",#REF!, 0)</f>
        <v>0</v>
      </c>
    </row>
    <row r="375" spans="1:42" ht="23.1" customHeight="1" x14ac:dyDescent="0.3">
      <c r="A375" s="5" t="s">
        <v>116</v>
      </c>
      <c r="B375" s="5" t="s">
        <v>117</v>
      </c>
      <c r="C375" s="7" t="s">
        <v>5</v>
      </c>
      <c r="D375" s="8">
        <v>1.2</v>
      </c>
      <c r="F375" t="str">
        <f>""</f>
        <v/>
      </c>
      <c r="G375" s="1" t="s">
        <v>87</v>
      </c>
      <c r="H375">
        <v>1</v>
      </c>
      <c r="I375" t="e">
        <f>IF(G375="기계경비",#REF!, 0)</f>
        <v>#REF!</v>
      </c>
      <c r="J375">
        <f>IF(G375="운반비",#REF!, 0)</f>
        <v>0</v>
      </c>
      <c r="K375">
        <f>IF(G375="작업부산물",#REF!, 0)</f>
        <v>0</v>
      </c>
      <c r="L375">
        <f>IF(G375="관급",#REF!, 0)</f>
        <v>0</v>
      </c>
      <c r="M375">
        <f>IF(G375="외주비",#REF!, 0)</f>
        <v>0</v>
      </c>
      <c r="N375">
        <f>IF(G375="장비비",#REF!, 0)</f>
        <v>0</v>
      </c>
      <c r="O375">
        <f>IF(G375="폐기물처리비",#REF!, 0)</f>
        <v>0</v>
      </c>
      <c r="P375">
        <f>IF(G375="가설비",#REF!, 0)</f>
        <v>0</v>
      </c>
      <c r="Q375">
        <f>IF(G375="잡비제외분",#REF!, 0)</f>
        <v>0</v>
      </c>
      <c r="R375">
        <f>IF(G375="사급자재대",#REF!, 0)</f>
        <v>0</v>
      </c>
      <c r="S375">
        <f>IF(G375="관급자재대",#REF!, 0)</f>
        <v>0</v>
      </c>
      <c r="T375">
        <f>IF(G375="관급자 관급 자재대",#REF!, 0)</f>
        <v>0</v>
      </c>
      <c r="U375">
        <f>IF(G375="사용자항목2",#REF!, 0)</f>
        <v>0</v>
      </c>
      <c r="V375">
        <f>IF(G375="안전관리비",#REF!, 0)</f>
        <v>0</v>
      </c>
      <c r="W375">
        <f>IF(G375="품질관리비",#REF!, 0)</f>
        <v>0</v>
      </c>
      <c r="X375">
        <f>IF(G375="작업부산물(철거해체)",#REF!, 0)</f>
        <v>0</v>
      </c>
      <c r="Y375">
        <f>IF(G375="사용자항목6",#REF!, 0)</f>
        <v>0</v>
      </c>
      <c r="Z375">
        <f>IF(G375="사용자항목7",#REF!, 0)</f>
        <v>0</v>
      </c>
      <c r="AA375">
        <f>IF(G375="사용자항목8",#REF!, 0)</f>
        <v>0</v>
      </c>
      <c r="AB375">
        <f>IF(G375="사용자항목9",#REF!, 0)</f>
        <v>0</v>
      </c>
      <c r="AC375">
        <f>IF(G375="사용자항목10",#REF!, 0)</f>
        <v>0</v>
      </c>
      <c r="AD375">
        <f>IF(G375="사용자항목11",#REF!, 0)</f>
        <v>0</v>
      </c>
      <c r="AE375">
        <f>IF(G375="사용자항목12",#REF!, 0)</f>
        <v>0</v>
      </c>
      <c r="AF375">
        <f>IF(G375="사용자항목13",#REF!, 0)</f>
        <v>0</v>
      </c>
      <c r="AG375">
        <f>IF(G375="사용자항목14",#REF!, 0)</f>
        <v>0</v>
      </c>
      <c r="AH375">
        <f>IF(G375="사용자항목15",#REF!, 0)</f>
        <v>0</v>
      </c>
      <c r="AI375">
        <f>IF(G375="사용자항목16",#REF!, 0)</f>
        <v>0</v>
      </c>
      <c r="AJ375">
        <f>IF(G375="사용자항목17",#REF!, 0)</f>
        <v>0</v>
      </c>
      <c r="AK375">
        <f>IF(G375="사용자항목18",#REF!, 0)</f>
        <v>0</v>
      </c>
      <c r="AL375">
        <f>IF(G375="사용자항목19",#REF!, 0)</f>
        <v>0</v>
      </c>
    </row>
    <row r="376" spans="1:42" ht="23.1" customHeight="1" x14ac:dyDescent="0.3">
      <c r="A376" s="5" t="s">
        <v>242</v>
      </c>
      <c r="B376" s="5" t="s">
        <v>243</v>
      </c>
      <c r="C376" s="7" t="s">
        <v>5</v>
      </c>
      <c r="D376" s="8">
        <v>250</v>
      </c>
      <c r="F376" t="str">
        <f>""</f>
        <v/>
      </c>
      <c r="G376" s="1" t="s">
        <v>87</v>
      </c>
      <c r="H376">
        <v>1</v>
      </c>
      <c r="I376" t="e">
        <f>IF(G376="기계경비",#REF!, 0)</f>
        <v>#REF!</v>
      </c>
      <c r="J376">
        <f>IF(G376="운반비",#REF!, 0)</f>
        <v>0</v>
      </c>
      <c r="K376">
        <f>IF(G376="작업부산물",#REF!, 0)</f>
        <v>0</v>
      </c>
      <c r="L376">
        <f>IF(G376="관급",#REF!, 0)</f>
        <v>0</v>
      </c>
      <c r="M376">
        <f>IF(G376="외주비",#REF!, 0)</f>
        <v>0</v>
      </c>
      <c r="N376">
        <f>IF(G376="장비비",#REF!, 0)</f>
        <v>0</v>
      </c>
      <c r="O376">
        <f>IF(G376="폐기물처리비",#REF!, 0)</f>
        <v>0</v>
      </c>
      <c r="P376">
        <f>IF(G376="가설비",#REF!, 0)</f>
        <v>0</v>
      </c>
      <c r="Q376">
        <f>IF(G376="잡비제외분",#REF!, 0)</f>
        <v>0</v>
      </c>
      <c r="R376">
        <f>IF(G376="사급자재대",#REF!, 0)</f>
        <v>0</v>
      </c>
      <c r="S376">
        <f>IF(G376="관급자재대",#REF!, 0)</f>
        <v>0</v>
      </c>
      <c r="T376">
        <f>IF(G376="관급자 관급 자재대",#REF!, 0)</f>
        <v>0</v>
      </c>
      <c r="U376">
        <f>IF(G376="사용자항목2",#REF!, 0)</f>
        <v>0</v>
      </c>
      <c r="V376">
        <f>IF(G376="안전관리비",#REF!, 0)</f>
        <v>0</v>
      </c>
      <c r="W376">
        <f>IF(G376="품질관리비",#REF!, 0)</f>
        <v>0</v>
      </c>
      <c r="X376">
        <f>IF(G376="작업부산물(철거해체)",#REF!, 0)</f>
        <v>0</v>
      </c>
      <c r="Y376">
        <f>IF(G376="사용자항목6",#REF!, 0)</f>
        <v>0</v>
      </c>
      <c r="Z376">
        <f>IF(G376="사용자항목7",#REF!, 0)</f>
        <v>0</v>
      </c>
      <c r="AA376">
        <f>IF(G376="사용자항목8",#REF!, 0)</f>
        <v>0</v>
      </c>
      <c r="AB376">
        <f>IF(G376="사용자항목9",#REF!, 0)</f>
        <v>0</v>
      </c>
      <c r="AC376">
        <f>IF(G376="사용자항목10",#REF!, 0)</f>
        <v>0</v>
      </c>
      <c r="AD376">
        <f>IF(G376="사용자항목11",#REF!, 0)</f>
        <v>0</v>
      </c>
      <c r="AE376">
        <f>IF(G376="사용자항목12",#REF!, 0)</f>
        <v>0</v>
      </c>
      <c r="AF376">
        <f>IF(G376="사용자항목13",#REF!, 0)</f>
        <v>0</v>
      </c>
      <c r="AG376">
        <f>IF(G376="사용자항목14",#REF!, 0)</f>
        <v>0</v>
      </c>
      <c r="AH376">
        <f>IF(G376="사용자항목15",#REF!, 0)</f>
        <v>0</v>
      </c>
      <c r="AI376">
        <f>IF(G376="사용자항목16",#REF!, 0)</f>
        <v>0</v>
      </c>
      <c r="AJ376">
        <f>IF(G376="사용자항목17",#REF!, 0)</f>
        <v>0</v>
      </c>
      <c r="AK376">
        <f>IF(G376="사용자항목18",#REF!, 0)</f>
        <v>0</v>
      </c>
      <c r="AL376">
        <f>IF(G376="사용자항목19",#REF!, 0)</f>
        <v>0</v>
      </c>
    </row>
    <row r="377" spans="1:42" ht="23.1" customHeight="1" x14ac:dyDescent="0.3">
      <c r="A377" s="5" t="s">
        <v>118</v>
      </c>
      <c r="B377" s="5" t="s">
        <v>119</v>
      </c>
      <c r="C377" s="7" t="s">
        <v>71</v>
      </c>
      <c r="D377" s="8">
        <v>24</v>
      </c>
      <c r="F377" t="str">
        <f>""</f>
        <v/>
      </c>
      <c r="G377" s="1" t="s">
        <v>87</v>
      </c>
      <c r="H377">
        <v>1</v>
      </c>
      <c r="I377" t="e">
        <f>IF(G377="기계경비",#REF!, 0)</f>
        <v>#REF!</v>
      </c>
      <c r="J377">
        <f>IF(G377="운반비",#REF!, 0)</f>
        <v>0</v>
      </c>
      <c r="K377">
        <f>IF(G377="작업부산물",#REF!, 0)</f>
        <v>0</v>
      </c>
      <c r="L377">
        <f>IF(G377="관급",#REF!, 0)</f>
        <v>0</v>
      </c>
      <c r="M377">
        <f>IF(G377="외주비",#REF!, 0)</f>
        <v>0</v>
      </c>
      <c r="N377">
        <f>IF(G377="장비비",#REF!, 0)</f>
        <v>0</v>
      </c>
      <c r="O377">
        <f>IF(G377="폐기물처리비",#REF!, 0)</f>
        <v>0</v>
      </c>
      <c r="P377">
        <f>IF(G377="가설비",#REF!, 0)</f>
        <v>0</v>
      </c>
      <c r="Q377">
        <f>IF(G377="잡비제외분",#REF!, 0)</f>
        <v>0</v>
      </c>
      <c r="R377">
        <f>IF(G377="사급자재대",#REF!, 0)</f>
        <v>0</v>
      </c>
      <c r="S377">
        <f>IF(G377="관급자재대",#REF!, 0)</f>
        <v>0</v>
      </c>
      <c r="T377">
        <f>IF(G377="관급자 관급 자재대",#REF!, 0)</f>
        <v>0</v>
      </c>
      <c r="U377">
        <f>IF(G377="사용자항목2",#REF!, 0)</f>
        <v>0</v>
      </c>
      <c r="V377">
        <f>IF(G377="안전관리비",#REF!, 0)</f>
        <v>0</v>
      </c>
      <c r="W377">
        <f>IF(G377="품질관리비",#REF!, 0)</f>
        <v>0</v>
      </c>
      <c r="X377">
        <f>IF(G377="작업부산물(철거해체)",#REF!, 0)</f>
        <v>0</v>
      </c>
      <c r="Y377">
        <f>IF(G377="사용자항목6",#REF!, 0)</f>
        <v>0</v>
      </c>
      <c r="Z377">
        <f>IF(G377="사용자항목7",#REF!, 0)</f>
        <v>0</v>
      </c>
      <c r="AA377">
        <f>IF(G377="사용자항목8",#REF!, 0)</f>
        <v>0</v>
      </c>
      <c r="AB377">
        <f>IF(G377="사용자항목9",#REF!, 0)</f>
        <v>0</v>
      </c>
      <c r="AC377">
        <f>IF(G377="사용자항목10",#REF!, 0)</f>
        <v>0</v>
      </c>
      <c r="AD377">
        <f>IF(G377="사용자항목11",#REF!, 0)</f>
        <v>0</v>
      </c>
      <c r="AE377">
        <f>IF(G377="사용자항목12",#REF!, 0)</f>
        <v>0</v>
      </c>
      <c r="AF377">
        <f>IF(G377="사용자항목13",#REF!, 0)</f>
        <v>0</v>
      </c>
      <c r="AG377">
        <f>IF(G377="사용자항목14",#REF!, 0)</f>
        <v>0</v>
      </c>
      <c r="AH377">
        <f>IF(G377="사용자항목15",#REF!, 0)</f>
        <v>0</v>
      </c>
      <c r="AI377">
        <f>IF(G377="사용자항목16",#REF!, 0)</f>
        <v>0</v>
      </c>
      <c r="AJ377">
        <f>IF(G377="사용자항목17",#REF!, 0)</f>
        <v>0</v>
      </c>
      <c r="AK377">
        <f>IF(G377="사용자항목18",#REF!, 0)</f>
        <v>0</v>
      </c>
      <c r="AL377">
        <f>IF(G377="사용자항목19",#REF!, 0)</f>
        <v>0</v>
      </c>
    </row>
    <row r="378" spans="1:42" ht="23.1" customHeight="1" x14ac:dyDescent="0.3">
      <c r="A378" s="5" t="s">
        <v>118</v>
      </c>
      <c r="B378" s="5" t="s">
        <v>120</v>
      </c>
      <c r="C378" s="7" t="s">
        <v>71</v>
      </c>
      <c r="D378" s="8">
        <v>37</v>
      </c>
      <c r="F378" t="str">
        <f>""</f>
        <v/>
      </c>
      <c r="G378" s="1" t="s">
        <v>87</v>
      </c>
      <c r="H378">
        <v>1</v>
      </c>
      <c r="I378" t="e">
        <f>IF(G378="기계경비",#REF!, 0)</f>
        <v>#REF!</v>
      </c>
      <c r="J378">
        <f>IF(G378="운반비",#REF!, 0)</f>
        <v>0</v>
      </c>
      <c r="K378">
        <f>IF(G378="작업부산물",#REF!, 0)</f>
        <v>0</v>
      </c>
      <c r="L378">
        <f>IF(G378="관급",#REF!, 0)</f>
        <v>0</v>
      </c>
      <c r="M378">
        <f>IF(G378="외주비",#REF!, 0)</f>
        <v>0</v>
      </c>
      <c r="N378">
        <f>IF(G378="장비비",#REF!, 0)</f>
        <v>0</v>
      </c>
      <c r="O378">
        <f>IF(G378="폐기물처리비",#REF!, 0)</f>
        <v>0</v>
      </c>
      <c r="P378">
        <f>IF(G378="가설비",#REF!, 0)</f>
        <v>0</v>
      </c>
      <c r="Q378">
        <f>IF(G378="잡비제외분",#REF!, 0)</f>
        <v>0</v>
      </c>
      <c r="R378">
        <f>IF(G378="사급자재대",#REF!, 0)</f>
        <v>0</v>
      </c>
      <c r="S378">
        <f>IF(G378="관급자재대",#REF!, 0)</f>
        <v>0</v>
      </c>
      <c r="T378">
        <f>IF(G378="관급자 관급 자재대",#REF!, 0)</f>
        <v>0</v>
      </c>
      <c r="U378">
        <f>IF(G378="사용자항목2",#REF!, 0)</f>
        <v>0</v>
      </c>
      <c r="V378">
        <f>IF(G378="안전관리비",#REF!, 0)</f>
        <v>0</v>
      </c>
      <c r="W378">
        <f>IF(G378="품질관리비",#REF!, 0)</f>
        <v>0</v>
      </c>
      <c r="X378">
        <f>IF(G378="작업부산물(철거해체)",#REF!, 0)</f>
        <v>0</v>
      </c>
      <c r="Y378">
        <f>IF(G378="사용자항목6",#REF!, 0)</f>
        <v>0</v>
      </c>
      <c r="Z378">
        <f>IF(G378="사용자항목7",#REF!, 0)</f>
        <v>0</v>
      </c>
      <c r="AA378">
        <f>IF(G378="사용자항목8",#REF!, 0)</f>
        <v>0</v>
      </c>
      <c r="AB378">
        <f>IF(G378="사용자항목9",#REF!, 0)</f>
        <v>0</v>
      </c>
      <c r="AC378">
        <f>IF(G378="사용자항목10",#REF!, 0)</f>
        <v>0</v>
      </c>
      <c r="AD378">
        <f>IF(G378="사용자항목11",#REF!, 0)</f>
        <v>0</v>
      </c>
      <c r="AE378">
        <f>IF(G378="사용자항목12",#REF!, 0)</f>
        <v>0</v>
      </c>
      <c r="AF378">
        <f>IF(G378="사용자항목13",#REF!, 0)</f>
        <v>0</v>
      </c>
      <c r="AG378">
        <f>IF(G378="사용자항목14",#REF!, 0)</f>
        <v>0</v>
      </c>
      <c r="AH378">
        <f>IF(G378="사용자항목15",#REF!, 0)</f>
        <v>0</v>
      </c>
      <c r="AI378">
        <f>IF(G378="사용자항목16",#REF!, 0)</f>
        <v>0</v>
      </c>
      <c r="AJ378">
        <f>IF(G378="사용자항목17",#REF!, 0)</f>
        <v>0</v>
      </c>
      <c r="AK378">
        <f>IF(G378="사용자항목18",#REF!, 0)</f>
        <v>0</v>
      </c>
      <c r="AL378">
        <f>IF(G378="사용자항목19",#REF!, 0)</f>
        <v>0</v>
      </c>
    </row>
    <row r="379" spans="1:42" ht="23.1" customHeight="1" x14ac:dyDescent="0.3">
      <c r="A379" s="5" t="s">
        <v>244</v>
      </c>
      <c r="B379" s="5" t="s">
        <v>245</v>
      </c>
      <c r="C379" s="7" t="s">
        <v>13</v>
      </c>
      <c r="D379" s="8">
        <v>4.5</v>
      </c>
      <c r="F379" t="str">
        <f>""</f>
        <v/>
      </c>
      <c r="G379" s="1" t="s">
        <v>87</v>
      </c>
      <c r="H379">
        <v>1</v>
      </c>
      <c r="I379" t="e">
        <f>IF(G379="기계경비",#REF!, 0)</f>
        <v>#REF!</v>
      </c>
      <c r="J379">
        <f>IF(G379="운반비",#REF!, 0)</f>
        <v>0</v>
      </c>
      <c r="K379">
        <f>IF(G379="작업부산물",#REF!, 0)</f>
        <v>0</v>
      </c>
      <c r="L379">
        <f>IF(G379="관급",#REF!, 0)</f>
        <v>0</v>
      </c>
      <c r="M379">
        <f>IF(G379="외주비",#REF!, 0)</f>
        <v>0</v>
      </c>
      <c r="N379">
        <f>IF(G379="장비비",#REF!, 0)</f>
        <v>0</v>
      </c>
      <c r="O379">
        <f>IF(G379="폐기물처리비",#REF!, 0)</f>
        <v>0</v>
      </c>
      <c r="P379">
        <f>IF(G379="가설비",#REF!, 0)</f>
        <v>0</v>
      </c>
      <c r="Q379">
        <f>IF(G379="잡비제외분",#REF!, 0)</f>
        <v>0</v>
      </c>
      <c r="R379">
        <f>IF(G379="사급자재대",#REF!, 0)</f>
        <v>0</v>
      </c>
      <c r="S379">
        <f>IF(G379="관급자재대",#REF!, 0)</f>
        <v>0</v>
      </c>
      <c r="T379">
        <f>IF(G379="관급자 관급 자재대",#REF!, 0)</f>
        <v>0</v>
      </c>
      <c r="U379">
        <f>IF(G379="사용자항목2",#REF!, 0)</f>
        <v>0</v>
      </c>
      <c r="V379">
        <f>IF(G379="안전관리비",#REF!, 0)</f>
        <v>0</v>
      </c>
      <c r="W379">
        <f>IF(G379="품질관리비",#REF!, 0)</f>
        <v>0</v>
      </c>
      <c r="X379">
        <f>IF(G379="작업부산물(철거해체)",#REF!, 0)</f>
        <v>0</v>
      </c>
      <c r="Y379">
        <f>IF(G379="사용자항목6",#REF!, 0)</f>
        <v>0</v>
      </c>
      <c r="Z379">
        <f>IF(G379="사용자항목7",#REF!, 0)</f>
        <v>0</v>
      </c>
      <c r="AA379">
        <f>IF(G379="사용자항목8",#REF!, 0)</f>
        <v>0</v>
      </c>
      <c r="AB379">
        <f>IF(G379="사용자항목9",#REF!, 0)</f>
        <v>0</v>
      </c>
      <c r="AC379">
        <f>IF(G379="사용자항목10",#REF!, 0)</f>
        <v>0</v>
      </c>
      <c r="AD379">
        <f>IF(G379="사용자항목11",#REF!, 0)</f>
        <v>0</v>
      </c>
      <c r="AE379">
        <f>IF(G379="사용자항목12",#REF!, 0)</f>
        <v>0</v>
      </c>
      <c r="AF379">
        <f>IF(G379="사용자항목13",#REF!, 0)</f>
        <v>0</v>
      </c>
      <c r="AG379">
        <f>IF(G379="사용자항목14",#REF!, 0)</f>
        <v>0</v>
      </c>
      <c r="AH379">
        <f>IF(G379="사용자항목15",#REF!, 0)</f>
        <v>0</v>
      </c>
      <c r="AI379">
        <f>IF(G379="사용자항목16",#REF!, 0)</f>
        <v>0</v>
      </c>
      <c r="AJ379">
        <f>IF(G379="사용자항목17",#REF!, 0)</f>
        <v>0</v>
      </c>
      <c r="AK379">
        <f>IF(G379="사용자항목18",#REF!, 0)</f>
        <v>0</v>
      </c>
      <c r="AL379">
        <f>IF(G379="사용자항목19",#REF!, 0)</f>
        <v>0</v>
      </c>
    </row>
    <row r="380" spans="1:42" ht="23.1" customHeight="1" x14ac:dyDescent="0.3">
      <c r="A380" s="5" t="s">
        <v>246</v>
      </c>
      <c r="B380" s="5" t="s">
        <v>247</v>
      </c>
      <c r="C380" s="7" t="s">
        <v>122</v>
      </c>
      <c r="D380" s="8">
        <v>1.2</v>
      </c>
      <c r="F380" t="str">
        <f>""</f>
        <v/>
      </c>
      <c r="G380" s="1" t="s">
        <v>87</v>
      </c>
      <c r="H380">
        <v>1</v>
      </c>
      <c r="I380" t="e">
        <f>IF(G380="기계경비",#REF!, 0)</f>
        <v>#REF!</v>
      </c>
      <c r="J380">
        <f>IF(G380="운반비",#REF!, 0)</f>
        <v>0</v>
      </c>
      <c r="K380">
        <f>IF(G380="작업부산물",#REF!, 0)</f>
        <v>0</v>
      </c>
      <c r="L380">
        <f>IF(G380="관급",#REF!, 0)</f>
        <v>0</v>
      </c>
      <c r="M380">
        <f>IF(G380="외주비",#REF!, 0)</f>
        <v>0</v>
      </c>
      <c r="N380">
        <f>IF(G380="장비비",#REF!, 0)</f>
        <v>0</v>
      </c>
      <c r="O380">
        <f>IF(G380="폐기물처리비",#REF!, 0)</f>
        <v>0</v>
      </c>
      <c r="P380">
        <f>IF(G380="가설비",#REF!, 0)</f>
        <v>0</v>
      </c>
      <c r="Q380">
        <f>IF(G380="잡비제외분",#REF!, 0)</f>
        <v>0</v>
      </c>
      <c r="R380">
        <f>IF(G380="사급자재대",#REF!, 0)</f>
        <v>0</v>
      </c>
      <c r="S380">
        <f>IF(G380="관급자재대",#REF!, 0)</f>
        <v>0</v>
      </c>
      <c r="T380">
        <f>IF(G380="관급자 관급 자재대",#REF!, 0)</f>
        <v>0</v>
      </c>
      <c r="U380">
        <f>IF(G380="사용자항목2",#REF!, 0)</f>
        <v>0</v>
      </c>
      <c r="V380">
        <f>IF(G380="안전관리비",#REF!, 0)</f>
        <v>0</v>
      </c>
      <c r="W380">
        <f>IF(G380="품질관리비",#REF!, 0)</f>
        <v>0</v>
      </c>
      <c r="X380">
        <f>IF(G380="작업부산물(철거해체)",#REF!, 0)</f>
        <v>0</v>
      </c>
      <c r="Y380">
        <f>IF(G380="사용자항목6",#REF!, 0)</f>
        <v>0</v>
      </c>
      <c r="Z380">
        <f>IF(G380="사용자항목7",#REF!, 0)</f>
        <v>0</v>
      </c>
      <c r="AA380">
        <f>IF(G380="사용자항목8",#REF!, 0)</f>
        <v>0</v>
      </c>
      <c r="AB380">
        <f>IF(G380="사용자항목9",#REF!, 0)</f>
        <v>0</v>
      </c>
      <c r="AC380">
        <f>IF(G380="사용자항목10",#REF!, 0)</f>
        <v>0</v>
      </c>
      <c r="AD380">
        <f>IF(G380="사용자항목11",#REF!, 0)</f>
        <v>0</v>
      </c>
      <c r="AE380">
        <f>IF(G380="사용자항목12",#REF!, 0)</f>
        <v>0</v>
      </c>
      <c r="AF380">
        <f>IF(G380="사용자항목13",#REF!, 0)</f>
        <v>0</v>
      </c>
      <c r="AG380">
        <f>IF(G380="사용자항목14",#REF!, 0)</f>
        <v>0</v>
      </c>
      <c r="AH380">
        <f>IF(G380="사용자항목15",#REF!, 0)</f>
        <v>0</v>
      </c>
      <c r="AI380">
        <f>IF(G380="사용자항목16",#REF!, 0)</f>
        <v>0</v>
      </c>
      <c r="AJ380">
        <f>IF(G380="사용자항목17",#REF!, 0)</f>
        <v>0</v>
      </c>
      <c r="AK380">
        <f>IF(G380="사용자항목18",#REF!, 0)</f>
        <v>0</v>
      </c>
      <c r="AL380">
        <f>IF(G380="사용자항목19",#REF!, 0)</f>
        <v>0</v>
      </c>
    </row>
    <row r="381" spans="1:42" ht="23.1" customHeight="1" x14ac:dyDescent="0.3">
      <c r="A381" s="5" t="s">
        <v>248</v>
      </c>
      <c r="B381" s="5" t="s">
        <v>249</v>
      </c>
      <c r="C381" s="7" t="s">
        <v>6</v>
      </c>
      <c r="D381" s="8">
        <v>33.5</v>
      </c>
      <c r="F381" t="str">
        <f>""</f>
        <v/>
      </c>
      <c r="G381" s="1" t="s">
        <v>87</v>
      </c>
      <c r="H381">
        <v>1</v>
      </c>
      <c r="I381" t="e">
        <f>IF(G381="기계경비",#REF!, 0)</f>
        <v>#REF!</v>
      </c>
      <c r="J381">
        <f>IF(G381="운반비",#REF!, 0)</f>
        <v>0</v>
      </c>
      <c r="K381">
        <f>IF(G381="작업부산물",#REF!, 0)</f>
        <v>0</v>
      </c>
      <c r="L381">
        <f>IF(G381="관급",#REF!, 0)</f>
        <v>0</v>
      </c>
      <c r="M381">
        <f>IF(G381="외주비",#REF!, 0)</f>
        <v>0</v>
      </c>
      <c r="N381">
        <f>IF(G381="장비비",#REF!, 0)</f>
        <v>0</v>
      </c>
      <c r="O381">
        <f>IF(G381="폐기물처리비",#REF!, 0)</f>
        <v>0</v>
      </c>
      <c r="P381">
        <f>IF(G381="가설비",#REF!, 0)</f>
        <v>0</v>
      </c>
      <c r="Q381">
        <f>IF(G381="잡비제외분",#REF!, 0)</f>
        <v>0</v>
      </c>
      <c r="R381">
        <f>IF(G381="사급자재대",#REF!, 0)</f>
        <v>0</v>
      </c>
      <c r="S381">
        <f>IF(G381="관급자재대",#REF!, 0)</f>
        <v>0</v>
      </c>
      <c r="T381">
        <f>IF(G381="관급자 관급 자재대",#REF!, 0)</f>
        <v>0</v>
      </c>
      <c r="U381">
        <f>IF(G381="사용자항목2",#REF!, 0)</f>
        <v>0</v>
      </c>
      <c r="V381">
        <f>IF(G381="안전관리비",#REF!, 0)</f>
        <v>0</v>
      </c>
      <c r="W381">
        <f>IF(G381="품질관리비",#REF!, 0)</f>
        <v>0</v>
      </c>
      <c r="X381">
        <f>IF(G381="작업부산물(철거해체)",#REF!, 0)</f>
        <v>0</v>
      </c>
      <c r="Y381">
        <f>IF(G381="사용자항목6",#REF!, 0)</f>
        <v>0</v>
      </c>
      <c r="Z381">
        <f>IF(G381="사용자항목7",#REF!, 0)</f>
        <v>0</v>
      </c>
      <c r="AA381">
        <f>IF(G381="사용자항목8",#REF!, 0)</f>
        <v>0</v>
      </c>
      <c r="AB381">
        <f>IF(G381="사용자항목9",#REF!, 0)</f>
        <v>0</v>
      </c>
      <c r="AC381">
        <f>IF(G381="사용자항목10",#REF!, 0)</f>
        <v>0</v>
      </c>
      <c r="AD381">
        <f>IF(G381="사용자항목11",#REF!, 0)</f>
        <v>0</v>
      </c>
      <c r="AE381">
        <f>IF(G381="사용자항목12",#REF!, 0)</f>
        <v>0</v>
      </c>
      <c r="AF381">
        <f>IF(G381="사용자항목13",#REF!, 0)</f>
        <v>0</v>
      </c>
      <c r="AG381">
        <f>IF(G381="사용자항목14",#REF!, 0)</f>
        <v>0</v>
      </c>
      <c r="AH381">
        <f>IF(G381="사용자항목15",#REF!, 0)</f>
        <v>0</v>
      </c>
      <c r="AI381">
        <f>IF(G381="사용자항목16",#REF!, 0)</f>
        <v>0</v>
      </c>
      <c r="AJ381">
        <f>IF(G381="사용자항목17",#REF!, 0)</f>
        <v>0</v>
      </c>
      <c r="AK381">
        <f>IF(G381="사용자항목18",#REF!, 0)</f>
        <v>0</v>
      </c>
      <c r="AL381">
        <f>IF(G381="사용자항목19",#REF!, 0)</f>
        <v>0</v>
      </c>
      <c r="AP381" s="1" t="s">
        <v>10</v>
      </c>
    </row>
    <row r="382" spans="1:42" ht="23.1" customHeight="1" x14ac:dyDescent="0.3">
      <c r="A382" s="5" t="s">
        <v>133</v>
      </c>
      <c r="B382" s="5" t="s">
        <v>250</v>
      </c>
      <c r="C382" s="7" t="s">
        <v>92</v>
      </c>
      <c r="D382" s="8">
        <v>5</v>
      </c>
      <c r="F382" t="str">
        <f>""</f>
        <v/>
      </c>
      <c r="G382" s="1" t="s">
        <v>87</v>
      </c>
      <c r="H382">
        <v>1</v>
      </c>
      <c r="I382" t="e">
        <f>IF(G382="기계경비",#REF!, 0)</f>
        <v>#REF!</v>
      </c>
      <c r="J382">
        <f>IF(G382="운반비",#REF!, 0)</f>
        <v>0</v>
      </c>
      <c r="K382">
        <f>IF(G382="작업부산물",#REF!, 0)</f>
        <v>0</v>
      </c>
      <c r="L382">
        <f>IF(G382="관급",#REF!, 0)</f>
        <v>0</v>
      </c>
      <c r="M382">
        <f>IF(G382="외주비",#REF!, 0)</f>
        <v>0</v>
      </c>
      <c r="N382">
        <f>IF(G382="장비비",#REF!, 0)</f>
        <v>0</v>
      </c>
      <c r="O382">
        <f>IF(G382="폐기물처리비",#REF!, 0)</f>
        <v>0</v>
      </c>
      <c r="P382">
        <f>IF(G382="가설비",#REF!, 0)</f>
        <v>0</v>
      </c>
      <c r="Q382">
        <f>IF(G382="잡비제외분",#REF!, 0)</f>
        <v>0</v>
      </c>
      <c r="R382">
        <f>IF(G382="사급자재대",#REF!, 0)</f>
        <v>0</v>
      </c>
      <c r="S382">
        <f>IF(G382="관급자재대",#REF!, 0)</f>
        <v>0</v>
      </c>
      <c r="T382">
        <f>IF(G382="관급자 관급 자재대",#REF!, 0)</f>
        <v>0</v>
      </c>
      <c r="U382">
        <f>IF(G382="사용자항목2",#REF!, 0)</f>
        <v>0</v>
      </c>
      <c r="V382">
        <f>IF(G382="안전관리비",#REF!, 0)</f>
        <v>0</v>
      </c>
      <c r="W382">
        <f>IF(G382="품질관리비",#REF!, 0)</f>
        <v>0</v>
      </c>
      <c r="X382">
        <f>IF(G382="작업부산물(철거해체)",#REF!, 0)</f>
        <v>0</v>
      </c>
      <c r="Y382">
        <f>IF(G382="사용자항목6",#REF!, 0)</f>
        <v>0</v>
      </c>
      <c r="Z382">
        <f>IF(G382="사용자항목7",#REF!, 0)</f>
        <v>0</v>
      </c>
      <c r="AA382">
        <f>IF(G382="사용자항목8",#REF!, 0)</f>
        <v>0</v>
      </c>
      <c r="AB382">
        <f>IF(G382="사용자항목9",#REF!, 0)</f>
        <v>0</v>
      </c>
      <c r="AC382">
        <f>IF(G382="사용자항목10",#REF!, 0)</f>
        <v>0</v>
      </c>
      <c r="AD382">
        <f>IF(G382="사용자항목11",#REF!, 0)</f>
        <v>0</v>
      </c>
      <c r="AE382">
        <f>IF(G382="사용자항목12",#REF!, 0)</f>
        <v>0</v>
      </c>
      <c r="AF382">
        <f>IF(G382="사용자항목13",#REF!, 0)</f>
        <v>0</v>
      </c>
      <c r="AG382">
        <f>IF(G382="사용자항목14",#REF!, 0)</f>
        <v>0</v>
      </c>
      <c r="AH382">
        <f>IF(G382="사용자항목15",#REF!, 0)</f>
        <v>0</v>
      </c>
      <c r="AI382">
        <f>IF(G382="사용자항목16",#REF!, 0)</f>
        <v>0</v>
      </c>
      <c r="AJ382">
        <f>IF(G382="사용자항목17",#REF!, 0)</f>
        <v>0</v>
      </c>
      <c r="AK382">
        <f>IF(G382="사용자항목18",#REF!, 0)</f>
        <v>0</v>
      </c>
      <c r="AL382">
        <f>IF(G382="사용자항목19",#REF!, 0)</f>
        <v>0</v>
      </c>
    </row>
    <row r="383" spans="1:42" ht="23.1" customHeight="1" x14ac:dyDescent="0.3">
      <c r="A383" s="5" t="s">
        <v>251</v>
      </c>
      <c r="B383" s="5" t="s">
        <v>252</v>
      </c>
      <c r="C383" s="7" t="s">
        <v>92</v>
      </c>
      <c r="D383" s="8">
        <v>48</v>
      </c>
      <c r="F383" t="str">
        <f>""</f>
        <v/>
      </c>
      <c r="G383" s="1" t="s">
        <v>87</v>
      </c>
      <c r="H383">
        <v>1</v>
      </c>
      <c r="I383" t="e">
        <f>IF(G383="기계경비",#REF!, 0)</f>
        <v>#REF!</v>
      </c>
      <c r="J383">
        <f>IF(G383="운반비",#REF!, 0)</f>
        <v>0</v>
      </c>
      <c r="K383">
        <f>IF(G383="작업부산물",#REF!, 0)</f>
        <v>0</v>
      </c>
      <c r="L383">
        <f>IF(G383="관급",#REF!, 0)</f>
        <v>0</v>
      </c>
      <c r="M383">
        <f>IF(G383="외주비",#REF!, 0)</f>
        <v>0</v>
      </c>
      <c r="N383">
        <f>IF(G383="장비비",#REF!, 0)</f>
        <v>0</v>
      </c>
      <c r="O383">
        <f>IF(G383="폐기물처리비",#REF!, 0)</f>
        <v>0</v>
      </c>
      <c r="P383">
        <f>IF(G383="가설비",#REF!, 0)</f>
        <v>0</v>
      </c>
      <c r="Q383">
        <f>IF(G383="잡비제외분",#REF!, 0)</f>
        <v>0</v>
      </c>
      <c r="R383">
        <f>IF(G383="사급자재대",#REF!, 0)</f>
        <v>0</v>
      </c>
      <c r="S383">
        <f>IF(G383="관급자재대",#REF!, 0)</f>
        <v>0</v>
      </c>
      <c r="T383">
        <f>IF(G383="관급자 관급 자재대",#REF!, 0)</f>
        <v>0</v>
      </c>
      <c r="U383">
        <f>IF(G383="사용자항목2",#REF!, 0)</f>
        <v>0</v>
      </c>
      <c r="V383">
        <f>IF(G383="안전관리비",#REF!, 0)</f>
        <v>0</v>
      </c>
      <c r="W383">
        <f>IF(G383="품질관리비",#REF!, 0)</f>
        <v>0</v>
      </c>
      <c r="X383">
        <f>IF(G383="작업부산물(철거해체)",#REF!, 0)</f>
        <v>0</v>
      </c>
      <c r="Y383">
        <f>IF(G383="사용자항목6",#REF!, 0)</f>
        <v>0</v>
      </c>
      <c r="Z383">
        <f>IF(G383="사용자항목7",#REF!, 0)</f>
        <v>0</v>
      </c>
      <c r="AA383">
        <f>IF(G383="사용자항목8",#REF!, 0)</f>
        <v>0</v>
      </c>
      <c r="AB383">
        <f>IF(G383="사용자항목9",#REF!, 0)</f>
        <v>0</v>
      </c>
      <c r="AC383">
        <f>IF(G383="사용자항목10",#REF!, 0)</f>
        <v>0</v>
      </c>
      <c r="AD383">
        <f>IF(G383="사용자항목11",#REF!, 0)</f>
        <v>0</v>
      </c>
      <c r="AE383">
        <f>IF(G383="사용자항목12",#REF!, 0)</f>
        <v>0</v>
      </c>
      <c r="AF383">
        <f>IF(G383="사용자항목13",#REF!, 0)</f>
        <v>0</v>
      </c>
      <c r="AG383">
        <f>IF(G383="사용자항목14",#REF!, 0)</f>
        <v>0</v>
      </c>
      <c r="AH383">
        <f>IF(G383="사용자항목15",#REF!, 0)</f>
        <v>0</v>
      </c>
      <c r="AI383">
        <f>IF(G383="사용자항목16",#REF!, 0)</f>
        <v>0</v>
      </c>
      <c r="AJ383">
        <f>IF(G383="사용자항목17",#REF!, 0)</f>
        <v>0</v>
      </c>
      <c r="AK383">
        <f>IF(G383="사용자항목18",#REF!, 0)</f>
        <v>0</v>
      </c>
      <c r="AL383">
        <f>IF(G383="사용자항목19",#REF!, 0)</f>
        <v>0</v>
      </c>
    </row>
    <row r="384" spans="1:42" ht="23.1" customHeight="1" x14ac:dyDescent="0.3">
      <c r="A384" s="5" t="s">
        <v>253</v>
      </c>
      <c r="B384" s="5" t="s">
        <v>252</v>
      </c>
      <c r="C384" s="7" t="s">
        <v>92</v>
      </c>
      <c r="D384" s="8">
        <v>96</v>
      </c>
      <c r="F384" t="str">
        <f>""</f>
        <v/>
      </c>
      <c r="G384" s="1" t="s">
        <v>87</v>
      </c>
      <c r="H384">
        <v>1</v>
      </c>
      <c r="I384" t="e">
        <f>IF(G384="기계경비",#REF!, 0)</f>
        <v>#REF!</v>
      </c>
      <c r="J384">
        <f>IF(G384="운반비",#REF!, 0)</f>
        <v>0</v>
      </c>
      <c r="K384">
        <f>IF(G384="작업부산물",#REF!, 0)</f>
        <v>0</v>
      </c>
      <c r="L384">
        <f>IF(G384="관급",#REF!, 0)</f>
        <v>0</v>
      </c>
      <c r="M384">
        <f>IF(G384="외주비",#REF!, 0)</f>
        <v>0</v>
      </c>
      <c r="N384">
        <f>IF(G384="장비비",#REF!, 0)</f>
        <v>0</v>
      </c>
      <c r="O384">
        <f>IF(G384="폐기물처리비",#REF!, 0)</f>
        <v>0</v>
      </c>
      <c r="P384">
        <f>IF(G384="가설비",#REF!, 0)</f>
        <v>0</v>
      </c>
      <c r="Q384">
        <f>IF(G384="잡비제외분",#REF!, 0)</f>
        <v>0</v>
      </c>
      <c r="R384">
        <f>IF(G384="사급자재대",#REF!, 0)</f>
        <v>0</v>
      </c>
      <c r="S384">
        <f>IF(G384="관급자재대",#REF!, 0)</f>
        <v>0</v>
      </c>
      <c r="T384">
        <f>IF(G384="관급자 관급 자재대",#REF!, 0)</f>
        <v>0</v>
      </c>
      <c r="U384">
        <f>IF(G384="사용자항목2",#REF!, 0)</f>
        <v>0</v>
      </c>
      <c r="V384">
        <f>IF(G384="안전관리비",#REF!, 0)</f>
        <v>0</v>
      </c>
      <c r="W384">
        <f>IF(G384="품질관리비",#REF!, 0)</f>
        <v>0</v>
      </c>
      <c r="X384">
        <f>IF(G384="작업부산물(철거해체)",#REF!, 0)</f>
        <v>0</v>
      </c>
      <c r="Y384">
        <f>IF(G384="사용자항목6",#REF!, 0)</f>
        <v>0</v>
      </c>
      <c r="Z384">
        <f>IF(G384="사용자항목7",#REF!, 0)</f>
        <v>0</v>
      </c>
      <c r="AA384">
        <f>IF(G384="사용자항목8",#REF!, 0)</f>
        <v>0</v>
      </c>
      <c r="AB384">
        <f>IF(G384="사용자항목9",#REF!, 0)</f>
        <v>0</v>
      </c>
      <c r="AC384">
        <f>IF(G384="사용자항목10",#REF!, 0)</f>
        <v>0</v>
      </c>
      <c r="AD384">
        <f>IF(G384="사용자항목11",#REF!, 0)</f>
        <v>0</v>
      </c>
      <c r="AE384">
        <f>IF(G384="사용자항목12",#REF!, 0)</f>
        <v>0</v>
      </c>
      <c r="AF384">
        <f>IF(G384="사용자항목13",#REF!, 0)</f>
        <v>0</v>
      </c>
      <c r="AG384">
        <f>IF(G384="사용자항목14",#REF!, 0)</f>
        <v>0</v>
      </c>
      <c r="AH384">
        <f>IF(G384="사용자항목15",#REF!, 0)</f>
        <v>0</v>
      </c>
      <c r="AI384">
        <f>IF(G384="사용자항목16",#REF!, 0)</f>
        <v>0</v>
      </c>
      <c r="AJ384">
        <f>IF(G384="사용자항목17",#REF!, 0)</f>
        <v>0</v>
      </c>
      <c r="AK384">
        <f>IF(G384="사용자항목18",#REF!, 0)</f>
        <v>0</v>
      </c>
      <c r="AL384">
        <f>IF(G384="사용자항목19",#REF!, 0)</f>
        <v>0</v>
      </c>
    </row>
    <row r="385" spans="1:42" ht="23.1" customHeight="1" x14ac:dyDescent="0.3">
      <c r="A385" s="5" t="s">
        <v>116</v>
      </c>
      <c r="B385" s="5" t="s">
        <v>121</v>
      </c>
      <c r="C385" s="7" t="s">
        <v>5</v>
      </c>
      <c r="D385" s="8">
        <v>49.8</v>
      </c>
      <c r="F385" t="str">
        <f>""</f>
        <v/>
      </c>
      <c r="G385" s="1" t="s">
        <v>87</v>
      </c>
      <c r="H385">
        <v>1</v>
      </c>
      <c r="I385" t="e">
        <f>IF(G385="기계경비",#REF!, 0)</f>
        <v>#REF!</v>
      </c>
      <c r="J385">
        <f>IF(G385="운반비",#REF!, 0)</f>
        <v>0</v>
      </c>
      <c r="K385">
        <f>IF(G385="작업부산물",#REF!, 0)</f>
        <v>0</v>
      </c>
      <c r="L385">
        <f>IF(G385="관급",#REF!, 0)</f>
        <v>0</v>
      </c>
      <c r="M385">
        <f>IF(G385="외주비",#REF!, 0)</f>
        <v>0</v>
      </c>
      <c r="N385">
        <f>IF(G385="장비비",#REF!, 0)</f>
        <v>0</v>
      </c>
      <c r="O385">
        <f>IF(G385="폐기물처리비",#REF!, 0)</f>
        <v>0</v>
      </c>
      <c r="P385">
        <f>IF(G385="가설비",#REF!, 0)</f>
        <v>0</v>
      </c>
      <c r="Q385">
        <f>IF(G385="잡비제외분",#REF!, 0)</f>
        <v>0</v>
      </c>
      <c r="R385">
        <f>IF(G385="사급자재대",#REF!, 0)</f>
        <v>0</v>
      </c>
      <c r="S385">
        <f>IF(G385="관급자재대",#REF!, 0)</f>
        <v>0</v>
      </c>
      <c r="T385">
        <f>IF(G385="관급자 관급 자재대",#REF!, 0)</f>
        <v>0</v>
      </c>
      <c r="U385">
        <f>IF(G385="사용자항목2",#REF!, 0)</f>
        <v>0</v>
      </c>
      <c r="V385">
        <f>IF(G385="안전관리비",#REF!, 0)</f>
        <v>0</v>
      </c>
      <c r="W385">
        <f>IF(G385="품질관리비",#REF!, 0)</f>
        <v>0</v>
      </c>
      <c r="X385">
        <f>IF(G385="작업부산물(철거해체)",#REF!, 0)</f>
        <v>0</v>
      </c>
      <c r="Y385">
        <f>IF(G385="사용자항목6",#REF!, 0)</f>
        <v>0</v>
      </c>
      <c r="Z385">
        <f>IF(G385="사용자항목7",#REF!, 0)</f>
        <v>0</v>
      </c>
      <c r="AA385">
        <f>IF(G385="사용자항목8",#REF!, 0)</f>
        <v>0</v>
      </c>
      <c r="AB385">
        <f>IF(G385="사용자항목9",#REF!, 0)</f>
        <v>0</v>
      </c>
      <c r="AC385">
        <f>IF(G385="사용자항목10",#REF!, 0)</f>
        <v>0</v>
      </c>
      <c r="AD385">
        <f>IF(G385="사용자항목11",#REF!, 0)</f>
        <v>0</v>
      </c>
      <c r="AE385">
        <f>IF(G385="사용자항목12",#REF!, 0)</f>
        <v>0</v>
      </c>
      <c r="AF385">
        <f>IF(G385="사용자항목13",#REF!, 0)</f>
        <v>0</v>
      </c>
      <c r="AG385">
        <f>IF(G385="사용자항목14",#REF!, 0)</f>
        <v>0</v>
      </c>
      <c r="AH385">
        <f>IF(G385="사용자항목15",#REF!, 0)</f>
        <v>0</v>
      </c>
      <c r="AI385">
        <f>IF(G385="사용자항목16",#REF!, 0)</f>
        <v>0</v>
      </c>
      <c r="AJ385">
        <f>IF(G385="사용자항목17",#REF!, 0)</f>
        <v>0</v>
      </c>
      <c r="AK385">
        <f>IF(G385="사용자항목18",#REF!, 0)</f>
        <v>0</v>
      </c>
      <c r="AL385">
        <f>IF(G385="사용자항목19",#REF!, 0)</f>
        <v>0</v>
      </c>
    </row>
    <row r="386" spans="1:42" ht="23.1" customHeight="1" x14ac:dyDescent="0.3">
      <c r="A386" s="5" t="s">
        <v>254</v>
      </c>
      <c r="B386" s="5" t="s">
        <v>255</v>
      </c>
      <c r="C386" s="7" t="s">
        <v>71</v>
      </c>
      <c r="D386" s="8">
        <v>70</v>
      </c>
      <c r="F386" t="str">
        <f>""</f>
        <v/>
      </c>
      <c r="G386" s="1" t="s">
        <v>87</v>
      </c>
      <c r="H386">
        <v>1</v>
      </c>
      <c r="I386" t="e">
        <f>IF(G386="기계경비",#REF!, 0)</f>
        <v>#REF!</v>
      </c>
      <c r="J386">
        <f>IF(G386="운반비",#REF!, 0)</f>
        <v>0</v>
      </c>
      <c r="K386">
        <f>IF(G386="작업부산물",#REF!, 0)</f>
        <v>0</v>
      </c>
      <c r="L386">
        <f>IF(G386="관급",#REF!, 0)</f>
        <v>0</v>
      </c>
      <c r="M386">
        <f>IF(G386="외주비",#REF!, 0)</f>
        <v>0</v>
      </c>
      <c r="N386">
        <f>IF(G386="장비비",#REF!, 0)</f>
        <v>0</v>
      </c>
      <c r="O386">
        <f>IF(G386="폐기물처리비",#REF!, 0)</f>
        <v>0</v>
      </c>
      <c r="P386">
        <f>IF(G386="가설비",#REF!, 0)</f>
        <v>0</v>
      </c>
      <c r="Q386">
        <f>IF(G386="잡비제외분",#REF!, 0)</f>
        <v>0</v>
      </c>
      <c r="R386">
        <f>IF(G386="사급자재대",#REF!, 0)</f>
        <v>0</v>
      </c>
      <c r="S386">
        <f>IF(G386="관급자재대",#REF!, 0)</f>
        <v>0</v>
      </c>
      <c r="T386">
        <f>IF(G386="관급자 관급 자재대",#REF!, 0)</f>
        <v>0</v>
      </c>
      <c r="U386">
        <f>IF(G386="사용자항목2",#REF!, 0)</f>
        <v>0</v>
      </c>
      <c r="V386">
        <f>IF(G386="안전관리비",#REF!, 0)</f>
        <v>0</v>
      </c>
      <c r="W386">
        <f>IF(G386="품질관리비",#REF!, 0)</f>
        <v>0</v>
      </c>
      <c r="X386">
        <f>IF(G386="작업부산물(철거해체)",#REF!, 0)</f>
        <v>0</v>
      </c>
      <c r="Y386">
        <f>IF(G386="사용자항목6",#REF!, 0)</f>
        <v>0</v>
      </c>
      <c r="Z386">
        <f>IF(G386="사용자항목7",#REF!, 0)</f>
        <v>0</v>
      </c>
      <c r="AA386">
        <f>IF(G386="사용자항목8",#REF!, 0)</f>
        <v>0</v>
      </c>
      <c r="AB386">
        <f>IF(G386="사용자항목9",#REF!, 0)</f>
        <v>0</v>
      </c>
      <c r="AC386">
        <f>IF(G386="사용자항목10",#REF!, 0)</f>
        <v>0</v>
      </c>
      <c r="AD386">
        <f>IF(G386="사용자항목11",#REF!, 0)</f>
        <v>0</v>
      </c>
      <c r="AE386">
        <f>IF(G386="사용자항목12",#REF!, 0)</f>
        <v>0</v>
      </c>
      <c r="AF386">
        <f>IF(G386="사용자항목13",#REF!, 0)</f>
        <v>0</v>
      </c>
      <c r="AG386">
        <f>IF(G386="사용자항목14",#REF!, 0)</f>
        <v>0</v>
      </c>
      <c r="AH386">
        <f>IF(G386="사용자항목15",#REF!, 0)</f>
        <v>0</v>
      </c>
      <c r="AI386">
        <f>IF(G386="사용자항목16",#REF!, 0)</f>
        <v>0</v>
      </c>
      <c r="AJ386">
        <f>IF(G386="사용자항목17",#REF!, 0)</f>
        <v>0</v>
      </c>
      <c r="AK386">
        <f>IF(G386="사용자항목18",#REF!, 0)</f>
        <v>0</v>
      </c>
      <c r="AL386">
        <f>IF(G386="사용자항목19",#REF!, 0)</f>
        <v>0</v>
      </c>
    </row>
    <row r="387" spans="1:42" ht="23.1" customHeight="1" x14ac:dyDescent="0.3">
      <c r="A387" s="5" t="s">
        <v>256</v>
      </c>
      <c r="B387" s="5" t="s">
        <v>257</v>
      </c>
      <c r="C387" s="7" t="s">
        <v>6</v>
      </c>
      <c r="D387" s="8">
        <v>192</v>
      </c>
      <c r="F387" t="str">
        <f>""</f>
        <v/>
      </c>
      <c r="G387" s="1" t="s">
        <v>87</v>
      </c>
      <c r="H387">
        <v>1</v>
      </c>
      <c r="I387" t="e">
        <f>IF(G387="기계경비",#REF!, 0)</f>
        <v>#REF!</v>
      </c>
      <c r="J387">
        <f>IF(G387="운반비",#REF!, 0)</f>
        <v>0</v>
      </c>
      <c r="K387">
        <f>IF(G387="작업부산물",#REF!, 0)</f>
        <v>0</v>
      </c>
      <c r="L387">
        <f>IF(G387="관급",#REF!, 0)</f>
        <v>0</v>
      </c>
      <c r="M387">
        <f>IF(G387="외주비",#REF!, 0)</f>
        <v>0</v>
      </c>
      <c r="N387">
        <f>IF(G387="장비비",#REF!, 0)</f>
        <v>0</v>
      </c>
      <c r="O387">
        <f>IF(G387="폐기물처리비",#REF!, 0)</f>
        <v>0</v>
      </c>
      <c r="P387">
        <f>IF(G387="가설비",#REF!, 0)</f>
        <v>0</v>
      </c>
      <c r="Q387">
        <f>IF(G387="잡비제외분",#REF!, 0)</f>
        <v>0</v>
      </c>
      <c r="R387">
        <f>IF(G387="사급자재대",#REF!, 0)</f>
        <v>0</v>
      </c>
      <c r="S387">
        <f>IF(G387="관급자재대",#REF!, 0)</f>
        <v>0</v>
      </c>
      <c r="T387">
        <f>IF(G387="관급자 관급 자재대",#REF!, 0)</f>
        <v>0</v>
      </c>
      <c r="U387">
        <f>IF(G387="사용자항목2",#REF!, 0)</f>
        <v>0</v>
      </c>
      <c r="V387">
        <f>IF(G387="안전관리비",#REF!, 0)</f>
        <v>0</v>
      </c>
      <c r="W387">
        <f>IF(G387="품질관리비",#REF!, 0)</f>
        <v>0</v>
      </c>
      <c r="X387">
        <f>IF(G387="작업부산물(철거해체)",#REF!, 0)</f>
        <v>0</v>
      </c>
      <c r="Y387">
        <f>IF(G387="사용자항목6",#REF!, 0)</f>
        <v>0</v>
      </c>
      <c r="Z387">
        <f>IF(G387="사용자항목7",#REF!, 0)</f>
        <v>0</v>
      </c>
      <c r="AA387">
        <f>IF(G387="사용자항목8",#REF!, 0)</f>
        <v>0</v>
      </c>
      <c r="AB387">
        <f>IF(G387="사용자항목9",#REF!, 0)</f>
        <v>0</v>
      </c>
      <c r="AC387">
        <f>IF(G387="사용자항목10",#REF!, 0)</f>
        <v>0</v>
      </c>
      <c r="AD387">
        <f>IF(G387="사용자항목11",#REF!, 0)</f>
        <v>0</v>
      </c>
      <c r="AE387">
        <f>IF(G387="사용자항목12",#REF!, 0)</f>
        <v>0</v>
      </c>
      <c r="AF387">
        <f>IF(G387="사용자항목13",#REF!, 0)</f>
        <v>0</v>
      </c>
      <c r="AG387">
        <f>IF(G387="사용자항목14",#REF!, 0)</f>
        <v>0</v>
      </c>
      <c r="AH387">
        <f>IF(G387="사용자항목15",#REF!, 0)</f>
        <v>0</v>
      </c>
      <c r="AI387">
        <f>IF(G387="사용자항목16",#REF!, 0)</f>
        <v>0</v>
      </c>
      <c r="AJ387">
        <f>IF(G387="사용자항목17",#REF!, 0)</f>
        <v>0</v>
      </c>
      <c r="AK387">
        <f>IF(G387="사용자항목18",#REF!, 0)</f>
        <v>0</v>
      </c>
      <c r="AL387">
        <f>IF(G387="사용자항목19",#REF!, 0)</f>
        <v>0</v>
      </c>
      <c r="AP387" s="1" t="s">
        <v>10</v>
      </c>
    </row>
    <row r="388" spans="1:42" ht="23.1" customHeight="1" x14ac:dyDescent="0.3">
      <c r="A388" s="5" t="s">
        <v>258</v>
      </c>
      <c r="B388" s="5" t="s">
        <v>259</v>
      </c>
      <c r="C388" s="7" t="s">
        <v>71</v>
      </c>
      <c r="D388" s="8">
        <v>450</v>
      </c>
      <c r="F388" t="str">
        <f>""</f>
        <v/>
      </c>
      <c r="G388" s="1" t="s">
        <v>87</v>
      </c>
      <c r="H388">
        <v>1</v>
      </c>
      <c r="I388" t="e">
        <f>IF(G388="기계경비",#REF!, 0)</f>
        <v>#REF!</v>
      </c>
      <c r="J388">
        <f>IF(G388="운반비",#REF!, 0)</f>
        <v>0</v>
      </c>
      <c r="K388">
        <f>IF(G388="작업부산물",#REF!, 0)</f>
        <v>0</v>
      </c>
      <c r="L388">
        <f>IF(G388="관급",#REF!, 0)</f>
        <v>0</v>
      </c>
      <c r="M388">
        <f>IF(G388="외주비",#REF!, 0)</f>
        <v>0</v>
      </c>
      <c r="N388">
        <f>IF(G388="장비비",#REF!, 0)</f>
        <v>0</v>
      </c>
      <c r="O388">
        <f>IF(G388="폐기물처리비",#REF!, 0)</f>
        <v>0</v>
      </c>
      <c r="P388">
        <f>IF(G388="가설비",#REF!, 0)</f>
        <v>0</v>
      </c>
      <c r="Q388">
        <f>IF(G388="잡비제외분",#REF!, 0)</f>
        <v>0</v>
      </c>
      <c r="R388">
        <f>IF(G388="사급자재대",#REF!, 0)</f>
        <v>0</v>
      </c>
      <c r="S388">
        <f>IF(G388="관급자재대",#REF!, 0)</f>
        <v>0</v>
      </c>
      <c r="T388">
        <f>IF(G388="관급자 관급 자재대",#REF!, 0)</f>
        <v>0</v>
      </c>
      <c r="U388">
        <f>IF(G388="사용자항목2",#REF!, 0)</f>
        <v>0</v>
      </c>
      <c r="V388">
        <f>IF(G388="안전관리비",#REF!, 0)</f>
        <v>0</v>
      </c>
      <c r="W388">
        <f>IF(G388="품질관리비",#REF!, 0)</f>
        <v>0</v>
      </c>
      <c r="X388">
        <f>IF(G388="작업부산물(철거해체)",#REF!, 0)</f>
        <v>0</v>
      </c>
      <c r="Y388">
        <f>IF(G388="사용자항목6",#REF!, 0)</f>
        <v>0</v>
      </c>
      <c r="Z388">
        <f>IF(G388="사용자항목7",#REF!, 0)</f>
        <v>0</v>
      </c>
      <c r="AA388">
        <f>IF(G388="사용자항목8",#REF!, 0)</f>
        <v>0</v>
      </c>
      <c r="AB388">
        <f>IF(G388="사용자항목9",#REF!, 0)</f>
        <v>0</v>
      </c>
      <c r="AC388">
        <f>IF(G388="사용자항목10",#REF!, 0)</f>
        <v>0</v>
      </c>
      <c r="AD388">
        <f>IF(G388="사용자항목11",#REF!, 0)</f>
        <v>0</v>
      </c>
      <c r="AE388">
        <f>IF(G388="사용자항목12",#REF!, 0)</f>
        <v>0</v>
      </c>
      <c r="AF388">
        <f>IF(G388="사용자항목13",#REF!, 0)</f>
        <v>0</v>
      </c>
      <c r="AG388">
        <f>IF(G388="사용자항목14",#REF!, 0)</f>
        <v>0</v>
      </c>
      <c r="AH388">
        <f>IF(G388="사용자항목15",#REF!, 0)</f>
        <v>0</v>
      </c>
      <c r="AI388">
        <f>IF(G388="사용자항목16",#REF!, 0)</f>
        <v>0</v>
      </c>
      <c r="AJ388">
        <f>IF(G388="사용자항목17",#REF!, 0)</f>
        <v>0</v>
      </c>
      <c r="AK388">
        <f>IF(G388="사용자항목18",#REF!, 0)</f>
        <v>0</v>
      </c>
      <c r="AL388">
        <f>IF(G388="사용자항목19",#REF!, 0)</f>
        <v>0</v>
      </c>
    </row>
    <row r="389" spans="1:42" ht="23.1" customHeight="1" x14ac:dyDescent="0.3">
      <c r="A389" s="5" t="s">
        <v>77</v>
      </c>
      <c r="B389" s="5" t="s">
        <v>78</v>
      </c>
      <c r="C389" s="7" t="s">
        <v>27</v>
      </c>
      <c r="D389" s="8">
        <v>415.8</v>
      </c>
      <c r="F389" t="str">
        <f>"03"</f>
        <v>03</v>
      </c>
      <c r="G389" s="1" t="s">
        <v>87</v>
      </c>
      <c r="H389">
        <v>1</v>
      </c>
      <c r="I389" t="e">
        <f>IF(G389="기계경비",#REF!, 0)</f>
        <v>#REF!</v>
      </c>
      <c r="J389">
        <f>IF(G389="운반비",#REF!, 0)</f>
        <v>0</v>
      </c>
      <c r="K389">
        <f>IF(G389="작업부산물",#REF!, 0)</f>
        <v>0</v>
      </c>
      <c r="L389">
        <f>IF(G389="관급",#REF!, 0)</f>
        <v>0</v>
      </c>
      <c r="M389">
        <f>IF(G389="외주비",#REF!, 0)</f>
        <v>0</v>
      </c>
      <c r="N389">
        <f>IF(G389="장비비",#REF!, 0)</f>
        <v>0</v>
      </c>
      <c r="O389">
        <f>IF(G389="폐기물처리비",#REF!, 0)</f>
        <v>0</v>
      </c>
      <c r="P389">
        <f>IF(G389="가설비",#REF!, 0)</f>
        <v>0</v>
      </c>
      <c r="Q389">
        <f>IF(G389="잡비제외분",#REF!, 0)</f>
        <v>0</v>
      </c>
      <c r="R389">
        <f>IF(G389="사급자재대",#REF!, 0)</f>
        <v>0</v>
      </c>
      <c r="S389">
        <f>IF(G389="관급자재대",#REF!, 0)</f>
        <v>0</v>
      </c>
      <c r="T389">
        <f>IF(G389="관급자 관급 자재대",#REF!, 0)</f>
        <v>0</v>
      </c>
      <c r="U389">
        <f>IF(G389="사용자항목2",#REF!, 0)</f>
        <v>0</v>
      </c>
      <c r="V389">
        <f>IF(G389="안전관리비",#REF!, 0)</f>
        <v>0</v>
      </c>
      <c r="W389">
        <f>IF(G389="품질관리비",#REF!, 0)</f>
        <v>0</v>
      </c>
      <c r="X389">
        <f>IF(G389="작업부산물(철거해체)",#REF!, 0)</f>
        <v>0</v>
      </c>
      <c r="Y389">
        <f>IF(G389="사용자항목6",#REF!, 0)</f>
        <v>0</v>
      </c>
      <c r="Z389">
        <f>IF(G389="사용자항목7",#REF!, 0)</f>
        <v>0</v>
      </c>
      <c r="AA389">
        <f>IF(G389="사용자항목8",#REF!, 0)</f>
        <v>0</v>
      </c>
      <c r="AB389">
        <f>IF(G389="사용자항목9",#REF!, 0)</f>
        <v>0</v>
      </c>
      <c r="AC389">
        <f>IF(G389="사용자항목10",#REF!, 0)</f>
        <v>0</v>
      </c>
      <c r="AD389">
        <f>IF(G389="사용자항목11",#REF!, 0)</f>
        <v>0</v>
      </c>
      <c r="AE389">
        <f>IF(G389="사용자항목12",#REF!, 0)</f>
        <v>0</v>
      </c>
      <c r="AF389">
        <f>IF(G389="사용자항목13",#REF!, 0)</f>
        <v>0</v>
      </c>
      <c r="AG389">
        <f>IF(G389="사용자항목14",#REF!, 0)</f>
        <v>0</v>
      </c>
      <c r="AH389">
        <f>IF(G389="사용자항목15",#REF!, 0)</f>
        <v>0</v>
      </c>
      <c r="AI389">
        <f>IF(G389="사용자항목16",#REF!, 0)</f>
        <v>0</v>
      </c>
      <c r="AJ389">
        <f>IF(G389="사용자항목17",#REF!, 0)</f>
        <v>0</v>
      </c>
      <c r="AK389">
        <f>IF(G389="사용자항목18",#REF!, 0)</f>
        <v>0</v>
      </c>
      <c r="AL389">
        <f>IF(G389="사용자항목19",#REF!, 0)</f>
        <v>0</v>
      </c>
    </row>
    <row r="390" spans="1:42" ht="23.1" customHeight="1" x14ac:dyDescent="0.3">
      <c r="A390" s="6"/>
      <c r="B390" s="6"/>
      <c r="C390" s="13"/>
      <c r="D390" s="8"/>
    </row>
    <row r="391" spans="1:42" ht="23.1" customHeight="1" x14ac:dyDescent="0.3">
      <c r="A391" s="6"/>
      <c r="B391" s="6"/>
      <c r="C391" s="13"/>
      <c r="D391" s="8"/>
    </row>
    <row r="392" spans="1:42" ht="23.1" customHeight="1" x14ac:dyDescent="0.3">
      <c r="A392" s="6"/>
      <c r="B392" s="6"/>
      <c r="C392" s="13"/>
      <c r="D392" s="8"/>
    </row>
    <row r="393" spans="1:42" ht="23.1" customHeight="1" x14ac:dyDescent="0.3">
      <c r="A393" s="6"/>
      <c r="B393" s="6"/>
      <c r="C393" s="13"/>
      <c r="D393" s="8"/>
    </row>
    <row r="394" spans="1:42" ht="23.1" customHeight="1" x14ac:dyDescent="0.3">
      <c r="A394" s="6"/>
      <c r="B394" s="6"/>
      <c r="C394" s="13"/>
      <c r="D394" s="8"/>
    </row>
    <row r="395" spans="1:42" ht="23.1" customHeight="1" x14ac:dyDescent="0.3">
      <c r="A395" s="6"/>
      <c r="B395" s="6"/>
      <c r="C395" s="13"/>
      <c r="D395" s="8"/>
    </row>
    <row r="396" spans="1:42" ht="23.1" customHeight="1" x14ac:dyDescent="0.3">
      <c r="A396" s="6"/>
      <c r="B396" s="6"/>
      <c r="C396" s="13"/>
      <c r="D396" s="8"/>
    </row>
    <row r="397" spans="1:42" ht="23.1" customHeight="1" x14ac:dyDescent="0.3">
      <c r="A397" s="6"/>
      <c r="B397" s="6"/>
      <c r="C397" s="13"/>
      <c r="D397" s="8"/>
    </row>
    <row r="398" spans="1:42" ht="23.1" customHeight="1" x14ac:dyDescent="0.3">
      <c r="A398" s="6"/>
      <c r="B398" s="6"/>
      <c r="C398" s="13"/>
      <c r="D398" s="8"/>
    </row>
    <row r="399" spans="1:42" ht="23.1" customHeight="1" x14ac:dyDescent="0.3">
      <c r="A399" s="6"/>
      <c r="B399" s="6"/>
      <c r="C399" s="13"/>
      <c r="D399" s="8"/>
    </row>
    <row r="400" spans="1:42" ht="23.1" customHeight="1" x14ac:dyDescent="0.3">
      <c r="A400" s="6"/>
      <c r="B400" s="6"/>
      <c r="C400" s="13"/>
      <c r="D400" s="8"/>
    </row>
    <row r="401" spans="1:42" ht="23.1" customHeight="1" x14ac:dyDescent="0.3">
      <c r="A401" s="6"/>
      <c r="B401" s="6"/>
      <c r="C401" s="13"/>
      <c r="D401" s="8"/>
    </row>
    <row r="402" spans="1:42" ht="23.1" customHeight="1" x14ac:dyDescent="0.3">
      <c r="A402" s="6"/>
      <c r="B402" s="6"/>
      <c r="C402" s="13"/>
      <c r="D402" s="8"/>
    </row>
    <row r="403" spans="1:42" ht="23.1" customHeight="1" x14ac:dyDescent="0.3">
      <c r="A403" s="6"/>
      <c r="B403" s="6"/>
      <c r="C403" s="13"/>
      <c r="D403" s="8"/>
    </row>
    <row r="404" spans="1:42" ht="23.1" customHeight="1" x14ac:dyDescent="0.3">
      <c r="A404" s="9" t="s">
        <v>89</v>
      </c>
      <c r="B404" s="10"/>
      <c r="C404" s="11"/>
      <c r="D404" s="12"/>
      <c r="I404" t="e">
        <f t="shared" ref="I404:AP404" si="21">ROUNDDOWN(SUM(I374:I389), 0)</f>
        <v>#REF!</v>
      </c>
      <c r="J404">
        <f t="shared" si="21"/>
        <v>0</v>
      </c>
      <c r="K404">
        <f t="shared" si="21"/>
        <v>0</v>
      </c>
      <c r="L404">
        <f t="shared" si="21"/>
        <v>0</v>
      </c>
      <c r="M404">
        <f t="shared" si="21"/>
        <v>0</v>
      </c>
      <c r="N404">
        <f t="shared" si="21"/>
        <v>0</v>
      </c>
      <c r="O404">
        <f t="shared" si="21"/>
        <v>0</v>
      </c>
      <c r="P404">
        <f t="shared" si="21"/>
        <v>0</v>
      </c>
      <c r="Q404">
        <f t="shared" si="21"/>
        <v>0</v>
      </c>
      <c r="R404">
        <f t="shared" si="21"/>
        <v>0</v>
      </c>
      <c r="S404">
        <f t="shared" si="21"/>
        <v>0</v>
      </c>
      <c r="T404">
        <f t="shared" si="21"/>
        <v>0</v>
      </c>
      <c r="U404">
        <f t="shared" si="21"/>
        <v>0</v>
      </c>
      <c r="V404">
        <f t="shared" si="21"/>
        <v>0</v>
      </c>
      <c r="W404">
        <f t="shared" si="21"/>
        <v>0</v>
      </c>
      <c r="X404">
        <f t="shared" si="21"/>
        <v>0</v>
      </c>
      <c r="Y404">
        <f t="shared" si="21"/>
        <v>0</v>
      </c>
      <c r="Z404">
        <f t="shared" si="21"/>
        <v>0</v>
      </c>
      <c r="AA404">
        <f t="shared" si="21"/>
        <v>0</v>
      </c>
      <c r="AB404">
        <f t="shared" si="21"/>
        <v>0</v>
      </c>
      <c r="AC404">
        <f t="shared" si="21"/>
        <v>0</v>
      </c>
      <c r="AD404">
        <f t="shared" si="21"/>
        <v>0</v>
      </c>
      <c r="AE404">
        <f t="shared" si="21"/>
        <v>0</v>
      </c>
      <c r="AF404">
        <f t="shared" si="21"/>
        <v>0</v>
      </c>
      <c r="AG404">
        <f t="shared" si="21"/>
        <v>0</v>
      </c>
      <c r="AH404">
        <f t="shared" si="21"/>
        <v>0</v>
      </c>
      <c r="AI404">
        <f t="shared" si="21"/>
        <v>0</v>
      </c>
      <c r="AJ404">
        <f t="shared" si="21"/>
        <v>0</v>
      </c>
      <c r="AK404">
        <f t="shared" si="21"/>
        <v>0</v>
      </c>
      <c r="AL404">
        <f t="shared" si="21"/>
        <v>0</v>
      </c>
      <c r="AM404">
        <f t="shared" si="21"/>
        <v>0</v>
      </c>
      <c r="AN404">
        <f t="shared" si="21"/>
        <v>0</v>
      </c>
      <c r="AO404">
        <f t="shared" si="21"/>
        <v>0</v>
      </c>
      <c r="AP404">
        <f t="shared" si="21"/>
        <v>0</v>
      </c>
    </row>
    <row r="405" spans="1:42" ht="23.1" customHeight="1" x14ac:dyDescent="0.3">
      <c r="A405" s="41" t="s">
        <v>320</v>
      </c>
      <c r="B405" s="42"/>
      <c r="C405" s="42"/>
      <c r="D405" s="42"/>
    </row>
    <row r="406" spans="1:42" ht="23.1" customHeight="1" x14ac:dyDescent="0.3">
      <c r="A406" s="5" t="s">
        <v>18</v>
      </c>
      <c r="B406" s="5" t="s">
        <v>19</v>
      </c>
      <c r="C406" s="7" t="s">
        <v>13</v>
      </c>
      <c r="D406" s="8">
        <v>0.2</v>
      </c>
      <c r="F406" t="str">
        <f t="shared" ref="F406:F412" si="22">"01"</f>
        <v>01</v>
      </c>
      <c r="G406" t="s">
        <v>271</v>
      </c>
      <c r="H406">
        <v>1</v>
      </c>
      <c r="I406">
        <f>IF(G406="기계경비",#REF!, 0)</f>
        <v>0</v>
      </c>
      <c r="J406">
        <f>IF(G406="운반비",#REF!, 0)</f>
        <v>0</v>
      </c>
      <c r="K406">
        <f>IF(G406="작업부산물",#REF!, 0)</f>
        <v>0</v>
      </c>
      <c r="L406">
        <f>IF(G406="관급",#REF!, 0)</f>
        <v>0</v>
      </c>
      <c r="M406">
        <f>IF(G406="외주비",#REF!, 0)</f>
        <v>0</v>
      </c>
      <c r="N406">
        <f>IF(G406="장비비",#REF!, 0)</f>
        <v>0</v>
      </c>
      <c r="O406">
        <f>IF(G406="폐기물처리비",#REF!, 0)</f>
        <v>0</v>
      </c>
      <c r="P406">
        <f>IF(G406="가설비",#REF!, 0)</f>
        <v>0</v>
      </c>
      <c r="Q406">
        <f>IF(G406="잡비제외분",#REF!, 0)</f>
        <v>0</v>
      </c>
      <c r="R406">
        <f>IF(G406="사급자재대",#REF!, 0)</f>
        <v>0</v>
      </c>
      <c r="S406" t="e">
        <f>IF(G406="관급자재대",#REF!, 0)</f>
        <v>#REF!</v>
      </c>
      <c r="T406">
        <f>IF(G406="관급자 관급 자재대",#REF!, 0)</f>
        <v>0</v>
      </c>
      <c r="U406">
        <f>IF(G406="사용자항목2",#REF!, 0)</f>
        <v>0</v>
      </c>
      <c r="V406">
        <f>IF(G406="안전관리비",#REF!, 0)</f>
        <v>0</v>
      </c>
      <c r="W406">
        <f>IF(G406="품질관리비",#REF!, 0)</f>
        <v>0</v>
      </c>
      <c r="X406">
        <f>IF(G406="작업부산물(철거해체)",#REF!, 0)</f>
        <v>0</v>
      </c>
      <c r="Y406">
        <f>IF(G406="사용자항목6",#REF!, 0)</f>
        <v>0</v>
      </c>
      <c r="Z406">
        <f>IF(G406="사용자항목7",#REF!, 0)</f>
        <v>0</v>
      </c>
      <c r="AA406">
        <f>IF(G406="사용자항목8",#REF!, 0)</f>
        <v>0</v>
      </c>
      <c r="AB406">
        <f>IF(G406="사용자항목9",#REF!, 0)</f>
        <v>0</v>
      </c>
      <c r="AC406">
        <f>IF(G406="사용자항목10",#REF!, 0)</f>
        <v>0</v>
      </c>
      <c r="AD406">
        <f>IF(G406="사용자항목11",#REF!, 0)</f>
        <v>0</v>
      </c>
      <c r="AE406">
        <f>IF(G406="사용자항목12",#REF!, 0)</f>
        <v>0</v>
      </c>
      <c r="AF406">
        <f>IF(G406="사용자항목13",#REF!, 0)</f>
        <v>0</v>
      </c>
      <c r="AG406">
        <f>IF(G406="사용자항목14",#REF!, 0)</f>
        <v>0</v>
      </c>
      <c r="AH406">
        <f>IF(G406="사용자항목15",#REF!, 0)</f>
        <v>0</v>
      </c>
      <c r="AI406">
        <f>IF(G406="사용자항목16",#REF!, 0)</f>
        <v>0</v>
      </c>
      <c r="AJ406">
        <f>IF(G406="사용자항목17",#REF!, 0)</f>
        <v>0</v>
      </c>
      <c r="AK406">
        <f>IF(G406="사용자항목18",#REF!, 0)</f>
        <v>0</v>
      </c>
      <c r="AL406">
        <f>IF(G406="사용자항목19",#REF!, 0)</f>
        <v>0</v>
      </c>
    </row>
    <row r="407" spans="1:42" ht="23.1" customHeight="1" x14ac:dyDescent="0.3">
      <c r="A407" s="5" t="s">
        <v>20</v>
      </c>
      <c r="B407" s="5" t="s">
        <v>16</v>
      </c>
      <c r="C407" s="7" t="s">
        <v>13</v>
      </c>
      <c r="D407" s="8">
        <v>82.95</v>
      </c>
      <c r="F407" t="str">
        <f t="shared" si="22"/>
        <v>01</v>
      </c>
      <c r="G407" t="s">
        <v>271</v>
      </c>
      <c r="H407">
        <v>1</v>
      </c>
      <c r="I407">
        <f>IF(G407="기계경비",#REF!, 0)</f>
        <v>0</v>
      </c>
      <c r="J407">
        <f>IF(G407="운반비",#REF!, 0)</f>
        <v>0</v>
      </c>
      <c r="K407">
        <f>IF(G407="작업부산물",#REF!, 0)</f>
        <v>0</v>
      </c>
      <c r="L407">
        <f>IF(G407="관급",#REF!, 0)</f>
        <v>0</v>
      </c>
      <c r="M407">
        <f>IF(G407="외주비",#REF!, 0)</f>
        <v>0</v>
      </c>
      <c r="N407">
        <f>IF(G407="장비비",#REF!, 0)</f>
        <v>0</v>
      </c>
      <c r="O407">
        <f>IF(G407="폐기물처리비",#REF!, 0)</f>
        <v>0</v>
      </c>
      <c r="P407">
        <f>IF(G407="가설비",#REF!, 0)</f>
        <v>0</v>
      </c>
      <c r="Q407">
        <f>IF(G407="잡비제외분",#REF!, 0)</f>
        <v>0</v>
      </c>
      <c r="R407">
        <f>IF(G407="사급자재대",#REF!, 0)</f>
        <v>0</v>
      </c>
      <c r="S407" t="e">
        <f>IF(G407="관급자재대",#REF!, 0)</f>
        <v>#REF!</v>
      </c>
      <c r="T407">
        <f>IF(G407="관급자 관급 자재대",#REF!, 0)</f>
        <v>0</v>
      </c>
      <c r="U407">
        <f>IF(G407="사용자항목2",#REF!, 0)</f>
        <v>0</v>
      </c>
      <c r="V407">
        <f>IF(G407="안전관리비",#REF!, 0)</f>
        <v>0</v>
      </c>
      <c r="W407">
        <f>IF(G407="품질관리비",#REF!, 0)</f>
        <v>0</v>
      </c>
      <c r="X407">
        <f>IF(G407="작업부산물(철거해체)",#REF!, 0)</f>
        <v>0</v>
      </c>
      <c r="Y407">
        <f>IF(G407="사용자항목6",#REF!, 0)</f>
        <v>0</v>
      </c>
      <c r="Z407">
        <f>IF(G407="사용자항목7",#REF!, 0)</f>
        <v>0</v>
      </c>
      <c r="AA407">
        <f>IF(G407="사용자항목8",#REF!, 0)</f>
        <v>0</v>
      </c>
      <c r="AB407">
        <f>IF(G407="사용자항목9",#REF!, 0)</f>
        <v>0</v>
      </c>
      <c r="AC407">
        <f>IF(G407="사용자항목10",#REF!, 0)</f>
        <v>0</v>
      </c>
      <c r="AD407">
        <f>IF(G407="사용자항목11",#REF!, 0)</f>
        <v>0</v>
      </c>
      <c r="AE407">
        <f>IF(G407="사용자항목12",#REF!, 0)</f>
        <v>0</v>
      </c>
      <c r="AF407">
        <f>IF(G407="사용자항목13",#REF!, 0)</f>
        <v>0</v>
      </c>
      <c r="AG407">
        <f>IF(G407="사용자항목14",#REF!, 0)</f>
        <v>0</v>
      </c>
      <c r="AH407">
        <f>IF(G407="사용자항목15",#REF!, 0)</f>
        <v>0</v>
      </c>
      <c r="AI407">
        <f>IF(G407="사용자항목16",#REF!, 0)</f>
        <v>0</v>
      </c>
      <c r="AJ407">
        <f>IF(G407="사용자항목17",#REF!, 0)</f>
        <v>0</v>
      </c>
      <c r="AK407">
        <f>IF(G407="사용자항목18",#REF!, 0)</f>
        <v>0</v>
      </c>
      <c r="AL407">
        <f>IF(G407="사용자항목19",#REF!, 0)</f>
        <v>0</v>
      </c>
    </row>
    <row r="408" spans="1:42" ht="23.1" customHeight="1" x14ac:dyDescent="0.3">
      <c r="A408" s="5" t="s">
        <v>21</v>
      </c>
      <c r="B408" s="5" t="s">
        <v>17</v>
      </c>
      <c r="C408" s="7" t="s">
        <v>13</v>
      </c>
      <c r="D408" s="8">
        <v>1</v>
      </c>
      <c r="F408" t="str">
        <f t="shared" si="22"/>
        <v>01</v>
      </c>
      <c r="G408" t="s">
        <v>271</v>
      </c>
      <c r="H408">
        <v>1</v>
      </c>
      <c r="I408">
        <f>IF(G408="기계경비",#REF!, 0)</f>
        <v>0</v>
      </c>
      <c r="J408">
        <f>IF(G408="운반비",#REF!, 0)</f>
        <v>0</v>
      </c>
      <c r="K408">
        <f>IF(G408="작업부산물",#REF!, 0)</f>
        <v>0</v>
      </c>
      <c r="L408">
        <f>IF(G408="관급",#REF!, 0)</f>
        <v>0</v>
      </c>
      <c r="M408">
        <f>IF(G408="외주비",#REF!, 0)</f>
        <v>0</v>
      </c>
      <c r="N408">
        <f>IF(G408="장비비",#REF!, 0)</f>
        <v>0</v>
      </c>
      <c r="O408">
        <f>IF(G408="폐기물처리비",#REF!, 0)</f>
        <v>0</v>
      </c>
      <c r="P408">
        <f>IF(G408="가설비",#REF!, 0)</f>
        <v>0</v>
      </c>
      <c r="Q408">
        <f>IF(G408="잡비제외분",#REF!, 0)</f>
        <v>0</v>
      </c>
      <c r="R408">
        <f>IF(G408="사급자재대",#REF!, 0)</f>
        <v>0</v>
      </c>
      <c r="S408" t="e">
        <f>IF(G408="관급자재대",#REF!, 0)</f>
        <v>#REF!</v>
      </c>
      <c r="T408">
        <f>IF(G408="관급자 관급 자재대",#REF!, 0)</f>
        <v>0</v>
      </c>
      <c r="U408">
        <f>IF(G408="사용자항목2",#REF!, 0)</f>
        <v>0</v>
      </c>
      <c r="V408">
        <f>IF(G408="안전관리비",#REF!, 0)</f>
        <v>0</v>
      </c>
      <c r="W408">
        <f>IF(G408="품질관리비",#REF!, 0)</f>
        <v>0</v>
      </c>
      <c r="X408">
        <f>IF(G408="작업부산물(철거해체)",#REF!, 0)</f>
        <v>0</v>
      </c>
      <c r="Y408">
        <f>IF(G408="사용자항목6",#REF!, 0)</f>
        <v>0</v>
      </c>
      <c r="Z408">
        <f>IF(G408="사용자항목7",#REF!, 0)</f>
        <v>0</v>
      </c>
      <c r="AA408">
        <f>IF(G408="사용자항목8",#REF!, 0)</f>
        <v>0</v>
      </c>
      <c r="AB408">
        <f>IF(G408="사용자항목9",#REF!, 0)</f>
        <v>0</v>
      </c>
      <c r="AC408">
        <f>IF(G408="사용자항목10",#REF!, 0)</f>
        <v>0</v>
      </c>
      <c r="AD408">
        <f>IF(G408="사용자항목11",#REF!, 0)</f>
        <v>0</v>
      </c>
      <c r="AE408">
        <f>IF(G408="사용자항목12",#REF!, 0)</f>
        <v>0</v>
      </c>
      <c r="AF408">
        <f>IF(G408="사용자항목13",#REF!, 0)</f>
        <v>0</v>
      </c>
      <c r="AG408">
        <f>IF(G408="사용자항목14",#REF!, 0)</f>
        <v>0</v>
      </c>
      <c r="AH408">
        <f>IF(G408="사용자항목15",#REF!, 0)</f>
        <v>0</v>
      </c>
      <c r="AI408">
        <f>IF(G408="사용자항목16",#REF!, 0)</f>
        <v>0</v>
      </c>
      <c r="AJ408">
        <f>IF(G408="사용자항목17",#REF!, 0)</f>
        <v>0</v>
      </c>
      <c r="AK408">
        <f>IF(G408="사용자항목18",#REF!, 0)</f>
        <v>0</v>
      </c>
      <c r="AL408">
        <f>IF(G408="사용자항목19",#REF!, 0)</f>
        <v>0</v>
      </c>
    </row>
    <row r="409" spans="1:42" ht="23.1" customHeight="1" x14ac:dyDescent="0.3">
      <c r="A409" s="5" t="s">
        <v>22</v>
      </c>
      <c r="B409" s="5" t="s">
        <v>23</v>
      </c>
      <c r="C409" s="7" t="s">
        <v>13</v>
      </c>
      <c r="D409" s="8">
        <v>3</v>
      </c>
      <c r="F409" t="str">
        <f t="shared" si="22"/>
        <v>01</v>
      </c>
      <c r="G409" t="s">
        <v>271</v>
      </c>
      <c r="H409">
        <v>1</v>
      </c>
      <c r="I409">
        <f>IF(G409="기계경비",#REF!, 0)</f>
        <v>0</v>
      </c>
      <c r="J409">
        <f>IF(G409="운반비",#REF!, 0)</f>
        <v>0</v>
      </c>
      <c r="K409">
        <f>IF(G409="작업부산물",#REF!, 0)</f>
        <v>0</v>
      </c>
      <c r="L409">
        <f>IF(G409="관급",#REF!, 0)</f>
        <v>0</v>
      </c>
      <c r="M409">
        <f>IF(G409="외주비",#REF!, 0)</f>
        <v>0</v>
      </c>
      <c r="N409">
        <f>IF(G409="장비비",#REF!, 0)</f>
        <v>0</v>
      </c>
      <c r="O409">
        <f>IF(G409="폐기물처리비",#REF!, 0)</f>
        <v>0</v>
      </c>
      <c r="P409">
        <f>IF(G409="가설비",#REF!, 0)</f>
        <v>0</v>
      </c>
      <c r="Q409">
        <f>IF(G409="잡비제외분",#REF!, 0)</f>
        <v>0</v>
      </c>
      <c r="R409">
        <f>IF(G409="사급자재대",#REF!, 0)</f>
        <v>0</v>
      </c>
      <c r="S409" t="e">
        <f>IF(G409="관급자재대",#REF!, 0)</f>
        <v>#REF!</v>
      </c>
      <c r="T409">
        <f>IF(G409="관급자 관급 자재대",#REF!, 0)</f>
        <v>0</v>
      </c>
      <c r="U409">
        <f>IF(G409="사용자항목2",#REF!, 0)</f>
        <v>0</v>
      </c>
      <c r="V409">
        <f>IF(G409="안전관리비",#REF!, 0)</f>
        <v>0</v>
      </c>
      <c r="W409">
        <f>IF(G409="품질관리비",#REF!, 0)</f>
        <v>0</v>
      </c>
      <c r="X409">
        <f>IF(G409="작업부산물(철거해체)",#REF!, 0)</f>
        <v>0</v>
      </c>
      <c r="Y409">
        <f>IF(G409="사용자항목6",#REF!, 0)</f>
        <v>0</v>
      </c>
      <c r="Z409">
        <f>IF(G409="사용자항목7",#REF!, 0)</f>
        <v>0</v>
      </c>
      <c r="AA409">
        <f>IF(G409="사용자항목8",#REF!, 0)</f>
        <v>0</v>
      </c>
      <c r="AB409">
        <f>IF(G409="사용자항목9",#REF!, 0)</f>
        <v>0</v>
      </c>
      <c r="AC409">
        <f>IF(G409="사용자항목10",#REF!, 0)</f>
        <v>0</v>
      </c>
      <c r="AD409">
        <f>IF(G409="사용자항목11",#REF!, 0)</f>
        <v>0</v>
      </c>
      <c r="AE409">
        <f>IF(G409="사용자항목12",#REF!, 0)</f>
        <v>0</v>
      </c>
      <c r="AF409">
        <f>IF(G409="사용자항목13",#REF!, 0)</f>
        <v>0</v>
      </c>
      <c r="AG409">
        <f>IF(G409="사용자항목14",#REF!, 0)</f>
        <v>0</v>
      </c>
      <c r="AH409">
        <f>IF(G409="사용자항목15",#REF!, 0)</f>
        <v>0</v>
      </c>
      <c r="AI409">
        <f>IF(G409="사용자항목16",#REF!, 0)</f>
        <v>0</v>
      </c>
      <c r="AJ409">
        <f>IF(G409="사용자항목17",#REF!, 0)</f>
        <v>0</v>
      </c>
      <c r="AK409">
        <f>IF(G409="사용자항목18",#REF!, 0)</f>
        <v>0</v>
      </c>
      <c r="AL409">
        <f>IF(G409="사용자항목19",#REF!, 0)</f>
        <v>0</v>
      </c>
    </row>
    <row r="410" spans="1:42" ht="23.1" customHeight="1" x14ac:dyDescent="0.3">
      <c r="A410" s="5" t="s">
        <v>55</v>
      </c>
      <c r="B410" s="5" t="s">
        <v>52</v>
      </c>
      <c r="C410" s="7" t="s">
        <v>34</v>
      </c>
      <c r="D410" s="8">
        <v>0.04</v>
      </c>
      <c r="F410" t="str">
        <f t="shared" si="22"/>
        <v>01</v>
      </c>
      <c r="G410" t="s">
        <v>271</v>
      </c>
      <c r="H410">
        <v>1</v>
      </c>
      <c r="I410">
        <f>IF(G410="기계경비",#REF!, 0)</f>
        <v>0</v>
      </c>
      <c r="J410">
        <f>IF(G410="운반비",#REF!, 0)</f>
        <v>0</v>
      </c>
      <c r="K410">
        <f>IF(G410="작업부산물",#REF!, 0)</f>
        <v>0</v>
      </c>
      <c r="L410">
        <f>IF(G410="관급",#REF!, 0)</f>
        <v>0</v>
      </c>
      <c r="M410">
        <f>IF(G410="외주비",#REF!, 0)</f>
        <v>0</v>
      </c>
      <c r="N410">
        <f>IF(G410="장비비",#REF!, 0)</f>
        <v>0</v>
      </c>
      <c r="O410">
        <f>IF(G410="폐기물처리비",#REF!, 0)</f>
        <v>0</v>
      </c>
      <c r="P410">
        <f>IF(G410="가설비",#REF!, 0)</f>
        <v>0</v>
      </c>
      <c r="Q410">
        <f>IF(G410="잡비제외분",#REF!, 0)</f>
        <v>0</v>
      </c>
      <c r="R410">
        <f>IF(G410="사급자재대",#REF!, 0)</f>
        <v>0</v>
      </c>
      <c r="S410" t="e">
        <f>IF(G410="관급자재대",#REF!, 0)</f>
        <v>#REF!</v>
      </c>
      <c r="T410">
        <f>IF(G410="관급자 관급 자재대",#REF!, 0)</f>
        <v>0</v>
      </c>
      <c r="U410">
        <f>IF(G410="사용자항목2",#REF!, 0)</f>
        <v>0</v>
      </c>
      <c r="V410">
        <f>IF(G410="안전관리비",#REF!, 0)</f>
        <v>0</v>
      </c>
      <c r="W410">
        <f>IF(G410="품질관리비",#REF!, 0)</f>
        <v>0</v>
      </c>
      <c r="X410">
        <f>IF(G410="작업부산물(철거해체)",#REF!, 0)</f>
        <v>0</v>
      </c>
      <c r="Y410">
        <f>IF(G410="사용자항목6",#REF!, 0)</f>
        <v>0</v>
      </c>
      <c r="Z410">
        <f>IF(G410="사용자항목7",#REF!, 0)</f>
        <v>0</v>
      </c>
      <c r="AA410">
        <f>IF(G410="사용자항목8",#REF!, 0)</f>
        <v>0</v>
      </c>
      <c r="AB410">
        <f>IF(G410="사용자항목9",#REF!, 0)</f>
        <v>0</v>
      </c>
      <c r="AC410">
        <f>IF(G410="사용자항목10",#REF!, 0)</f>
        <v>0</v>
      </c>
      <c r="AD410">
        <f>IF(G410="사용자항목11",#REF!, 0)</f>
        <v>0</v>
      </c>
      <c r="AE410">
        <f>IF(G410="사용자항목12",#REF!, 0)</f>
        <v>0</v>
      </c>
      <c r="AF410">
        <f>IF(G410="사용자항목13",#REF!, 0)</f>
        <v>0</v>
      </c>
      <c r="AG410">
        <f>IF(G410="사용자항목14",#REF!, 0)</f>
        <v>0</v>
      </c>
      <c r="AH410">
        <f>IF(G410="사용자항목15",#REF!, 0)</f>
        <v>0</v>
      </c>
      <c r="AI410">
        <f>IF(G410="사용자항목16",#REF!, 0)</f>
        <v>0</v>
      </c>
      <c r="AJ410">
        <f>IF(G410="사용자항목17",#REF!, 0)</f>
        <v>0</v>
      </c>
      <c r="AK410">
        <f>IF(G410="사용자항목18",#REF!, 0)</f>
        <v>0</v>
      </c>
      <c r="AL410">
        <f>IF(G410="사용자항목19",#REF!, 0)</f>
        <v>0</v>
      </c>
    </row>
    <row r="411" spans="1:42" ht="23.1" customHeight="1" x14ac:dyDescent="0.3">
      <c r="A411" s="5" t="s">
        <v>56</v>
      </c>
      <c r="B411" s="5" t="s">
        <v>57</v>
      </c>
      <c r="C411" s="7" t="s">
        <v>34</v>
      </c>
      <c r="D411" s="8">
        <v>0.02</v>
      </c>
      <c r="F411" t="str">
        <f t="shared" si="22"/>
        <v>01</v>
      </c>
      <c r="G411" t="s">
        <v>271</v>
      </c>
      <c r="H411">
        <v>1</v>
      </c>
      <c r="I411">
        <f>IF(G411="기계경비",#REF!, 0)</f>
        <v>0</v>
      </c>
      <c r="J411">
        <f>IF(G411="운반비",#REF!, 0)</f>
        <v>0</v>
      </c>
      <c r="K411">
        <f>IF(G411="작업부산물",#REF!, 0)</f>
        <v>0</v>
      </c>
      <c r="L411">
        <f>IF(G411="관급",#REF!, 0)</f>
        <v>0</v>
      </c>
      <c r="M411">
        <f>IF(G411="외주비",#REF!, 0)</f>
        <v>0</v>
      </c>
      <c r="N411">
        <f>IF(G411="장비비",#REF!, 0)</f>
        <v>0</v>
      </c>
      <c r="O411">
        <f>IF(G411="폐기물처리비",#REF!, 0)</f>
        <v>0</v>
      </c>
      <c r="P411">
        <f>IF(G411="가설비",#REF!, 0)</f>
        <v>0</v>
      </c>
      <c r="Q411">
        <f>IF(G411="잡비제외분",#REF!, 0)</f>
        <v>0</v>
      </c>
      <c r="R411">
        <f>IF(G411="사급자재대",#REF!, 0)</f>
        <v>0</v>
      </c>
      <c r="S411" t="e">
        <f>IF(G411="관급자재대",#REF!, 0)</f>
        <v>#REF!</v>
      </c>
      <c r="T411">
        <f>IF(G411="관급자 관급 자재대",#REF!, 0)</f>
        <v>0</v>
      </c>
      <c r="U411">
        <f>IF(G411="사용자항목2",#REF!, 0)</f>
        <v>0</v>
      </c>
      <c r="V411">
        <f>IF(G411="안전관리비",#REF!, 0)</f>
        <v>0</v>
      </c>
      <c r="W411">
        <f>IF(G411="품질관리비",#REF!, 0)</f>
        <v>0</v>
      </c>
      <c r="X411">
        <f>IF(G411="작업부산물(철거해체)",#REF!, 0)</f>
        <v>0</v>
      </c>
      <c r="Y411">
        <f>IF(G411="사용자항목6",#REF!, 0)</f>
        <v>0</v>
      </c>
      <c r="Z411">
        <f>IF(G411="사용자항목7",#REF!, 0)</f>
        <v>0</v>
      </c>
      <c r="AA411">
        <f>IF(G411="사용자항목8",#REF!, 0)</f>
        <v>0</v>
      </c>
      <c r="AB411">
        <f>IF(G411="사용자항목9",#REF!, 0)</f>
        <v>0</v>
      </c>
      <c r="AC411">
        <f>IF(G411="사용자항목10",#REF!, 0)</f>
        <v>0</v>
      </c>
      <c r="AD411">
        <f>IF(G411="사용자항목11",#REF!, 0)</f>
        <v>0</v>
      </c>
      <c r="AE411">
        <f>IF(G411="사용자항목12",#REF!, 0)</f>
        <v>0</v>
      </c>
      <c r="AF411">
        <f>IF(G411="사용자항목13",#REF!, 0)</f>
        <v>0</v>
      </c>
      <c r="AG411">
        <f>IF(G411="사용자항목14",#REF!, 0)</f>
        <v>0</v>
      </c>
      <c r="AH411">
        <f>IF(G411="사용자항목15",#REF!, 0)</f>
        <v>0</v>
      </c>
      <c r="AI411">
        <f>IF(G411="사용자항목16",#REF!, 0)</f>
        <v>0</v>
      </c>
      <c r="AJ411">
        <f>IF(G411="사용자항목17",#REF!, 0)</f>
        <v>0</v>
      </c>
      <c r="AK411">
        <f>IF(G411="사용자항목18",#REF!, 0)</f>
        <v>0</v>
      </c>
      <c r="AL411">
        <f>IF(G411="사용자항목19",#REF!, 0)</f>
        <v>0</v>
      </c>
    </row>
    <row r="412" spans="1:42" ht="23.1" customHeight="1" x14ac:dyDescent="0.3">
      <c r="A412" s="5" t="s">
        <v>58</v>
      </c>
      <c r="B412" s="5" t="s">
        <v>59</v>
      </c>
      <c r="C412" s="7" t="s">
        <v>34</v>
      </c>
      <c r="D412" s="8">
        <v>0.28000000000000003</v>
      </c>
      <c r="F412" t="str">
        <f t="shared" si="22"/>
        <v>01</v>
      </c>
      <c r="G412" t="s">
        <v>271</v>
      </c>
      <c r="H412">
        <v>1</v>
      </c>
      <c r="I412">
        <f>IF(G412="기계경비",#REF!, 0)</f>
        <v>0</v>
      </c>
      <c r="J412">
        <f>IF(G412="운반비",#REF!, 0)</f>
        <v>0</v>
      </c>
      <c r="K412">
        <f>IF(G412="작업부산물",#REF!, 0)</f>
        <v>0</v>
      </c>
      <c r="L412">
        <f>IF(G412="관급",#REF!, 0)</f>
        <v>0</v>
      </c>
      <c r="M412">
        <f>IF(G412="외주비",#REF!, 0)</f>
        <v>0</v>
      </c>
      <c r="N412">
        <f>IF(G412="장비비",#REF!, 0)</f>
        <v>0</v>
      </c>
      <c r="O412">
        <f>IF(G412="폐기물처리비",#REF!, 0)</f>
        <v>0</v>
      </c>
      <c r="P412">
        <f>IF(G412="가설비",#REF!, 0)</f>
        <v>0</v>
      </c>
      <c r="Q412">
        <f>IF(G412="잡비제외분",#REF!, 0)</f>
        <v>0</v>
      </c>
      <c r="R412">
        <f>IF(G412="사급자재대",#REF!, 0)</f>
        <v>0</v>
      </c>
      <c r="S412" t="e">
        <f>IF(G412="관급자재대",#REF!, 0)</f>
        <v>#REF!</v>
      </c>
      <c r="T412">
        <f>IF(G412="관급자 관급 자재대",#REF!, 0)</f>
        <v>0</v>
      </c>
      <c r="U412">
        <f>IF(G412="사용자항목2",#REF!, 0)</f>
        <v>0</v>
      </c>
      <c r="V412">
        <f>IF(G412="안전관리비",#REF!, 0)</f>
        <v>0</v>
      </c>
      <c r="W412">
        <f>IF(G412="품질관리비",#REF!, 0)</f>
        <v>0</v>
      </c>
      <c r="X412">
        <f>IF(G412="작업부산물(철거해체)",#REF!, 0)</f>
        <v>0</v>
      </c>
      <c r="Y412">
        <f>IF(G412="사용자항목6",#REF!, 0)</f>
        <v>0</v>
      </c>
      <c r="Z412">
        <f>IF(G412="사용자항목7",#REF!, 0)</f>
        <v>0</v>
      </c>
      <c r="AA412">
        <f>IF(G412="사용자항목8",#REF!, 0)</f>
        <v>0</v>
      </c>
      <c r="AB412">
        <f>IF(G412="사용자항목9",#REF!, 0)</f>
        <v>0</v>
      </c>
      <c r="AC412">
        <f>IF(G412="사용자항목10",#REF!, 0)</f>
        <v>0</v>
      </c>
      <c r="AD412">
        <f>IF(G412="사용자항목11",#REF!, 0)</f>
        <v>0</v>
      </c>
      <c r="AE412">
        <f>IF(G412="사용자항목12",#REF!, 0)</f>
        <v>0</v>
      </c>
      <c r="AF412">
        <f>IF(G412="사용자항목13",#REF!, 0)</f>
        <v>0</v>
      </c>
      <c r="AG412">
        <f>IF(G412="사용자항목14",#REF!, 0)</f>
        <v>0</v>
      </c>
      <c r="AH412">
        <f>IF(G412="사용자항목15",#REF!, 0)</f>
        <v>0</v>
      </c>
      <c r="AI412">
        <f>IF(G412="사용자항목16",#REF!, 0)</f>
        <v>0</v>
      </c>
      <c r="AJ412">
        <f>IF(G412="사용자항목17",#REF!, 0)</f>
        <v>0</v>
      </c>
      <c r="AK412">
        <f>IF(G412="사용자항목18",#REF!, 0)</f>
        <v>0</v>
      </c>
      <c r="AL412">
        <f>IF(G412="사용자항목19",#REF!, 0)</f>
        <v>0</v>
      </c>
    </row>
    <row r="413" spans="1:42" ht="23.1" customHeight="1" x14ac:dyDescent="0.3">
      <c r="A413" s="5" t="s">
        <v>308</v>
      </c>
      <c r="B413" s="6"/>
      <c r="C413" s="7" t="s">
        <v>309</v>
      </c>
      <c r="D413" s="8">
        <v>0.54</v>
      </c>
      <c r="E413">
        <v>5.4000000000000003E-3</v>
      </c>
      <c r="F413" t="str">
        <f>""</f>
        <v/>
      </c>
      <c r="G413" t="s">
        <v>271</v>
      </c>
      <c r="H413">
        <v>1</v>
      </c>
      <c r="I413">
        <f>IF(G413="기계경비",#REF!, 0)</f>
        <v>0</v>
      </c>
      <c r="J413">
        <f>IF(G413="운반비",#REF!, 0)</f>
        <v>0</v>
      </c>
      <c r="K413">
        <f>IF(G413="작업부산물",#REF!, 0)</f>
        <v>0</v>
      </c>
      <c r="L413">
        <f>IF(G413="관급",#REF!, 0)</f>
        <v>0</v>
      </c>
      <c r="M413">
        <f>IF(G413="외주비",#REF!, 0)</f>
        <v>0</v>
      </c>
      <c r="N413">
        <f>IF(G413="장비비",#REF!, 0)</f>
        <v>0</v>
      </c>
      <c r="O413">
        <f>IF(G413="폐기물처리비",#REF!, 0)</f>
        <v>0</v>
      </c>
      <c r="P413">
        <f>IF(G413="가설비",#REF!, 0)</f>
        <v>0</v>
      </c>
      <c r="Q413">
        <f>IF(G413="잡비제외분",#REF!, 0)</f>
        <v>0</v>
      </c>
      <c r="R413">
        <f>IF(G413="사급자재대",#REF!, 0)</f>
        <v>0</v>
      </c>
      <c r="S413" t="e">
        <f>IF(G413="관급자재대",#REF!, 0)</f>
        <v>#REF!</v>
      </c>
      <c r="T413">
        <f>IF(G413="관급자 관급 자재대",#REF!, 0)</f>
        <v>0</v>
      </c>
      <c r="U413">
        <f>IF(G413="사용자항목2",#REF!, 0)</f>
        <v>0</v>
      </c>
      <c r="V413">
        <f>IF(G413="안전관리비",#REF!, 0)</f>
        <v>0</v>
      </c>
      <c r="W413">
        <f>IF(G413="품질관리비",#REF!, 0)</f>
        <v>0</v>
      </c>
      <c r="X413">
        <f>IF(G413="작업부산물(철거해체)",#REF!, 0)</f>
        <v>0</v>
      </c>
      <c r="Y413">
        <f>IF(G413="사용자항목6",#REF!, 0)</f>
        <v>0</v>
      </c>
      <c r="Z413">
        <f>IF(G413="사용자항목7",#REF!, 0)</f>
        <v>0</v>
      </c>
      <c r="AA413">
        <f>IF(G413="사용자항목8",#REF!, 0)</f>
        <v>0</v>
      </c>
      <c r="AB413">
        <f>IF(G413="사용자항목9",#REF!, 0)</f>
        <v>0</v>
      </c>
      <c r="AC413">
        <f>IF(G413="사용자항목10",#REF!, 0)</f>
        <v>0</v>
      </c>
      <c r="AD413">
        <f>IF(G413="사용자항목11",#REF!, 0)</f>
        <v>0</v>
      </c>
      <c r="AE413">
        <f>IF(G413="사용자항목12",#REF!, 0)</f>
        <v>0</v>
      </c>
      <c r="AF413">
        <f>IF(G413="사용자항목13",#REF!, 0)</f>
        <v>0</v>
      </c>
      <c r="AG413">
        <f>IF(G413="사용자항목14",#REF!, 0)</f>
        <v>0</v>
      </c>
      <c r="AH413">
        <f>IF(G413="사용자항목15",#REF!, 0)</f>
        <v>0</v>
      </c>
      <c r="AI413">
        <f>IF(G413="사용자항목16",#REF!, 0)</f>
        <v>0</v>
      </c>
      <c r="AJ413">
        <f>IF(G413="사용자항목17",#REF!, 0)</f>
        <v>0</v>
      </c>
      <c r="AK413">
        <f>IF(G413="사용자항목18",#REF!, 0)</f>
        <v>0</v>
      </c>
      <c r="AL413">
        <f>IF(G413="사용자항목19",#REF!, 0)</f>
        <v>0</v>
      </c>
    </row>
    <row r="414" spans="1:42" ht="23.1" customHeight="1" x14ac:dyDescent="0.3">
      <c r="A414" s="5" t="s">
        <v>310</v>
      </c>
      <c r="B414" s="5" t="s">
        <v>321</v>
      </c>
      <c r="C414" s="7" t="s">
        <v>86</v>
      </c>
      <c r="D414" s="8">
        <v>1</v>
      </c>
      <c r="F414" t="str">
        <f>""</f>
        <v/>
      </c>
      <c r="G414" t="s">
        <v>271</v>
      </c>
      <c r="H414">
        <v>1</v>
      </c>
      <c r="I414">
        <f>IF(G414="기계경비",#REF!, 0)</f>
        <v>0</v>
      </c>
      <c r="J414">
        <f>IF(G414="운반비",#REF!, 0)</f>
        <v>0</v>
      </c>
      <c r="K414">
        <f>IF(G414="작업부산물",#REF!, 0)</f>
        <v>0</v>
      </c>
      <c r="L414">
        <f>IF(G414="관급",#REF!, 0)</f>
        <v>0</v>
      </c>
      <c r="M414">
        <f>IF(G414="외주비",#REF!, 0)</f>
        <v>0</v>
      </c>
      <c r="N414">
        <f>IF(G414="장비비",#REF!, 0)</f>
        <v>0</v>
      </c>
      <c r="O414">
        <f>IF(G414="폐기물처리비",#REF!, 0)</f>
        <v>0</v>
      </c>
      <c r="P414">
        <f>IF(G414="가설비",#REF!, 0)</f>
        <v>0</v>
      </c>
      <c r="Q414">
        <f>IF(G414="잡비제외분",#REF!, 0)</f>
        <v>0</v>
      </c>
      <c r="R414">
        <f>IF(G414="사급자재대",#REF!, 0)</f>
        <v>0</v>
      </c>
      <c r="S414" t="e">
        <f>IF(G414="관급자재대",#REF!, 0)</f>
        <v>#REF!</v>
      </c>
      <c r="T414">
        <f>IF(G414="관급자 관급 자재대",#REF!, 0)</f>
        <v>0</v>
      </c>
      <c r="U414">
        <f>IF(G414="사용자항목2",#REF!, 0)</f>
        <v>0</v>
      </c>
      <c r="V414">
        <f>IF(G414="안전관리비",#REF!, 0)</f>
        <v>0</v>
      </c>
      <c r="W414">
        <f>IF(G414="품질관리비",#REF!, 0)</f>
        <v>0</v>
      </c>
      <c r="X414">
        <f>IF(G414="작업부산물(철거해체)",#REF!, 0)</f>
        <v>0</v>
      </c>
      <c r="Y414">
        <f>IF(G414="사용자항목6",#REF!, 0)</f>
        <v>0</v>
      </c>
      <c r="Z414">
        <f>IF(G414="사용자항목7",#REF!, 0)</f>
        <v>0</v>
      </c>
      <c r="AA414">
        <f>IF(G414="사용자항목8",#REF!, 0)</f>
        <v>0</v>
      </c>
      <c r="AB414">
        <f>IF(G414="사용자항목9",#REF!, 0)</f>
        <v>0</v>
      </c>
      <c r="AC414">
        <f>IF(G414="사용자항목10",#REF!, 0)</f>
        <v>0</v>
      </c>
      <c r="AD414">
        <f>IF(G414="사용자항목11",#REF!, 0)</f>
        <v>0</v>
      </c>
      <c r="AE414">
        <f>IF(G414="사용자항목12",#REF!, 0)</f>
        <v>0</v>
      </c>
      <c r="AF414">
        <f>IF(G414="사용자항목13",#REF!, 0)</f>
        <v>0</v>
      </c>
      <c r="AG414">
        <f>IF(G414="사용자항목14",#REF!, 0)</f>
        <v>0</v>
      </c>
      <c r="AH414">
        <f>IF(G414="사용자항목15",#REF!, 0)</f>
        <v>0</v>
      </c>
      <c r="AI414">
        <f>IF(G414="사용자항목16",#REF!, 0)</f>
        <v>0</v>
      </c>
      <c r="AJ414">
        <f>IF(G414="사용자항목17",#REF!, 0)</f>
        <v>0</v>
      </c>
      <c r="AK414">
        <f>IF(G414="사용자항목18",#REF!, 0)</f>
        <v>0</v>
      </c>
      <c r="AL414">
        <f>IF(G414="사용자항목19",#REF!, 0)</f>
        <v>0</v>
      </c>
    </row>
    <row r="415" spans="1:42" ht="23.1" customHeight="1" x14ac:dyDescent="0.3">
      <c r="A415" s="6"/>
      <c r="B415" s="6"/>
      <c r="C415" s="13"/>
      <c r="D415" s="8"/>
    </row>
    <row r="416" spans="1:42" ht="23.1" customHeight="1" x14ac:dyDescent="0.3">
      <c r="A416" s="6"/>
      <c r="B416" s="6"/>
      <c r="C416" s="13"/>
      <c r="D416" s="8"/>
    </row>
    <row r="417" spans="1:42" ht="23.1" customHeight="1" x14ac:dyDescent="0.3">
      <c r="A417" s="6"/>
      <c r="B417" s="6"/>
      <c r="C417" s="13"/>
      <c r="D417" s="8"/>
    </row>
    <row r="418" spans="1:42" ht="23.1" customHeight="1" x14ac:dyDescent="0.3">
      <c r="A418" s="6"/>
      <c r="B418" s="6"/>
      <c r="C418" s="13"/>
      <c r="D418" s="8"/>
    </row>
    <row r="419" spans="1:42" ht="23.1" customHeight="1" x14ac:dyDescent="0.3">
      <c r="A419" s="6"/>
      <c r="B419" s="6"/>
      <c r="C419" s="13"/>
      <c r="D419" s="8"/>
    </row>
    <row r="420" spans="1:42" ht="23.1" customHeight="1" x14ac:dyDescent="0.3">
      <c r="A420" s="9" t="s">
        <v>89</v>
      </c>
      <c r="B420" s="10"/>
      <c r="C420" s="11"/>
      <c r="D420" s="12"/>
      <c r="I420">
        <f t="shared" ref="I420:AP420" si="23">ROUNDDOWN(SUM(I406:I414), 0)</f>
        <v>0</v>
      </c>
      <c r="J420">
        <f t="shared" si="23"/>
        <v>0</v>
      </c>
      <c r="K420">
        <f t="shared" si="23"/>
        <v>0</v>
      </c>
      <c r="L420">
        <f t="shared" si="23"/>
        <v>0</v>
      </c>
      <c r="M420">
        <f t="shared" si="23"/>
        <v>0</v>
      </c>
      <c r="N420">
        <f t="shared" si="23"/>
        <v>0</v>
      </c>
      <c r="O420">
        <f t="shared" si="23"/>
        <v>0</v>
      </c>
      <c r="P420">
        <f t="shared" si="23"/>
        <v>0</v>
      </c>
      <c r="Q420">
        <f t="shared" si="23"/>
        <v>0</v>
      </c>
      <c r="R420">
        <f t="shared" si="23"/>
        <v>0</v>
      </c>
      <c r="S420" t="e">
        <f t="shared" si="23"/>
        <v>#REF!</v>
      </c>
      <c r="T420">
        <f t="shared" si="23"/>
        <v>0</v>
      </c>
      <c r="U420">
        <f t="shared" si="23"/>
        <v>0</v>
      </c>
      <c r="V420">
        <f t="shared" si="23"/>
        <v>0</v>
      </c>
      <c r="W420">
        <f t="shared" si="23"/>
        <v>0</v>
      </c>
      <c r="X420">
        <f t="shared" si="23"/>
        <v>0</v>
      </c>
      <c r="Y420">
        <f t="shared" si="23"/>
        <v>0</v>
      </c>
      <c r="Z420">
        <f t="shared" si="23"/>
        <v>0</v>
      </c>
      <c r="AA420">
        <f t="shared" si="23"/>
        <v>0</v>
      </c>
      <c r="AB420">
        <f t="shared" si="23"/>
        <v>0</v>
      </c>
      <c r="AC420">
        <f t="shared" si="23"/>
        <v>0</v>
      </c>
      <c r="AD420">
        <f t="shared" si="23"/>
        <v>0</v>
      </c>
      <c r="AE420">
        <f t="shared" si="23"/>
        <v>0</v>
      </c>
      <c r="AF420">
        <f t="shared" si="23"/>
        <v>0</v>
      </c>
      <c r="AG420">
        <f t="shared" si="23"/>
        <v>0</v>
      </c>
      <c r="AH420">
        <f t="shared" si="23"/>
        <v>0</v>
      </c>
      <c r="AI420">
        <f t="shared" si="23"/>
        <v>0</v>
      </c>
      <c r="AJ420">
        <f t="shared" si="23"/>
        <v>0</v>
      </c>
      <c r="AK420">
        <f t="shared" si="23"/>
        <v>0</v>
      </c>
      <c r="AL420">
        <f t="shared" si="23"/>
        <v>0</v>
      </c>
      <c r="AM420">
        <f t="shared" si="23"/>
        <v>0</v>
      </c>
      <c r="AN420">
        <f t="shared" si="23"/>
        <v>0</v>
      </c>
      <c r="AO420">
        <f t="shared" si="23"/>
        <v>0</v>
      </c>
      <c r="AP420">
        <f t="shared" si="23"/>
        <v>0</v>
      </c>
    </row>
    <row r="421" spans="1:42" ht="23.1" customHeight="1" x14ac:dyDescent="0.3">
      <c r="A421" s="41" t="s">
        <v>322</v>
      </c>
      <c r="B421" s="42"/>
      <c r="C421" s="42"/>
      <c r="D421" s="42"/>
    </row>
    <row r="422" spans="1:42" ht="23.1" customHeight="1" x14ac:dyDescent="0.3">
      <c r="A422" s="5" t="s">
        <v>323</v>
      </c>
      <c r="B422" s="5" t="s">
        <v>324</v>
      </c>
      <c r="C422" s="7" t="s">
        <v>325</v>
      </c>
      <c r="D422" s="8">
        <v>1</v>
      </c>
      <c r="F422" t="str">
        <f>""</f>
        <v/>
      </c>
      <c r="G422" s="1" t="s">
        <v>87</v>
      </c>
      <c r="H422">
        <v>1</v>
      </c>
      <c r="I422" t="e">
        <f>IF(G422="기계경비",#REF!, 0)</f>
        <v>#REF!</v>
      </c>
      <c r="J422">
        <f>IF(G422="운반비",#REF!, 0)</f>
        <v>0</v>
      </c>
      <c r="K422">
        <f>IF(G422="작업부산물",#REF!, 0)</f>
        <v>0</v>
      </c>
      <c r="L422">
        <f>IF(G422="관급",#REF!, 0)</f>
        <v>0</v>
      </c>
      <c r="M422">
        <f>IF(G422="외주비",#REF!, 0)</f>
        <v>0</v>
      </c>
      <c r="N422">
        <f>IF(G422="장비비",#REF!, 0)</f>
        <v>0</v>
      </c>
      <c r="O422">
        <f>IF(G422="폐기물처리비",#REF!, 0)</f>
        <v>0</v>
      </c>
      <c r="P422">
        <f>IF(G422="가설비",#REF!, 0)</f>
        <v>0</v>
      </c>
      <c r="Q422">
        <f>IF(G422="잡비제외분",#REF!, 0)</f>
        <v>0</v>
      </c>
      <c r="R422">
        <f>IF(G422="사급자재대",#REF!, 0)</f>
        <v>0</v>
      </c>
      <c r="S422">
        <f>IF(G422="관급자재대",#REF!, 0)</f>
        <v>0</v>
      </c>
      <c r="T422">
        <f>IF(G422="관급자 관급 자재대",#REF!, 0)</f>
        <v>0</v>
      </c>
      <c r="U422">
        <f>IF(G422="사용자항목2",#REF!, 0)</f>
        <v>0</v>
      </c>
      <c r="V422">
        <f>IF(G422="안전관리비",#REF!, 0)</f>
        <v>0</v>
      </c>
      <c r="W422">
        <f>IF(G422="품질관리비",#REF!, 0)</f>
        <v>0</v>
      </c>
      <c r="X422">
        <f>IF(G422="작업부산물(철거해체)",#REF!, 0)</f>
        <v>0</v>
      </c>
      <c r="Y422">
        <f>IF(G422="사용자항목6",#REF!, 0)</f>
        <v>0</v>
      </c>
      <c r="Z422">
        <f>IF(G422="사용자항목7",#REF!, 0)</f>
        <v>0</v>
      </c>
      <c r="AA422">
        <f>IF(G422="사용자항목8",#REF!, 0)</f>
        <v>0</v>
      </c>
      <c r="AB422">
        <f>IF(G422="사용자항목9",#REF!, 0)</f>
        <v>0</v>
      </c>
      <c r="AC422">
        <f>IF(G422="사용자항목10",#REF!, 0)</f>
        <v>0</v>
      </c>
      <c r="AD422">
        <f>IF(G422="사용자항목11",#REF!, 0)</f>
        <v>0</v>
      </c>
      <c r="AE422">
        <f>IF(G422="사용자항목12",#REF!, 0)</f>
        <v>0</v>
      </c>
      <c r="AF422">
        <f>IF(G422="사용자항목13",#REF!, 0)</f>
        <v>0</v>
      </c>
      <c r="AG422">
        <f>IF(G422="사용자항목14",#REF!, 0)</f>
        <v>0</v>
      </c>
      <c r="AH422">
        <f>IF(G422="사용자항목15",#REF!, 0)</f>
        <v>0</v>
      </c>
      <c r="AI422">
        <f>IF(G422="사용자항목16",#REF!, 0)</f>
        <v>0</v>
      </c>
      <c r="AJ422">
        <f>IF(G422="사용자항목17",#REF!, 0)</f>
        <v>0</v>
      </c>
      <c r="AK422">
        <f>IF(G422="사용자항목18",#REF!, 0)</f>
        <v>0</v>
      </c>
      <c r="AL422">
        <f>IF(G422="사용자항목19",#REF!, 0)</f>
        <v>0</v>
      </c>
    </row>
    <row r="423" spans="1:42" ht="23.1" customHeight="1" x14ac:dyDescent="0.3">
      <c r="A423" s="5" t="s">
        <v>326</v>
      </c>
      <c r="B423" s="5" t="s">
        <v>324</v>
      </c>
      <c r="C423" s="7" t="s">
        <v>325</v>
      </c>
      <c r="D423" s="8">
        <v>3</v>
      </c>
      <c r="F423" t="str">
        <f>""</f>
        <v/>
      </c>
      <c r="G423" s="1" t="s">
        <v>87</v>
      </c>
      <c r="H423">
        <v>1</v>
      </c>
      <c r="I423" t="e">
        <f>IF(G423="기계경비",#REF!, 0)</f>
        <v>#REF!</v>
      </c>
      <c r="J423">
        <f>IF(G423="운반비",#REF!, 0)</f>
        <v>0</v>
      </c>
      <c r="K423">
        <f>IF(G423="작업부산물",#REF!, 0)</f>
        <v>0</v>
      </c>
      <c r="L423">
        <f>IF(G423="관급",#REF!, 0)</f>
        <v>0</v>
      </c>
      <c r="M423">
        <f>IF(G423="외주비",#REF!, 0)</f>
        <v>0</v>
      </c>
      <c r="N423">
        <f>IF(G423="장비비",#REF!, 0)</f>
        <v>0</v>
      </c>
      <c r="O423">
        <f>IF(G423="폐기물처리비",#REF!, 0)</f>
        <v>0</v>
      </c>
      <c r="P423">
        <f>IF(G423="가설비",#REF!, 0)</f>
        <v>0</v>
      </c>
      <c r="Q423">
        <f>IF(G423="잡비제외분",#REF!, 0)</f>
        <v>0</v>
      </c>
      <c r="R423">
        <f>IF(G423="사급자재대",#REF!, 0)</f>
        <v>0</v>
      </c>
      <c r="S423">
        <f>IF(G423="관급자재대",#REF!, 0)</f>
        <v>0</v>
      </c>
      <c r="T423">
        <f>IF(G423="관급자 관급 자재대",#REF!, 0)</f>
        <v>0</v>
      </c>
      <c r="U423">
        <f>IF(G423="사용자항목2",#REF!, 0)</f>
        <v>0</v>
      </c>
      <c r="V423">
        <f>IF(G423="안전관리비",#REF!, 0)</f>
        <v>0</v>
      </c>
      <c r="W423">
        <f>IF(G423="품질관리비",#REF!, 0)</f>
        <v>0</v>
      </c>
      <c r="X423">
        <f>IF(G423="작업부산물(철거해체)",#REF!, 0)</f>
        <v>0</v>
      </c>
      <c r="Y423">
        <f>IF(G423="사용자항목6",#REF!, 0)</f>
        <v>0</v>
      </c>
      <c r="Z423">
        <f>IF(G423="사용자항목7",#REF!, 0)</f>
        <v>0</v>
      </c>
      <c r="AA423">
        <f>IF(G423="사용자항목8",#REF!, 0)</f>
        <v>0</v>
      </c>
      <c r="AB423">
        <f>IF(G423="사용자항목9",#REF!, 0)</f>
        <v>0</v>
      </c>
      <c r="AC423">
        <f>IF(G423="사용자항목10",#REF!, 0)</f>
        <v>0</v>
      </c>
      <c r="AD423">
        <f>IF(G423="사용자항목11",#REF!, 0)</f>
        <v>0</v>
      </c>
      <c r="AE423">
        <f>IF(G423="사용자항목12",#REF!, 0)</f>
        <v>0</v>
      </c>
      <c r="AF423">
        <f>IF(G423="사용자항목13",#REF!, 0)</f>
        <v>0</v>
      </c>
      <c r="AG423">
        <f>IF(G423="사용자항목14",#REF!, 0)</f>
        <v>0</v>
      </c>
      <c r="AH423">
        <f>IF(G423="사용자항목15",#REF!, 0)</f>
        <v>0</v>
      </c>
      <c r="AI423">
        <f>IF(G423="사용자항목16",#REF!, 0)</f>
        <v>0</v>
      </c>
      <c r="AJ423">
        <f>IF(G423="사용자항목17",#REF!, 0)</f>
        <v>0</v>
      </c>
      <c r="AK423">
        <f>IF(G423="사용자항목18",#REF!, 0)</f>
        <v>0</v>
      </c>
      <c r="AL423">
        <f>IF(G423="사용자항목19",#REF!, 0)</f>
        <v>0</v>
      </c>
    </row>
    <row r="424" spans="1:42" ht="23.1" customHeight="1" x14ac:dyDescent="0.3">
      <c r="A424" s="5" t="s">
        <v>327</v>
      </c>
      <c r="B424" s="5" t="s">
        <v>328</v>
      </c>
      <c r="C424" s="7" t="s">
        <v>329</v>
      </c>
      <c r="D424" s="8">
        <v>2</v>
      </c>
      <c r="F424" t="str">
        <f>""</f>
        <v/>
      </c>
      <c r="G424" s="1" t="s">
        <v>87</v>
      </c>
      <c r="H424">
        <v>1</v>
      </c>
      <c r="I424" t="e">
        <f>IF(G424="기계경비",#REF!, 0)</f>
        <v>#REF!</v>
      </c>
      <c r="J424">
        <f>IF(G424="운반비",#REF!, 0)</f>
        <v>0</v>
      </c>
      <c r="K424">
        <f>IF(G424="작업부산물",#REF!, 0)</f>
        <v>0</v>
      </c>
      <c r="L424">
        <f>IF(G424="관급",#REF!, 0)</f>
        <v>0</v>
      </c>
      <c r="M424">
        <f>IF(G424="외주비",#REF!, 0)</f>
        <v>0</v>
      </c>
      <c r="N424">
        <f>IF(G424="장비비",#REF!, 0)</f>
        <v>0</v>
      </c>
      <c r="O424">
        <f>IF(G424="폐기물처리비",#REF!, 0)</f>
        <v>0</v>
      </c>
      <c r="P424">
        <f>IF(G424="가설비",#REF!, 0)</f>
        <v>0</v>
      </c>
      <c r="Q424">
        <f>IF(G424="잡비제외분",#REF!, 0)</f>
        <v>0</v>
      </c>
      <c r="R424">
        <f>IF(G424="사급자재대",#REF!, 0)</f>
        <v>0</v>
      </c>
      <c r="S424">
        <f>IF(G424="관급자재대",#REF!, 0)</f>
        <v>0</v>
      </c>
      <c r="T424">
        <f>IF(G424="관급자 관급 자재대",#REF!, 0)</f>
        <v>0</v>
      </c>
      <c r="U424">
        <f>IF(G424="사용자항목2",#REF!, 0)</f>
        <v>0</v>
      </c>
      <c r="V424">
        <f>IF(G424="안전관리비",#REF!, 0)</f>
        <v>0</v>
      </c>
      <c r="W424">
        <f>IF(G424="품질관리비",#REF!, 0)</f>
        <v>0</v>
      </c>
      <c r="X424">
        <f>IF(G424="작업부산물(철거해체)",#REF!, 0)</f>
        <v>0</v>
      </c>
      <c r="Y424">
        <f>IF(G424="사용자항목6",#REF!, 0)</f>
        <v>0</v>
      </c>
      <c r="Z424">
        <f>IF(G424="사용자항목7",#REF!, 0)</f>
        <v>0</v>
      </c>
      <c r="AA424">
        <f>IF(G424="사용자항목8",#REF!, 0)</f>
        <v>0</v>
      </c>
      <c r="AB424">
        <f>IF(G424="사용자항목9",#REF!, 0)</f>
        <v>0</v>
      </c>
      <c r="AC424">
        <f>IF(G424="사용자항목10",#REF!, 0)</f>
        <v>0</v>
      </c>
      <c r="AD424">
        <f>IF(G424="사용자항목11",#REF!, 0)</f>
        <v>0</v>
      </c>
      <c r="AE424">
        <f>IF(G424="사용자항목12",#REF!, 0)</f>
        <v>0</v>
      </c>
      <c r="AF424">
        <f>IF(G424="사용자항목13",#REF!, 0)</f>
        <v>0</v>
      </c>
      <c r="AG424">
        <f>IF(G424="사용자항목14",#REF!, 0)</f>
        <v>0</v>
      </c>
      <c r="AH424">
        <f>IF(G424="사용자항목15",#REF!, 0)</f>
        <v>0</v>
      </c>
      <c r="AI424">
        <f>IF(G424="사용자항목16",#REF!, 0)</f>
        <v>0</v>
      </c>
      <c r="AJ424">
        <f>IF(G424="사용자항목17",#REF!, 0)</f>
        <v>0</v>
      </c>
      <c r="AK424">
        <f>IF(G424="사용자항목18",#REF!, 0)</f>
        <v>0</v>
      </c>
      <c r="AL424">
        <f>IF(G424="사용자항목19",#REF!, 0)</f>
        <v>0</v>
      </c>
    </row>
    <row r="425" spans="1:42" ht="23.1" customHeight="1" x14ac:dyDescent="0.3">
      <c r="A425" s="5" t="s">
        <v>330</v>
      </c>
      <c r="B425" s="6"/>
      <c r="C425" s="7" t="s">
        <v>329</v>
      </c>
      <c r="D425" s="8">
        <v>1</v>
      </c>
      <c r="F425" t="str">
        <f>""</f>
        <v/>
      </c>
      <c r="G425" s="1" t="s">
        <v>87</v>
      </c>
      <c r="H425">
        <v>1</v>
      </c>
      <c r="I425" t="e">
        <f>IF(G425="기계경비",#REF!, 0)</f>
        <v>#REF!</v>
      </c>
      <c r="J425">
        <f>IF(G425="운반비",#REF!, 0)</f>
        <v>0</v>
      </c>
      <c r="K425">
        <f>IF(G425="작업부산물",#REF!, 0)</f>
        <v>0</v>
      </c>
      <c r="L425">
        <f>IF(G425="관급",#REF!, 0)</f>
        <v>0</v>
      </c>
      <c r="M425">
        <f>IF(G425="외주비",#REF!, 0)</f>
        <v>0</v>
      </c>
      <c r="N425">
        <f>IF(G425="장비비",#REF!, 0)</f>
        <v>0</v>
      </c>
      <c r="O425">
        <f>IF(G425="폐기물처리비",#REF!, 0)</f>
        <v>0</v>
      </c>
      <c r="P425">
        <f>IF(G425="가설비",#REF!, 0)</f>
        <v>0</v>
      </c>
      <c r="Q425">
        <f>IF(G425="잡비제외분",#REF!, 0)</f>
        <v>0</v>
      </c>
      <c r="R425">
        <f>IF(G425="사급자재대",#REF!, 0)</f>
        <v>0</v>
      </c>
      <c r="S425">
        <f>IF(G425="관급자재대",#REF!, 0)</f>
        <v>0</v>
      </c>
      <c r="T425">
        <f>IF(G425="관급자 관급 자재대",#REF!, 0)</f>
        <v>0</v>
      </c>
      <c r="U425">
        <f>IF(G425="사용자항목2",#REF!, 0)</f>
        <v>0</v>
      </c>
      <c r="V425">
        <f>IF(G425="안전관리비",#REF!, 0)</f>
        <v>0</v>
      </c>
      <c r="W425">
        <f>IF(G425="품질관리비",#REF!, 0)</f>
        <v>0</v>
      </c>
      <c r="X425">
        <f>IF(G425="작업부산물(철거해체)",#REF!, 0)</f>
        <v>0</v>
      </c>
      <c r="Y425">
        <f>IF(G425="사용자항목6",#REF!, 0)</f>
        <v>0</v>
      </c>
      <c r="Z425">
        <f>IF(G425="사용자항목7",#REF!, 0)</f>
        <v>0</v>
      </c>
      <c r="AA425">
        <f>IF(G425="사용자항목8",#REF!, 0)</f>
        <v>0</v>
      </c>
      <c r="AB425">
        <f>IF(G425="사용자항목9",#REF!, 0)</f>
        <v>0</v>
      </c>
      <c r="AC425">
        <f>IF(G425="사용자항목10",#REF!, 0)</f>
        <v>0</v>
      </c>
      <c r="AD425">
        <f>IF(G425="사용자항목11",#REF!, 0)</f>
        <v>0</v>
      </c>
      <c r="AE425">
        <f>IF(G425="사용자항목12",#REF!, 0)</f>
        <v>0</v>
      </c>
      <c r="AF425">
        <f>IF(G425="사용자항목13",#REF!, 0)</f>
        <v>0</v>
      </c>
      <c r="AG425">
        <f>IF(G425="사용자항목14",#REF!, 0)</f>
        <v>0</v>
      </c>
      <c r="AH425">
        <f>IF(G425="사용자항목15",#REF!, 0)</f>
        <v>0</v>
      </c>
      <c r="AI425">
        <f>IF(G425="사용자항목16",#REF!, 0)</f>
        <v>0</v>
      </c>
      <c r="AJ425">
        <f>IF(G425="사용자항목17",#REF!, 0)</f>
        <v>0</v>
      </c>
      <c r="AK425">
        <f>IF(G425="사용자항목18",#REF!, 0)</f>
        <v>0</v>
      </c>
      <c r="AL425">
        <f>IF(G425="사용자항목19",#REF!, 0)</f>
        <v>0</v>
      </c>
    </row>
    <row r="426" spans="1:42" ht="23.1" customHeight="1" x14ac:dyDescent="0.3">
      <c r="A426" s="5" t="s">
        <v>331</v>
      </c>
      <c r="B426" s="6"/>
      <c r="C426" s="7" t="s">
        <v>332</v>
      </c>
      <c r="D426" s="8">
        <v>1</v>
      </c>
      <c r="F426" t="str">
        <f>""</f>
        <v/>
      </c>
      <c r="G426" s="1" t="s">
        <v>87</v>
      </c>
      <c r="H426">
        <v>1</v>
      </c>
      <c r="I426" t="e">
        <f>IF(G426="기계경비",#REF!, 0)</f>
        <v>#REF!</v>
      </c>
      <c r="J426">
        <f>IF(G426="운반비",#REF!, 0)</f>
        <v>0</v>
      </c>
      <c r="K426">
        <f>IF(G426="작업부산물",#REF!, 0)</f>
        <v>0</v>
      </c>
      <c r="L426">
        <f>IF(G426="관급",#REF!, 0)</f>
        <v>0</v>
      </c>
      <c r="M426">
        <f>IF(G426="외주비",#REF!, 0)</f>
        <v>0</v>
      </c>
      <c r="N426">
        <f>IF(G426="장비비",#REF!, 0)</f>
        <v>0</v>
      </c>
      <c r="O426">
        <f>IF(G426="폐기물처리비",#REF!, 0)</f>
        <v>0</v>
      </c>
      <c r="P426">
        <f>IF(G426="가설비",#REF!, 0)</f>
        <v>0</v>
      </c>
      <c r="Q426">
        <f>IF(G426="잡비제외분",#REF!, 0)</f>
        <v>0</v>
      </c>
      <c r="R426">
        <f>IF(G426="사급자재대",#REF!, 0)</f>
        <v>0</v>
      </c>
      <c r="S426">
        <f>IF(G426="관급자재대",#REF!, 0)</f>
        <v>0</v>
      </c>
      <c r="T426">
        <f>IF(G426="관급자 관급 자재대",#REF!, 0)</f>
        <v>0</v>
      </c>
      <c r="U426">
        <f>IF(G426="사용자항목2",#REF!, 0)</f>
        <v>0</v>
      </c>
      <c r="V426">
        <f>IF(G426="안전관리비",#REF!, 0)</f>
        <v>0</v>
      </c>
      <c r="W426">
        <f>IF(G426="품질관리비",#REF!, 0)</f>
        <v>0</v>
      </c>
      <c r="X426">
        <f>IF(G426="작업부산물(철거해체)",#REF!, 0)</f>
        <v>0</v>
      </c>
      <c r="Y426">
        <f>IF(G426="사용자항목6",#REF!, 0)</f>
        <v>0</v>
      </c>
      <c r="Z426">
        <f>IF(G426="사용자항목7",#REF!, 0)</f>
        <v>0</v>
      </c>
      <c r="AA426">
        <f>IF(G426="사용자항목8",#REF!, 0)</f>
        <v>0</v>
      </c>
      <c r="AB426">
        <f>IF(G426="사용자항목9",#REF!, 0)</f>
        <v>0</v>
      </c>
      <c r="AC426">
        <f>IF(G426="사용자항목10",#REF!, 0)</f>
        <v>0</v>
      </c>
      <c r="AD426">
        <f>IF(G426="사용자항목11",#REF!, 0)</f>
        <v>0</v>
      </c>
      <c r="AE426">
        <f>IF(G426="사용자항목12",#REF!, 0)</f>
        <v>0</v>
      </c>
      <c r="AF426">
        <f>IF(G426="사용자항목13",#REF!, 0)</f>
        <v>0</v>
      </c>
      <c r="AG426">
        <f>IF(G426="사용자항목14",#REF!, 0)</f>
        <v>0</v>
      </c>
      <c r="AH426">
        <f>IF(G426="사용자항목15",#REF!, 0)</f>
        <v>0</v>
      </c>
      <c r="AI426">
        <f>IF(G426="사용자항목16",#REF!, 0)</f>
        <v>0</v>
      </c>
      <c r="AJ426">
        <f>IF(G426="사용자항목17",#REF!, 0)</f>
        <v>0</v>
      </c>
      <c r="AK426">
        <f>IF(G426="사용자항목18",#REF!, 0)</f>
        <v>0</v>
      </c>
      <c r="AL426">
        <f>IF(G426="사용자항목19",#REF!, 0)</f>
        <v>0</v>
      </c>
    </row>
    <row r="427" spans="1:42" ht="23.1" customHeight="1" x14ac:dyDescent="0.3">
      <c r="A427" s="5" t="s">
        <v>333</v>
      </c>
      <c r="B427" s="5" t="s">
        <v>334</v>
      </c>
      <c r="C427" s="7" t="s">
        <v>329</v>
      </c>
      <c r="D427" s="8">
        <v>2</v>
      </c>
      <c r="F427" t="str">
        <f>""</f>
        <v/>
      </c>
      <c r="G427" s="1" t="s">
        <v>87</v>
      </c>
      <c r="H427">
        <v>1</v>
      </c>
      <c r="I427" t="e">
        <f>IF(G427="기계경비",#REF!, 0)</f>
        <v>#REF!</v>
      </c>
      <c r="J427">
        <f>IF(G427="운반비",#REF!, 0)</f>
        <v>0</v>
      </c>
      <c r="K427">
        <f>IF(G427="작업부산물",#REF!, 0)</f>
        <v>0</v>
      </c>
      <c r="L427">
        <f>IF(G427="관급",#REF!, 0)</f>
        <v>0</v>
      </c>
      <c r="M427">
        <f>IF(G427="외주비",#REF!, 0)</f>
        <v>0</v>
      </c>
      <c r="N427">
        <f>IF(G427="장비비",#REF!, 0)</f>
        <v>0</v>
      </c>
      <c r="O427">
        <f>IF(G427="폐기물처리비",#REF!, 0)</f>
        <v>0</v>
      </c>
      <c r="P427">
        <f>IF(G427="가설비",#REF!, 0)</f>
        <v>0</v>
      </c>
      <c r="Q427">
        <f>IF(G427="잡비제외분",#REF!, 0)</f>
        <v>0</v>
      </c>
      <c r="R427">
        <f>IF(G427="사급자재대",#REF!, 0)</f>
        <v>0</v>
      </c>
      <c r="S427">
        <f>IF(G427="관급자재대",#REF!, 0)</f>
        <v>0</v>
      </c>
      <c r="T427">
        <f>IF(G427="관급자 관급 자재대",#REF!, 0)</f>
        <v>0</v>
      </c>
      <c r="U427">
        <f>IF(G427="사용자항목2",#REF!, 0)</f>
        <v>0</v>
      </c>
      <c r="V427">
        <f>IF(G427="안전관리비",#REF!, 0)</f>
        <v>0</v>
      </c>
      <c r="W427">
        <f>IF(G427="품질관리비",#REF!, 0)</f>
        <v>0</v>
      </c>
      <c r="X427">
        <f>IF(G427="작업부산물(철거해체)",#REF!, 0)</f>
        <v>0</v>
      </c>
      <c r="Y427">
        <f>IF(G427="사용자항목6",#REF!, 0)</f>
        <v>0</v>
      </c>
      <c r="Z427">
        <f>IF(G427="사용자항목7",#REF!, 0)</f>
        <v>0</v>
      </c>
      <c r="AA427">
        <f>IF(G427="사용자항목8",#REF!, 0)</f>
        <v>0</v>
      </c>
      <c r="AB427">
        <f>IF(G427="사용자항목9",#REF!, 0)</f>
        <v>0</v>
      </c>
      <c r="AC427">
        <f>IF(G427="사용자항목10",#REF!, 0)</f>
        <v>0</v>
      </c>
      <c r="AD427">
        <f>IF(G427="사용자항목11",#REF!, 0)</f>
        <v>0</v>
      </c>
      <c r="AE427">
        <f>IF(G427="사용자항목12",#REF!, 0)</f>
        <v>0</v>
      </c>
      <c r="AF427">
        <f>IF(G427="사용자항목13",#REF!, 0)</f>
        <v>0</v>
      </c>
      <c r="AG427">
        <f>IF(G427="사용자항목14",#REF!, 0)</f>
        <v>0</v>
      </c>
      <c r="AH427">
        <f>IF(G427="사용자항목15",#REF!, 0)</f>
        <v>0</v>
      </c>
      <c r="AI427">
        <f>IF(G427="사용자항목16",#REF!, 0)</f>
        <v>0</v>
      </c>
      <c r="AJ427">
        <f>IF(G427="사용자항목17",#REF!, 0)</f>
        <v>0</v>
      </c>
      <c r="AK427">
        <f>IF(G427="사용자항목18",#REF!, 0)</f>
        <v>0</v>
      </c>
      <c r="AL427">
        <f>IF(G427="사용자항목19",#REF!, 0)</f>
        <v>0</v>
      </c>
    </row>
    <row r="428" spans="1:42" ht="23.1" customHeight="1" x14ac:dyDescent="0.3">
      <c r="A428" s="5" t="s">
        <v>335</v>
      </c>
      <c r="B428" s="5" t="s">
        <v>336</v>
      </c>
      <c r="C428" s="7" t="s">
        <v>329</v>
      </c>
      <c r="D428" s="8">
        <v>1</v>
      </c>
      <c r="F428" t="str">
        <f>""</f>
        <v/>
      </c>
      <c r="G428" s="1" t="s">
        <v>87</v>
      </c>
      <c r="H428">
        <v>1</v>
      </c>
      <c r="I428" t="e">
        <f>IF(G428="기계경비",#REF!, 0)</f>
        <v>#REF!</v>
      </c>
      <c r="J428">
        <f>IF(G428="운반비",#REF!, 0)</f>
        <v>0</v>
      </c>
      <c r="K428">
        <f>IF(G428="작업부산물",#REF!, 0)</f>
        <v>0</v>
      </c>
      <c r="L428">
        <f>IF(G428="관급",#REF!, 0)</f>
        <v>0</v>
      </c>
      <c r="M428">
        <f>IF(G428="외주비",#REF!, 0)</f>
        <v>0</v>
      </c>
      <c r="N428">
        <f>IF(G428="장비비",#REF!, 0)</f>
        <v>0</v>
      </c>
      <c r="O428">
        <f>IF(G428="폐기물처리비",#REF!, 0)</f>
        <v>0</v>
      </c>
      <c r="P428">
        <f>IF(G428="가설비",#REF!, 0)</f>
        <v>0</v>
      </c>
      <c r="Q428">
        <f>IF(G428="잡비제외분",#REF!, 0)</f>
        <v>0</v>
      </c>
      <c r="R428">
        <f>IF(G428="사급자재대",#REF!, 0)</f>
        <v>0</v>
      </c>
      <c r="S428">
        <f>IF(G428="관급자재대",#REF!, 0)</f>
        <v>0</v>
      </c>
      <c r="T428">
        <f>IF(G428="관급자 관급 자재대",#REF!, 0)</f>
        <v>0</v>
      </c>
      <c r="U428">
        <f>IF(G428="사용자항목2",#REF!, 0)</f>
        <v>0</v>
      </c>
      <c r="V428">
        <f>IF(G428="안전관리비",#REF!, 0)</f>
        <v>0</v>
      </c>
      <c r="W428">
        <f>IF(G428="품질관리비",#REF!, 0)</f>
        <v>0</v>
      </c>
      <c r="X428">
        <f>IF(G428="작업부산물(철거해체)",#REF!, 0)</f>
        <v>0</v>
      </c>
      <c r="Y428">
        <f>IF(G428="사용자항목6",#REF!, 0)</f>
        <v>0</v>
      </c>
      <c r="Z428">
        <f>IF(G428="사용자항목7",#REF!, 0)</f>
        <v>0</v>
      </c>
      <c r="AA428">
        <f>IF(G428="사용자항목8",#REF!, 0)</f>
        <v>0</v>
      </c>
      <c r="AB428">
        <f>IF(G428="사용자항목9",#REF!, 0)</f>
        <v>0</v>
      </c>
      <c r="AC428">
        <f>IF(G428="사용자항목10",#REF!, 0)</f>
        <v>0</v>
      </c>
      <c r="AD428">
        <f>IF(G428="사용자항목11",#REF!, 0)</f>
        <v>0</v>
      </c>
      <c r="AE428">
        <f>IF(G428="사용자항목12",#REF!, 0)</f>
        <v>0</v>
      </c>
      <c r="AF428">
        <f>IF(G428="사용자항목13",#REF!, 0)</f>
        <v>0</v>
      </c>
      <c r="AG428">
        <f>IF(G428="사용자항목14",#REF!, 0)</f>
        <v>0</v>
      </c>
      <c r="AH428">
        <f>IF(G428="사용자항목15",#REF!, 0)</f>
        <v>0</v>
      </c>
      <c r="AI428">
        <f>IF(G428="사용자항목16",#REF!, 0)</f>
        <v>0</v>
      </c>
      <c r="AJ428">
        <f>IF(G428="사용자항목17",#REF!, 0)</f>
        <v>0</v>
      </c>
      <c r="AK428">
        <f>IF(G428="사용자항목18",#REF!, 0)</f>
        <v>0</v>
      </c>
      <c r="AL428">
        <f>IF(G428="사용자항목19",#REF!, 0)</f>
        <v>0</v>
      </c>
    </row>
    <row r="429" spans="1:42" ht="23.1" customHeight="1" x14ac:dyDescent="0.3">
      <c r="A429" s="5" t="s">
        <v>335</v>
      </c>
      <c r="B429" s="5" t="s">
        <v>337</v>
      </c>
      <c r="C429" s="7" t="s">
        <v>329</v>
      </c>
      <c r="D429" s="8">
        <v>1</v>
      </c>
      <c r="F429" t="str">
        <f>""</f>
        <v/>
      </c>
      <c r="G429" s="1" t="s">
        <v>87</v>
      </c>
      <c r="H429">
        <v>1</v>
      </c>
      <c r="I429" t="e">
        <f>IF(G429="기계경비",#REF!, 0)</f>
        <v>#REF!</v>
      </c>
      <c r="J429">
        <f>IF(G429="운반비",#REF!, 0)</f>
        <v>0</v>
      </c>
      <c r="K429">
        <f>IF(G429="작업부산물",#REF!, 0)</f>
        <v>0</v>
      </c>
      <c r="L429">
        <f>IF(G429="관급",#REF!, 0)</f>
        <v>0</v>
      </c>
      <c r="M429">
        <f>IF(G429="외주비",#REF!, 0)</f>
        <v>0</v>
      </c>
      <c r="N429">
        <f>IF(G429="장비비",#REF!, 0)</f>
        <v>0</v>
      </c>
      <c r="O429">
        <f>IF(G429="폐기물처리비",#REF!, 0)</f>
        <v>0</v>
      </c>
      <c r="P429">
        <f>IF(G429="가설비",#REF!, 0)</f>
        <v>0</v>
      </c>
      <c r="Q429">
        <f>IF(G429="잡비제외분",#REF!, 0)</f>
        <v>0</v>
      </c>
      <c r="R429">
        <f>IF(G429="사급자재대",#REF!, 0)</f>
        <v>0</v>
      </c>
      <c r="S429">
        <f>IF(G429="관급자재대",#REF!, 0)</f>
        <v>0</v>
      </c>
      <c r="T429">
        <f>IF(G429="관급자 관급 자재대",#REF!, 0)</f>
        <v>0</v>
      </c>
      <c r="U429">
        <f>IF(G429="사용자항목2",#REF!, 0)</f>
        <v>0</v>
      </c>
      <c r="V429">
        <f>IF(G429="안전관리비",#REF!, 0)</f>
        <v>0</v>
      </c>
      <c r="W429">
        <f>IF(G429="품질관리비",#REF!, 0)</f>
        <v>0</v>
      </c>
      <c r="X429">
        <f>IF(G429="작업부산물(철거해체)",#REF!, 0)</f>
        <v>0</v>
      </c>
      <c r="Y429">
        <f>IF(G429="사용자항목6",#REF!, 0)</f>
        <v>0</v>
      </c>
      <c r="Z429">
        <f>IF(G429="사용자항목7",#REF!, 0)</f>
        <v>0</v>
      </c>
      <c r="AA429">
        <f>IF(G429="사용자항목8",#REF!, 0)</f>
        <v>0</v>
      </c>
      <c r="AB429">
        <f>IF(G429="사용자항목9",#REF!, 0)</f>
        <v>0</v>
      </c>
      <c r="AC429">
        <f>IF(G429="사용자항목10",#REF!, 0)</f>
        <v>0</v>
      </c>
      <c r="AD429">
        <f>IF(G429="사용자항목11",#REF!, 0)</f>
        <v>0</v>
      </c>
      <c r="AE429">
        <f>IF(G429="사용자항목12",#REF!, 0)</f>
        <v>0</v>
      </c>
      <c r="AF429">
        <f>IF(G429="사용자항목13",#REF!, 0)</f>
        <v>0</v>
      </c>
      <c r="AG429">
        <f>IF(G429="사용자항목14",#REF!, 0)</f>
        <v>0</v>
      </c>
      <c r="AH429">
        <f>IF(G429="사용자항목15",#REF!, 0)</f>
        <v>0</v>
      </c>
      <c r="AI429">
        <f>IF(G429="사용자항목16",#REF!, 0)</f>
        <v>0</v>
      </c>
      <c r="AJ429">
        <f>IF(G429="사용자항목17",#REF!, 0)</f>
        <v>0</v>
      </c>
      <c r="AK429">
        <f>IF(G429="사용자항목18",#REF!, 0)</f>
        <v>0</v>
      </c>
      <c r="AL429">
        <f>IF(G429="사용자항목19",#REF!, 0)</f>
        <v>0</v>
      </c>
    </row>
    <row r="430" spans="1:42" ht="23.1" customHeight="1" x14ac:dyDescent="0.3">
      <c r="A430" s="5" t="s">
        <v>74</v>
      </c>
      <c r="B430" s="5" t="s">
        <v>72</v>
      </c>
      <c r="C430" s="7" t="s">
        <v>338</v>
      </c>
      <c r="D430" s="8">
        <v>7</v>
      </c>
      <c r="F430" t="str">
        <f>""</f>
        <v/>
      </c>
      <c r="G430" s="1" t="s">
        <v>87</v>
      </c>
      <c r="H430">
        <v>1</v>
      </c>
      <c r="I430" t="e">
        <f>IF(G430="기계경비",#REF!, 0)</f>
        <v>#REF!</v>
      </c>
      <c r="J430">
        <f>IF(G430="운반비",#REF!, 0)</f>
        <v>0</v>
      </c>
      <c r="K430">
        <f>IF(G430="작업부산물",#REF!, 0)</f>
        <v>0</v>
      </c>
      <c r="L430">
        <f>IF(G430="관급",#REF!, 0)</f>
        <v>0</v>
      </c>
      <c r="M430">
        <f>IF(G430="외주비",#REF!, 0)</f>
        <v>0</v>
      </c>
      <c r="N430">
        <f>IF(G430="장비비",#REF!, 0)</f>
        <v>0</v>
      </c>
      <c r="O430">
        <f>IF(G430="폐기물처리비",#REF!, 0)</f>
        <v>0</v>
      </c>
      <c r="P430">
        <f>IF(G430="가설비",#REF!, 0)</f>
        <v>0</v>
      </c>
      <c r="Q430">
        <f>IF(G430="잡비제외분",#REF!, 0)</f>
        <v>0</v>
      </c>
      <c r="R430">
        <f>IF(G430="사급자재대",#REF!, 0)</f>
        <v>0</v>
      </c>
      <c r="S430">
        <f>IF(G430="관급자재대",#REF!, 0)</f>
        <v>0</v>
      </c>
      <c r="T430">
        <f>IF(G430="관급자 관급 자재대",#REF!, 0)</f>
        <v>0</v>
      </c>
      <c r="U430">
        <f>IF(G430="사용자항목2",#REF!, 0)</f>
        <v>0</v>
      </c>
      <c r="V430">
        <f>IF(G430="안전관리비",#REF!, 0)</f>
        <v>0</v>
      </c>
      <c r="W430">
        <f>IF(G430="품질관리비",#REF!, 0)</f>
        <v>0</v>
      </c>
      <c r="X430">
        <f>IF(G430="작업부산물(철거해체)",#REF!, 0)</f>
        <v>0</v>
      </c>
      <c r="Y430">
        <f>IF(G430="사용자항목6",#REF!, 0)</f>
        <v>0</v>
      </c>
      <c r="Z430">
        <f>IF(G430="사용자항목7",#REF!, 0)</f>
        <v>0</v>
      </c>
      <c r="AA430">
        <f>IF(G430="사용자항목8",#REF!, 0)</f>
        <v>0</v>
      </c>
      <c r="AB430">
        <f>IF(G430="사용자항목9",#REF!, 0)</f>
        <v>0</v>
      </c>
      <c r="AC430">
        <f>IF(G430="사용자항목10",#REF!, 0)</f>
        <v>0</v>
      </c>
      <c r="AD430">
        <f>IF(G430="사용자항목11",#REF!, 0)</f>
        <v>0</v>
      </c>
      <c r="AE430">
        <f>IF(G430="사용자항목12",#REF!, 0)</f>
        <v>0</v>
      </c>
      <c r="AF430">
        <f>IF(G430="사용자항목13",#REF!, 0)</f>
        <v>0</v>
      </c>
      <c r="AG430">
        <f>IF(G430="사용자항목14",#REF!, 0)</f>
        <v>0</v>
      </c>
      <c r="AH430">
        <f>IF(G430="사용자항목15",#REF!, 0)</f>
        <v>0</v>
      </c>
      <c r="AI430">
        <f>IF(G430="사용자항목16",#REF!, 0)</f>
        <v>0</v>
      </c>
      <c r="AJ430">
        <f>IF(G430="사용자항목17",#REF!, 0)</f>
        <v>0</v>
      </c>
      <c r="AK430">
        <f>IF(G430="사용자항목18",#REF!, 0)</f>
        <v>0</v>
      </c>
      <c r="AL430">
        <f>IF(G430="사용자항목19",#REF!, 0)</f>
        <v>0</v>
      </c>
    </row>
    <row r="431" spans="1:42" ht="23.1" customHeight="1" x14ac:dyDescent="0.3">
      <c r="A431" s="5" t="s">
        <v>76</v>
      </c>
      <c r="B431" s="5" t="s">
        <v>72</v>
      </c>
      <c r="C431" s="7" t="s">
        <v>73</v>
      </c>
      <c r="D431" s="8">
        <v>2</v>
      </c>
      <c r="F431" t="str">
        <f>"02"</f>
        <v>02</v>
      </c>
      <c r="G431" s="1" t="s">
        <v>87</v>
      </c>
      <c r="H431">
        <v>1</v>
      </c>
      <c r="I431" t="e">
        <f>IF(G431="기계경비",#REF!, 0)</f>
        <v>#REF!</v>
      </c>
      <c r="J431">
        <f>IF(G431="운반비",#REF!, 0)</f>
        <v>0</v>
      </c>
      <c r="K431">
        <f>IF(G431="작업부산물",#REF!, 0)</f>
        <v>0</v>
      </c>
      <c r="L431">
        <f>IF(G431="관급",#REF!, 0)</f>
        <v>0</v>
      </c>
      <c r="M431">
        <f>IF(G431="외주비",#REF!, 0)</f>
        <v>0</v>
      </c>
      <c r="N431">
        <f>IF(G431="장비비",#REF!, 0)</f>
        <v>0</v>
      </c>
      <c r="O431">
        <f>IF(G431="폐기물처리비",#REF!, 0)</f>
        <v>0</v>
      </c>
      <c r="P431">
        <f>IF(G431="가설비",#REF!, 0)</f>
        <v>0</v>
      </c>
      <c r="Q431">
        <f>IF(G431="잡비제외분",#REF!, 0)</f>
        <v>0</v>
      </c>
      <c r="R431">
        <f>IF(G431="사급자재대",#REF!, 0)</f>
        <v>0</v>
      </c>
      <c r="S431">
        <f>IF(G431="관급자재대",#REF!, 0)</f>
        <v>0</v>
      </c>
      <c r="T431">
        <f>IF(G431="관급자 관급 자재대",#REF!, 0)</f>
        <v>0</v>
      </c>
      <c r="U431">
        <f>IF(G431="사용자항목2",#REF!, 0)</f>
        <v>0</v>
      </c>
      <c r="V431">
        <f>IF(G431="안전관리비",#REF!, 0)</f>
        <v>0</v>
      </c>
      <c r="W431">
        <f>IF(G431="품질관리비",#REF!, 0)</f>
        <v>0</v>
      </c>
      <c r="X431">
        <f>IF(G431="작업부산물(철거해체)",#REF!, 0)</f>
        <v>0</v>
      </c>
      <c r="Y431">
        <f>IF(G431="사용자항목6",#REF!, 0)</f>
        <v>0</v>
      </c>
      <c r="Z431">
        <f>IF(G431="사용자항목7",#REF!, 0)</f>
        <v>0</v>
      </c>
      <c r="AA431">
        <f>IF(G431="사용자항목8",#REF!, 0)</f>
        <v>0</v>
      </c>
      <c r="AB431">
        <f>IF(G431="사용자항목9",#REF!, 0)</f>
        <v>0</v>
      </c>
      <c r="AC431">
        <f>IF(G431="사용자항목10",#REF!, 0)</f>
        <v>0</v>
      </c>
      <c r="AD431">
        <f>IF(G431="사용자항목11",#REF!, 0)</f>
        <v>0</v>
      </c>
      <c r="AE431">
        <f>IF(G431="사용자항목12",#REF!, 0)</f>
        <v>0</v>
      </c>
      <c r="AF431">
        <f>IF(G431="사용자항목13",#REF!, 0)</f>
        <v>0</v>
      </c>
      <c r="AG431">
        <f>IF(G431="사용자항목14",#REF!, 0)</f>
        <v>0</v>
      </c>
      <c r="AH431">
        <f>IF(G431="사용자항목15",#REF!, 0)</f>
        <v>0</v>
      </c>
      <c r="AI431">
        <f>IF(G431="사용자항목16",#REF!, 0)</f>
        <v>0</v>
      </c>
      <c r="AJ431">
        <f>IF(G431="사용자항목17",#REF!, 0)</f>
        <v>0</v>
      </c>
      <c r="AK431">
        <f>IF(G431="사용자항목18",#REF!, 0)</f>
        <v>0</v>
      </c>
      <c r="AL431">
        <f>IF(G431="사용자항목19",#REF!, 0)</f>
        <v>0</v>
      </c>
    </row>
    <row r="432" spans="1:42" ht="23.1" customHeight="1" x14ac:dyDescent="0.3">
      <c r="A432" s="5" t="s">
        <v>128</v>
      </c>
      <c r="B432" s="5" t="s">
        <v>339</v>
      </c>
      <c r="C432" s="7" t="s">
        <v>9</v>
      </c>
      <c r="D432" s="8">
        <v>1</v>
      </c>
      <c r="F432" t="str">
        <f>""</f>
        <v/>
      </c>
      <c r="G432" s="1" t="s">
        <v>87</v>
      </c>
      <c r="H432">
        <v>1</v>
      </c>
      <c r="I432" t="e">
        <f>IF(G432="기계경비",#REF!, 0)</f>
        <v>#REF!</v>
      </c>
      <c r="J432">
        <f>IF(G432="운반비",#REF!, 0)</f>
        <v>0</v>
      </c>
      <c r="K432">
        <f>IF(G432="작업부산물",#REF!, 0)</f>
        <v>0</v>
      </c>
      <c r="L432">
        <f>IF(G432="관급",#REF!, 0)</f>
        <v>0</v>
      </c>
      <c r="M432">
        <f>IF(G432="외주비",#REF!, 0)</f>
        <v>0</v>
      </c>
      <c r="N432">
        <f>IF(G432="장비비",#REF!, 0)</f>
        <v>0</v>
      </c>
      <c r="O432">
        <f>IF(G432="폐기물처리비",#REF!, 0)</f>
        <v>0</v>
      </c>
      <c r="P432">
        <f>IF(G432="가설비",#REF!, 0)</f>
        <v>0</v>
      </c>
      <c r="Q432">
        <f>IF(G432="잡비제외분",#REF!, 0)</f>
        <v>0</v>
      </c>
      <c r="R432">
        <f>IF(G432="사급자재대",#REF!, 0)</f>
        <v>0</v>
      </c>
      <c r="S432">
        <f>IF(G432="관급자재대",#REF!, 0)</f>
        <v>0</v>
      </c>
      <c r="T432">
        <f>IF(G432="관급자 관급 자재대",#REF!, 0)</f>
        <v>0</v>
      </c>
      <c r="U432">
        <f>IF(G432="사용자항목2",#REF!, 0)</f>
        <v>0</v>
      </c>
      <c r="V432">
        <f>IF(G432="안전관리비",#REF!, 0)</f>
        <v>0</v>
      </c>
      <c r="W432">
        <f>IF(G432="품질관리비",#REF!, 0)</f>
        <v>0</v>
      </c>
      <c r="X432">
        <f>IF(G432="작업부산물(철거해체)",#REF!, 0)</f>
        <v>0</v>
      </c>
      <c r="Y432">
        <f>IF(G432="사용자항목6",#REF!, 0)</f>
        <v>0</v>
      </c>
      <c r="Z432">
        <f>IF(G432="사용자항목7",#REF!, 0)</f>
        <v>0</v>
      </c>
      <c r="AA432">
        <f>IF(G432="사용자항목8",#REF!, 0)</f>
        <v>0</v>
      </c>
      <c r="AB432">
        <f>IF(G432="사용자항목9",#REF!, 0)</f>
        <v>0</v>
      </c>
      <c r="AC432">
        <f>IF(G432="사용자항목10",#REF!, 0)</f>
        <v>0</v>
      </c>
      <c r="AD432">
        <f>IF(G432="사용자항목11",#REF!, 0)</f>
        <v>0</v>
      </c>
      <c r="AE432">
        <f>IF(G432="사용자항목12",#REF!, 0)</f>
        <v>0</v>
      </c>
      <c r="AF432">
        <f>IF(G432="사용자항목13",#REF!, 0)</f>
        <v>0</v>
      </c>
      <c r="AG432">
        <f>IF(G432="사용자항목14",#REF!, 0)</f>
        <v>0</v>
      </c>
      <c r="AH432">
        <f>IF(G432="사용자항목15",#REF!, 0)</f>
        <v>0</v>
      </c>
      <c r="AI432">
        <f>IF(G432="사용자항목16",#REF!, 0)</f>
        <v>0</v>
      </c>
      <c r="AJ432">
        <f>IF(G432="사용자항목17",#REF!, 0)</f>
        <v>0</v>
      </c>
      <c r="AK432">
        <f>IF(G432="사용자항목18",#REF!, 0)</f>
        <v>0</v>
      </c>
      <c r="AL432">
        <f>IF(G432="사용자항목19",#REF!, 0)</f>
        <v>0</v>
      </c>
    </row>
    <row r="433" spans="1:42" ht="23.1" customHeight="1" x14ac:dyDescent="0.3">
      <c r="A433" s="6"/>
      <c r="B433" s="6"/>
      <c r="C433" s="13"/>
      <c r="D433" s="8"/>
    </row>
    <row r="434" spans="1:42" ht="23.1" customHeight="1" x14ac:dyDescent="0.3">
      <c r="A434" s="6"/>
      <c r="B434" s="6"/>
      <c r="C434" s="13"/>
      <c r="D434" s="8"/>
    </row>
    <row r="435" spans="1:42" ht="23.1" customHeight="1" x14ac:dyDescent="0.3">
      <c r="A435" s="6"/>
      <c r="B435" s="6"/>
      <c r="C435" s="13"/>
      <c r="D435" s="8"/>
    </row>
    <row r="436" spans="1:42" ht="23.1" customHeight="1" x14ac:dyDescent="0.3">
      <c r="A436" s="9" t="s">
        <v>89</v>
      </c>
      <c r="B436" s="10"/>
      <c r="C436" s="11"/>
      <c r="D436" s="12"/>
      <c r="I436" t="e">
        <f t="shared" ref="I436:AP436" si="24">ROUNDDOWN(SUM(I422:I432), 0)</f>
        <v>#REF!</v>
      </c>
      <c r="J436">
        <f t="shared" si="24"/>
        <v>0</v>
      </c>
      <c r="K436">
        <f t="shared" si="24"/>
        <v>0</v>
      </c>
      <c r="L436">
        <f t="shared" si="24"/>
        <v>0</v>
      </c>
      <c r="M436">
        <f t="shared" si="24"/>
        <v>0</v>
      </c>
      <c r="N436">
        <f t="shared" si="24"/>
        <v>0</v>
      </c>
      <c r="O436">
        <f t="shared" si="24"/>
        <v>0</v>
      </c>
      <c r="P436">
        <f t="shared" si="24"/>
        <v>0</v>
      </c>
      <c r="Q436">
        <f t="shared" si="24"/>
        <v>0</v>
      </c>
      <c r="R436">
        <f t="shared" si="24"/>
        <v>0</v>
      </c>
      <c r="S436">
        <f t="shared" si="24"/>
        <v>0</v>
      </c>
      <c r="T436">
        <f t="shared" si="24"/>
        <v>0</v>
      </c>
      <c r="U436">
        <f t="shared" si="24"/>
        <v>0</v>
      </c>
      <c r="V436">
        <f t="shared" si="24"/>
        <v>0</v>
      </c>
      <c r="W436">
        <f t="shared" si="24"/>
        <v>0</v>
      </c>
      <c r="X436">
        <f t="shared" si="24"/>
        <v>0</v>
      </c>
      <c r="Y436">
        <f t="shared" si="24"/>
        <v>0</v>
      </c>
      <c r="Z436">
        <f t="shared" si="24"/>
        <v>0</v>
      </c>
      <c r="AA436">
        <f t="shared" si="24"/>
        <v>0</v>
      </c>
      <c r="AB436">
        <f t="shared" si="24"/>
        <v>0</v>
      </c>
      <c r="AC436">
        <f t="shared" si="24"/>
        <v>0</v>
      </c>
      <c r="AD436">
        <f t="shared" si="24"/>
        <v>0</v>
      </c>
      <c r="AE436">
        <f t="shared" si="24"/>
        <v>0</v>
      </c>
      <c r="AF436">
        <f t="shared" si="24"/>
        <v>0</v>
      </c>
      <c r="AG436">
        <f t="shared" si="24"/>
        <v>0</v>
      </c>
      <c r="AH436">
        <f t="shared" si="24"/>
        <v>0</v>
      </c>
      <c r="AI436">
        <f t="shared" si="24"/>
        <v>0</v>
      </c>
      <c r="AJ436">
        <f t="shared" si="24"/>
        <v>0</v>
      </c>
      <c r="AK436">
        <f t="shared" si="24"/>
        <v>0</v>
      </c>
      <c r="AL436">
        <f t="shared" si="24"/>
        <v>0</v>
      </c>
      <c r="AM436">
        <f t="shared" si="24"/>
        <v>0</v>
      </c>
      <c r="AN436">
        <f t="shared" si="24"/>
        <v>0</v>
      </c>
      <c r="AO436">
        <f t="shared" si="24"/>
        <v>0</v>
      </c>
      <c r="AP436">
        <f t="shared" si="24"/>
        <v>0</v>
      </c>
    </row>
    <row r="437" spans="1:42" ht="23.1" customHeight="1" x14ac:dyDescent="0.3">
      <c r="A437" s="41" t="s">
        <v>340</v>
      </c>
      <c r="B437" s="42"/>
      <c r="C437" s="42"/>
      <c r="D437" s="42"/>
    </row>
    <row r="438" spans="1:42" ht="23.1" customHeight="1" x14ac:dyDescent="0.3">
      <c r="A438" s="5" t="s">
        <v>341</v>
      </c>
      <c r="B438" s="5" t="s">
        <v>342</v>
      </c>
      <c r="C438" s="7" t="s">
        <v>71</v>
      </c>
      <c r="D438" s="8">
        <v>180</v>
      </c>
      <c r="F438" t="str">
        <f>""</f>
        <v/>
      </c>
      <c r="G438" s="1" t="s">
        <v>87</v>
      </c>
      <c r="H438">
        <v>1</v>
      </c>
      <c r="I438" t="e">
        <f>IF(G438="기계경비",#REF!, 0)</f>
        <v>#REF!</v>
      </c>
      <c r="J438">
        <f>IF(G438="운반비",#REF!, 0)</f>
        <v>0</v>
      </c>
      <c r="K438">
        <f>IF(G438="작업부산물",#REF!, 0)</f>
        <v>0</v>
      </c>
      <c r="L438">
        <f>IF(G438="관급",#REF!, 0)</f>
        <v>0</v>
      </c>
      <c r="M438">
        <f>IF(G438="외주비",#REF!, 0)</f>
        <v>0</v>
      </c>
      <c r="N438">
        <f>IF(G438="장비비",#REF!, 0)</f>
        <v>0</v>
      </c>
      <c r="O438">
        <f>IF(G438="폐기물처리비",#REF!, 0)</f>
        <v>0</v>
      </c>
      <c r="P438">
        <f>IF(G438="가설비",#REF!, 0)</f>
        <v>0</v>
      </c>
      <c r="Q438">
        <f>IF(G438="잡비제외분",#REF!, 0)</f>
        <v>0</v>
      </c>
      <c r="R438">
        <f>IF(G438="사급자재대",#REF!, 0)</f>
        <v>0</v>
      </c>
      <c r="S438">
        <f>IF(G438="관급자재대",#REF!, 0)</f>
        <v>0</v>
      </c>
      <c r="T438">
        <f>IF(G438="관급자 관급 자재대",#REF!, 0)</f>
        <v>0</v>
      </c>
      <c r="U438">
        <f>IF(G438="사용자항목2",#REF!, 0)</f>
        <v>0</v>
      </c>
      <c r="V438">
        <f>IF(G438="안전관리비",#REF!, 0)</f>
        <v>0</v>
      </c>
      <c r="W438">
        <f>IF(G438="품질관리비",#REF!, 0)</f>
        <v>0</v>
      </c>
      <c r="X438">
        <f>IF(G438="작업부산물(철거해체)",#REF!, 0)</f>
        <v>0</v>
      </c>
      <c r="Y438">
        <f>IF(G438="사용자항목6",#REF!, 0)</f>
        <v>0</v>
      </c>
      <c r="Z438">
        <f>IF(G438="사용자항목7",#REF!, 0)</f>
        <v>0</v>
      </c>
      <c r="AA438">
        <f>IF(G438="사용자항목8",#REF!, 0)</f>
        <v>0</v>
      </c>
      <c r="AB438">
        <f>IF(G438="사용자항목9",#REF!, 0)</f>
        <v>0</v>
      </c>
      <c r="AC438">
        <f>IF(G438="사용자항목10",#REF!, 0)</f>
        <v>0</v>
      </c>
      <c r="AD438">
        <f>IF(G438="사용자항목11",#REF!, 0)</f>
        <v>0</v>
      </c>
      <c r="AE438">
        <f>IF(G438="사용자항목12",#REF!, 0)</f>
        <v>0</v>
      </c>
      <c r="AF438">
        <f>IF(G438="사용자항목13",#REF!, 0)</f>
        <v>0</v>
      </c>
      <c r="AG438">
        <f>IF(G438="사용자항목14",#REF!, 0)</f>
        <v>0</v>
      </c>
      <c r="AH438">
        <f>IF(G438="사용자항목15",#REF!, 0)</f>
        <v>0</v>
      </c>
      <c r="AI438">
        <f>IF(G438="사용자항목16",#REF!, 0)</f>
        <v>0</v>
      </c>
      <c r="AJ438">
        <f>IF(G438="사용자항목17",#REF!, 0)</f>
        <v>0</v>
      </c>
      <c r="AK438">
        <f>IF(G438="사용자항목18",#REF!, 0)</f>
        <v>0</v>
      </c>
      <c r="AL438">
        <f>IF(G438="사용자항목19",#REF!, 0)</f>
        <v>0</v>
      </c>
    </row>
    <row r="439" spans="1:42" ht="23.1" customHeight="1" x14ac:dyDescent="0.3">
      <c r="A439" s="5" t="s">
        <v>341</v>
      </c>
      <c r="B439" s="5" t="s">
        <v>343</v>
      </c>
      <c r="C439" s="7" t="s">
        <v>71</v>
      </c>
      <c r="D439" s="8">
        <v>6</v>
      </c>
      <c r="F439" t="str">
        <f>""</f>
        <v/>
      </c>
      <c r="G439" s="1" t="s">
        <v>87</v>
      </c>
      <c r="H439">
        <v>1</v>
      </c>
      <c r="I439" t="e">
        <f>IF(G439="기계경비",#REF!, 0)</f>
        <v>#REF!</v>
      </c>
      <c r="J439">
        <f>IF(G439="운반비",#REF!, 0)</f>
        <v>0</v>
      </c>
      <c r="K439">
        <f>IF(G439="작업부산물",#REF!, 0)</f>
        <v>0</v>
      </c>
      <c r="L439">
        <f>IF(G439="관급",#REF!, 0)</f>
        <v>0</v>
      </c>
      <c r="M439">
        <f>IF(G439="외주비",#REF!, 0)</f>
        <v>0</v>
      </c>
      <c r="N439">
        <f>IF(G439="장비비",#REF!, 0)</f>
        <v>0</v>
      </c>
      <c r="O439">
        <f>IF(G439="폐기물처리비",#REF!, 0)</f>
        <v>0</v>
      </c>
      <c r="P439">
        <f>IF(G439="가설비",#REF!, 0)</f>
        <v>0</v>
      </c>
      <c r="Q439">
        <f>IF(G439="잡비제외분",#REF!, 0)</f>
        <v>0</v>
      </c>
      <c r="R439">
        <f>IF(G439="사급자재대",#REF!, 0)</f>
        <v>0</v>
      </c>
      <c r="S439">
        <f>IF(G439="관급자재대",#REF!, 0)</f>
        <v>0</v>
      </c>
      <c r="T439">
        <f>IF(G439="관급자 관급 자재대",#REF!, 0)</f>
        <v>0</v>
      </c>
      <c r="U439">
        <f>IF(G439="사용자항목2",#REF!, 0)</f>
        <v>0</v>
      </c>
      <c r="V439">
        <f>IF(G439="안전관리비",#REF!, 0)</f>
        <v>0</v>
      </c>
      <c r="W439">
        <f>IF(G439="품질관리비",#REF!, 0)</f>
        <v>0</v>
      </c>
      <c r="X439">
        <f>IF(G439="작업부산물(철거해체)",#REF!, 0)</f>
        <v>0</v>
      </c>
      <c r="Y439">
        <f>IF(G439="사용자항목6",#REF!, 0)</f>
        <v>0</v>
      </c>
      <c r="Z439">
        <f>IF(G439="사용자항목7",#REF!, 0)</f>
        <v>0</v>
      </c>
      <c r="AA439">
        <f>IF(G439="사용자항목8",#REF!, 0)</f>
        <v>0</v>
      </c>
      <c r="AB439">
        <f>IF(G439="사용자항목9",#REF!, 0)</f>
        <v>0</v>
      </c>
      <c r="AC439">
        <f>IF(G439="사용자항목10",#REF!, 0)</f>
        <v>0</v>
      </c>
      <c r="AD439">
        <f>IF(G439="사용자항목11",#REF!, 0)</f>
        <v>0</v>
      </c>
      <c r="AE439">
        <f>IF(G439="사용자항목12",#REF!, 0)</f>
        <v>0</v>
      </c>
      <c r="AF439">
        <f>IF(G439="사용자항목13",#REF!, 0)</f>
        <v>0</v>
      </c>
      <c r="AG439">
        <f>IF(G439="사용자항목14",#REF!, 0)</f>
        <v>0</v>
      </c>
      <c r="AH439">
        <f>IF(G439="사용자항목15",#REF!, 0)</f>
        <v>0</v>
      </c>
      <c r="AI439">
        <f>IF(G439="사용자항목16",#REF!, 0)</f>
        <v>0</v>
      </c>
      <c r="AJ439">
        <f>IF(G439="사용자항목17",#REF!, 0)</f>
        <v>0</v>
      </c>
      <c r="AK439">
        <f>IF(G439="사용자항목18",#REF!, 0)</f>
        <v>0</v>
      </c>
      <c r="AL439">
        <f>IF(G439="사용자항목19",#REF!, 0)</f>
        <v>0</v>
      </c>
    </row>
    <row r="440" spans="1:42" ht="23.1" customHeight="1" x14ac:dyDescent="0.3">
      <c r="A440" s="5" t="s">
        <v>341</v>
      </c>
      <c r="B440" s="5" t="s">
        <v>344</v>
      </c>
      <c r="C440" s="7" t="s">
        <v>71</v>
      </c>
      <c r="D440" s="8">
        <v>540</v>
      </c>
      <c r="F440" t="str">
        <f>""</f>
        <v/>
      </c>
      <c r="G440" s="1" t="s">
        <v>87</v>
      </c>
      <c r="H440">
        <v>1</v>
      </c>
      <c r="I440" t="e">
        <f>IF(G440="기계경비",#REF!, 0)</f>
        <v>#REF!</v>
      </c>
      <c r="J440">
        <f>IF(G440="운반비",#REF!, 0)</f>
        <v>0</v>
      </c>
      <c r="K440">
        <f>IF(G440="작업부산물",#REF!, 0)</f>
        <v>0</v>
      </c>
      <c r="L440">
        <f>IF(G440="관급",#REF!, 0)</f>
        <v>0</v>
      </c>
      <c r="M440">
        <f>IF(G440="외주비",#REF!, 0)</f>
        <v>0</v>
      </c>
      <c r="N440">
        <f>IF(G440="장비비",#REF!, 0)</f>
        <v>0</v>
      </c>
      <c r="O440">
        <f>IF(G440="폐기물처리비",#REF!, 0)</f>
        <v>0</v>
      </c>
      <c r="P440">
        <f>IF(G440="가설비",#REF!, 0)</f>
        <v>0</v>
      </c>
      <c r="Q440">
        <f>IF(G440="잡비제외분",#REF!, 0)</f>
        <v>0</v>
      </c>
      <c r="R440">
        <f>IF(G440="사급자재대",#REF!, 0)</f>
        <v>0</v>
      </c>
      <c r="S440">
        <f>IF(G440="관급자재대",#REF!, 0)</f>
        <v>0</v>
      </c>
      <c r="T440">
        <f>IF(G440="관급자 관급 자재대",#REF!, 0)</f>
        <v>0</v>
      </c>
      <c r="U440">
        <f>IF(G440="사용자항목2",#REF!, 0)</f>
        <v>0</v>
      </c>
      <c r="V440">
        <f>IF(G440="안전관리비",#REF!, 0)</f>
        <v>0</v>
      </c>
      <c r="W440">
        <f>IF(G440="품질관리비",#REF!, 0)</f>
        <v>0</v>
      </c>
      <c r="X440">
        <f>IF(G440="작업부산물(철거해체)",#REF!, 0)</f>
        <v>0</v>
      </c>
      <c r="Y440">
        <f>IF(G440="사용자항목6",#REF!, 0)</f>
        <v>0</v>
      </c>
      <c r="Z440">
        <f>IF(G440="사용자항목7",#REF!, 0)</f>
        <v>0</v>
      </c>
      <c r="AA440">
        <f>IF(G440="사용자항목8",#REF!, 0)</f>
        <v>0</v>
      </c>
      <c r="AB440">
        <f>IF(G440="사용자항목9",#REF!, 0)</f>
        <v>0</v>
      </c>
      <c r="AC440">
        <f>IF(G440="사용자항목10",#REF!, 0)</f>
        <v>0</v>
      </c>
      <c r="AD440">
        <f>IF(G440="사용자항목11",#REF!, 0)</f>
        <v>0</v>
      </c>
      <c r="AE440">
        <f>IF(G440="사용자항목12",#REF!, 0)</f>
        <v>0</v>
      </c>
      <c r="AF440">
        <f>IF(G440="사용자항목13",#REF!, 0)</f>
        <v>0</v>
      </c>
      <c r="AG440">
        <f>IF(G440="사용자항목14",#REF!, 0)</f>
        <v>0</v>
      </c>
      <c r="AH440">
        <f>IF(G440="사용자항목15",#REF!, 0)</f>
        <v>0</v>
      </c>
      <c r="AI440">
        <f>IF(G440="사용자항목16",#REF!, 0)</f>
        <v>0</v>
      </c>
      <c r="AJ440">
        <f>IF(G440="사용자항목17",#REF!, 0)</f>
        <v>0</v>
      </c>
      <c r="AK440">
        <f>IF(G440="사용자항목18",#REF!, 0)</f>
        <v>0</v>
      </c>
      <c r="AL440">
        <f>IF(G440="사용자항목19",#REF!, 0)</f>
        <v>0</v>
      </c>
    </row>
    <row r="441" spans="1:42" ht="23.1" customHeight="1" x14ac:dyDescent="0.3">
      <c r="A441" s="5" t="s">
        <v>345</v>
      </c>
      <c r="B441" s="5" t="s">
        <v>342</v>
      </c>
      <c r="C441" s="7" t="s">
        <v>26</v>
      </c>
      <c r="D441" s="8">
        <v>14</v>
      </c>
      <c r="F441" t="str">
        <f>""</f>
        <v/>
      </c>
      <c r="G441" s="1" t="s">
        <v>87</v>
      </c>
      <c r="H441">
        <v>1</v>
      </c>
      <c r="I441" t="e">
        <f>IF(G441="기계경비",#REF!, 0)</f>
        <v>#REF!</v>
      </c>
      <c r="J441">
        <f>IF(G441="운반비",#REF!, 0)</f>
        <v>0</v>
      </c>
      <c r="K441">
        <f>IF(G441="작업부산물",#REF!, 0)</f>
        <v>0</v>
      </c>
      <c r="L441">
        <f>IF(G441="관급",#REF!, 0)</f>
        <v>0</v>
      </c>
      <c r="M441">
        <f>IF(G441="외주비",#REF!, 0)</f>
        <v>0</v>
      </c>
      <c r="N441">
        <f>IF(G441="장비비",#REF!, 0)</f>
        <v>0</v>
      </c>
      <c r="O441">
        <f>IF(G441="폐기물처리비",#REF!, 0)</f>
        <v>0</v>
      </c>
      <c r="P441">
        <f>IF(G441="가설비",#REF!, 0)</f>
        <v>0</v>
      </c>
      <c r="Q441">
        <f>IF(G441="잡비제외분",#REF!, 0)</f>
        <v>0</v>
      </c>
      <c r="R441">
        <f>IF(G441="사급자재대",#REF!, 0)</f>
        <v>0</v>
      </c>
      <c r="S441">
        <f>IF(G441="관급자재대",#REF!, 0)</f>
        <v>0</v>
      </c>
      <c r="T441">
        <f>IF(G441="관급자 관급 자재대",#REF!, 0)</f>
        <v>0</v>
      </c>
      <c r="U441">
        <f>IF(G441="사용자항목2",#REF!, 0)</f>
        <v>0</v>
      </c>
      <c r="V441">
        <f>IF(G441="안전관리비",#REF!, 0)</f>
        <v>0</v>
      </c>
      <c r="W441">
        <f>IF(G441="품질관리비",#REF!, 0)</f>
        <v>0</v>
      </c>
      <c r="X441">
        <f>IF(G441="작업부산물(철거해체)",#REF!, 0)</f>
        <v>0</v>
      </c>
      <c r="Y441">
        <f>IF(G441="사용자항목6",#REF!, 0)</f>
        <v>0</v>
      </c>
      <c r="Z441">
        <f>IF(G441="사용자항목7",#REF!, 0)</f>
        <v>0</v>
      </c>
      <c r="AA441">
        <f>IF(G441="사용자항목8",#REF!, 0)</f>
        <v>0</v>
      </c>
      <c r="AB441">
        <f>IF(G441="사용자항목9",#REF!, 0)</f>
        <v>0</v>
      </c>
      <c r="AC441">
        <f>IF(G441="사용자항목10",#REF!, 0)</f>
        <v>0</v>
      </c>
      <c r="AD441">
        <f>IF(G441="사용자항목11",#REF!, 0)</f>
        <v>0</v>
      </c>
      <c r="AE441">
        <f>IF(G441="사용자항목12",#REF!, 0)</f>
        <v>0</v>
      </c>
      <c r="AF441">
        <f>IF(G441="사용자항목13",#REF!, 0)</f>
        <v>0</v>
      </c>
      <c r="AG441">
        <f>IF(G441="사용자항목14",#REF!, 0)</f>
        <v>0</v>
      </c>
      <c r="AH441">
        <f>IF(G441="사용자항목15",#REF!, 0)</f>
        <v>0</v>
      </c>
      <c r="AI441">
        <f>IF(G441="사용자항목16",#REF!, 0)</f>
        <v>0</v>
      </c>
      <c r="AJ441">
        <f>IF(G441="사용자항목17",#REF!, 0)</f>
        <v>0</v>
      </c>
      <c r="AK441">
        <f>IF(G441="사용자항목18",#REF!, 0)</f>
        <v>0</v>
      </c>
      <c r="AL441">
        <f>IF(G441="사용자항목19",#REF!, 0)</f>
        <v>0</v>
      </c>
    </row>
    <row r="442" spans="1:42" ht="23.1" customHeight="1" x14ac:dyDescent="0.3">
      <c r="A442" s="5" t="s">
        <v>345</v>
      </c>
      <c r="B442" s="5" t="s">
        <v>343</v>
      </c>
      <c r="C442" s="7" t="s">
        <v>26</v>
      </c>
      <c r="D442" s="8">
        <v>6</v>
      </c>
      <c r="F442" t="str">
        <f>""</f>
        <v/>
      </c>
      <c r="G442" s="1" t="s">
        <v>87</v>
      </c>
      <c r="H442">
        <v>1</v>
      </c>
      <c r="I442" t="e">
        <f>IF(G442="기계경비",#REF!, 0)</f>
        <v>#REF!</v>
      </c>
      <c r="J442">
        <f>IF(G442="운반비",#REF!, 0)</f>
        <v>0</v>
      </c>
      <c r="K442">
        <f>IF(G442="작업부산물",#REF!, 0)</f>
        <v>0</v>
      </c>
      <c r="L442">
        <f>IF(G442="관급",#REF!, 0)</f>
        <v>0</v>
      </c>
      <c r="M442">
        <f>IF(G442="외주비",#REF!, 0)</f>
        <v>0</v>
      </c>
      <c r="N442">
        <f>IF(G442="장비비",#REF!, 0)</f>
        <v>0</v>
      </c>
      <c r="O442">
        <f>IF(G442="폐기물처리비",#REF!, 0)</f>
        <v>0</v>
      </c>
      <c r="P442">
        <f>IF(G442="가설비",#REF!, 0)</f>
        <v>0</v>
      </c>
      <c r="Q442">
        <f>IF(G442="잡비제외분",#REF!, 0)</f>
        <v>0</v>
      </c>
      <c r="R442">
        <f>IF(G442="사급자재대",#REF!, 0)</f>
        <v>0</v>
      </c>
      <c r="S442">
        <f>IF(G442="관급자재대",#REF!, 0)</f>
        <v>0</v>
      </c>
      <c r="T442">
        <f>IF(G442="관급자 관급 자재대",#REF!, 0)</f>
        <v>0</v>
      </c>
      <c r="U442">
        <f>IF(G442="사용자항목2",#REF!, 0)</f>
        <v>0</v>
      </c>
      <c r="V442">
        <f>IF(G442="안전관리비",#REF!, 0)</f>
        <v>0</v>
      </c>
      <c r="W442">
        <f>IF(G442="품질관리비",#REF!, 0)</f>
        <v>0</v>
      </c>
      <c r="X442">
        <f>IF(G442="작업부산물(철거해체)",#REF!, 0)</f>
        <v>0</v>
      </c>
      <c r="Y442">
        <f>IF(G442="사용자항목6",#REF!, 0)</f>
        <v>0</v>
      </c>
      <c r="Z442">
        <f>IF(G442="사용자항목7",#REF!, 0)</f>
        <v>0</v>
      </c>
      <c r="AA442">
        <f>IF(G442="사용자항목8",#REF!, 0)</f>
        <v>0</v>
      </c>
      <c r="AB442">
        <f>IF(G442="사용자항목9",#REF!, 0)</f>
        <v>0</v>
      </c>
      <c r="AC442">
        <f>IF(G442="사용자항목10",#REF!, 0)</f>
        <v>0</v>
      </c>
      <c r="AD442">
        <f>IF(G442="사용자항목11",#REF!, 0)</f>
        <v>0</v>
      </c>
      <c r="AE442">
        <f>IF(G442="사용자항목12",#REF!, 0)</f>
        <v>0</v>
      </c>
      <c r="AF442">
        <f>IF(G442="사용자항목13",#REF!, 0)</f>
        <v>0</v>
      </c>
      <c r="AG442">
        <f>IF(G442="사용자항목14",#REF!, 0)</f>
        <v>0</v>
      </c>
      <c r="AH442">
        <f>IF(G442="사용자항목15",#REF!, 0)</f>
        <v>0</v>
      </c>
      <c r="AI442">
        <f>IF(G442="사용자항목16",#REF!, 0)</f>
        <v>0</v>
      </c>
      <c r="AJ442">
        <f>IF(G442="사용자항목17",#REF!, 0)</f>
        <v>0</v>
      </c>
      <c r="AK442">
        <f>IF(G442="사용자항목18",#REF!, 0)</f>
        <v>0</v>
      </c>
      <c r="AL442">
        <f>IF(G442="사용자항목19",#REF!, 0)</f>
        <v>0</v>
      </c>
    </row>
    <row r="443" spans="1:42" ht="23.1" customHeight="1" x14ac:dyDescent="0.3">
      <c r="A443" s="5" t="s">
        <v>345</v>
      </c>
      <c r="B443" s="5" t="s">
        <v>344</v>
      </c>
      <c r="C443" s="7" t="s">
        <v>26</v>
      </c>
      <c r="D443" s="8">
        <v>40</v>
      </c>
      <c r="F443" t="str">
        <f>""</f>
        <v/>
      </c>
      <c r="G443" s="1" t="s">
        <v>87</v>
      </c>
      <c r="H443">
        <v>1</v>
      </c>
      <c r="I443" t="e">
        <f>IF(G443="기계경비",#REF!, 0)</f>
        <v>#REF!</v>
      </c>
      <c r="J443">
        <f>IF(G443="운반비",#REF!, 0)</f>
        <v>0</v>
      </c>
      <c r="K443">
        <f>IF(G443="작업부산물",#REF!, 0)</f>
        <v>0</v>
      </c>
      <c r="L443">
        <f>IF(G443="관급",#REF!, 0)</f>
        <v>0</v>
      </c>
      <c r="M443">
        <f>IF(G443="외주비",#REF!, 0)</f>
        <v>0</v>
      </c>
      <c r="N443">
        <f>IF(G443="장비비",#REF!, 0)</f>
        <v>0</v>
      </c>
      <c r="O443">
        <f>IF(G443="폐기물처리비",#REF!, 0)</f>
        <v>0</v>
      </c>
      <c r="P443">
        <f>IF(G443="가설비",#REF!, 0)</f>
        <v>0</v>
      </c>
      <c r="Q443">
        <f>IF(G443="잡비제외분",#REF!, 0)</f>
        <v>0</v>
      </c>
      <c r="R443">
        <f>IF(G443="사급자재대",#REF!, 0)</f>
        <v>0</v>
      </c>
      <c r="S443">
        <f>IF(G443="관급자재대",#REF!, 0)</f>
        <v>0</v>
      </c>
      <c r="T443">
        <f>IF(G443="관급자 관급 자재대",#REF!, 0)</f>
        <v>0</v>
      </c>
      <c r="U443">
        <f>IF(G443="사용자항목2",#REF!, 0)</f>
        <v>0</v>
      </c>
      <c r="V443">
        <f>IF(G443="안전관리비",#REF!, 0)</f>
        <v>0</v>
      </c>
      <c r="W443">
        <f>IF(G443="품질관리비",#REF!, 0)</f>
        <v>0</v>
      </c>
      <c r="X443">
        <f>IF(G443="작업부산물(철거해체)",#REF!, 0)</f>
        <v>0</v>
      </c>
      <c r="Y443">
        <f>IF(G443="사용자항목6",#REF!, 0)</f>
        <v>0</v>
      </c>
      <c r="Z443">
        <f>IF(G443="사용자항목7",#REF!, 0)</f>
        <v>0</v>
      </c>
      <c r="AA443">
        <f>IF(G443="사용자항목8",#REF!, 0)</f>
        <v>0</v>
      </c>
      <c r="AB443">
        <f>IF(G443="사용자항목9",#REF!, 0)</f>
        <v>0</v>
      </c>
      <c r="AC443">
        <f>IF(G443="사용자항목10",#REF!, 0)</f>
        <v>0</v>
      </c>
      <c r="AD443">
        <f>IF(G443="사용자항목11",#REF!, 0)</f>
        <v>0</v>
      </c>
      <c r="AE443">
        <f>IF(G443="사용자항목12",#REF!, 0)</f>
        <v>0</v>
      </c>
      <c r="AF443">
        <f>IF(G443="사용자항목13",#REF!, 0)</f>
        <v>0</v>
      </c>
      <c r="AG443">
        <f>IF(G443="사용자항목14",#REF!, 0)</f>
        <v>0</v>
      </c>
      <c r="AH443">
        <f>IF(G443="사용자항목15",#REF!, 0)</f>
        <v>0</v>
      </c>
      <c r="AI443">
        <f>IF(G443="사용자항목16",#REF!, 0)</f>
        <v>0</v>
      </c>
      <c r="AJ443">
        <f>IF(G443="사용자항목17",#REF!, 0)</f>
        <v>0</v>
      </c>
      <c r="AK443">
        <f>IF(G443="사용자항목18",#REF!, 0)</f>
        <v>0</v>
      </c>
      <c r="AL443">
        <f>IF(G443="사용자항목19",#REF!, 0)</f>
        <v>0</v>
      </c>
    </row>
    <row r="444" spans="1:42" ht="23.1" customHeight="1" x14ac:dyDescent="0.3">
      <c r="A444" s="5" t="s">
        <v>345</v>
      </c>
      <c r="B444" s="5" t="s">
        <v>346</v>
      </c>
      <c r="C444" s="7" t="s">
        <v>26</v>
      </c>
      <c r="D444" s="8">
        <v>132</v>
      </c>
      <c r="F444" t="str">
        <f>""</f>
        <v/>
      </c>
      <c r="G444" s="1" t="s">
        <v>87</v>
      </c>
      <c r="H444">
        <v>1</v>
      </c>
      <c r="I444" t="e">
        <f>IF(G444="기계경비",#REF!, 0)</f>
        <v>#REF!</v>
      </c>
      <c r="J444">
        <f>IF(G444="운반비",#REF!, 0)</f>
        <v>0</v>
      </c>
      <c r="K444">
        <f>IF(G444="작업부산물",#REF!, 0)</f>
        <v>0</v>
      </c>
      <c r="L444">
        <f>IF(G444="관급",#REF!, 0)</f>
        <v>0</v>
      </c>
      <c r="M444">
        <f>IF(G444="외주비",#REF!, 0)</f>
        <v>0</v>
      </c>
      <c r="N444">
        <f>IF(G444="장비비",#REF!, 0)</f>
        <v>0</v>
      </c>
      <c r="O444">
        <f>IF(G444="폐기물처리비",#REF!, 0)</f>
        <v>0</v>
      </c>
      <c r="P444">
        <f>IF(G444="가설비",#REF!, 0)</f>
        <v>0</v>
      </c>
      <c r="Q444">
        <f>IF(G444="잡비제외분",#REF!, 0)</f>
        <v>0</v>
      </c>
      <c r="R444">
        <f>IF(G444="사급자재대",#REF!, 0)</f>
        <v>0</v>
      </c>
      <c r="S444">
        <f>IF(G444="관급자재대",#REF!, 0)</f>
        <v>0</v>
      </c>
      <c r="T444">
        <f>IF(G444="관급자 관급 자재대",#REF!, 0)</f>
        <v>0</v>
      </c>
      <c r="U444">
        <f>IF(G444="사용자항목2",#REF!, 0)</f>
        <v>0</v>
      </c>
      <c r="V444">
        <f>IF(G444="안전관리비",#REF!, 0)</f>
        <v>0</v>
      </c>
      <c r="W444">
        <f>IF(G444="품질관리비",#REF!, 0)</f>
        <v>0</v>
      </c>
      <c r="X444">
        <f>IF(G444="작업부산물(철거해체)",#REF!, 0)</f>
        <v>0</v>
      </c>
      <c r="Y444">
        <f>IF(G444="사용자항목6",#REF!, 0)</f>
        <v>0</v>
      </c>
      <c r="Z444">
        <f>IF(G444="사용자항목7",#REF!, 0)</f>
        <v>0</v>
      </c>
      <c r="AA444">
        <f>IF(G444="사용자항목8",#REF!, 0)</f>
        <v>0</v>
      </c>
      <c r="AB444">
        <f>IF(G444="사용자항목9",#REF!, 0)</f>
        <v>0</v>
      </c>
      <c r="AC444">
        <f>IF(G444="사용자항목10",#REF!, 0)</f>
        <v>0</v>
      </c>
      <c r="AD444">
        <f>IF(G444="사용자항목11",#REF!, 0)</f>
        <v>0</v>
      </c>
      <c r="AE444">
        <f>IF(G444="사용자항목12",#REF!, 0)</f>
        <v>0</v>
      </c>
      <c r="AF444">
        <f>IF(G444="사용자항목13",#REF!, 0)</f>
        <v>0</v>
      </c>
      <c r="AG444">
        <f>IF(G444="사용자항목14",#REF!, 0)</f>
        <v>0</v>
      </c>
      <c r="AH444">
        <f>IF(G444="사용자항목15",#REF!, 0)</f>
        <v>0</v>
      </c>
      <c r="AI444">
        <f>IF(G444="사용자항목16",#REF!, 0)</f>
        <v>0</v>
      </c>
      <c r="AJ444">
        <f>IF(G444="사용자항목17",#REF!, 0)</f>
        <v>0</v>
      </c>
      <c r="AK444">
        <f>IF(G444="사용자항목18",#REF!, 0)</f>
        <v>0</v>
      </c>
      <c r="AL444">
        <f>IF(G444="사용자항목19",#REF!, 0)</f>
        <v>0</v>
      </c>
    </row>
    <row r="445" spans="1:42" ht="23.1" customHeight="1" x14ac:dyDescent="0.3">
      <c r="A445" s="5" t="s">
        <v>345</v>
      </c>
      <c r="B445" s="5" t="s">
        <v>347</v>
      </c>
      <c r="C445" s="7" t="s">
        <v>26</v>
      </c>
      <c r="D445" s="8">
        <v>132</v>
      </c>
      <c r="F445" t="str">
        <f>""</f>
        <v/>
      </c>
      <c r="G445" s="1" t="s">
        <v>87</v>
      </c>
      <c r="H445">
        <v>1</v>
      </c>
      <c r="I445" t="e">
        <f>IF(G445="기계경비",#REF!, 0)</f>
        <v>#REF!</v>
      </c>
      <c r="J445">
        <f>IF(G445="운반비",#REF!, 0)</f>
        <v>0</v>
      </c>
      <c r="K445">
        <f>IF(G445="작업부산물",#REF!, 0)</f>
        <v>0</v>
      </c>
      <c r="L445">
        <f>IF(G445="관급",#REF!, 0)</f>
        <v>0</v>
      </c>
      <c r="M445">
        <f>IF(G445="외주비",#REF!, 0)</f>
        <v>0</v>
      </c>
      <c r="N445">
        <f>IF(G445="장비비",#REF!, 0)</f>
        <v>0</v>
      </c>
      <c r="O445">
        <f>IF(G445="폐기물처리비",#REF!, 0)</f>
        <v>0</v>
      </c>
      <c r="P445">
        <f>IF(G445="가설비",#REF!, 0)</f>
        <v>0</v>
      </c>
      <c r="Q445">
        <f>IF(G445="잡비제외분",#REF!, 0)</f>
        <v>0</v>
      </c>
      <c r="R445">
        <f>IF(G445="사급자재대",#REF!, 0)</f>
        <v>0</v>
      </c>
      <c r="S445">
        <f>IF(G445="관급자재대",#REF!, 0)</f>
        <v>0</v>
      </c>
      <c r="T445">
        <f>IF(G445="관급자 관급 자재대",#REF!, 0)</f>
        <v>0</v>
      </c>
      <c r="U445">
        <f>IF(G445="사용자항목2",#REF!, 0)</f>
        <v>0</v>
      </c>
      <c r="V445">
        <f>IF(G445="안전관리비",#REF!, 0)</f>
        <v>0</v>
      </c>
      <c r="W445">
        <f>IF(G445="품질관리비",#REF!, 0)</f>
        <v>0</v>
      </c>
      <c r="X445">
        <f>IF(G445="작업부산물(철거해체)",#REF!, 0)</f>
        <v>0</v>
      </c>
      <c r="Y445">
        <f>IF(G445="사용자항목6",#REF!, 0)</f>
        <v>0</v>
      </c>
      <c r="Z445">
        <f>IF(G445="사용자항목7",#REF!, 0)</f>
        <v>0</v>
      </c>
      <c r="AA445">
        <f>IF(G445="사용자항목8",#REF!, 0)</f>
        <v>0</v>
      </c>
      <c r="AB445">
        <f>IF(G445="사용자항목9",#REF!, 0)</f>
        <v>0</v>
      </c>
      <c r="AC445">
        <f>IF(G445="사용자항목10",#REF!, 0)</f>
        <v>0</v>
      </c>
      <c r="AD445">
        <f>IF(G445="사용자항목11",#REF!, 0)</f>
        <v>0</v>
      </c>
      <c r="AE445">
        <f>IF(G445="사용자항목12",#REF!, 0)</f>
        <v>0</v>
      </c>
      <c r="AF445">
        <f>IF(G445="사용자항목13",#REF!, 0)</f>
        <v>0</v>
      </c>
      <c r="AG445">
        <f>IF(G445="사용자항목14",#REF!, 0)</f>
        <v>0</v>
      </c>
      <c r="AH445">
        <f>IF(G445="사용자항목15",#REF!, 0)</f>
        <v>0</v>
      </c>
      <c r="AI445">
        <f>IF(G445="사용자항목16",#REF!, 0)</f>
        <v>0</v>
      </c>
      <c r="AJ445">
        <f>IF(G445="사용자항목17",#REF!, 0)</f>
        <v>0</v>
      </c>
      <c r="AK445">
        <f>IF(G445="사용자항목18",#REF!, 0)</f>
        <v>0</v>
      </c>
      <c r="AL445">
        <f>IF(G445="사용자항목19",#REF!, 0)</f>
        <v>0</v>
      </c>
    </row>
    <row r="446" spans="1:42" ht="23.1" customHeight="1" x14ac:dyDescent="0.3">
      <c r="A446" s="5" t="s">
        <v>348</v>
      </c>
      <c r="B446" s="5" t="s">
        <v>342</v>
      </c>
      <c r="C446" s="7" t="s">
        <v>26</v>
      </c>
      <c r="D446" s="8">
        <v>3</v>
      </c>
      <c r="F446" t="str">
        <f>""</f>
        <v/>
      </c>
      <c r="G446" s="1" t="s">
        <v>87</v>
      </c>
      <c r="H446">
        <v>1</v>
      </c>
      <c r="I446" t="e">
        <f>IF(G446="기계경비",#REF!, 0)</f>
        <v>#REF!</v>
      </c>
      <c r="J446">
        <f>IF(G446="운반비",#REF!, 0)</f>
        <v>0</v>
      </c>
      <c r="K446">
        <f>IF(G446="작업부산물",#REF!, 0)</f>
        <v>0</v>
      </c>
      <c r="L446">
        <f>IF(G446="관급",#REF!, 0)</f>
        <v>0</v>
      </c>
      <c r="M446">
        <f>IF(G446="외주비",#REF!, 0)</f>
        <v>0</v>
      </c>
      <c r="N446">
        <f>IF(G446="장비비",#REF!, 0)</f>
        <v>0</v>
      </c>
      <c r="O446">
        <f>IF(G446="폐기물처리비",#REF!, 0)</f>
        <v>0</v>
      </c>
      <c r="P446">
        <f>IF(G446="가설비",#REF!, 0)</f>
        <v>0</v>
      </c>
      <c r="Q446">
        <f>IF(G446="잡비제외분",#REF!, 0)</f>
        <v>0</v>
      </c>
      <c r="R446">
        <f>IF(G446="사급자재대",#REF!, 0)</f>
        <v>0</v>
      </c>
      <c r="S446">
        <f>IF(G446="관급자재대",#REF!, 0)</f>
        <v>0</v>
      </c>
      <c r="T446">
        <f>IF(G446="관급자 관급 자재대",#REF!, 0)</f>
        <v>0</v>
      </c>
      <c r="U446">
        <f>IF(G446="사용자항목2",#REF!, 0)</f>
        <v>0</v>
      </c>
      <c r="V446">
        <f>IF(G446="안전관리비",#REF!, 0)</f>
        <v>0</v>
      </c>
      <c r="W446">
        <f>IF(G446="품질관리비",#REF!, 0)</f>
        <v>0</v>
      </c>
      <c r="X446">
        <f>IF(G446="작업부산물(철거해체)",#REF!, 0)</f>
        <v>0</v>
      </c>
      <c r="Y446">
        <f>IF(G446="사용자항목6",#REF!, 0)</f>
        <v>0</v>
      </c>
      <c r="Z446">
        <f>IF(G446="사용자항목7",#REF!, 0)</f>
        <v>0</v>
      </c>
      <c r="AA446">
        <f>IF(G446="사용자항목8",#REF!, 0)</f>
        <v>0</v>
      </c>
      <c r="AB446">
        <f>IF(G446="사용자항목9",#REF!, 0)</f>
        <v>0</v>
      </c>
      <c r="AC446">
        <f>IF(G446="사용자항목10",#REF!, 0)</f>
        <v>0</v>
      </c>
      <c r="AD446">
        <f>IF(G446="사용자항목11",#REF!, 0)</f>
        <v>0</v>
      </c>
      <c r="AE446">
        <f>IF(G446="사용자항목12",#REF!, 0)</f>
        <v>0</v>
      </c>
      <c r="AF446">
        <f>IF(G446="사용자항목13",#REF!, 0)</f>
        <v>0</v>
      </c>
      <c r="AG446">
        <f>IF(G446="사용자항목14",#REF!, 0)</f>
        <v>0</v>
      </c>
      <c r="AH446">
        <f>IF(G446="사용자항목15",#REF!, 0)</f>
        <v>0</v>
      </c>
      <c r="AI446">
        <f>IF(G446="사용자항목16",#REF!, 0)</f>
        <v>0</v>
      </c>
      <c r="AJ446">
        <f>IF(G446="사용자항목17",#REF!, 0)</f>
        <v>0</v>
      </c>
      <c r="AK446">
        <f>IF(G446="사용자항목18",#REF!, 0)</f>
        <v>0</v>
      </c>
      <c r="AL446">
        <f>IF(G446="사용자항목19",#REF!, 0)</f>
        <v>0</v>
      </c>
    </row>
    <row r="447" spans="1:42" ht="23.1" customHeight="1" x14ac:dyDescent="0.3">
      <c r="A447" s="5" t="s">
        <v>349</v>
      </c>
      <c r="B447" s="5" t="s">
        <v>350</v>
      </c>
      <c r="C447" s="7" t="s">
        <v>26</v>
      </c>
      <c r="D447" s="8">
        <v>4</v>
      </c>
      <c r="F447" t="str">
        <f>""</f>
        <v/>
      </c>
      <c r="G447" s="1" t="s">
        <v>87</v>
      </c>
      <c r="H447">
        <v>1</v>
      </c>
      <c r="I447" t="e">
        <f>IF(G447="기계경비",#REF!, 0)</f>
        <v>#REF!</v>
      </c>
      <c r="J447">
        <f>IF(G447="운반비",#REF!, 0)</f>
        <v>0</v>
      </c>
      <c r="K447">
        <f>IF(G447="작업부산물",#REF!, 0)</f>
        <v>0</v>
      </c>
      <c r="L447">
        <f>IF(G447="관급",#REF!, 0)</f>
        <v>0</v>
      </c>
      <c r="M447">
        <f>IF(G447="외주비",#REF!, 0)</f>
        <v>0</v>
      </c>
      <c r="N447">
        <f>IF(G447="장비비",#REF!, 0)</f>
        <v>0</v>
      </c>
      <c r="O447">
        <f>IF(G447="폐기물처리비",#REF!, 0)</f>
        <v>0</v>
      </c>
      <c r="P447">
        <f>IF(G447="가설비",#REF!, 0)</f>
        <v>0</v>
      </c>
      <c r="Q447">
        <f>IF(G447="잡비제외분",#REF!, 0)</f>
        <v>0</v>
      </c>
      <c r="R447">
        <f>IF(G447="사급자재대",#REF!, 0)</f>
        <v>0</v>
      </c>
      <c r="S447">
        <f>IF(G447="관급자재대",#REF!, 0)</f>
        <v>0</v>
      </c>
      <c r="T447">
        <f>IF(G447="관급자 관급 자재대",#REF!, 0)</f>
        <v>0</v>
      </c>
      <c r="U447">
        <f>IF(G447="사용자항목2",#REF!, 0)</f>
        <v>0</v>
      </c>
      <c r="V447">
        <f>IF(G447="안전관리비",#REF!, 0)</f>
        <v>0</v>
      </c>
      <c r="W447">
        <f>IF(G447="품질관리비",#REF!, 0)</f>
        <v>0</v>
      </c>
      <c r="X447">
        <f>IF(G447="작업부산물(철거해체)",#REF!, 0)</f>
        <v>0</v>
      </c>
      <c r="Y447">
        <f>IF(G447="사용자항목6",#REF!, 0)</f>
        <v>0</v>
      </c>
      <c r="Z447">
        <f>IF(G447="사용자항목7",#REF!, 0)</f>
        <v>0</v>
      </c>
      <c r="AA447">
        <f>IF(G447="사용자항목8",#REF!, 0)</f>
        <v>0</v>
      </c>
      <c r="AB447">
        <f>IF(G447="사용자항목9",#REF!, 0)</f>
        <v>0</v>
      </c>
      <c r="AC447">
        <f>IF(G447="사용자항목10",#REF!, 0)</f>
        <v>0</v>
      </c>
      <c r="AD447">
        <f>IF(G447="사용자항목11",#REF!, 0)</f>
        <v>0</v>
      </c>
      <c r="AE447">
        <f>IF(G447="사용자항목12",#REF!, 0)</f>
        <v>0</v>
      </c>
      <c r="AF447">
        <f>IF(G447="사용자항목13",#REF!, 0)</f>
        <v>0</v>
      </c>
      <c r="AG447">
        <f>IF(G447="사용자항목14",#REF!, 0)</f>
        <v>0</v>
      </c>
      <c r="AH447">
        <f>IF(G447="사용자항목15",#REF!, 0)</f>
        <v>0</v>
      </c>
      <c r="AI447">
        <f>IF(G447="사용자항목16",#REF!, 0)</f>
        <v>0</v>
      </c>
      <c r="AJ447">
        <f>IF(G447="사용자항목17",#REF!, 0)</f>
        <v>0</v>
      </c>
      <c r="AK447">
        <f>IF(G447="사용자항목18",#REF!, 0)</f>
        <v>0</v>
      </c>
      <c r="AL447">
        <f>IF(G447="사용자항목19",#REF!, 0)</f>
        <v>0</v>
      </c>
    </row>
    <row r="448" spans="1:42" ht="23.1" customHeight="1" x14ac:dyDescent="0.3">
      <c r="A448" s="5" t="s">
        <v>349</v>
      </c>
      <c r="B448" s="5" t="s">
        <v>351</v>
      </c>
      <c r="C448" s="7" t="s">
        <v>26</v>
      </c>
      <c r="D448" s="8">
        <v>40</v>
      </c>
      <c r="F448" t="str">
        <f>""</f>
        <v/>
      </c>
      <c r="G448" s="1" t="s">
        <v>87</v>
      </c>
      <c r="H448">
        <v>1</v>
      </c>
      <c r="I448" t="e">
        <f>IF(G448="기계경비",#REF!, 0)</f>
        <v>#REF!</v>
      </c>
      <c r="J448">
        <f>IF(G448="운반비",#REF!, 0)</f>
        <v>0</v>
      </c>
      <c r="K448">
        <f>IF(G448="작업부산물",#REF!, 0)</f>
        <v>0</v>
      </c>
      <c r="L448">
        <f>IF(G448="관급",#REF!, 0)</f>
        <v>0</v>
      </c>
      <c r="M448">
        <f>IF(G448="외주비",#REF!, 0)</f>
        <v>0</v>
      </c>
      <c r="N448">
        <f>IF(G448="장비비",#REF!, 0)</f>
        <v>0</v>
      </c>
      <c r="O448">
        <f>IF(G448="폐기물처리비",#REF!, 0)</f>
        <v>0</v>
      </c>
      <c r="P448">
        <f>IF(G448="가설비",#REF!, 0)</f>
        <v>0</v>
      </c>
      <c r="Q448">
        <f>IF(G448="잡비제외분",#REF!, 0)</f>
        <v>0</v>
      </c>
      <c r="R448">
        <f>IF(G448="사급자재대",#REF!, 0)</f>
        <v>0</v>
      </c>
      <c r="S448">
        <f>IF(G448="관급자재대",#REF!, 0)</f>
        <v>0</v>
      </c>
      <c r="T448">
        <f>IF(G448="관급자 관급 자재대",#REF!, 0)</f>
        <v>0</v>
      </c>
      <c r="U448">
        <f>IF(G448="사용자항목2",#REF!, 0)</f>
        <v>0</v>
      </c>
      <c r="V448">
        <f>IF(G448="안전관리비",#REF!, 0)</f>
        <v>0</v>
      </c>
      <c r="W448">
        <f>IF(G448="품질관리비",#REF!, 0)</f>
        <v>0</v>
      </c>
      <c r="X448">
        <f>IF(G448="작업부산물(철거해체)",#REF!, 0)</f>
        <v>0</v>
      </c>
      <c r="Y448">
        <f>IF(G448="사용자항목6",#REF!, 0)</f>
        <v>0</v>
      </c>
      <c r="Z448">
        <f>IF(G448="사용자항목7",#REF!, 0)</f>
        <v>0</v>
      </c>
      <c r="AA448">
        <f>IF(G448="사용자항목8",#REF!, 0)</f>
        <v>0</v>
      </c>
      <c r="AB448">
        <f>IF(G448="사용자항목9",#REF!, 0)</f>
        <v>0</v>
      </c>
      <c r="AC448">
        <f>IF(G448="사용자항목10",#REF!, 0)</f>
        <v>0</v>
      </c>
      <c r="AD448">
        <f>IF(G448="사용자항목11",#REF!, 0)</f>
        <v>0</v>
      </c>
      <c r="AE448">
        <f>IF(G448="사용자항목12",#REF!, 0)</f>
        <v>0</v>
      </c>
      <c r="AF448">
        <f>IF(G448="사용자항목13",#REF!, 0)</f>
        <v>0</v>
      </c>
      <c r="AG448">
        <f>IF(G448="사용자항목14",#REF!, 0)</f>
        <v>0</v>
      </c>
      <c r="AH448">
        <f>IF(G448="사용자항목15",#REF!, 0)</f>
        <v>0</v>
      </c>
      <c r="AI448">
        <f>IF(G448="사용자항목16",#REF!, 0)</f>
        <v>0</v>
      </c>
      <c r="AJ448">
        <f>IF(G448="사용자항목17",#REF!, 0)</f>
        <v>0</v>
      </c>
      <c r="AK448">
        <f>IF(G448="사용자항목18",#REF!, 0)</f>
        <v>0</v>
      </c>
      <c r="AL448">
        <f>IF(G448="사용자항목19",#REF!, 0)</f>
        <v>0</v>
      </c>
    </row>
    <row r="449" spans="1:38" ht="23.1" customHeight="1" x14ac:dyDescent="0.3">
      <c r="A449" s="5" t="s">
        <v>349</v>
      </c>
      <c r="B449" s="5" t="s">
        <v>352</v>
      </c>
      <c r="C449" s="7" t="s">
        <v>26</v>
      </c>
      <c r="D449" s="8">
        <v>33</v>
      </c>
      <c r="F449" t="str">
        <f>""</f>
        <v/>
      </c>
      <c r="G449" s="1" t="s">
        <v>87</v>
      </c>
      <c r="H449">
        <v>1</v>
      </c>
      <c r="I449" t="e">
        <f>IF(G449="기계경비",#REF!, 0)</f>
        <v>#REF!</v>
      </c>
      <c r="J449">
        <f>IF(G449="운반비",#REF!, 0)</f>
        <v>0</v>
      </c>
      <c r="K449">
        <f>IF(G449="작업부산물",#REF!, 0)</f>
        <v>0</v>
      </c>
      <c r="L449">
        <f>IF(G449="관급",#REF!, 0)</f>
        <v>0</v>
      </c>
      <c r="M449">
        <f>IF(G449="외주비",#REF!, 0)</f>
        <v>0</v>
      </c>
      <c r="N449">
        <f>IF(G449="장비비",#REF!, 0)</f>
        <v>0</v>
      </c>
      <c r="O449">
        <f>IF(G449="폐기물처리비",#REF!, 0)</f>
        <v>0</v>
      </c>
      <c r="P449">
        <f>IF(G449="가설비",#REF!, 0)</f>
        <v>0</v>
      </c>
      <c r="Q449">
        <f>IF(G449="잡비제외분",#REF!, 0)</f>
        <v>0</v>
      </c>
      <c r="R449">
        <f>IF(G449="사급자재대",#REF!, 0)</f>
        <v>0</v>
      </c>
      <c r="S449">
        <f>IF(G449="관급자재대",#REF!, 0)</f>
        <v>0</v>
      </c>
      <c r="T449">
        <f>IF(G449="관급자 관급 자재대",#REF!, 0)</f>
        <v>0</v>
      </c>
      <c r="U449">
        <f>IF(G449="사용자항목2",#REF!, 0)</f>
        <v>0</v>
      </c>
      <c r="V449">
        <f>IF(G449="안전관리비",#REF!, 0)</f>
        <v>0</v>
      </c>
      <c r="W449">
        <f>IF(G449="품질관리비",#REF!, 0)</f>
        <v>0</v>
      </c>
      <c r="X449">
        <f>IF(G449="작업부산물(철거해체)",#REF!, 0)</f>
        <v>0</v>
      </c>
      <c r="Y449">
        <f>IF(G449="사용자항목6",#REF!, 0)</f>
        <v>0</v>
      </c>
      <c r="Z449">
        <f>IF(G449="사용자항목7",#REF!, 0)</f>
        <v>0</v>
      </c>
      <c r="AA449">
        <f>IF(G449="사용자항목8",#REF!, 0)</f>
        <v>0</v>
      </c>
      <c r="AB449">
        <f>IF(G449="사용자항목9",#REF!, 0)</f>
        <v>0</v>
      </c>
      <c r="AC449">
        <f>IF(G449="사용자항목10",#REF!, 0)</f>
        <v>0</v>
      </c>
      <c r="AD449">
        <f>IF(G449="사용자항목11",#REF!, 0)</f>
        <v>0</v>
      </c>
      <c r="AE449">
        <f>IF(G449="사용자항목12",#REF!, 0)</f>
        <v>0</v>
      </c>
      <c r="AF449">
        <f>IF(G449="사용자항목13",#REF!, 0)</f>
        <v>0</v>
      </c>
      <c r="AG449">
        <f>IF(G449="사용자항목14",#REF!, 0)</f>
        <v>0</v>
      </c>
      <c r="AH449">
        <f>IF(G449="사용자항목15",#REF!, 0)</f>
        <v>0</v>
      </c>
      <c r="AI449">
        <f>IF(G449="사용자항목16",#REF!, 0)</f>
        <v>0</v>
      </c>
      <c r="AJ449">
        <f>IF(G449="사용자항목17",#REF!, 0)</f>
        <v>0</v>
      </c>
      <c r="AK449">
        <f>IF(G449="사용자항목18",#REF!, 0)</f>
        <v>0</v>
      </c>
      <c r="AL449">
        <f>IF(G449="사용자항목19",#REF!, 0)</f>
        <v>0</v>
      </c>
    </row>
    <row r="450" spans="1:38" ht="23.1" customHeight="1" x14ac:dyDescent="0.3">
      <c r="A450" s="5" t="s">
        <v>353</v>
      </c>
      <c r="B450" s="5" t="s">
        <v>342</v>
      </c>
      <c r="C450" s="7" t="s">
        <v>26</v>
      </c>
      <c r="D450" s="8">
        <v>3</v>
      </c>
      <c r="F450" t="str">
        <f>""</f>
        <v/>
      </c>
      <c r="G450" s="1" t="s">
        <v>87</v>
      </c>
      <c r="H450">
        <v>1</v>
      </c>
      <c r="I450" t="e">
        <f>IF(G450="기계경비",#REF!, 0)</f>
        <v>#REF!</v>
      </c>
      <c r="J450">
        <f>IF(G450="운반비",#REF!, 0)</f>
        <v>0</v>
      </c>
      <c r="K450">
        <f>IF(G450="작업부산물",#REF!, 0)</f>
        <v>0</v>
      </c>
      <c r="L450">
        <f>IF(G450="관급",#REF!, 0)</f>
        <v>0</v>
      </c>
      <c r="M450">
        <f>IF(G450="외주비",#REF!, 0)</f>
        <v>0</v>
      </c>
      <c r="N450">
        <f>IF(G450="장비비",#REF!, 0)</f>
        <v>0</v>
      </c>
      <c r="O450">
        <f>IF(G450="폐기물처리비",#REF!, 0)</f>
        <v>0</v>
      </c>
      <c r="P450">
        <f>IF(G450="가설비",#REF!, 0)</f>
        <v>0</v>
      </c>
      <c r="Q450">
        <f>IF(G450="잡비제외분",#REF!, 0)</f>
        <v>0</v>
      </c>
      <c r="R450">
        <f>IF(G450="사급자재대",#REF!, 0)</f>
        <v>0</v>
      </c>
      <c r="S450">
        <f>IF(G450="관급자재대",#REF!, 0)</f>
        <v>0</v>
      </c>
      <c r="T450">
        <f>IF(G450="관급자 관급 자재대",#REF!, 0)</f>
        <v>0</v>
      </c>
      <c r="U450">
        <f>IF(G450="사용자항목2",#REF!, 0)</f>
        <v>0</v>
      </c>
      <c r="V450">
        <f>IF(G450="안전관리비",#REF!, 0)</f>
        <v>0</v>
      </c>
      <c r="W450">
        <f>IF(G450="품질관리비",#REF!, 0)</f>
        <v>0</v>
      </c>
      <c r="X450">
        <f>IF(G450="작업부산물(철거해체)",#REF!, 0)</f>
        <v>0</v>
      </c>
      <c r="Y450">
        <f>IF(G450="사용자항목6",#REF!, 0)</f>
        <v>0</v>
      </c>
      <c r="Z450">
        <f>IF(G450="사용자항목7",#REF!, 0)</f>
        <v>0</v>
      </c>
      <c r="AA450">
        <f>IF(G450="사용자항목8",#REF!, 0)</f>
        <v>0</v>
      </c>
      <c r="AB450">
        <f>IF(G450="사용자항목9",#REF!, 0)</f>
        <v>0</v>
      </c>
      <c r="AC450">
        <f>IF(G450="사용자항목10",#REF!, 0)</f>
        <v>0</v>
      </c>
      <c r="AD450">
        <f>IF(G450="사용자항목11",#REF!, 0)</f>
        <v>0</v>
      </c>
      <c r="AE450">
        <f>IF(G450="사용자항목12",#REF!, 0)</f>
        <v>0</v>
      </c>
      <c r="AF450">
        <f>IF(G450="사용자항목13",#REF!, 0)</f>
        <v>0</v>
      </c>
      <c r="AG450">
        <f>IF(G450="사용자항목14",#REF!, 0)</f>
        <v>0</v>
      </c>
      <c r="AH450">
        <f>IF(G450="사용자항목15",#REF!, 0)</f>
        <v>0</v>
      </c>
      <c r="AI450">
        <f>IF(G450="사용자항목16",#REF!, 0)</f>
        <v>0</v>
      </c>
      <c r="AJ450">
        <f>IF(G450="사용자항목17",#REF!, 0)</f>
        <v>0</v>
      </c>
      <c r="AK450">
        <f>IF(G450="사용자항목18",#REF!, 0)</f>
        <v>0</v>
      </c>
      <c r="AL450">
        <f>IF(G450="사용자항목19",#REF!, 0)</f>
        <v>0</v>
      </c>
    </row>
    <row r="451" spans="1:38" ht="23.1" customHeight="1" x14ac:dyDescent="0.3">
      <c r="A451" s="5" t="s">
        <v>354</v>
      </c>
      <c r="B451" s="5" t="s">
        <v>342</v>
      </c>
      <c r="C451" s="7" t="s">
        <v>26</v>
      </c>
      <c r="D451" s="8">
        <v>8</v>
      </c>
      <c r="F451" t="str">
        <f>""</f>
        <v/>
      </c>
      <c r="G451" s="1" t="s">
        <v>87</v>
      </c>
      <c r="H451">
        <v>1</v>
      </c>
      <c r="I451" t="e">
        <f>IF(G451="기계경비",#REF!, 0)</f>
        <v>#REF!</v>
      </c>
      <c r="J451">
        <f>IF(G451="운반비",#REF!, 0)</f>
        <v>0</v>
      </c>
      <c r="K451">
        <f>IF(G451="작업부산물",#REF!, 0)</f>
        <v>0</v>
      </c>
      <c r="L451">
        <f>IF(G451="관급",#REF!, 0)</f>
        <v>0</v>
      </c>
      <c r="M451">
        <f>IF(G451="외주비",#REF!, 0)</f>
        <v>0</v>
      </c>
      <c r="N451">
        <f>IF(G451="장비비",#REF!, 0)</f>
        <v>0</v>
      </c>
      <c r="O451">
        <f>IF(G451="폐기물처리비",#REF!, 0)</f>
        <v>0</v>
      </c>
      <c r="P451">
        <f>IF(G451="가설비",#REF!, 0)</f>
        <v>0</v>
      </c>
      <c r="Q451">
        <f>IF(G451="잡비제외분",#REF!, 0)</f>
        <v>0</v>
      </c>
      <c r="R451">
        <f>IF(G451="사급자재대",#REF!, 0)</f>
        <v>0</v>
      </c>
      <c r="S451">
        <f>IF(G451="관급자재대",#REF!, 0)</f>
        <v>0</v>
      </c>
      <c r="T451">
        <f>IF(G451="관급자 관급 자재대",#REF!, 0)</f>
        <v>0</v>
      </c>
      <c r="U451">
        <f>IF(G451="사용자항목2",#REF!, 0)</f>
        <v>0</v>
      </c>
      <c r="V451">
        <f>IF(G451="안전관리비",#REF!, 0)</f>
        <v>0</v>
      </c>
      <c r="W451">
        <f>IF(G451="품질관리비",#REF!, 0)</f>
        <v>0</v>
      </c>
      <c r="X451">
        <f>IF(G451="작업부산물(철거해체)",#REF!, 0)</f>
        <v>0</v>
      </c>
      <c r="Y451">
        <f>IF(G451="사용자항목6",#REF!, 0)</f>
        <v>0</v>
      </c>
      <c r="Z451">
        <f>IF(G451="사용자항목7",#REF!, 0)</f>
        <v>0</v>
      </c>
      <c r="AA451">
        <f>IF(G451="사용자항목8",#REF!, 0)</f>
        <v>0</v>
      </c>
      <c r="AB451">
        <f>IF(G451="사용자항목9",#REF!, 0)</f>
        <v>0</v>
      </c>
      <c r="AC451">
        <f>IF(G451="사용자항목10",#REF!, 0)</f>
        <v>0</v>
      </c>
      <c r="AD451">
        <f>IF(G451="사용자항목11",#REF!, 0)</f>
        <v>0</v>
      </c>
      <c r="AE451">
        <f>IF(G451="사용자항목12",#REF!, 0)</f>
        <v>0</v>
      </c>
      <c r="AF451">
        <f>IF(G451="사용자항목13",#REF!, 0)</f>
        <v>0</v>
      </c>
      <c r="AG451">
        <f>IF(G451="사용자항목14",#REF!, 0)</f>
        <v>0</v>
      </c>
      <c r="AH451">
        <f>IF(G451="사용자항목15",#REF!, 0)</f>
        <v>0</v>
      </c>
      <c r="AI451">
        <f>IF(G451="사용자항목16",#REF!, 0)</f>
        <v>0</v>
      </c>
      <c r="AJ451">
        <f>IF(G451="사용자항목17",#REF!, 0)</f>
        <v>0</v>
      </c>
      <c r="AK451">
        <f>IF(G451="사용자항목18",#REF!, 0)</f>
        <v>0</v>
      </c>
      <c r="AL451">
        <f>IF(G451="사용자항목19",#REF!, 0)</f>
        <v>0</v>
      </c>
    </row>
    <row r="452" spans="1:38" ht="23.1" customHeight="1" x14ac:dyDescent="0.3">
      <c r="A452" s="5" t="s">
        <v>354</v>
      </c>
      <c r="B452" s="5" t="s">
        <v>343</v>
      </c>
      <c r="C452" s="7" t="s">
        <v>26</v>
      </c>
      <c r="D452" s="8">
        <v>4</v>
      </c>
      <c r="F452" t="str">
        <f>""</f>
        <v/>
      </c>
      <c r="G452" s="1" t="s">
        <v>87</v>
      </c>
      <c r="H452">
        <v>1</v>
      </c>
      <c r="I452" t="e">
        <f>IF(G452="기계경비",#REF!, 0)</f>
        <v>#REF!</v>
      </c>
      <c r="J452">
        <f>IF(G452="운반비",#REF!, 0)</f>
        <v>0</v>
      </c>
      <c r="K452">
        <f>IF(G452="작업부산물",#REF!, 0)</f>
        <v>0</v>
      </c>
      <c r="L452">
        <f>IF(G452="관급",#REF!, 0)</f>
        <v>0</v>
      </c>
      <c r="M452">
        <f>IF(G452="외주비",#REF!, 0)</f>
        <v>0</v>
      </c>
      <c r="N452">
        <f>IF(G452="장비비",#REF!, 0)</f>
        <v>0</v>
      </c>
      <c r="O452">
        <f>IF(G452="폐기물처리비",#REF!, 0)</f>
        <v>0</v>
      </c>
      <c r="P452">
        <f>IF(G452="가설비",#REF!, 0)</f>
        <v>0</v>
      </c>
      <c r="Q452">
        <f>IF(G452="잡비제외분",#REF!, 0)</f>
        <v>0</v>
      </c>
      <c r="R452">
        <f>IF(G452="사급자재대",#REF!, 0)</f>
        <v>0</v>
      </c>
      <c r="S452">
        <f>IF(G452="관급자재대",#REF!, 0)</f>
        <v>0</v>
      </c>
      <c r="T452">
        <f>IF(G452="관급자 관급 자재대",#REF!, 0)</f>
        <v>0</v>
      </c>
      <c r="U452">
        <f>IF(G452="사용자항목2",#REF!, 0)</f>
        <v>0</v>
      </c>
      <c r="V452">
        <f>IF(G452="안전관리비",#REF!, 0)</f>
        <v>0</v>
      </c>
      <c r="W452">
        <f>IF(G452="품질관리비",#REF!, 0)</f>
        <v>0</v>
      </c>
      <c r="X452">
        <f>IF(G452="작업부산물(철거해체)",#REF!, 0)</f>
        <v>0</v>
      </c>
      <c r="Y452">
        <f>IF(G452="사용자항목6",#REF!, 0)</f>
        <v>0</v>
      </c>
      <c r="Z452">
        <f>IF(G452="사용자항목7",#REF!, 0)</f>
        <v>0</v>
      </c>
      <c r="AA452">
        <f>IF(G452="사용자항목8",#REF!, 0)</f>
        <v>0</v>
      </c>
      <c r="AB452">
        <f>IF(G452="사용자항목9",#REF!, 0)</f>
        <v>0</v>
      </c>
      <c r="AC452">
        <f>IF(G452="사용자항목10",#REF!, 0)</f>
        <v>0</v>
      </c>
      <c r="AD452">
        <f>IF(G452="사용자항목11",#REF!, 0)</f>
        <v>0</v>
      </c>
      <c r="AE452">
        <f>IF(G452="사용자항목12",#REF!, 0)</f>
        <v>0</v>
      </c>
      <c r="AF452">
        <f>IF(G452="사용자항목13",#REF!, 0)</f>
        <v>0</v>
      </c>
      <c r="AG452">
        <f>IF(G452="사용자항목14",#REF!, 0)</f>
        <v>0</v>
      </c>
      <c r="AH452">
        <f>IF(G452="사용자항목15",#REF!, 0)</f>
        <v>0</v>
      </c>
      <c r="AI452">
        <f>IF(G452="사용자항목16",#REF!, 0)</f>
        <v>0</v>
      </c>
      <c r="AJ452">
        <f>IF(G452="사용자항목17",#REF!, 0)</f>
        <v>0</v>
      </c>
      <c r="AK452">
        <f>IF(G452="사용자항목18",#REF!, 0)</f>
        <v>0</v>
      </c>
      <c r="AL452">
        <f>IF(G452="사용자항목19",#REF!, 0)</f>
        <v>0</v>
      </c>
    </row>
    <row r="453" spans="1:38" ht="23.1" customHeight="1" x14ac:dyDescent="0.3">
      <c r="A453" s="5" t="s">
        <v>355</v>
      </c>
      <c r="B453" s="5" t="s">
        <v>342</v>
      </c>
      <c r="C453" s="7" t="s">
        <v>26</v>
      </c>
      <c r="D453" s="8">
        <v>2</v>
      </c>
      <c r="F453" t="str">
        <f>""</f>
        <v/>
      </c>
      <c r="G453" s="1" t="s">
        <v>87</v>
      </c>
      <c r="H453">
        <v>1</v>
      </c>
      <c r="I453" t="e">
        <f>IF(G453="기계경비",#REF!, 0)</f>
        <v>#REF!</v>
      </c>
      <c r="J453">
        <f>IF(G453="운반비",#REF!, 0)</f>
        <v>0</v>
      </c>
      <c r="K453">
        <f>IF(G453="작업부산물",#REF!, 0)</f>
        <v>0</v>
      </c>
      <c r="L453">
        <f>IF(G453="관급",#REF!, 0)</f>
        <v>0</v>
      </c>
      <c r="M453">
        <f>IF(G453="외주비",#REF!, 0)</f>
        <v>0</v>
      </c>
      <c r="N453">
        <f>IF(G453="장비비",#REF!, 0)</f>
        <v>0</v>
      </c>
      <c r="O453">
        <f>IF(G453="폐기물처리비",#REF!, 0)</f>
        <v>0</v>
      </c>
      <c r="P453">
        <f>IF(G453="가설비",#REF!, 0)</f>
        <v>0</v>
      </c>
      <c r="Q453">
        <f>IF(G453="잡비제외분",#REF!, 0)</f>
        <v>0</v>
      </c>
      <c r="R453">
        <f>IF(G453="사급자재대",#REF!, 0)</f>
        <v>0</v>
      </c>
      <c r="S453">
        <f>IF(G453="관급자재대",#REF!, 0)</f>
        <v>0</v>
      </c>
      <c r="T453">
        <f>IF(G453="관급자 관급 자재대",#REF!, 0)</f>
        <v>0</v>
      </c>
      <c r="U453">
        <f>IF(G453="사용자항목2",#REF!, 0)</f>
        <v>0</v>
      </c>
      <c r="V453">
        <f>IF(G453="안전관리비",#REF!, 0)</f>
        <v>0</v>
      </c>
      <c r="W453">
        <f>IF(G453="품질관리비",#REF!, 0)</f>
        <v>0</v>
      </c>
      <c r="X453">
        <f>IF(G453="작업부산물(철거해체)",#REF!, 0)</f>
        <v>0</v>
      </c>
      <c r="Y453">
        <f>IF(G453="사용자항목6",#REF!, 0)</f>
        <v>0</v>
      </c>
      <c r="Z453">
        <f>IF(G453="사용자항목7",#REF!, 0)</f>
        <v>0</v>
      </c>
      <c r="AA453">
        <f>IF(G453="사용자항목8",#REF!, 0)</f>
        <v>0</v>
      </c>
      <c r="AB453">
        <f>IF(G453="사용자항목9",#REF!, 0)</f>
        <v>0</v>
      </c>
      <c r="AC453">
        <f>IF(G453="사용자항목10",#REF!, 0)</f>
        <v>0</v>
      </c>
      <c r="AD453">
        <f>IF(G453="사용자항목11",#REF!, 0)</f>
        <v>0</v>
      </c>
      <c r="AE453">
        <f>IF(G453="사용자항목12",#REF!, 0)</f>
        <v>0</v>
      </c>
      <c r="AF453">
        <f>IF(G453="사용자항목13",#REF!, 0)</f>
        <v>0</v>
      </c>
      <c r="AG453">
        <f>IF(G453="사용자항목14",#REF!, 0)</f>
        <v>0</v>
      </c>
      <c r="AH453">
        <f>IF(G453="사용자항목15",#REF!, 0)</f>
        <v>0</v>
      </c>
      <c r="AI453">
        <f>IF(G453="사용자항목16",#REF!, 0)</f>
        <v>0</v>
      </c>
      <c r="AJ453">
        <f>IF(G453="사용자항목17",#REF!, 0)</f>
        <v>0</v>
      </c>
      <c r="AK453">
        <f>IF(G453="사용자항목18",#REF!, 0)</f>
        <v>0</v>
      </c>
      <c r="AL453">
        <f>IF(G453="사용자항목19",#REF!, 0)</f>
        <v>0</v>
      </c>
    </row>
    <row r="454" spans="1:38" ht="23.1" customHeight="1" x14ac:dyDescent="0.3">
      <c r="A454" s="5" t="s">
        <v>356</v>
      </c>
      <c r="B454" s="5" t="s">
        <v>343</v>
      </c>
      <c r="C454" s="7" t="s">
        <v>26</v>
      </c>
      <c r="D454" s="8">
        <v>1</v>
      </c>
      <c r="F454" t="str">
        <f>""</f>
        <v/>
      </c>
      <c r="G454" s="1" t="s">
        <v>87</v>
      </c>
      <c r="H454">
        <v>1</v>
      </c>
      <c r="I454" t="e">
        <f>IF(G454="기계경비",#REF!, 0)</f>
        <v>#REF!</v>
      </c>
      <c r="J454">
        <f>IF(G454="운반비",#REF!, 0)</f>
        <v>0</v>
      </c>
      <c r="K454">
        <f>IF(G454="작업부산물",#REF!, 0)</f>
        <v>0</v>
      </c>
      <c r="L454">
        <f>IF(G454="관급",#REF!, 0)</f>
        <v>0</v>
      </c>
      <c r="M454">
        <f>IF(G454="외주비",#REF!, 0)</f>
        <v>0</v>
      </c>
      <c r="N454">
        <f>IF(G454="장비비",#REF!, 0)</f>
        <v>0</v>
      </c>
      <c r="O454">
        <f>IF(G454="폐기물처리비",#REF!, 0)</f>
        <v>0</v>
      </c>
      <c r="P454">
        <f>IF(G454="가설비",#REF!, 0)</f>
        <v>0</v>
      </c>
      <c r="Q454">
        <f>IF(G454="잡비제외분",#REF!, 0)</f>
        <v>0</v>
      </c>
      <c r="R454">
        <f>IF(G454="사급자재대",#REF!, 0)</f>
        <v>0</v>
      </c>
      <c r="S454">
        <f>IF(G454="관급자재대",#REF!, 0)</f>
        <v>0</v>
      </c>
      <c r="T454">
        <f>IF(G454="관급자 관급 자재대",#REF!, 0)</f>
        <v>0</v>
      </c>
      <c r="U454">
        <f>IF(G454="사용자항목2",#REF!, 0)</f>
        <v>0</v>
      </c>
      <c r="V454">
        <f>IF(G454="안전관리비",#REF!, 0)</f>
        <v>0</v>
      </c>
      <c r="W454">
        <f>IF(G454="품질관리비",#REF!, 0)</f>
        <v>0</v>
      </c>
      <c r="X454">
        <f>IF(G454="작업부산물(철거해체)",#REF!, 0)</f>
        <v>0</v>
      </c>
      <c r="Y454">
        <f>IF(G454="사용자항목6",#REF!, 0)</f>
        <v>0</v>
      </c>
      <c r="Z454">
        <f>IF(G454="사용자항목7",#REF!, 0)</f>
        <v>0</v>
      </c>
      <c r="AA454">
        <f>IF(G454="사용자항목8",#REF!, 0)</f>
        <v>0</v>
      </c>
      <c r="AB454">
        <f>IF(G454="사용자항목9",#REF!, 0)</f>
        <v>0</v>
      </c>
      <c r="AC454">
        <f>IF(G454="사용자항목10",#REF!, 0)</f>
        <v>0</v>
      </c>
      <c r="AD454">
        <f>IF(G454="사용자항목11",#REF!, 0)</f>
        <v>0</v>
      </c>
      <c r="AE454">
        <f>IF(G454="사용자항목12",#REF!, 0)</f>
        <v>0</v>
      </c>
      <c r="AF454">
        <f>IF(G454="사용자항목13",#REF!, 0)</f>
        <v>0</v>
      </c>
      <c r="AG454">
        <f>IF(G454="사용자항목14",#REF!, 0)</f>
        <v>0</v>
      </c>
      <c r="AH454">
        <f>IF(G454="사용자항목15",#REF!, 0)</f>
        <v>0</v>
      </c>
      <c r="AI454">
        <f>IF(G454="사용자항목16",#REF!, 0)</f>
        <v>0</v>
      </c>
      <c r="AJ454">
        <f>IF(G454="사용자항목17",#REF!, 0)</f>
        <v>0</v>
      </c>
      <c r="AK454">
        <f>IF(G454="사용자항목18",#REF!, 0)</f>
        <v>0</v>
      </c>
      <c r="AL454">
        <f>IF(G454="사용자항목19",#REF!, 0)</f>
        <v>0</v>
      </c>
    </row>
    <row r="455" spans="1:38" ht="23.1" customHeight="1" x14ac:dyDescent="0.3">
      <c r="A455" s="5" t="s">
        <v>357</v>
      </c>
      <c r="B455" s="5" t="s">
        <v>358</v>
      </c>
      <c r="C455" s="7" t="s">
        <v>26</v>
      </c>
      <c r="D455" s="8">
        <v>5</v>
      </c>
      <c r="F455" t="str">
        <f>""</f>
        <v/>
      </c>
      <c r="G455" s="1" t="s">
        <v>87</v>
      </c>
      <c r="H455">
        <v>1</v>
      </c>
      <c r="I455" t="e">
        <f>IF(G455="기계경비",#REF!, 0)</f>
        <v>#REF!</v>
      </c>
      <c r="J455">
        <f>IF(G455="운반비",#REF!, 0)</f>
        <v>0</v>
      </c>
      <c r="K455">
        <f>IF(G455="작업부산물",#REF!, 0)</f>
        <v>0</v>
      </c>
      <c r="L455">
        <f>IF(G455="관급",#REF!, 0)</f>
        <v>0</v>
      </c>
      <c r="M455">
        <f>IF(G455="외주비",#REF!, 0)</f>
        <v>0</v>
      </c>
      <c r="N455">
        <f>IF(G455="장비비",#REF!, 0)</f>
        <v>0</v>
      </c>
      <c r="O455">
        <f>IF(G455="폐기물처리비",#REF!, 0)</f>
        <v>0</v>
      </c>
      <c r="P455">
        <f>IF(G455="가설비",#REF!, 0)</f>
        <v>0</v>
      </c>
      <c r="Q455">
        <f>IF(G455="잡비제외분",#REF!, 0)</f>
        <v>0</v>
      </c>
      <c r="R455">
        <f>IF(G455="사급자재대",#REF!, 0)</f>
        <v>0</v>
      </c>
      <c r="S455">
        <f>IF(G455="관급자재대",#REF!, 0)</f>
        <v>0</v>
      </c>
      <c r="T455">
        <f>IF(G455="관급자 관급 자재대",#REF!, 0)</f>
        <v>0</v>
      </c>
      <c r="U455">
        <f>IF(G455="사용자항목2",#REF!, 0)</f>
        <v>0</v>
      </c>
      <c r="V455">
        <f>IF(G455="안전관리비",#REF!, 0)</f>
        <v>0</v>
      </c>
      <c r="W455">
        <f>IF(G455="품질관리비",#REF!, 0)</f>
        <v>0</v>
      </c>
      <c r="X455">
        <f>IF(G455="작업부산물(철거해체)",#REF!, 0)</f>
        <v>0</v>
      </c>
      <c r="Y455">
        <f>IF(G455="사용자항목6",#REF!, 0)</f>
        <v>0</v>
      </c>
      <c r="Z455">
        <f>IF(G455="사용자항목7",#REF!, 0)</f>
        <v>0</v>
      </c>
      <c r="AA455">
        <f>IF(G455="사용자항목8",#REF!, 0)</f>
        <v>0</v>
      </c>
      <c r="AB455">
        <f>IF(G455="사용자항목9",#REF!, 0)</f>
        <v>0</v>
      </c>
      <c r="AC455">
        <f>IF(G455="사용자항목10",#REF!, 0)</f>
        <v>0</v>
      </c>
      <c r="AD455">
        <f>IF(G455="사용자항목11",#REF!, 0)</f>
        <v>0</v>
      </c>
      <c r="AE455">
        <f>IF(G455="사용자항목12",#REF!, 0)</f>
        <v>0</v>
      </c>
      <c r="AF455">
        <f>IF(G455="사용자항목13",#REF!, 0)</f>
        <v>0</v>
      </c>
      <c r="AG455">
        <f>IF(G455="사용자항목14",#REF!, 0)</f>
        <v>0</v>
      </c>
      <c r="AH455">
        <f>IF(G455="사용자항목15",#REF!, 0)</f>
        <v>0</v>
      </c>
      <c r="AI455">
        <f>IF(G455="사용자항목16",#REF!, 0)</f>
        <v>0</v>
      </c>
      <c r="AJ455">
        <f>IF(G455="사용자항목17",#REF!, 0)</f>
        <v>0</v>
      </c>
      <c r="AK455">
        <f>IF(G455="사용자항목18",#REF!, 0)</f>
        <v>0</v>
      </c>
      <c r="AL455">
        <f>IF(G455="사용자항목19",#REF!, 0)</f>
        <v>0</v>
      </c>
    </row>
    <row r="456" spans="1:38" ht="23.1" customHeight="1" x14ac:dyDescent="0.3">
      <c r="A456" s="5" t="s">
        <v>357</v>
      </c>
      <c r="B456" s="5" t="s">
        <v>359</v>
      </c>
      <c r="C456" s="7" t="s">
        <v>26</v>
      </c>
      <c r="D456" s="8">
        <v>2</v>
      </c>
      <c r="F456" t="str">
        <f>""</f>
        <v/>
      </c>
      <c r="G456" s="1" t="s">
        <v>87</v>
      </c>
      <c r="H456">
        <v>1</v>
      </c>
      <c r="I456" t="e">
        <f>IF(G456="기계경비",#REF!, 0)</f>
        <v>#REF!</v>
      </c>
      <c r="J456">
        <f>IF(G456="운반비",#REF!, 0)</f>
        <v>0</v>
      </c>
      <c r="K456">
        <f>IF(G456="작업부산물",#REF!, 0)</f>
        <v>0</v>
      </c>
      <c r="L456">
        <f>IF(G456="관급",#REF!, 0)</f>
        <v>0</v>
      </c>
      <c r="M456">
        <f>IF(G456="외주비",#REF!, 0)</f>
        <v>0</v>
      </c>
      <c r="N456">
        <f>IF(G456="장비비",#REF!, 0)</f>
        <v>0</v>
      </c>
      <c r="O456">
        <f>IF(G456="폐기물처리비",#REF!, 0)</f>
        <v>0</v>
      </c>
      <c r="P456">
        <f>IF(G456="가설비",#REF!, 0)</f>
        <v>0</v>
      </c>
      <c r="Q456">
        <f>IF(G456="잡비제외분",#REF!, 0)</f>
        <v>0</v>
      </c>
      <c r="R456">
        <f>IF(G456="사급자재대",#REF!, 0)</f>
        <v>0</v>
      </c>
      <c r="S456">
        <f>IF(G456="관급자재대",#REF!, 0)</f>
        <v>0</v>
      </c>
      <c r="T456">
        <f>IF(G456="관급자 관급 자재대",#REF!, 0)</f>
        <v>0</v>
      </c>
      <c r="U456">
        <f>IF(G456="사용자항목2",#REF!, 0)</f>
        <v>0</v>
      </c>
      <c r="V456">
        <f>IF(G456="안전관리비",#REF!, 0)</f>
        <v>0</v>
      </c>
      <c r="W456">
        <f>IF(G456="품질관리비",#REF!, 0)</f>
        <v>0</v>
      </c>
      <c r="X456">
        <f>IF(G456="작업부산물(철거해체)",#REF!, 0)</f>
        <v>0</v>
      </c>
      <c r="Y456">
        <f>IF(G456="사용자항목6",#REF!, 0)</f>
        <v>0</v>
      </c>
      <c r="Z456">
        <f>IF(G456="사용자항목7",#REF!, 0)</f>
        <v>0</v>
      </c>
      <c r="AA456">
        <f>IF(G456="사용자항목8",#REF!, 0)</f>
        <v>0</v>
      </c>
      <c r="AB456">
        <f>IF(G456="사용자항목9",#REF!, 0)</f>
        <v>0</v>
      </c>
      <c r="AC456">
        <f>IF(G456="사용자항목10",#REF!, 0)</f>
        <v>0</v>
      </c>
      <c r="AD456">
        <f>IF(G456="사용자항목11",#REF!, 0)</f>
        <v>0</v>
      </c>
      <c r="AE456">
        <f>IF(G456="사용자항목12",#REF!, 0)</f>
        <v>0</v>
      </c>
      <c r="AF456">
        <f>IF(G456="사용자항목13",#REF!, 0)</f>
        <v>0</v>
      </c>
      <c r="AG456">
        <f>IF(G456="사용자항목14",#REF!, 0)</f>
        <v>0</v>
      </c>
      <c r="AH456">
        <f>IF(G456="사용자항목15",#REF!, 0)</f>
        <v>0</v>
      </c>
      <c r="AI456">
        <f>IF(G456="사용자항목16",#REF!, 0)</f>
        <v>0</v>
      </c>
      <c r="AJ456">
        <f>IF(G456="사용자항목17",#REF!, 0)</f>
        <v>0</v>
      </c>
      <c r="AK456">
        <f>IF(G456="사용자항목18",#REF!, 0)</f>
        <v>0</v>
      </c>
      <c r="AL456">
        <f>IF(G456="사용자항목19",#REF!, 0)</f>
        <v>0</v>
      </c>
    </row>
    <row r="457" spans="1:38" ht="23.1" customHeight="1" x14ac:dyDescent="0.3">
      <c r="A457" s="5" t="s">
        <v>360</v>
      </c>
      <c r="B457" s="5" t="s">
        <v>361</v>
      </c>
      <c r="C457" s="7" t="s">
        <v>26</v>
      </c>
      <c r="D457" s="8">
        <v>33</v>
      </c>
      <c r="F457" t="str">
        <f>""</f>
        <v/>
      </c>
      <c r="G457" s="1" t="s">
        <v>87</v>
      </c>
      <c r="H457">
        <v>1</v>
      </c>
      <c r="I457" t="e">
        <f>IF(G457="기계경비",#REF!, 0)</f>
        <v>#REF!</v>
      </c>
      <c r="J457">
        <f>IF(G457="운반비",#REF!, 0)</f>
        <v>0</v>
      </c>
      <c r="K457">
        <f>IF(G457="작업부산물",#REF!, 0)</f>
        <v>0</v>
      </c>
      <c r="L457">
        <f>IF(G457="관급",#REF!, 0)</f>
        <v>0</v>
      </c>
      <c r="M457">
        <f>IF(G457="외주비",#REF!, 0)</f>
        <v>0</v>
      </c>
      <c r="N457">
        <f>IF(G457="장비비",#REF!, 0)</f>
        <v>0</v>
      </c>
      <c r="O457">
        <f>IF(G457="폐기물처리비",#REF!, 0)</f>
        <v>0</v>
      </c>
      <c r="P457">
        <f>IF(G457="가설비",#REF!, 0)</f>
        <v>0</v>
      </c>
      <c r="Q457">
        <f>IF(G457="잡비제외분",#REF!, 0)</f>
        <v>0</v>
      </c>
      <c r="R457">
        <f>IF(G457="사급자재대",#REF!, 0)</f>
        <v>0</v>
      </c>
      <c r="S457">
        <f>IF(G457="관급자재대",#REF!, 0)</f>
        <v>0</v>
      </c>
      <c r="T457">
        <f>IF(G457="관급자 관급 자재대",#REF!, 0)</f>
        <v>0</v>
      </c>
      <c r="U457">
        <f>IF(G457="사용자항목2",#REF!, 0)</f>
        <v>0</v>
      </c>
      <c r="V457">
        <f>IF(G457="안전관리비",#REF!, 0)</f>
        <v>0</v>
      </c>
      <c r="W457">
        <f>IF(G457="품질관리비",#REF!, 0)</f>
        <v>0</v>
      </c>
      <c r="X457">
        <f>IF(G457="작업부산물(철거해체)",#REF!, 0)</f>
        <v>0</v>
      </c>
      <c r="Y457">
        <f>IF(G457="사용자항목6",#REF!, 0)</f>
        <v>0</v>
      </c>
      <c r="Z457">
        <f>IF(G457="사용자항목7",#REF!, 0)</f>
        <v>0</v>
      </c>
      <c r="AA457">
        <f>IF(G457="사용자항목8",#REF!, 0)</f>
        <v>0</v>
      </c>
      <c r="AB457">
        <f>IF(G457="사용자항목9",#REF!, 0)</f>
        <v>0</v>
      </c>
      <c r="AC457">
        <f>IF(G457="사용자항목10",#REF!, 0)</f>
        <v>0</v>
      </c>
      <c r="AD457">
        <f>IF(G457="사용자항목11",#REF!, 0)</f>
        <v>0</v>
      </c>
      <c r="AE457">
        <f>IF(G457="사용자항목12",#REF!, 0)</f>
        <v>0</v>
      </c>
      <c r="AF457">
        <f>IF(G457="사용자항목13",#REF!, 0)</f>
        <v>0</v>
      </c>
      <c r="AG457">
        <f>IF(G457="사용자항목14",#REF!, 0)</f>
        <v>0</v>
      </c>
      <c r="AH457">
        <f>IF(G457="사용자항목15",#REF!, 0)</f>
        <v>0</v>
      </c>
      <c r="AI457">
        <f>IF(G457="사용자항목16",#REF!, 0)</f>
        <v>0</v>
      </c>
      <c r="AJ457">
        <f>IF(G457="사용자항목17",#REF!, 0)</f>
        <v>0</v>
      </c>
      <c r="AK457">
        <f>IF(G457="사용자항목18",#REF!, 0)</f>
        <v>0</v>
      </c>
      <c r="AL457">
        <f>IF(G457="사용자항목19",#REF!, 0)</f>
        <v>0</v>
      </c>
    </row>
    <row r="458" spans="1:38" ht="23.1" customHeight="1" x14ac:dyDescent="0.3">
      <c r="A458" s="5" t="s">
        <v>362</v>
      </c>
      <c r="B458" s="5" t="s">
        <v>359</v>
      </c>
      <c r="C458" s="7" t="s">
        <v>26</v>
      </c>
      <c r="D458" s="8">
        <v>1</v>
      </c>
      <c r="F458" t="str">
        <f>""</f>
        <v/>
      </c>
      <c r="G458" s="1" t="s">
        <v>87</v>
      </c>
      <c r="H458">
        <v>1</v>
      </c>
      <c r="I458" t="e">
        <f>IF(G458="기계경비",#REF!, 0)</f>
        <v>#REF!</v>
      </c>
      <c r="J458">
        <f>IF(G458="운반비",#REF!, 0)</f>
        <v>0</v>
      </c>
      <c r="K458">
        <f>IF(G458="작업부산물",#REF!, 0)</f>
        <v>0</v>
      </c>
      <c r="L458">
        <f>IF(G458="관급",#REF!, 0)</f>
        <v>0</v>
      </c>
      <c r="M458">
        <f>IF(G458="외주비",#REF!, 0)</f>
        <v>0</v>
      </c>
      <c r="N458">
        <f>IF(G458="장비비",#REF!, 0)</f>
        <v>0</v>
      </c>
      <c r="O458">
        <f>IF(G458="폐기물처리비",#REF!, 0)</f>
        <v>0</v>
      </c>
      <c r="P458">
        <f>IF(G458="가설비",#REF!, 0)</f>
        <v>0</v>
      </c>
      <c r="Q458">
        <f>IF(G458="잡비제외분",#REF!, 0)</f>
        <v>0</v>
      </c>
      <c r="R458">
        <f>IF(G458="사급자재대",#REF!, 0)</f>
        <v>0</v>
      </c>
      <c r="S458">
        <f>IF(G458="관급자재대",#REF!, 0)</f>
        <v>0</v>
      </c>
      <c r="T458">
        <f>IF(G458="관급자 관급 자재대",#REF!, 0)</f>
        <v>0</v>
      </c>
      <c r="U458">
        <f>IF(G458="사용자항목2",#REF!, 0)</f>
        <v>0</v>
      </c>
      <c r="V458">
        <f>IF(G458="안전관리비",#REF!, 0)</f>
        <v>0</v>
      </c>
      <c r="W458">
        <f>IF(G458="품질관리비",#REF!, 0)</f>
        <v>0</v>
      </c>
      <c r="X458">
        <f>IF(G458="작업부산물(철거해체)",#REF!, 0)</f>
        <v>0</v>
      </c>
      <c r="Y458">
        <f>IF(G458="사용자항목6",#REF!, 0)</f>
        <v>0</v>
      </c>
      <c r="Z458">
        <f>IF(G458="사용자항목7",#REF!, 0)</f>
        <v>0</v>
      </c>
      <c r="AA458">
        <f>IF(G458="사용자항목8",#REF!, 0)</f>
        <v>0</v>
      </c>
      <c r="AB458">
        <f>IF(G458="사용자항목9",#REF!, 0)</f>
        <v>0</v>
      </c>
      <c r="AC458">
        <f>IF(G458="사용자항목10",#REF!, 0)</f>
        <v>0</v>
      </c>
      <c r="AD458">
        <f>IF(G458="사용자항목11",#REF!, 0)</f>
        <v>0</v>
      </c>
      <c r="AE458">
        <f>IF(G458="사용자항목12",#REF!, 0)</f>
        <v>0</v>
      </c>
      <c r="AF458">
        <f>IF(G458="사용자항목13",#REF!, 0)</f>
        <v>0</v>
      </c>
      <c r="AG458">
        <f>IF(G458="사용자항목14",#REF!, 0)</f>
        <v>0</v>
      </c>
      <c r="AH458">
        <f>IF(G458="사용자항목15",#REF!, 0)</f>
        <v>0</v>
      </c>
      <c r="AI458">
        <f>IF(G458="사용자항목16",#REF!, 0)</f>
        <v>0</v>
      </c>
      <c r="AJ458">
        <f>IF(G458="사용자항목17",#REF!, 0)</f>
        <v>0</v>
      </c>
      <c r="AK458">
        <f>IF(G458="사용자항목18",#REF!, 0)</f>
        <v>0</v>
      </c>
      <c r="AL458">
        <f>IF(G458="사용자항목19",#REF!, 0)</f>
        <v>0</v>
      </c>
    </row>
    <row r="459" spans="1:38" ht="23.1" customHeight="1" x14ac:dyDescent="0.3">
      <c r="A459" s="5" t="s">
        <v>363</v>
      </c>
      <c r="B459" s="5" t="s">
        <v>364</v>
      </c>
      <c r="C459" s="7" t="s">
        <v>26</v>
      </c>
      <c r="D459" s="8">
        <v>1</v>
      </c>
      <c r="F459" t="str">
        <f>""</f>
        <v/>
      </c>
      <c r="G459" s="1" t="s">
        <v>87</v>
      </c>
      <c r="H459">
        <v>1</v>
      </c>
      <c r="I459" t="e">
        <f>IF(G459="기계경비",#REF!, 0)</f>
        <v>#REF!</v>
      </c>
      <c r="J459">
        <f>IF(G459="운반비",#REF!, 0)</f>
        <v>0</v>
      </c>
      <c r="K459">
        <f>IF(G459="작업부산물",#REF!, 0)</f>
        <v>0</v>
      </c>
      <c r="L459">
        <f>IF(G459="관급",#REF!, 0)</f>
        <v>0</v>
      </c>
      <c r="M459">
        <f>IF(G459="외주비",#REF!, 0)</f>
        <v>0</v>
      </c>
      <c r="N459">
        <f>IF(G459="장비비",#REF!, 0)</f>
        <v>0</v>
      </c>
      <c r="O459">
        <f>IF(G459="폐기물처리비",#REF!, 0)</f>
        <v>0</v>
      </c>
      <c r="P459">
        <f>IF(G459="가설비",#REF!, 0)</f>
        <v>0</v>
      </c>
      <c r="Q459">
        <f>IF(G459="잡비제외분",#REF!, 0)</f>
        <v>0</v>
      </c>
      <c r="R459">
        <f>IF(G459="사급자재대",#REF!, 0)</f>
        <v>0</v>
      </c>
      <c r="S459">
        <f>IF(G459="관급자재대",#REF!, 0)</f>
        <v>0</v>
      </c>
      <c r="T459">
        <f>IF(G459="관급자 관급 자재대",#REF!, 0)</f>
        <v>0</v>
      </c>
      <c r="U459">
        <f>IF(G459="사용자항목2",#REF!, 0)</f>
        <v>0</v>
      </c>
      <c r="V459">
        <f>IF(G459="안전관리비",#REF!, 0)</f>
        <v>0</v>
      </c>
      <c r="W459">
        <f>IF(G459="품질관리비",#REF!, 0)</f>
        <v>0</v>
      </c>
      <c r="X459">
        <f>IF(G459="작업부산물(철거해체)",#REF!, 0)</f>
        <v>0</v>
      </c>
      <c r="Y459">
        <f>IF(G459="사용자항목6",#REF!, 0)</f>
        <v>0</v>
      </c>
      <c r="Z459">
        <f>IF(G459="사용자항목7",#REF!, 0)</f>
        <v>0</v>
      </c>
      <c r="AA459">
        <f>IF(G459="사용자항목8",#REF!, 0)</f>
        <v>0</v>
      </c>
      <c r="AB459">
        <f>IF(G459="사용자항목9",#REF!, 0)</f>
        <v>0</v>
      </c>
      <c r="AC459">
        <f>IF(G459="사용자항목10",#REF!, 0)</f>
        <v>0</v>
      </c>
      <c r="AD459">
        <f>IF(G459="사용자항목11",#REF!, 0)</f>
        <v>0</v>
      </c>
      <c r="AE459">
        <f>IF(G459="사용자항목12",#REF!, 0)</f>
        <v>0</v>
      </c>
      <c r="AF459">
        <f>IF(G459="사용자항목13",#REF!, 0)</f>
        <v>0</v>
      </c>
      <c r="AG459">
        <f>IF(G459="사용자항목14",#REF!, 0)</f>
        <v>0</v>
      </c>
      <c r="AH459">
        <f>IF(G459="사용자항목15",#REF!, 0)</f>
        <v>0</v>
      </c>
      <c r="AI459">
        <f>IF(G459="사용자항목16",#REF!, 0)</f>
        <v>0</v>
      </c>
      <c r="AJ459">
        <f>IF(G459="사용자항목17",#REF!, 0)</f>
        <v>0</v>
      </c>
      <c r="AK459">
        <f>IF(G459="사용자항목18",#REF!, 0)</f>
        <v>0</v>
      </c>
      <c r="AL459">
        <f>IF(G459="사용자항목19",#REF!, 0)</f>
        <v>0</v>
      </c>
    </row>
    <row r="460" spans="1:38" ht="23.1" customHeight="1" x14ac:dyDescent="0.3">
      <c r="A460" s="5" t="s">
        <v>365</v>
      </c>
      <c r="B460" s="5" t="s">
        <v>366</v>
      </c>
      <c r="C460" s="7" t="s">
        <v>26</v>
      </c>
      <c r="D460" s="8">
        <v>3</v>
      </c>
      <c r="F460" t="str">
        <f>""</f>
        <v/>
      </c>
      <c r="G460" s="1" t="s">
        <v>87</v>
      </c>
      <c r="H460">
        <v>1</v>
      </c>
      <c r="I460" t="e">
        <f>IF(G460="기계경비",#REF!, 0)</f>
        <v>#REF!</v>
      </c>
      <c r="J460">
        <f>IF(G460="운반비",#REF!, 0)</f>
        <v>0</v>
      </c>
      <c r="K460">
        <f>IF(G460="작업부산물",#REF!, 0)</f>
        <v>0</v>
      </c>
      <c r="L460">
        <f>IF(G460="관급",#REF!, 0)</f>
        <v>0</v>
      </c>
      <c r="M460">
        <f>IF(G460="외주비",#REF!, 0)</f>
        <v>0</v>
      </c>
      <c r="N460">
        <f>IF(G460="장비비",#REF!, 0)</f>
        <v>0</v>
      </c>
      <c r="O460">
        <f>IF(G460="폐기물처리비",#REF!, 0)</f>
        <v>0</v>
      </c>
      <c r="P460">
        <f>IF(G460="가설비",#REF!, 0)</f>
        <v>0</v>
      </c>
      <c r="Q460">
        <f>IF(G460="잡비제외분",#REF!, 0)</f>
        <v>0</v>
      </c>
      <c r="R460">
        <f>IF(G460="사급자재대",#REF!, 0)</f>
        <v>0</v>
      </c>
      <c r="S460">
        <f>IF(G460="관급자재대",#REF!, 0)</f>
        <v>0</v>
      </c>
      <c r="T460">
        <f>IF(G460="관급자 관급 자재대",#REF!, 0)</f>
        <v>0</v>
      </c>
      <c r="U460">
        <f>IF(G460="사용자항목2",#REF!, 0)</f>
        <v>0</v>
      </c>
      <c r="V460">
        <f>IF(G460="안전관리비",#REF!, 0)</f>
        <v>0</v>
      </c>
      <c r="W460">
        <f>IF(G460="품질관리비",#REF!, 0)</f>
        <v>0</v>
      </c>
      <c r="X460">
        <f>IF(G460="작업부산물(철거해체)",#REF!, 0)</f>
        <v>0</v>
      </c>
      <c r="Y460">
        <f>IF(G460="사용자항목6",#REF!, 0)</f>
        <v>0</v>
      </c>
      <c r="Z460">
        <f>IF(G460="사용자항목7",#REF!, 0)</f>
        <v>0</v>
      </c>
      <c r="AA460">
        <f>IF(G460="사용자항목8",#REF!, 0)</f>
        <v>0</v>
      </c>
      <c r="AB460">
        <f>IF(G460="사용자항목9",#REF!, 0)</f>
        <v>0</v>
      </c>
      <c r="AC460">
        <f>IF(G460="사용자항목10",#REF!, 0)</f>
        <v>0</v>
      </c>
      <c r="AD460">
        <f>IF(G460="사용자항목11",#REF!, 0)</f>
        <v>0</v>
      </c>
      <c r="AE460">
        <f>IF(G460="사용자항목12",#REF!, 0)</f>
        <v>0</v>
      </c>
      <c r="AF460">
        <f>IF(G460="사용자항목13",#REF!, 0)</f>
        <v>0</v>
      </c>
      <c r="AG460">
        <f>IF(G460="사용자항목14",#REF!, 0)</f>
        <v>0</v>
      </c>
      <c r="AH460">
        <f>IF(G460="사용자항목15",#REF!, 0)</f>
        <v>0</v>
      </c>
      <c r="AI460">
        <f>IF(G460="사용자항목16",#REF!, 0)</f>
        <v>0</v>
      </c>
      <c r="AJ460">
        <f>IF(G460="사용자항목17",#REF!, 0)</f>
        <v>0</v>
      </c>
      <c r="AK460">
        <f>IF(G460="사용자항목18",#REF!, 0)</f>
        <v>0</v>
      </c>
      <c r="AL460">
        <f>IF(G460="사용자항목19",#REF!, 0)</f>
        <v>0</v>
      </c>
    </row>
    <row r="461" spans="1:38" ht="23.1" customHeight="1" x14ac:dyDescent="0.3">
      <c r="A461" s="5" t="s">
        <v>367</v>
      </c>
      <c r="B461" s="5" t="s">
        <v>368</v>
      </c>
      <c r="C461" s="7" t="s">
        <v>26</v>
      </c>
      <c r="D461" s="8">
        <v>3</v>
      </c>
      <c r="F461" t="str">
        <f>""</f>
        <v/>
      </c>
      <c r="G461" s="1" t="s">
        <v>87</v>
      </c>
      <c r="H461">
        <v>1</v>
      </c>
      <c r="I461" t="e">
        <f>IF(G461="기계경비",#REF!, 0)</f>
        <v>#REF!</v>
      </c>
      <c r="J461">
        <f>IF(G461="운반비",#REF!, 0)</f>
        <v>0</v>
      </c>
      <c r="K461">
        <f>IF(G461="작업부산물",#REF!, 0)</f>
        <v>0</v>
      </c>
      <c r="L461">
        <f>IF(G461="관급",#REF!, 0)</f>
        <v>0</v>
      </c>
      <c r="M461">
        <f>IF(G461="외주비",#REF!, 0)</f>
        <v>0</v>
      </c>
      <c r="N461">
        <f>IF(G461="장비비",#REF!, 0)</f>
        <v>0</v>
      </c>
      <c r="O461">
        <f>IF(G461="폐기물처리비",#REF!, 0)</f>
        <v>0</v>
      </c>
      <c r="P461">
        <f>IF(G461="가설비",#REF!, 0)</f>
        <v>0</v>
      </c>
      <c r="Q461">
        <f>IF(G461="잡비제외분",#REF!, 0)</f>
        <v>0</v>
      </c>
      <c r="R461">
        <f>IF(G461="사급자재대",#REF!, 0)</f>
        <v>0</v>
      </c>
      <c r="S461">
        <f>IF(G461="관급자재대",#REF!, 0)</f>
        <v>0</v>
      </c>
      <c r="T461">
        <f>IF(G461="관급자 관급 자재대",#REF!, 0)</f>
        <v>0</v>
      </c>
      <c r="U461">
        <f>IF(G461="사용자항목2",#REF!, 0)</f>
        <v>0</v>
      </c>
      <c r="V461">
        <f>IF(G461="안전관리비",#REF!, 0)</f>
        <v>0</v>
      </c>
      <c r="W461">
        <f>IF(G461="품질관리비",#REF!, 0)</f>
        <v>0</v>
      </c>
      <c r="X461">
        <f>IF(G461="작업부산물(철거해체)",#REF!, 0)</f>
        <v>0</v>
      </c>
      <c r="Y461">
        <f>IF(G461="사용자항목6",#REF!, 0)</f>
        <v>0</v>
      </c>
      <c r="Z461">
        <f>IF(G461="사용자항목7",#REF!, 0)</f>
        <v>0</v>
      </c>
      <c r="AA461">
        <f>IF(G461="사용자항목8",#REF!, 0)</f>
        <v>0</v>
      </c>
      <c r="AB461">
        <f>IF(G461="사용자항목9",#REF!, 0)</f>
        <v>0</v>
      </c>
      <c r="AC461">
        <f>IF(G461="사용자항목10",#REF!, 0)</f>
        <v>0</v>
      </c>
      <c r="AD461">
        <f>IF(G461="사용자항목11",#REF!, 0)</f>
        <v>0</v>
      </c>
      <c r="AE461">
        <f>IF(G461="사용자항목12",#REF!, 0)</f>
        <v>0</v>
      </c>
      <c r="AF461">
        <f>IF(G461="사용자항목13",#REF!, 0)</f>
        <v>0</v>
      </c>
      <c r="AG461">
        <f>IF(G461="사용자항목14",#REF!, 0)</f>
        <v>0</v>
      </c>
      <c r="AH461">
        <f>IF(G461="사용자항목15",#REF!, 0)</f>
        <v>0</v>
      </c>
      <c r="AI461">
        <f>IF(G461="사용자항목16",#REF!, 0)</f>
        <v>0</v>
      </c>
      <c r="AJ461">
        <f>IF(G461="사용자항목17",#REF!, 0)</f>
        <v>0</v>
      </c>
      <c r="AK461">
        <f>IF(G461="사용자항목18",#REF!, 0)</f>
        <v>0</v>
      </c>
      <c r="AL461">
        <f>IF(G461="사용자항목19",#REF!, 0)</f>
        <v>0</v>
      </c>
    </row>
    <row r="462" spans="1:38" ht="23.1" customHeight="1" x14ac:dyDescent="0.3">
      <c r="A462" s="5" t="s">
        <v>369</v>
      </c>
      <c r="B462" s="5" t="s">
        <v>370</v>
      </c>
      <c r="C462" s="7" t="s">
        <v>71</v>
      </c>
      <c r="D462" s="8">
        <v>140</v>
      </c>
      <c r="F462" t="str">
        <f>""</f>
        <v/>
      </c>
      <c r="G462" s="1" t="s">
        <v>87</v>
      </c>
      <c r="H462">
        <v>1</v>
      </c>
      <c r="I462" t="e">
        <f>IF(G462="기계경비",#REF!, 0)</f>
        <v>#REF!</v>
      </c>
      <c r="J462">
        <f>IF(G462="운반비",#REF!, 0)</f>
        <v>0</v>
      </c>
      <c r="K462">
        <f>IF(G462="작업부산물",#REF!, 0)</f>
        <v>0</v>
      </c>
      <c r="L462">
        <f>IF(G462="관급",#REF!, 0)</f>
        <v>0</v>
      </c>
      <c r="M462">
        <f>IF(G462="외주비",#REF!, 0)</f>
        <v>0</v>
      </c>
      <c r="N462">
        <f>IF(G462="장비비",#REF!, 0)</f>
        <v>0</v>
      </c>
      <c r="O462">
        <f>IF(G462="폐기물처리비",#REF!, 0)</f>
        <v>0</v>
      </c>
      <c r="P462">
        <f>IF(G462="가설비",#REF!, 0)</f>
        <v>0</v>
      </c>
      <c r="Q462">
        <f>IF(G462="잡비제외분",#REF!, 0)</f>
        <v>0</v>
      </c>
      <c r="R462">
        <f>IF(G462="사급자재대",#REF!, 0)</f>
        <v>0</v>
      </c>
      <c r="S462">
        <f>IF(G462="관급자재대",#REF!, 0)</f>
        <v>0</v>
      </c>
      <c r="T462">
        <f>IF(G462="관급자 관급 자재대",#REF!, 0)</f>
        <v>0</v>
      </c>
      <c r="U462">
        <f>IF(G462="사용자항목2",#REF!, 0)</f>
        <v>0</v>
      </c>
      <c r="V462">
        <f>IF(G462="안전관리비",#REF!, 0)</f>
        <v>0</v>
      </c>
      <c r="W462">
        <f>IF(G462="품질관리비",#REF!, 0)</f>
        <v>0</v>
      </c>
      <c r="X462">
        <f>IF(G462="작업부산물(철거해체)",#REF!, 0)</f>
        <v>0</v>
      </c>
      <c r="Y462">
        <f>IF(G462="사용자항목6",#REF!, 0)</f>
        <v>0</v>
      </c>
      <c r="Z462">
        <f>IF(G462="사용자항목7",#REF!, 0)</f>
        <v>0</v>
      </c>
      <c r="AA462">
        <f>IF(G462="사용자항목8",#REF!, 0)</f>
        <v>0</v>
      </c>
      <c r="AB462">
        <f>IF(G462="사용자항목9",#REF!, 0)</f>
        <v>0</v>
      </c>
      <c r="AC462">
        <f>IF(G462="사용자항목10",#REF!, 0)</f>
        <v>0</v>
      </c>
      <c r="AD462">
        <f>IF(G462="사용자항목11",#REF!, 0)</f>
        <v>0</v>
      </c>
      <c r="AE462">
        <f>IF(G462="사용자항목12",#REF!, 0)</f>
        <v>0</v>
      </c>
      <c r="AF462">
        <f>IF(G462="사용자항목13",#REF!, 0)</f>
        <v>0</v>
      </c>
      <c r="AG462">
        <f>IF(G462="사용자항목14",#REF!, 0)</f>
        <v>0</v>
      </c>
      <c r="AH462">
        <f>IF(G462="사용자항목15",#REF!, 0)</f>
        <v>0</v>
      </c>
      <c r="AI462">
        <f>IF(G462="사용자항목16",#REF!, 0)</f>
        <v>0</v>
      </c>
      <c r="AJ462">
        <f>IF(G462="사용자항목17",#REF!, 0)</f>
        <v>0</v>
      </c>
      <c r="AK462">
        <f>IF(G462="사용자항목18",#REF!, 0)</f>
        <v>0</v>
      </c>
      <c r="AL462">
        <f>IF(G462="사용자항목19",#REF!, 0)</f>
        <v>0</v>
      </c>
    </row>
    <row r="463" spans="1:38" ht="23.1" customHeight="1" x14ac:dyDescent="0.3">
      <c r="A463" s="5" t="s">
        <v>369</v>
      </c>
      <c r="B463" s="5" t="s">
        <v>371</v>
      </c>
      <c r="C463" s="7" t="s">
        <v>71</v>
      </c>
      <c r="D463" s="8">
        <v>66</v>
      </c>
      <c r="F463" t="str">
        <f>""</f>
        <v/>
      </c>
      <c r="G463" s="1" t="s">
        <v>87</v>
      </c>
      <c r="H463">
        <v>1</v>
      </c>
      <c r="I463" t="e">
        <f>IF(G463="기계경비",#REF!, 0)</f>
        <v>#REF!</v>
      </c>
      <c r="J463">
        <f>IF(G463="운반비",#REF!, 0)</f>
        <v>0</v>
      </c>
      <c r="K463">
        <f>IF(G463="작업부산물",#REF!, 0)</f>
        <v>0</v>
      </c>
      <c r="L463">
        <f>IF(G463="관급",#REF!, 0)</f>
        <v>0</v>
      </c>
      <c r="M463">
        <f>IF(G463="외주비",#REF!, 0)</f>
        <v>0</v>
      </c>
      <c r="N463">
        <f>IF(G463="장비비",#REF!, 0)</f>
        <v>0</v>
      </c>
      <c r="O463">
        <f>IF(G463="폐기물처리비",#REF!, 0)</f>
        <v>0</v>
      </c>
      <c r="P463">
        <f>IF(G463="가설비",#REF!, 0)</f>
        <v>0</v>
      </c>
      <c r="Q463">
        <f>IF(G463="잡비제외분",#REF!, 0)</f>
        <v>0</v>
      </c>
      <c r="R463">
        <f>IF(G463="사급자재대",#REF!, 0)</f>
        <v>0</v>
      </c>
      <c r="S463">
        <f>IF(G463="관급자재대",#REF!, 0)</f>
        <v>0</v>
      </c>
      <c r="T463">
        <f>IF(G463="관급자 관급 자재대",#REF!, 0)</f>
        <v>0</v>
      </c>
      <c r="U463">
        <f>IF(G463="사용자항목2",#REF!, 0)</f>
        <v>0</v>
      </c>
      <c r="V463">
        <f>IF(G463="안전관리비",#REF!, 0)</f>
        <v>0</v>
      </c>
      <c r="W463">
        <f>IF(G463="품질관리비",#REF!, 0)</f>
        <v>0</v>
      </c>
      <c r="X463">
        <f>IF(G463="작업부산물(철거해체)",#REF!, 0)</f>
        <v>0</v>
      </c>
      <c r="Y463">
        <f>IF(G463="사용자항목6",#REF!, 0)</f>
        <v>0</v>
      </c>
      <c r="Z463">
        <f>IF(G463="사용자항목7",#REF!, 0)</f>
        <v>0</v>
      </c>
      <c r="AA463">
        <f>IF(G463="사용자항목8",#REF!, 0)</f>
        <v>0</v>
      </c>
      <c r="AB463">
        <f>IF(G463="사용자항목9",#REF!, 0)</f>
        <v>0</v>
      </c>
      <c r="AC463">
        <f>IF(G463="사용자항목10",#REF!, 0)</f>
        <v>0</v>
      </c>
      <c r="AD463">
        <f>IF(G463="사용자항목11",#REF!, 0)</f>
        <v>0</v>
      </c>
      <c r="AE463">
        <f>IF(G463="사용자항목12",#REF!, 0)</f>
        <v>0</v>
      </c>
      <c r="AF463">
        <f>IF(G463="사용자항목13",#REF!, 0)</f>
        <v>0</v>
      </c>
      <c r="AG463">
        <f>IF(G463="사용자항목14",#REF!, 0)</f>
        <v>0</v>
      </c>
      <c r="AH463">
        <f>IF(G463="사용자항목15",#REF!, 0)</f>
        <v>0</v>
      </c>
      <c r="AI463">
        <f>IF(G463="사용자항목16",#REF!, 0)</f>
        <v>0</v>
      </c>
      <c r="AJ463">
        <f>IF(G463="사용자항목17",#REF!, 0)</f>
        <v>0</v>
      </c>
      <c r="AK463">
        <f>IF(G463="사용자항목18",#REF!, 0)</f>
        <v>0</v>
      </c>
      <c r="AL463">
        <f>IF(G463="사용자항목19",#REF!, 0)</f>
        <v>0</v>
      </c>
    </row>
    <row r="464" spans="1:38" ht="23.1" customHeight="1" x14ac:dyDescent="0.3">
      <c r="A464" s="5" t="s">
        <v>372</v>
      </c>
      <c r="B464" s="5" t="s">
        <v>344</v>
      </c>
      <c r="C464" s="7" t="s">
        <v>26</v>
      </c>
      <c r="D464" s="8">
        <v>66</v>
      </c>
      <c r="F464" t="str">
        <f>""</f>
        <v/>
      </c>
      <c r="G464" s="1" t="s">
        <v>87</v>
      </c>
      <c r="H464">
        <v>1</v>
      </c>
      <c r="I464" t="e">
        <f>IF(G464="기계경비",#REF!, 0)</f>
        <v>#REF!</v>
      </c>
      <c r="J464">
        <f>IF(G464="운반비",#REF!, 0)</f>
        <v>0</v>
      </c>
      <c r="K464">
        <f>IF(G464="작업부산물",#REF!, 0)</f>
        <v>0</v>
      </c>
      <c r="L464">
        <f>IF(G464="관급",#REF!, 0)</f>
        <v>0</v>
      </c>
      <c r="M464">
        <f>IF(G464="외주비",#REF!, 0)</f>
        <v>0</v>
      </c>
      <c r="N464">
        <f>IF(G464="장비비",#REF!, 0)</f>
        <v>0</v>
      </c>
      <c r="O464">
        <f>IF(G464="폐기물처리비",#REF!, 0)</f>
        <v>0</v>
      </c>
      <c r="P464">
        <f>IF(G464="가설비",#REF!, 0)</f>
        <v>0</v>
      </c>
      <c r="Q464">
        <f>IF(G464="잡비제외분",#REF!, 0)</f>
        <v>0</v>
      </c>
      <c r="R464">
        <f>IF(G464="사급자재대",#REF!, 0)</f>
        <v>0</v>
      </c>
      <c r="S464">
        <f>IF(G464="관급자재대",#REF!, 0)</f>
        <v>0</v>
      </c>
      <c r="T464">
        <f>IF(G464="관급자 관급 자재대",#REF!, 0)</f>
        <v>0</v>
      </c>
      <c r="U464">
        <f>IF(G464="사용자항목2",#REF!, 0)</f>
        <v>0</v>
      </c>
      <c r="V464">
        <f>IF(G464="안전관리비",#REF!, 0)</f>
        <v>0</v>
      </c>
      <c r="W464">
        <f>IF(G464="품질관리비",#REF!, 0)</f>
        <v>0</v>
      </c>
      <c r="X464">
        <f>IF(G464="작업부산물(철거해체)",#REF!, 0)</f>
        <v>0</v>
      </c>
      <c r="Y464">
        <f>IF(G464="사용자항목6",#REF!, 0)</f>
        <v>0</v>
      </c>
      <c r="Z464">
        <f>IF(G464="사용자항목7",#REF!, 0)</f>
        <v>0</v>
      </c>
      <c r="AA464">
        <f>IF(G464="사용자항목8",#REF!, 0)</f>
        <v>0</v>
      </c>
      <c r="AB464">
        <f>IF(G464="사용자항목9",#REF!, 0)</f>
        <v>0</v>
      </c>
      <c r="AC464">
        <f>IF(G464="사용자항목10",#REF!, 0)</f>
        <v>0</v>
      </c>
      <c r="AD464">
        <f>IF(G464="사용자항목11",#REF!, 0)</f>
        <v>0</v>
      </c>
      <c r="AE464">
        <f>IF(G464="사용자항목12",#REF!, 0)</f>
        <v>0</v>
      </c>
      <c r="AF464">
        <f>IF(G464="사용자항목13",#REF!, 0)</f>
        <v>0</v>
      </c>
      <c r="AG464">
        <f>IF(G464="사용자항목14",#REF!, 0)</f>
        <v>0</v>
      </c>
      <c r="AH464">
        <f>IF(G464="사용자항목15",#REF!, 0)</f>
        <v>0</v>
      </c>
      <c r="AI464">
        <f>IF(G464="사용자항목16",#REF!, 0)</f>
        <v>0</v>
      </c>
      <c r="AJ464">
        <f>IF(G464="사용자항목17",#REF!, 0)</f>
        <v>0</v>
      </c>
      <c r="AK464">
        <f>IF(G464="사용자항목18",#REF!, 0)</f>
        <v>0</v>
      </c>
      <c r="AL464">
        <f>IF(G464="사용자항목19",#REF!, 0)</f>
        <v>0</v>
      </c>
    </row>
    <row r="465" spans="1:38" ht="23.1" customHeight="1" x14ac:dyDescent="0.3">
      <c r="A465" s="5" t="s">
        <v>372</v>
      </c>
      <c r="B465" s="5" t="s">
        <v>346</v>
      </c>
      <c r="C465" s="7" t="s">
        <v>26</v>
      </c>
      <c r="D465" s="8">
        <v>66</v>
      </c>
      <c r="F465" t="str">
        <f>""</f>
        <v/>
      </c>
      <c r="G465" s="1" t="s">
        <v>87</v>
      </c>
      <c r="H465">
        <v>1</v>
      </c>
      <c r="I465" t="e">
        <f>IF(G465="기계경비",#REF!, 0)</f>
        <v>#REF!</v>
      </c>
      <c r="J465">
        <f>IF(G465="운반비",#REF!, 0)</f>
        <v>0</v>
      </c>
      <c r="K465">
        <f>IF(G465="작업부산물",#REF!, 0)</f>
        <v>0</v>
      </c>
      <c r="L465">
        <f>IF(G465="관급",#REF!, 0)</f>
        <v>0</v>
      </c>
      <c r="M465">
        <f>IF(G465="외주비",#REF!, 0)</f>
        <v>0</v>
      </c>
      <c r="N465">
        <f>IF(G465="장비비",#REF!, 0)</f>
        <v>0</v>
      </c>
      <c r="O465">
        <f>IF(G465="폐기물처리비",#REF!, 0)</f>
        <v>0</v>
      </c>
      <c r="P465">
        <f>IF(G465="가설비",#REF!, 0)</f>
        <v>0</v>
      </c>
      <c r="Q465">
        <f>IF(G465="잡비제외분",#REF!, 0)</f>
        <v>0</v>
      </c>
      <c r="R465">
        <f>IF(G465="사급자재대",#REF!, 0)</f>
        <v>0</v>
      </c>
      <c r="S465">
        <f>IF(G465="관급자재대",#REF!, 0)</f>
        <v>0</v>
      </c>
      <c r="T465">
        <f>IF(G465="관급자 관급 자재대",#REF!, 0)</f>
        <v>0</v>
      </c>
      <c r="U465">
        <f>IF(G465="사용자항목2",#REF!, 0)</f>
        <v>0</v>
      </c>
      <c r="V465">
        <f>IF(G465="안전관리비",#REF!, 0)</f>
        <v>0</v>
      </c>
      <c r="W465">
        <f>IF(G465="품질관리비",#REF!, 0)</f>
        <v>0</v>
      </c>
      <c r="X465">
        <f>IF(G465="작업부산물(철거해체)",#REF!, 0)</f>
        <v>0</v>
      </c>
      <c r="Y465">
        <f>IF(G465="사용자항목6",#REF!, 0)</f>
        <v>0</v>
      </c>
      <c r="Z465">
        <f>IF(G465="사용자항목7",#REF!, 0)</f>
        <v>0</v>
      </c>
      <c r="AA465">
        <f>IF(G465="사용자항목8",#REF!, 0)</f>
        <v>0</v>
      </c>
      <c r="AB465">
        <f>IF(G465="사용자항목9",#REF!, 0)</f>
        <v>0</v>
      </c>
      <c r="AC465">
        <f>IF(G465="사용자항목10",#REF!, 0)</f>
        <v>0</v>
      </c>
      <c r="AD465">
        <f>IF(G465="사용자항목11",#REF!, 0)</f>
        <v>0</v>
      </c>
      <c r="AE465">
        <f>IF(G465="사용자항목12",#REF!, 0)</f>
        <v>0</v>
      </c>
      <c r="AF465">
        <f>IF(G465="사용자항목13",#REF!, 0)</f>
        <v>0</v>
      </c>
      <c r="AG465">
        <f>IF(G465="사용자항목14",#REF!, 0)</f>
        <v>0</v>
      </c>
      <c r="AH465">
        <f>IF(G465="사용자항목15",#REF!, 0)</f>
        <v>0</v>
      </c>
      <c r="AI465">
        <f>IF(G465="사용자항목16",#REF!, 0)</f>
        <v>0</v>
      </c>
      <c r="AJ465">
        <f>IF(G465="사용자항목17",#REF!, 0)</f>
        <v>0</v>
      </c>
      <c r="AK465">
        <f>IF(G465="사용자항목18",#REF!, 0)</f>
        <v>0</v>
      </c>
      <c r="AL465">
        <f>IF(G465="사용자항목19",#REF!, 0)</f>
        <v>0</v>
      </c>
    </row>
    <row r="466" spans="1:38" ht="23.1" customHeight="1" x14ac:dyDescent="0.3">
      <c r="A466" s="5" t="s">
        <v>372</v>
      </c>
      <c r="B466" s="5" t="s">
        <v>347</v>
      </c>
      <c r="C466" s="7" t="s">
        <v>26</v>
      </c>
      <c r="D466" s="8">
        <v>66</v>
      </c>
      <c r="F466" t="str">
        <f>""</f>
        <v/>
      </c>
      <c r="G466" s="1" t="s">
        <v>87</v>
      </c>
      <c r="H466">
        <v>1</v>
      </c>
      <c r="I466" t="e">
        <f>IF(G466="기계경비",#REF!, 0)</f>
        <v>#REF!</v>
      </c>
      <c r="J466">
        <f>IF(G466="운반비",#REF!, 0)</f>
        <v>0</v>
      </c>
      <c r="K466">
        <f>IF(G466="작업부산물",#REF!, 0)</f>
        <v>0</v>
      </c>
      <c r="L466">
        <f>IF(G466="관급",#REF!, 0)</f>
        <v>0</v>
      </c>
      <c r="M466">
        <f>IF(G466="외주비",#REF!, 0)</f>
        <v>0</v>
      </c>
      <c r="N466">
        <f>IF(G466="장비비",#REF!, 0)</f>
        <v>0</v>
      </c>
      <c r="O466">
        <f>IF(G466="폐기물처리비",#REF!, 0)</f>
        <v>0</v>
      </c>
      <c r="P466">
        <f>IF(G466="가설비",#REF!, 0)</f>
        <v>0</v>
      </c>
      <c r="Q466">
        <f>IF(G466="잡비제외분",#REF!, 0)</f>
        <v>0</v>
      </c>
      <c r="R466">
        <f>IF(G466="사급자재대",#REF!, 0)</f>
        <v>0</v>
      </c>
      <c r="S466">
        <f>IF(G466="관급자재대",#REF!, 0)</f>
        <v>0</v>
      </c>
      <c r="T466">
        <f>IF(G466="관급자 관급 자재대",#REF!, 0)</f>
        <v>0</v>
      </c>
      <c r="U466">
        <f>IF(G466="사용자항목2",#REF!, 0)</f>
        <v>0</v>
      </c>
      <c r="V466">
        <f>IF(G466="안전관리비",#REF!, 0)</f>
        <v>0</v>
      </c>
      <c r="W466">
        <f>IF(G466="품질관리비",#REF!, 0)</f>
        <v>0</v>
      </c>
      <c r="X466">
        <f>IF(G466="작업부산물(철거해체)",#REF!, 0)</f>
        <v>0</v>
      </c>
      <c r="Y466">
        <f>IF(G466="사용자항목6",#REF!, 0)</f>
        <v>0</v>
      </c>
      <c r="Z466">
        <f>IF(G466="사용자항목7",#REF!, 0)</f>
        <v>0</v>
      </c>
      <c r="AA466">
        <f>IF(G466="사용자항목8",#REF!, 0)</f>
        <v>0</v>
      </c>
      <c r="AB466">
        <f>IF(G466="사용자항목9",#REF!, 0)</f>
        <v>0</v>
      </c>
      <c r="AC466">
        <f>IF(G466="사용자항목10",#REF!, 0)</f>
        <v>0</v>
      </c>
      <c r="AD466">
        <f>IF(G466="사용자항목11",#REF!, 0)</f>
        <v>0</v>
      </c>
      <c r="AE466">
        <f>IF(G466="사용자항목12",#REF!, 0)</f>
        <v>0</v>
      </c>
      <c r="AF466">
        <f>IF(G466="사용자항목13",#REF!, 0)</f>
        <v>0</v>
      </c>
      <c r="AG466">
        <f>IF(G466="사용자항목14",#REF!, 0)</f>
        <v>0</v>
      </c>
      <c r="AH466">
        <f>IF(G466="사용자항목15",#REF!, 0)</f>
        <v>0</v>
      </c>
      <c r="AI466">
        <f>IF(G466="사용자항목16",#REF!, 0)</f>
        <v>0</v>
      </c>
      <c r="AJ466">
        <f>IF(G466="사용자항목17",#REF!, 0)</f>
        <v>0</v>
      </c>
      <c r="AK466">
        <f>IF(G466="사용자항목18",#REF!, 0)</f>
        <v>0</v>
      </c>
      <c r="AL466">
        <f>IF(G466="사용자항목19",#REF!, 0)</f>
        <v>0</v>
      </c>
    </row>
    <row r="467" spans="1:38" ht="23.1" customHeight="1" x14ac:dyDescent="0.3">
      <c r="A467" s="5" t="s">
        <v>373</v>
      </c>
      <c r="B467" s="5" t="s">
        <v>374</v>
      </c>
      <c r="C467" s="7" t="s">
        <v>122</v>
      </c>
      <c r="D467" s="8">
        <v>360</v>
      </c>
      <c r="F467" t="str">
        <f>""</f>
        <v/>
      </c>
      <c r="G467" s="1" t="s">
        <v>87</v>
      </c>
      <c r="H467">
        <v>1</v>
      </c>
      <c r="I467" t="e">
        <f>IF(G467="기계경비",#REF!, 0)</f>
        <v>#REF!</v>
      </c>
      <c r="J467">
        <f>IF(G467="운반비",#REF!, 0)</f>
        <v>0</v>
      </c>
      <c r="K467">
        <f>IF(G467="작업부산물",#REF!, 0)</f>
        <v>0</v>
      </c>
      <c r="L467">
        <f>IF(G467="관급",#REF!, 0)</f>
        <v>0</v>
      </c>
      <c r="M467">
        <f>IF(G467="외주비",#REF!, 0)</f>
        <v>0</v>
      </c>
      <c r="N467">
        <f>IF(G467="장비비",#REF!, 0)</f>
        <v>0</v>
      </c>
      <c r="O467">
        <f>IF(G467="폐기물처리비",#REF!, 0)</f>
        <v>0</v>
      </c>
      <c r="P467">
        <f>IF(G467="가설비",#REF!, 0)</f>
        <v>0</v>
      </c>
      <c r="Q467">
        <f>IF(G467="잡비제외분",#REF!, 0)</f>
        <v>0</v>
      </c>
      <c r="R467">
        <f>IF(G467="사급자재대",#REF!, 0)</f>
        <v>0</v>
      </c>
      <c r="S467">
        <f>IF(G467="관급자재대",#REF!, 0)</f>
        <v>0</v>
      </c>
      <c r="T467">
        <f>IF(G467="관급자 관급 자재대",#REF!, 0)</f>
        <v>0</v>
      </c>
      <c r="U467">
        <f>IF(G467="사용자항목2",#REF!, 0)</f>
        <v>0</v>
      </c>
      <c r="V467">
        <f>IF(G467="안전관리비",#REF!, 0)</f>
        <v>0</v>
      </c>
      <c r="W467">
        <f>IF(G467="품질관리비",#REF!, 0)</f>
        <v>0</v>
      </c>
      <c r="X467">
        <f>IF(G467="작업부산물(철거해체)",#REF!, 0)</f>
        <v>0</v>
      </c>
      <c r="Y467">
        <f>IF(G467="사용자항목6",#REF!, 0)</f>
        <v>0</v>
      </c>
      <c r="Z467">
        <f>IF(G467="사용자항목7",#REF!, 0)</f>
        <v>0</v>
      </c>
      <c r="AA467">
        <f>IF(G467="사용자항목8",#REF!, 0)</f>
        <v>0</v>
      </c>
      <c r="AB467">
        <f>IF(G467="사용자항목9",#REF!, 0)</f>
        <v>0</v>
      </c>
      <c r="AC467">
        <f>IF(G467="사용자항목10",#REF!, 0)</f>
        <v>0</v>
      </c>
      <c r="AD467">
        <f>IF(G467="사용자항목11",#REF!, 0)</f>
        <v>0</v>
      </c>
      <c r="AE467">
        <f>IF(G467="사용자항목12",#REF!, 0)</f>
        <v>0</v>
      </c>
      <c r="AF467">
        <f>IF(G467="사용자항목13",#REF!, 0)</f>
        <v>0</v>
      </c>
      <c r="AG467">
        <f>IF(G467="사용자항목14",#REF!, 0)</f>
        <v>0</v>
      </c>
      <c r="AH467">
        <f>IF(G467="사용자항목15",#REF!, 0)</f>
        <v>0</v>
      </c>
      <c r="AI467">
        <f>IF(G467="사용자항목16",#REF!, 0)</f>
        <v>0</v>
      </c>
      <c r="AJ467">
        <f>IF(G467="사용자항목17",#REF!, 0)</f>
        <v>0</v>
      </c>
      <c r="AK467">
        <f>IF(G467="사용자항목18",#REF!, 0)</f>
        <v>0</v>
      </c>
      <c r="AL467">
        <f>IF(G467="사용자항목19",#REF!, 0)</f>
        <v>0</v>
      </c>
    </row>
    <row r="468" spans="1:38" ht="23.1" customHeight="1" x14ac:dyDescent="0.3">
      <c r="A468" s="5" t="s">
        <v>373</v>
      </c>
      <c r="B468" s="5" t="s">
        <v>375</v>
      </c>
      <c r="C468" s="7" t="s">
        <v>122</v>
      </c>
      <c r="D468" s="8">
        <v>66</v>
      </c>
      <c r="F468" t="str">
        <f>""</f>
        <v/>
      </c>
      <c r="G468" s="1" t="s">
        <v>87</v>
      </c>
      <c r="H468">
        <v>1</v>
      </c>
      <c r="I468" t="e">
        <f>IF(G468="기계경비",#REF!, 0)</f>
        <v>#REF!</v>
      </c>
      <c r="J468">
        <f>IF(G468="운반비",#REF!, 0)</f>
        <v>0</v>
      </c>
      <c r="K468">
        <f>IF(G468="작업부산물",#REF!, 0)</f>
        <v>0</v>
      </c>
      <c r="L468">
        <f>IF(G468="관급",#REF!, 0)</f>
        <v>0</v>
      </c>
      <c r="M468">
        <f>IF(G468="외주비",#REF!, 0)</f>
        <v>0</v>
      </c>
      <c r="N468">
        <f>IF(G468="장비비",#REF!, 0)</f>
        <v>0</v>
      </c>
      <c r="O468">
        <f>IF(G468="폐기물처리비",#REF!, 0)</f>
        <v>0</v>
      </c>
      <c r="P468">
        <f>IF(G468="가설비",#REF!, 0)</f>
        <v>0</v>
      </c>
      <c r="Q468">
        <f>IF(G468="잡비제외분",#REF!, 0)</f>
        <v>0</v>
      </c>
      <c r="R468">
        <f>IF(G468="사급자재대",#REF!, 0)</f>
        <v>0</v>
      </c>
      <c r="S468">
        <f>IF(G468="관급자재대",#REF!, 0)</f>
        <v>0</v>
      </c>
      <c r="T468">
        <f>IF(G468="관급자 관급 자재대",#REF!, 0)</f>
        <v>0</v>
      </c>
      <c r="U468">
        <f>IF(G468="사용자항목2",#REF!, 0)</f>
        <v>0</v>
      </c>
      <c r="V468">
        <f>IF(G468="안전관리비",#REF!, 0)</f>
        <v>0</v>
      </c>
      <c r="W468">
        <f>IF(G468="품질관리비",#REF!, 0)</f>
        <v>0</v>
      </c>
      <c r="X468">
        <f>IF(G468="작업부산물(철거해체)",#REF!, 0)</f>
        <v>0</v>
      </c>
      <c r="Y468">
        <f>IF(G468="사용자항목6",#REF!, 0)</f>
        <v>0</v>
      </c>
      <c r="Z468">
        <f>IF(G468="사용자항목7",#REF!, 0)</f>
        <v>0</v>
      </c>
      <c r="AA468">
        <f>IF(G468="사용자항목8",#REF!, 0)</f>
        <v>0</v>
      </c>
      <c r="AB468">
        <f>IF(G468="사용자항목9",#REF!, 0)</f>
        <v>0</v>
      </c>
      <c r="AC468">
        <f>IF(G468="사용자항목10",#REF!, 0)</f>
        <v>0</v>
      </c>
      <c r="AD468">
        <f>IF(G468="사용자항목11",#REF!, 0)</f>
        <v>0</v>
      </c>
      <c r="AE468">
        <f>IF(G468="사용자항목12",#REF!, 0)</f>
        <v>0</v>
      </c>
      <c r="AF468">
        <f>IF(G468="사용자항목13",#REF!, 0)</f>
        <v>0</v>
      </c>
      <c r="AG468">
        <f>IF(G468="사용자항목14",#REF!, 0)</f>
        <v>0</v>
      </c>
      <c r="AH468">
        <f>IF(G468="사용자항목15",#REF!, 0)</f>
        <v>0</v>
      </c>
      <c r="AI468">
        <f>IF(G468="사용자항목16",#REF!, 0)</f>
        <v>0</v>
      </c>
      <c r="AJ468">
        <f>IF(G468="사용자항목17",#REF!, 0)</f>
        <v>0</v>
      </c>
      <c r="AK468">
        <f>IF(G468="사용자항목18",#REF!, 0)</f>
        <v>0</v>
      </c>
      <c r="AL468">
        <f>IF(G468="사용자항목19",#REF!, 0)</f>
        <v>0</v>
      </c>
    </row>
    <row r="469" spans="1:38" ht="23.1" customHeight="1" x14ac:dyDescent="0.3">
      <c r="A469" s="5" t="s">
        <v>373</v>
      </c>
      <c r="B469" s="5" t="s">
        <v>376</v>
      </c>
      <c r="C469" s="7" t="s">
        <v>122</v>
      </c>
      <c r="D469" s="8">
        <v>66</v>
      </c>
      <c r="F469" t="str">
        <f>""</f>
        <v/>
      </c>
      <c r="G469" s="1" t="s">
        <v>87</v>
      </c>
      <c r="H469">
        <v>1</v>
      </c>
      <c r="I469" t="e">
        <f>IF(G469="기계경비",#REF!, 0)</f>
        <v>#REF!</v>
      </c>
      <c r="J469">
        <f>IF(G469="운반비",#REF!, 0)</f>
        <v>0</v>
      </c>
      <c r="K469">
        <f>IF(G469="작업부산물",#REF!, 0)</f>
        <v>0</v>
      </c>
      <c r="L469">
        <f>IF(G469="관급",#REF!, 0)</f>
        <v>0</v>
      </c>
      <c r="M469">
        <f>IF(G469="외주비",#REF!, 0)</f>
        <v>0</v>
      </c>
      <c r="N469">
        <f>IF(G469="장비비",#REF!, 0)</f>
        <v>0</v>
      </c>
      <c r="O469">
        <f>IF(G469="폐기물처리비",#REF!, 0)</f>
        <v>0</v>
      </c>
      <c r="P469">
        <f>IF(G469="가설비",#REF!, 0)</f>
        <v>0</v>
      </c>
      <c r="Q469">
        <f>IF(G469="잡비제외분",#REF!, 0)</f>
        <v>0</v>
      </c>
      <c r="R469">
        <f>IF(G469="사급자재대",#REF!, 0)</f>
        <v>0</v>
      </c>
      <c r="S469">
        <f>IF(G469="관급자재대",#REF!, 0)</f>
        <v>0</v>
      </c>
      <c r="T469">
        <f>IF(G469="관급자 관급 자재대",#REF!, 0)</f>
        <v>0</v>
      </c>
      <c r="U469">
        <f>IF(G469="사용자항목2",#REF!, 0)</f>
        <v>0</v>
      </c>
      <c r="V469">
        <f>IF(G469="안전관리비",#REF!, 0)</f>
        <v>0</v>
      </c>
      <c r="W469">
        <f>IF(G469="품질관리비",#REF!, 0)</f>
        <v>0</v>
      </c>
      <c r="X469">
        <f>IF(G469="작업부산물(철거해체)",#REF!, 0)</f>
        <v>0</v>
      </c>
      <c r="Y469">
        <f>IF(G469="사용자항목6",#REF!, 0)</f>
        <v>0</v>
      </c>
      <c r="Z469">
        <f>IF(G469="사용자항목7",#REF!, 0)</f>
        <v>0</v>
      </c>
      <c r="AA469">
        <f>IF(G469="사용자항목8",#REF!, 0)</f>
        <v>0</v>
      </c>
      <c r="AB469">
        <f>IF(G469="사용자항목9",#REF!, 0)</f>
        <v>0</v>
      </c>
      <c r="AC469">
        <f>IF(G469="사용자항목10",#REF!, 0)</f>
        <v>0</v>
      </c>
      <c r="AD469">
        <f>IF(G469="사용자항목11",#REF!, 0)</f>
        <v>0</v>
      </c>
      <c r="AE469">
        <f>IF(G469="사용자항목12",#REF!, 0)</f>
        <v>0</v>
      </c>
      <c r="AF469">
        <f>IF(G469="사용자항목13",#REF!, 0)</f>
        <v>0</v>
      </c>
      <c r="AG469">
        <f>IF(G469="사용자항목14",#REF!, 0)</f>
        <v>0</v>
      </c>
      <c r="AH469">
        <f>IF(G469="사용자항목15",#REF!, 0)</f>
        <v>0</v>
      </c>
      <c r="AI469">
        <f>IF(G469="사용자항목16",#REF!, 0)</f>
        <v>0</v>
      </c>
      <c r="AJ469">
        <f>IF(G469="사용자항목17",#REF!, 0)</f>
        <v>0</v>
      </c>
      <c r="AK469">
        <f>IF(G469="사용자항목18",#REF!, 0)</f>
        <v>0</v>
      </c>
      <c r="AL469">
        <f>IF(G469="사용자항목19",#REF!, 0)</f>
        <v>0</v>
      </c>
    </row>
    <row r="470" spans="1:38" ht="23.1" customHeight="1" x14ac:dyDescent="0.3">
      <c r="A470" s="5" t="s">
        <v>377</v>
      </c>
      <c r="B470" s="5" t="s">
        <v>378</v>
      </c>
      <c r="C470" s="7" t="s">
        <v>26</v>
      </c>
      <c r="D470" s="8">
        <v>66</v>
      </c>
      <c r="F470" t="str">
        <f>""</f>
        <v/>
      </c>
      <c r="G470" s="1" t="s">
        <v>87</v>
      </c>
      <c r="H470">
        <v>1</v>
      </c>
      <c r="I470" t="e">
        <f>IF(G470="기계경비",#REF!, 0)</f>
        <v>#REF!</v>
      </c>
      <c r="J470">
        <f>IF(G470="운반비",#REF!, 0)</f>
        <v>0</v>
      </c>
      <c r="K470">
        <f>IF(G470="작업부산물",#REF!, 0)</f>
        <v>0</v>
      </c>
      <c r="L470">
        <f>IF(G470="관급",#REF!, 0)</f>
        <v>0</v>
      </c>
      <c r="M470">
        <f>IF(G470="외주비",#REF!, 0)</f>
        <v>0</v>
      </c>
      <c r="N470">
        <f>IF(G470="장비비",#REF!, 0)</f>
        <v>0</v>
      </c>
      <c r="O470">
        <f>IF(G470="폐기물처리비",#REF!, 0)</f>
        <v>0</v>
      </c>
      <c r="P470">
        <f>IF(G470="가설비",#REF!, 0)</f>
        <v>0</v>
      </c>
      <c r="Q470">
        <f>IF(G470="잡비제외분",#REF!, 0)</f>
        <v>0</v>
      </c>
      <c r="R470">
        <f>IF(G470="사급자재대",#REF!, 0)</f>
        <v>0</v>
      </c>
      <c r="S470">
        <f>IF(G470="관급자재대",#REF!, 0)</f>
        <v>0</v>
      </c>
      <c r="T470">
        <f>IF(G470="관급자 관급 자재대",#REF!, 0)</f>
        <v>0</v>
      </c>
      <c r="U470">
        <f>IF(G470="사용자항목2",#REF!, 0)</f>
        <v>0</v>
      </c>
      <c r="V470">
        <f>IF(G470="안전관리비",#REF!, 0)</f>
        <v>0</v>
      </c>
      <c r="W470">
        <f>IF(G470="품질관리비",#REF!, 0)</f>
        <v>0</v>
      </c>
      <c r="X470">
        <f>IF(G470="작업부산물(철거해체)",#REF!, 0)</f>
        <v>0</v>
      </c>
      <c r="Y470">
        <f>IF(G470="사용자항목6",#REF!, 0)</f>
        <v>0</v>
      </c>
      <c r="Z470">
        <f>IF(G470="사용자항목7",#REF!, 0)</f>
        <v>0</v>
      </c>
      <c r="AA470">
        <f>IF(G470="사용자항목8",#REF!, 0)</f>
        <v>0</v>
      </c>
      <c r="AB470">
        <f>IF(G470="사용자항목9",#REF!, 0)</f>
        <v>0</v>
      </c>
      <c r="AC470">
        <f>IF(G470="사용자항목10",#REF!, 0)</f>
        <v>0</v>
      </c>
      <c r="AD470">
        <f>IF(G470="사용자항목11",#REF!, 0)</f>
        <v>0</v>
      </c>
      <c r="AE470">
        <f>IF(G470="사용자항목12",#REF!, 0)</f>
        <v>0</v>
      </c>
      <c r="AF470">
        <f>IF(G470="사용자항목13",#REF!, 0)</f>
        <v>0</v>
      </c>
      <c r="AG470">
        <f>IF(G470="사용자항목14",#REF!, 0)</f>
        <v>0</v>
      </c>
      <c r="AH470">
        <f>IF(G470="사용자항목15",#REF!, 0)</f>
        <v>0</v>
      </c>
      <c r="AI470">
        <f>IF(G470="사용자항목16",#REF!, 0)</f>
        <v>0</v>
      </c>
      <c r="AJ470">
        <f>IF(G470="사용자항목17",#REF!, 0)</f>
        <v>0</v>
      </c>
      <c r="AK470">
        <f>IF(G470="사용자항목18",#REF!, 0)</f>
        <v>0</v>
      </c>
      <c r="AL470">
        <f>IF(G470="사용자항목19",#REF!, 0)</f>
        <v>0</v>
      </c>
    </row>
    <row r="471" spans="1:38" ht="23.1" customHeight="1" x14ac:dyDescent="0.3">
      <c r="A471" s="5" t="s">
        <v>379</v>
      </c>
      <c r="B471" s="5" t="s">
        <v>380</v>
      </c>
      <c r="C471" s="7" t="s">
        <v>39</v>
      </c>
      <c r="D471" s="8">
        <v>250</v>
      </c>
      <c r="F471" t="str">
        <f>""</f>
        <v/>
      </c>
      <c r="G471" s="1" t="s">
        <v>87</v>
      </c>
      <c r="H471">
        <v>1</v>
      </c>
      <c r="I471" t="e">
        <f>IF(G471="기계경비",#REF!, 0)</f>
        <v>#REF!</v>
      </c>
      <c r="J471">
        <f>IF(G471="운반비",#REF!, 0)</f>
        <v>0</v>
      </c>
      <c r="K471">
        <f>IF(G471="작업부산물",#REF!, 0)</f>
        <v>0</v>
      </c>
      <c r="L471">
        <f>IF(G471="관급",#REF!, 0)</f>
        <v>0</v>
      </c>
      <c r="M471">
        <f>IF(G471="외주비",#REF!, 0)</f>
        <v>0</v>
      </c>
      <c r="N471">
        <f>IF(G471="장비비",#REF!, 0)</f>
        <v>0</v>
      </c>
      <c r="O471">
        <f>IF(G471="폐기물처리비",#REF!, 0)</f>
        <v>0</v>
      </c>
      <c r="P471">
        <f>IF(G471="가설비",#REF!, 0)</f>
        <v>0</v>
      </c>
      <c r="Q471">
        <f>IF(G471="잡비제외분",#REF!, 0)</f>
        <v>0</v>
      </c>
      <c r="R471">
        <f>IF(G471="사급자재대",#REF!, 0)</f>
        <v>0</v>
      </c>
      <c r="S471">
        <f>IF(G471="관급자재대",#REF!, 0)</f>
        <v>0</v>
      </c>
      <c r="T471">
        <f>IF(G471="관급자 관급 자재대",#REF!, 0)</f>
        <v>0</v>
      </c>
      <c r="U471">
        <f>IF(G471="사용자항목2",#REF!, 0)</f>
        <v>0</v>
      </c>
      <c r="V471">
        <f>IF(G471="안전관리비",#REF!, 0)</f>
        <v>0</v>
      </c>
      <c r="W471">
        <f>IF(G471="품질관리비",#REF!, 0)</f>
        <v>0</v>
      </c>
      <c r="X471">
        <f>IF(G471="작업부산물(철거해체)",#REF!, 0)</f>
        <v>0</v>
      </c>
      <c r="Y471">
        <f>IF(G471="사용자항목6",#REF!, 0)</f>
        <v>0</v>
      </c>
      <c r="Z471">
        <f>IF(G471="사용자항목7",#REF!, 0)</f>
        <v>0</v>
      </c>
      <c r="AA471">
        <f>IF(G471="사용자항목8",#REF!, 0)</f>
        <v>0</v>
      </c>
      <c r="AB471">
        <f>IF(G471="사용자항목9",#REF!, 0)</f>
        <v>0</v>
      </c>
      <c r="AC471">
        <f>IF(G471="사용자항목10",#REF!, 0)</f>
        <v>0</v>
      </c>
      <c r="AD471">
        <f>IF(G471="사용자항목11",#REF!, 0)</f>
        <v>0</v>
      </c>
      <c r="AE471">
        <f>IF(G471="사용자항목12",#REF!, 0)</f>
        <v>0</v>
      </c>
      <c r="AF471">
        <f>IF(G471="사용자항목13",#REF!, 0)</f>
        <v>0</v>
      </c>
      <c r="AG471">
        <f>IF(G471="사용자항목14",#REF!, 0)</f>
        <v>0</v>
      </c>
      <c r="AH471">
        <f>IF(G471="사용자항목15",#REF!, 0)</f>
        <v>0</v>
      </c>
      <c r="AI471">
        <f>IF(G471="사용자항목16",#REF!, 0)</f>
        <v>0</v>
      </c>
      <c r="AJ471">
        <f>IF(G471="사용자항목17",#REF!, 0)</f>
        <v>0</v>
      </c>
      <c r="AK471">
        <f>IF(G471="사용자항목18",#REF!, 0)</f>
        <v>0</v>
      </c>
      <c r="AL471">
        <f>IF(G471="사용자항목19",#REF!, 0)</f>
        <v>0</v>
      </c>
    </row>
    <row r="472" spans="1:38" ht="23.1" customHeight="1" x14ac:dyDescent="0.3">
      <c r="A472" s="5" t="s">
        <v>381</v>
      </c>
      <c r="B472" s="5" t="s">
        <v>382</v>
      </c>
      <c r="C472" s="7" t="s">
        <v>39</v>
      </c>
      <c r="D472" s="8">
        <v>250</v>
      </c>
      <c r="F472" t="str">
        <f>""</f>
        <v/>
      </c>
      <c r="G472" s="1" t="s">
        <v>87</v>
      </c>
      <c r="H472">
        <v>1</v>
      </c>
      <c r="I472" t="e">
        <f>IF(G472="기계경비",#REF!, 0)</f>
        <v>#REF!</v>
      </c>
      <c r="J472">
        <f>IF(G472="운반비",#REF!, 0)</f>
        <v>0</v>
      </c>
      <c r="K472">
        <f>IF(G472="작업부산물",#REF!, 0)</f>
        <v>0</v>
      </c>
      <c r="L472">
        <f>IF(G472="관급",#REF!, 0)</f>
        <v>0</v>
      </c>
      <c r="M472">
        <f>IF(G472="외주비",#REF!, 0)</f>
        <v>0</v>
      </c>
      <c r="N472">
        <f>IF(G472="장비비",#REF!, 0)</f>
        <v>0</v>
      </c>
      <c r="O472">
        <f>IF(G472="폐기물처리비",#REF!, 0)</f>
        <v>0</v>
      </c>
      <c r="P472">
        <f>IF(G472="가설비",#REF!, 0)</f>
        <v>0</v>
      </c>
      <c r="Q472">
        <f>IF(G472="잡비제외분",#REF!, 0)</f>
        <v>0</v>
      </c>
      <c r="R472">
        <f>IF(G472="사급자재대",#REF!, 0)</f>
        <v>0</v>
      </c>
      <c r="S472">
        <f>IF(G472="관급자재대",#REF!, 0)</f>
        <v>0</v>
      </c>
      <c r="T472">
        <f>IF(G472="관급자 관급 자재대",#REF!, 0)</f>
        <v>0</v>
      </c>
      <c r="U472">
        <f>IF(G472="사용자항목2",#REF!, 0)</f>
        <v>0</v>
      </c>
      <c r="V472">
        <f>IF(G472="안전관리비",#REF!, 0)</f>
        <v>0</v>
      </c>
      <c r="W472">
        <f>IF(G472="품질관리비",#REF!, 0)</f>
        <v>0</v>
      </c>
      <c r="X472">
        <f>IF(G472="작업부산물(철거해체)",#REF!, 0)</f>
        <v>0</v>
      </c>
      <c r="Y472">
        <f>IF(G472="사용자항목6",#REF!, 0)</f>
        <v>0</v>
      </c>
      <c r="Z472">
        <f>IF(G472="사용자항목7",#REF!, 0)</f>
        <v>0</v>
      </c>
      <c r="AA472">
        <f>IF(G472="사용자항목8",#REF!, 0)</f>
        <v>0</v>
      </c>
      <c r="AB472">
        <f>IF(G472="사용자항목9",#REF!, 0)</f>
        <v>0</v>
      </c>
      <c r="AC472">
        <f>IF(G472="사용자항목10",#REF!, 0)</f>
        <v>0</v>
      </c>
      <c r="AD472">
        <f>IF(G472="사용자항목11",#REF!, 0)</f>
        <v>0</v>
      </c>
      <c r="AE472">
        <f>IF(G472="사용자항목12",#REF!, 0)</f>
        <v>0</v>
      </c>
      <c r="AF472">
        <f>IF(G472="사용자항목13",#REF!, 0)</f>
        <v>0</v>
      </c>
      <c r="AG472">
        <f>IF(G472="사용자항목14",#REF!, 0)</f>
        <v>0</v>
      </c>
      <c r="AH472">
        <f>IF(G472="사용자항목15",#REF!, 0)</f>
        <v>0</v>
      </c>
      <c r="AI472">
        <f>IF(G472="사용자항목16",#REF!, 0)</f>
        <v>0</v>
      </c>
      <c r="AJ472">
        <f>IF(G472="사용자항목17",#REF!, 0)</f>
        <v>0</v>
      </c>
      <c r="AK472">
        <f>IF(G472="사용자항목18",#REF!, 0)</f>
        <v>0</v>
      </c>
      <c r="AL472">
        <f>IF(G472="사용자항목19",#REF!, 0)</f>
        <v>0</v>
      </c>
    </row>
    <row r="473" spans="1:38" ht="23.1" customHeight="1" x14ac:dyDescent="0.3">
      <c r="A473" s="5" t="s">
        <v>383</v>
      </c>
      <c r="B473" s="5" t="s">
        <v>384</v>
      </c>
      <c r="C473" s="7" t="s">
        <v>9</v>
      </c>
      <c r="D473" s="8">
        <v>1</v>
      </c>
      <c r="F473" t="str">
        <f>""</f>
        <v/>
      </c>
      <c r="G473" s="1" t="s">
        <v>87</v>
      </c>
      <c r="H473">
        <v>1</v>
      </c>
      <c r="I473" t="e">
        <f>IF(G473="기계경비",#REF!, 0)</f>
        <v>#REF!</v>
      </c>
      <c r="J473">
        <f>IF(G473="운반비",#REF!, 0)</f>
        <v>0</v>
      </c>
      <c r="K473">
        <f>IF(G473="작업부산물",#REF!, 0)</f>
        <v>0</v>
      </c>
      <c r="L473">
        <f>IF(G473="관급",#REF!, 0)</f>
        <v>0</v>
      </c>
      <c r="M473">
        <f>IF(G473="외주비",#REF!, 0)</f>
        <v>0</v>
      </c>
      <c r="N473">
        <f>IF(G473="장비비",#REF!, 0)</f>
        <v>0</v>
      </c>
      <c r="O473">
        <f>IF(G473="폐기물처리비",#REF!, 0)</f>
        <v>0</v>
      </c>
      <c r="P473">
        <f>IF(G473="가설비",#REF!, 0)</f>
        <v>0</v>
      </c>
      <c r="Q473">
        <f>IF(G473="잡비제외분",#REF!, 0)</f>
        <v>0</v>
      </c>
      <c r="R473">
        <f>IF(G473="사급자재대",#REF!, 0)</f>
        <v>0</v>
      </c>
      <c r="S473">
        <f>IF(G473="관급자재대",#REF!, 0)</f>
        <v>0</v>
      </c>
      <c r="T473">
        <f>IF(G473="관급자 관급 자재대",#REF!, 0)</f>
        <v>0</v>
      </c>
      <c r="U473">
        <f>IF(G473="사용자항목2",#REF!, 0)</f>
        <v>0</v>
      </c>
      <c r="V473">
        <f>IF(G473="안전관리비",#REF!, 0)</f>
        <v>0</v>
      </c>
      <c r="W473">
        <f>IF(G473="품질관리비",#REF!, 0)</f>
        <v>0</v>
      </c>
      <c r="X473">
        <f>IF(G473="작업부산물(철거해체)",#REF!, 0)</f>
        <v>0</v>
      </c>
      <c r="Y473">
        <f>IF(G473="사용자항목6",#REF!, 0)</f>
        <v>0</v>
      </c>
      <c r="Z473">
        <f>IF(G473="사용자항목7",#REF!, 0)</f>
        <v>0</v>
      </c>
      <c r="AA473">
        <f>IF(G473="사용자항목8",#REF!, 0)</f>
        <v>0</v>
      </c>
      <c r="AB473">
        <f>IF(G473="사용자항목9",#REF!, 0)</f>
        <v>0</v>
      </c>
      <c r="AC473">
        <f>IF(G473="사용자항목10",#REF!, 0)</f>
        <v>0</v>
      </c>
      <c r="AD473">
        <f>IF(G473="사용자항목11",#REF!, 0)</f>
        <v>0</v>
      </c>
      <c r="AE473">
        <f>IF(G473="사용자항목12",#REF!, 0)</f>
        <v>0</v>
      </c>
      <c r="AF473">
        <f>IF(G473="사용자항목13",#REF!, 0)</f>
        <v>0</v>
      </c>
      <c r="AG473">
        <f>IF(G473="사용자항목14",#REF!, 0)</f>
        <v>0</v>
      </c>
      <c r="AH473">
        <f>IF(G473="사용자항목15",#REF!, 0)</f>
        <v>0</v>
      </c>
      <c r="AI473">
        <f>IF(G473="사용자항목16",#REF!, 0)</f>
        <v>0</v>
      </c>
      <c r="AJ473">
        <f>IF(G473="사용자항목17",#REF!, 0)</f>
        <v>0</v>
      </c>
      <c r="AK473">
        <f>IF(G473="사용자항목18",#REF!, 0)</f>
        <v>0</v>
      </c>
      <c r="AL473">
        <f>IF(G473="사용자항목19",#REF!, 0)</f>
        <v>0</v>
      </c>
    </row>
    <row r="474" spans="1:38" ht="23.1" customHeight="1" x14ac:dyDescent="0.3">
      <c r="A474" s="5" t="s">
        <v>75</v>
      </c>
      <c r="B474" s="5" t="s">
        <v>72</v>
      </c>
      <c r="C474" s="7" t="s">
        <v>73</v>
      </c>
      <c r="D474" s="8">
        <v>39</v>
      </c>
      <c r="F474" t="str">
        <f>"02"</f>
        <v>02</v>
      </c>
      <c r="G474" s="1" t="s">
        <v>87</v>
      </c>
      <c r="H474">
        <v>1</v>
      </c>
      <c r="I474" t="e">
        <f>IF(G474="기계경비",#REF!, 0)</f>
        <v>#REF!</v>
      </c>
      <c r="J474">
        <f>IF(G474="운반비",#REF!, 0)</f>
        <v>0</v>
      </c>
      <c r="K474">
        <f>IF(G474="작업부산물",#REF!, 0)</f>
        <v>0</v>
      </c>
      <c r="L474">
        <f>IF(G474="관급",#REF!, 0)</f>
        <v>0</v>
      </c>
      <c r="M474">
        <f>IF(G474="외주비",#REF!, 0)</f>
        <v>0</v>
      </c>
      <c r="N474">
        <f>IF(G474="장비비",#REF!, 0)</f>
        <v>0</v>
      </c>
      <c r="O474">
        <f>IF(G474="폐기물처리비",#REF!, 0)</f>
        <v>0</v>
      </c>
      <c r="P474">
        <f>IF(G474="가설비",#REF!, 0)</f>
        <v>0</v>
      </c>
      <c r="Q474">
        <f>IF(G474="잡비제외분",#REF!, 0)</f>
        <v>0</v>
      </c>
      <c r="R474">
        <f>IF(G474="사급자재대",#REF!, 0)</f>
        <v>0</v>
      </c>
      <c r="S474">
        <f>IF(G474="관급자재대",#REF!, 0)</f>
        <v>0</v>
      </c>
      <c r="T474">
        <f>IF(G474="관급자 관급 자재대",#REF!, 0)</f>
        <v>0</v>
      </c>
      <c r="U474">
        <f>IF(G474="사용자항목2",#REF!, 0)</f>
        <v>0</v>
      </c>
      <c r="V474">
        <f>IF(G474="안전관리비",#REF!, 0)</f>
        <v>0</v>
      </c>
      <c r="W474">
        <f>IF(G474="품질관리비",#REF!, 0)</f>
        <v>0</v>
      </c>
      <c r="X474">
        <f>IF(G474="작업부산물(철거해체)",#REF!, 0)</f>
        <v>0</v>
      </c>
      <c r="Y474">
        <f>IF(G474="사용자항목6",#REF!, 0)</f>
        <v>0</v>
      </c>
      <c r="Z474">
        <f>IF(G474="사용자항목7",#REF!, 0)</f>
        <v>0</v>
      </c>
      <c r="AA474">
        <f>IF(G474="사용자항목8",#REF!, 0)</f>
        <v>0</v>
      </c>
      <c r="AB474">
        <f>IF(G474="사용자항목9",#REF!, 0)</f>
        <v>0</v>
      </c>
      <c r="AC474">
        <f>IF(G474="사용자항목10",#REF!, 0)</f>
        <v>0</v>
      </c>
      <c r="AD474">
        <f>IF(G474="사용자항목11",#REF!, 0)</f>
        <v>0</v>
      </c>
      <c r="AE474">
        <f>IF(G474="사용자항목12",#REF!, 0)</f>
        <v>0</v>
      </c>
      <c r="AF474">
        <f>IF(G474="사용자항목13",#REF!, 0)</f>
        <v>0</v>
      </c>
      <c r="AG474">
        <f>IF(G474="사용자항목14",#REF!, 0)</f>
        <v>0</v>
      </c>
      <c r="AH474">
        <f>IF(G474="사용자항목15",#REF!, 0)</f>
        <v>0</v>
      </c>
      <c r="AI474">
        <f>IF(G474="사용자항목16",#REF!, 0)</f>
        <v>0</v>
      </c>
      <c r="AJ474">
        <f>IF(G474="사용자항목17",#REF!, 0)</f>
        <v>0</v>
      </c>
      <c r="AK474">
        <f>IF(G474="사용자항목18",#REF!, 0)</f>
        <v>0</v>
      </c>
      <c r="AL474">
        <f>IF(G474="사용자항목19",#REF!, 0)</f>
        <v>0</v>
      </c>
    </row>
    <row r="475" spans="1:38" ht="23.1" customHeight="1" x14ac:dyDescent="0.3">
      <c r="A475" s="5" t="s">
        <v>76</v>
      </c>
      <c r="B475" s="5" t="s">
        <v>72</v>
      </c>
      <c r="C475" s="7" t="s">
        <v>73</v>
      </c>
      <c r="D475" s="8">
        <v>12</v>
      </c>
      <c r="F475" t="str">
        <f>"02"</f>
        <v>02</v>
      </c>
      <c r="G475" s="1" t="s">
        <v>87</v>
      </c>
      <c r="H475">
        <v>1</v>
      </c>
      <c r="I475" t="e">
        <f>IF(G475="기계경비",#REF!, 0)</f>
        <v>#REF!</v>
      </c>
      <c r="J475">
        <f>IF(G475="운반비",#REF!, 0)</f>
        <v>0</v>
      </c>
      <c r="K475">
        <f>IF(G475="작업부산물",#REF!, 0)</f>
        <v>0</v>
      </c>
      <c r="L475">
        <f>IF(G475="관급",#REF!, 0)</f>
        <v>0</v>
      </c>
      <c r="M475">
        <f>IF(G475="외주비",#REF!, 0)</f>
        <v>0</v>
      </c>
      <c r="N475">
        <f>IF(G475="장비비",#REF!, 0)</f>
        <v>0</v>
      </c>
      <c r="O475">
        <f>IF(G475="폐기물처리비",#REF!, 0)</f>
        <v>0</v>
      </c>
      <c r="P475">
        <f>IF(G475="가설비",#REF!, 0)</f>
        <v>0</v>
      </c>
      <c r="Q475">
        <f>IF(G475="잡비제외분",#REF!, 0)</f>
        <v>0</v>
      </c>
      <c r="R475">
        <f>IF(G475="사급자재대",#REF!, 0)</f>
        <v>0</v>
      </c>
      <c r="S475">
        <f>IF(G475="관급자재대",#REF!, 0)</f>
        <v>0</v>
      </c>
      <c r="T475">
        <f>IF(G475="관급자 관급 자재대",#REF!, 0)</f>
        <v>0</v>
      </c>
      <c r="U475">
        <f>IF(G475="사용자항목2",#REF!, 0)</f>
        <v>0</v>
      </c>
      <c r="V475">
        <f>IF(G475="안전관리비",#REF!, 0)</f>
        <v>0</v>
      </c>
      <c r="W475">
        <f>IF(G475="품질관리비",#REF!, 0)</f>
        <v>0</v>
      </c>
      <c r="X475">
        <f>IF(G475="작업부산물(철거해체)",#REF!, 0)</f>
        <v>0</v>
      </c>
      <c r="Y475">
        <f>IF(G475="사용자항목6",#REF!, 0)</f>
        <v>0</v>
      </c>
      <c r="Z475">
        <f>IF(G475="사용자항목7",#REF!, 0)</f>
        <v>0</v>
      </c>
      <c r="AA475">
        <f>IF(G475="사용자항목8",#REF!, 0)</f>
        <v>0</v>
      </c>
      <c r="AB475">
        <f>IF(G475="사용자항목9",#REF!, 0)</f>
        <v>0</v>
      </c>
      <c r="AC475">
        <f>IF(G475="사용자항목10",#REF!, 0)</f>
        <v>0</v>
      </c>
      <c r="AD475">
        <f>IF(G475="사용자항목11",#REF!, 0)</f>
        <v>0</v>
      </c>
      <c r="AE475">
        <f>IF(G475="사용자항목12",#REF!, 0)</f>
        <v>0</v>
      </c>
      <c r="AF475">
        <f>IF(G475="사용자항목13",#REF!, 0)</f>
        <v>0</v>
      </c>
      <c r="AG475">
        <f>IF(G475="사용자항목14",#REF!, 0)</f>
        <v>0</v>
      </c>
      <c r="AH475">
        <f>IF(G475="사용자항목15",#REF!, 0)</f>
        <v>0</v>
      </c>
      <c r="AI475">
        <f>IF(G475="사용자항목16",#REF!, 0)</f>
        <v>0</v>
      </c>
      <c r="AJ475">
        <f>IF(G475="사용자항목17",#REF!, 0)</f>
        <v>0</v>
      </c>
      <c r="AK475">
        <f>IF(G475="사용자항목18",#REF!, 0)</f>
        <v>0</v>
      </c>
      <c r="AL475">
        <f>IF(G475="사용자항목19",#REF!, 0)</f>
        <v>0</v>
      </c>
    </row>
    <row r="476" spans="1:38" ht="23.1" customHeight="1" x14ac:dyDescent="0.3">
      <c r="A476" s="5" t="s">
        <v>128</v>
      </c>
      <c r="B476" s="5" t="s">
        <v>339</v>
      </c>
      <c r="C476" s="7" t="s">
        <v>9</v>
      </c>
      <c r="D476" s="8">
        <v>1</v>
      </c>
      <c r="F476" t="str">
        <f>""</f>
        <v/>
      </c>
      <c r="G476" s="1" t="s">
        <v>87</v>
      </c>
      <c r="H476">
        <v>1</v>
      </c>
      <c r="I476" t="e">
        <f>IF(G476="기계경비",#REF!, 0)</f>
        <v>#REF!</v>
      </c>
      <c r="J476">
        <f>IF(G476="운반비",#REF!, 0)</f>
        <v>0</v>
      </c>
      <c r="K476">
        <f>IF(G476="작업부산물",#REF!, 0)</f>
        <v>0</v>
      </c>
      <c r="L476">
        <f>IF(G476="관급",#REF!, 0)</f>
        <v>0</v>
      </c>
      <c r="M476">
        <f>IF(G476="외주비",#REF!, 0)</f>
        <v>0</v>
      </c>
      <c r="N476">
        <f>IF(G476="장비비",#REF!, 0)</f>
        <v>0</v>
      </c>
      <c r="O476">
        <f>IF(G476="폐기물처리비",#REF!, 0)</f>
        <v>0</v>
      </c>
      <c r="P476">
        <f>IF(G476="가설비",#REF!, 0)</f>
        <v>0</v>
      </c>
      <c r="Q476">
        <f>IF(G476="잡비제외분",#REF!, 0)</f>
        <v>0</v>
      </c>
      <c r="R476">
        <f>IF(G476="사급자재대",#REF!, 0)</f>
        <v>0</v>
      </c>
      <c r="S476">
        <f>IF(G476="관급자재대",#REF!, 0)</f>
        <v>0</v>
      </c>
      <c r="T476">
        <f>IF(G476="관급자 관급 자재대",#REF!, 0)</f>
        <v>0</v>
      </c>
      <c r="U476">
        <f>IF(G476="사용자항목2",#REF!, 0)</f>
        <v>0</v>
      </c>
      <c r="V476">
        <f>IF(G476="안전관리비",#REF!, 0)</f>
        <v>0</v>
      </c>
      <c r="W476">
        <f>IF(G476="품질관리비",#REF!, 0)</f>
        <v>0</v>
      </c>
      <c r="X476">
        <f>IF(G476="작업부산물(철거해체)",#REF!, 0)</f>
        <v>0</v>
      </c>
      <c r="Y476">
        <f>IF(G476="사용자항목6",#REF!, 0)</f>
        <v>0</v>
      </c>
      <c r="Z476">
        <f>IF(G476="사용자항목7",#REF!, 0)</f>
        <v>0</v>
      </c>
      <c r="AA476">
        <f>IF(G476="사용자항목8",#REF!, 0)</f>
        <v>0</v>
      </c>
      <c r="AB476">
        <f>IF(G476="사용자항목9",#REF!, 0)</f>
        <v>0</v>
      </c>
      <c r="AC476">
        <f>IF(G476="사용자항목10",#REF!, 0)</f>
        <v>0</v>
      </c>
      <c r="AD476">
        <f>IF(G476="사용자항목11",#REF!, 0)</f>
        <v>0</v>
      </c>
      <c r="AE476">
        <f>IF(G476="사용자항목12",#REF!, 0)</f>
        <v>0</v>
      </c>
      <c r="AF476">
        <f>IF(G476="사용자항목13",#REF!, 0)</f>
        <v>0</v>
      </c>
      <c r="AG476">
        <f>IF(G476="사용자항목14",#REF!, 0)</f>
        <v>0</v>
      </c>
      <c r="AH476">
        <f>IF(G476="사용자항목15",#REF!, 0)</f>
        <v>0</v>
      </c>
      <c r="AI476">
        <f>IF(G476="사용자항목16",#REF!, 0)</f>
        <v>0</v>
      </c>
      <c r="AJ476">
        <f>IF(G476="사용자항목17",#REF!, 0)</f>
        <v>0</v>
      </c>
      <c r="AK476">
        <f>IF(G476="사용자항목18",#REF!, 0)</f>
        <v>0</v>
      </c>
      <c r="AL476">
        <f>IF(G476="사용자항목19",#REF!, 0)</f>
        <v>0</v>
      </c>
    </row>
    <row r="477" spans="1:38" ht="23.1" customHeight="1" x14ac:dyDescent="0.3">
      <c r="A477" s="6"/>
      <c r="B477" s="6"/>
      <c r="C477" s="13"/>
      <c r="D477" s="8"/>
    </row>
    <row r="478" spans="1:38" ht="23.1" customHeight="1" x14ac:dyDescent="0.3">
      <c r="A478" s="6"/>
      <c r="B478" s="6"/>
      <c r="C478" s="13"/>
      <c r="D478" s="8"/>
    </row>
    <row r="479" spans="1:38" ht="23.1" customHeight="1" x14ac:dyDescent="0.3">
      <c r="A479" s="6"/>
      <c r="B479" s="6"/>
      <c r="C479" s="13"/>
      <c r="D479" s="8"/>
    </row>
    <row r="480" spans="1:38" ht="23.1" customHeight="1" x14ac:dyDescent="0.3">
      <c r="A480" s="6"/>
      <c r="B480" s="6"/>
      <c r="C480" s="13"/>
      <c r="D480" s="8"/>
    </row>
    <row r="481" spans="1:42" ht="23.1" customHeight="1" x14ac:dyDescent="0.3">
      <c r="A481" s="6"/>
      <c r="B481" s="6"/>
      <c r="C481" s="13"/>
      <c r="D481" s="8"/>
    </row>
    <row r="482" spans="1:42" ht="23.1" customHeight="1" x14ac:dyDescent="0.3">
      <c r="A482" s="6"/>
      <c r="B482" s="6"/>
      <c r="C482" s="13"/>
      <c r="D482" s="8"/>
    </row>
    <row r="483" spans="1:42" ht="23.1" customHeight="1" x14ac:dyDescent="0.3">
      <c r="A483" s="6"/>
      <c r="B483" s="6"/>
      <c r="C483" s="13"/>
      <c r="D483" s="8"/>
    </row>
    <row r="484" spans="1:42" ht="23.1" customHeight="1" x14ac:dyDescent="0.3">
      <c r="A484" s="9" t="s">
        <v>89</v>
      </c>
      <c r="B484" s="10"/>
      <c r="C484" s="11"/>
      <c r="D484" s="12"/>
      <c r="I484" t="e">
        <f t="shared" ref="I484:AP484" si="25">ROUNDDOWN(SUM(I438:I476), 0)</f>
        <v>#REF!</v>
      </c>
      <c r="J484">
        <f t="shared" si="25"/>
        <v>0</v>
      </c>
      <c r="K484">
        <f t="shared" si="25"/>
        <v>0</v>
      </c>
      <c r="L484">
        <f t="shared" si="25"/>
        <v>0</v>
      </c>
      <c r="M484">
        <f t="shared" si="25"/>
        <v>0</v>
      </c>
      <c r="N484">
        <f t="shared" si="25"/>
        <v>0</v>
      </c>
      <c r="O484">
        <f t="shared" si="25"/>
        <v>0</v>
      </c>
      <c r="P484">
        <f t="shared" si="25"/>
        <v>0</v>
      </c>
      <c r="Q484">
        <f t="shared" si="25"/>
        <v>0</v>
      </c>
      <c r="R484">
        <f t="shared" si="25"/>
        <v>0</v>
      </c>
      <c r="S484">
        <f t="shared" si="25"/>
        <v>0</v>
      </c>
      <c r="T484">
        <f t="shared" si="25"/>
        <v>0</v>
      </c>
      <c r="U484">
        <f t="shared" si="25"/>
        <v>0</v>
      </c>
      <c r="V484">
        <f t="shared" si="25"/>
        <v>0</v>
      </c>
      <c r="W484">
        <f t="shared" si="25"/>
        <v>0</v>
      </c>
      <c r="X484">
        <f t="shared" si="25"/>
        <v>0</v>
      </c>
      <c r="Y484">
        <f t="shared" si="25"/>
        <v>0</v>
      </c>
      <c r="Z484">
        <f t="shared" si="25"/>
        <v>0</v>
      </c>
      <c r="AA484">
        <f t="shared" si="25"/>
        <v>0</v>
      </c>
      <c r="AB484">
        <f t="shared" si="25"/>
        <v>0</v>
      </c>
      <c r="AC484">
        <f t="shared" si="25"/>
        <v>0</v>
      </c>
      <c r="AD484">
        <f t="shared" si="25"/>
        <v>0</v>
      </c>
      <c r="AE484">
        <f t="shared" si="25"/>
        <v>0</v>
      </c>
      <c r="AF484">
        <f t="shared" si="25"/>
        <v>0</v>
      </c>
      <c r="AG484">
        <f t="shared" si="25"/>
        <v>0</v>
      </c>
      <c r="AH484">
        <f t="shared" si="25"/>
        <v>0</v>
      </c>
      <c r="AI484">
        <f t="shared" si="25"/>
        <v>0</v>
      </c>
      <c r="AJ484">
        <f t="shared" si="25"/>
        <v>0</v>
      </c>
      <c r="AK484">
        <f t="shared" si="25"/>
        <v>0</v>
      </c>
      <c r="AL484">
        <f t="shared" si="25"/>
        <v>0</v>
      </c>
      <c r="AM484">
        <f t="shared" si="25"/>
        <v>0</v>
      </c>
      <c r="AN484">
        <f t="shared" si="25"/>
        <v>0</v>
      </c>
      <c r="AO484">
        <f t="shared" si="25"/>
        <v>0</v>
      </c>
      <c r="AP484">
        <f t="shared" si="25"/>
        <v>0</v>
      </c>
    </row>
    <row r="485" spans="1:42" ht="23.1" customHeight="1" x14ac:dyDescent="0.3">
      <c r="A485" s="41" t="s">
        <v>385</v>
      </c>
      <c r="B485" s="42"/>
      <c r="C485" s="42"/>
      <c r="D485" s="42"/>
    </row>
    <row r="486" spans="1:42" ht="23.1" customHeight="1" x14ac:dyDescent="0.3">
      <c r="A486" s="5" t="s">
        <v>341</v>
      </c>
      <c r="B486" s="5" t="s">
        <v>342</v>
      </c>
      <c r="C486" s="7" t="s">
        <v>386</v>
      </c>
      <c r="D486" s="8">
        <v>14</v>
      </c>
      <c r="F486" t="str">
        <f>""</f>
        <v/>
      </c>
      <c r="G486" s="1" t="s">
        <v>87</v>
      </c>
      <c r="H486">
        <v>1</v>
      </c>
      <c r="I486" t="e">
        <f>IF(G486="기계경비",#REF!, 0)</f>
        <v>#REF!</v>
      </c>
      <c r="J486">
        <f>IF(G486="운반비",#REF!, 0)</f>
        <v>0</v>
      </c>
      <c r="K486">
        <f>IF(G486="작업부산물",#REF!, 0)</f>
        <v>0</v>
      </c>
      <c r="L486">
        <f>IF(G486="관급",#REF!, 0)</f>
        <v>0</v>
      </c>
      <c r="M486">
        <f>IF(G486="외주비",#REF!, 0)</f>
        <v>0</v>
      </c>
      <c r="N486">
        <f>IF(G486="장비비",#REF!, 0)</f>
        <v>0</v>
      </c>
      <c r="O486">
        <f>IF(G486="폐기물처리비",#REF!, 0)</f>
        <v>0</v>
      </c>
      <c r="P486">
        <f>IF(G486="가설비",#REF!, 0)</f>
        <v>0</v>
      </c>
      <c r="Q486">
        <f>IF(G486="잡비제외분",#REF!, 0)</f>
        <v>0</v>
      </c>
      <c r="R486">
        <f>IF(G486="사급자재대",#REF!, 0)</f>
        <v>0</v>
      </c>
      <c r="S486">
        <f>IF(G486="관급자재대",#REF!, 0)</f>
        <v>0</v>
      </c>
      <c r="T486">
        <f>IF(G486="관급자 관급 자재대",#REF!, 0)</f>
        <v>0</v>
      </c>
      <c r="U486">
        <f>IF(G486="사용자항목2",#REF!, 0)</f>
        <v>0</v>
      </c>
      <c r="V486">
        <f>IF(G486="안전관리비",#REF!, 0)</f>
        <v>0</v>
      </c>
      <c r="W486">
        <f>IF(G486="품질관리비",#REF!, 0)</f>
        <v>0</v>
      </c>
      <c r="X486">
        <f>IF(G486="작업부산물(철거해체)",#REF!, 0)</f>
        <v>0</v>
      </c>
      <c r="Y486">
        <f>IF(G486="사용자항목6",#REF!, 0)</f>
        <v>0</v>
      </c>
      <c r="Z486">
        <f>IF(G486="사용자항목7",#REF!, 0)</f>
        <v>0</v>
      </c>
      <c r="AA486">
        <f>IF(G486="사용자항목8",#REF!, 0)</f>
        <v>0</v>
      </c>
      <c r="AB486">
        <f>IF(G486="사용자항목9",#REF!, 0)</f>
        <v>0</v>
      </c>
      <c r="AC486">
        <f>IF(G486="사용자항목10",#REF!, 0)</f>
        <v>0</v>
      </c>
      <c r="AD486">
        <f>IF(G486="사용자항목11",#REF!, 0)</f>
        <v>0</v>
      </c>
      <c r="AE486">
        <f>IF(G486="사용자항목12",#REF!, 0)</f>
        <v>0</v>
      </c>
      <c r="AF486">
        <f>IF(G486="사용자항목13",#REF!, 0)</f>
        <v>0</v>
      </c>
      <c r="AG486">
        <f>IF(G486="사용자항목14",#REF!, 0)</f>
        <v>0</v>
      </c>
      <c r="AH486">
        <f>IF(G486="사용자항목15",#REF!, 0)</f>
        <v>0</v>
      </c>
      <c r="AI486">
        <f>IF(G486="사용자항목16",#REF!, 0)</f>
        <v>0</v>
      </c>
      <c r="AJ486">
        <f>IF(G486="사용자항목17",#REF!, 0)</f>
        <v>0</v>
      </c>
      <c r="AK486">
        <f>IF(G486="사용자항목18",#REF!, 0)</f>
        <v>0</v>
      </c>
      <c r="AL486">
        <f>IF(G486="사용자항목19",#REF!, 0)</f>
        <v>0</v>
      </c>
    </row>
    <row r="487" spans="1:42" ht="23.1" customHeight="1" x14ac:dyDescent="0.3">
      <c r="A487" s="5" t="s">
        <v>341</v>
      </c>
      <c r="B487" s="5" t="s">
        <v>343</v>
      </c>
      <c r="C487" s="7" t="s">
        <v>386</v>
      </c>
      <c r="D487" s="8">
        <v>6</v>
      </c>
      <c r="F487" t="str">
        <f>""</f>
        <v/>
      </c>
      <c r="G487" s="1" t="s">
        <v>87</v>
      </c>
      <c r="H487">
        <v>1</v>
      </c>
      <c r="I487" t="e">
        <f>IF(G487="기계경비",#REF!, 0)</f>
        <v>#REF!</v>
      </c>
      <c r="J487">
        <f>IF(G487="운반비",#REF!, 0)</f>
        <v>0</v>
      </c>
      <c r="K487">
        <f>IF(G487="작업부산물",#REF!, 0)</f>
        <v>0</v>
      </c>
      <c r="L487">
        <f>IF(G487="관급",#REF!, 0)</f>
        <v>0</v>
      </c>
      <c r="M487">
        <f>IF(G487="외주비",#REF!, 0)</f>
        <v>0</v>
      </c>
      <c r="N487">
        <f>IF(G487="장비비",#REF!, 0)</f>
        <v>0</v>
      </c>
      <c r="O487">
        <f>IF(G487="폐기물처리비",#REF!, 0)</f>
        <v>0</v>
      </c>
      <c r="P487">
        <f>IF(G487="가설비",#REF!, 0)</f>
        <v>0</v>
      </c>
      <c r="Q487">
        <f>IF(G487="잡비제외분",#REF!, 0)</f>
        <v>0</v>
      </c>
      <c r="R487">
        <f>IF(G487="사급자재대",#REF!, 0)</f>
        <v>0</v>
      </c>
      <c r="S487">
        <f>IF(G487="관급자재대",#REF!, 0)</f>
        <v>0</v>
      </c>
      <c r="T487">
        <f>IF(G487="관급자 관급 자재대",#REF!, 0)</f>
        <v>0</v>
      </c>
      <c r="U487">
        <f>IF(G487="사용자항목2",#REF!, 0)</f>
        <v>0</v>
      </c>
      <c r="V487">
        <f>IF(G487="안전관리비",#REF!, 0)</f>
        <v>0</v>
      </c>
      <c r="W487">
        <f>IF(G487="품질관리비",#REF!, 0)</f>
        <v>0</v>
      </c>
      <c r="X487">
        <f>IF(G487="작업부산물(철거해체)",#REF!, 0)</f>
        <v>0</v>
      </c>
      <c r="Y487">
        <f>IF(G487="사용자항목6",#REF!, 0)</f>
        <v>0</v>
      </c>
      <c r="Z487">
        <f>IF(G487="사용자항목7",#REF!, 0)</f>
        <v>0</v>
      </c>
      <c r="AA487">
        <f>IF(G487="사용자항목8",#REF!, 0)</f>
        <v>0</v>
      </c>
      <c r="AB487">
        <f>IF(G487="사용자항목9",#REF!, 0)</f>
        <v>0</v>
      </c>
      <c r="AC487">
        <f>IF(G487="사용자항목10",#REF!, 0)</f>
        <v>0</v>
      </c>
      <c r="AD487">
        <f>IF(G487="사용자항목11",#REF!, 0)</f>
        <v>0</v>
      </c>
      <c r="AE487">
        <f>IF(G487="사용자항목12",#REF!, 0)</f>
        <v>0</v>
      </c>
      <c r="AF487">
        <f>IF(G487="사용자항목13",#REF!, 0)</f>
        <v>0</v>
      </c>
      <c r="AG487">
        <f>IF(G487="사용자항목14",#REF!, 0)</f>
        <v>0</v>
      </c>
      <c r="AH487">
        <f>IF(G487="사용자항목15",#REF!, 0)</f>
        <v>0</v>
      </c>
      <c r="AI487">
        <f>IF(G487="사용자항목16",#REF!, 0)</f>
        <v>0</v>
      </c>
      <c r="AJ487">
        <f>IF(G487="사용자항목17",#REF!, 0)</f>
        <v>0</v>
      </c>
      <c r="AK487">
        <f>IF(G487="사용자항목18",#REF!, 0)</f>
        <v>0</v>
      </c>
      <c r="AL487">
        <f>IF(G487="사용자항목19",#REF!, 0)</f>
        <v>0</v>
      </c>
    </row>
    <row r="488" spans="1:42" ht="23.1" customHeight="1" x14ac:dyDescent="0.3">
      <c r="A488" s="5" t="s">
        <v>341</v>
      </c>
      <c r="B488" s="5" t="s">
        <v>344</v>
      </c>
      <c r="C488" s="7" t="s">
        <v>386</v>
      </c>
      <c r="D488" s="8">
        <v>50</v>
      </c>
      <c r="F488" t="str">
        <f>""</f>
        <v/>
      </c>
      <c r="G488" s="1" t="s">
        <v>87</v>
      </c>
      <c r="H488">
        <v>1</v>
      </c>
      <c r="I488" t="e">
        <f>IF(G488="기계경비",#REF!, 0)</f>
        <v>#REF!</v>
      </c>
      <c r="J488">
        <f>IF(G488="운반비",#REF!, 0)</f>
        <v>0</v>
      </c>
      <c r="K488">
        <f>IF(G488="작업부산물",#REF!, 0)</f>
        <v>0</v>
      </c>
      <c r="L488">
        <f>IF(G488="관급",#REF!, 0)</f>
        <v>0</v>
      </c>
      <c r="M488">
        <f>IF(G488="외주비",#REF!, 0)</f>
        <v>0</v>
      </c>
      <c r="N488">
        <f>IF(G488="장비비",#REF!, 0)</f>
        <v>0</v>
      </c>
      <c r="O488">
        <f>IF(G488="폐기물처리비",#REF!, 0)</f>
        <v>0</v>
      </c>
      <c r="P488">
        <f>IF(G488="가설비",#REF!, 0)</f>
        <v>0</v>
      </c>
      <c r="Q488">
        <f>IF(G488="잡비제외분",#REF!, 0)</f>
        <v>0</v>
      </c>
      <c r="R488">
        <f>IF(G488="사급자재대",#REF!, 0)</f>
        <v>0</v>
      </c>
      <c r="S488">
        <f>IF(G488="관급자재대",#REF!, 0)</f>
        <v>0</v>
      </c>
      <c r="T488">
        <f>IF(G488="관급자 관급 자재대",#REF!, 0)</f>
        <v>0</v>
      </c>
      <c r="U488">
        <f>IF(G488="사용자항목2",#REF!, 0)</f>
        <v>0</v>
      </c>
      <c r="V488">
        <f>IF(G488="안전관리비",#REF!, 0)</f>
        <v>0</v>
      </c>
      <c r="W488">
        <f>IF(G488="품질관리비",#REF!, 0)</f>
        <v>0</v>
      </c>
      <c r="X488">
        <f>IF(G488="작업부산물(철거해체)",#REF!, 0)</f>
        <v>0</v>
      </c>
      <c r="Y488">
        <f>IF(G488="사용자항목6",#REF!, 0)</f>
        <v>0</v>
      </c>
      <c r="Z488">
        <f>IF(G488="사용자항목7",#REF!, 0)</f>
        <v>0</v>
      </c>
      <c r="AA488">
        <f>IF(G488="사용자항목8",#REF!, 0)</f>
        <v>0</v>
      </c>
      <c r="AB488">
        <f>IF(G488="사용자항목9",#REF!, 0)</f>
        <v>0</v>
      </c>
      <c r="AC488">
        <f>IF(G488="사용자항목10",#REF!, 0)</f>
        <v>0</v>
      </c>
      <c r="AD488">
        <f>IF(G488="사용자항목11",#REF!, 0)</f>
        <v>0</v>
      </c>
      <c r="AE488">
        <f>IF(G488="사용자항목12",#REF!, 0)</f>
        <v>0</v>
      </c>
      <c r="AF488">
        <f>IF(G488="사용자항목13",#REF!, 0)</f>
        <v>0</v>
      </c>
      <c r="AG488">
        <f>IF(G488="사용자항목14",#REF!, 0)</f>
        <v>0</v>
      </c>
      <c r="AH488">
        <f>IF(G488="사용자항목15",#REF!, 0)</f>
        <v>0</v>
      </c>
      <c r="AI488">
        <f>IF(G488="사용자항목16",#REF!, 0)</f>
        <v>0</v>
      </c>
      <c r="AJ488">
        <f>IF(G488="사용자항목17",#REF!, 0)</f>
        <v>0</v>
      </c>
      <c r="AK488">
        <f>IF(G488="사용자항목18",#REF!, 0)</f>
        <v>0</v>
      </c>
      <c r="AL488">
        <f>IF(G488="사용자항목19",#REF!, 0)</f>
        <v>0</v>
      </c>
    </row>
    <row r="489" spans="1:42" ht="23.1" customHeight="1" x14ac:dyDescent="0.3">
      <c r="A489" s="5" t="s">
        <v>345</v>
      </c>
      <c r="B489" s="5" t="s">
        <v>342</v>
      </c>
      <c r="C489" s="7" t="s">
        <v>387</v>
      </c>
      <c r="D489" s="8">
        <v>6</v>
      </c>
      <c r="F489" t="str">
        <f>""</f>
        <v/>
      </c>
      <c r="G489" s="1" t="s">
        <v>87</v>
      </c>
      <c r="H489">
        <v>1</v>
      </c>
      <c r="I489" t="e">
        <f>IF(G489="기계경비",#REF!, 0)</f>
        <v>#REF!</v>
      </c>
      <c r="J489">
        <f>IF(G489="운반비",#REF!, 0)</f>
        <v>0</v>
      </c>
      <c r="K489">
        <f>IF(G489="작업부산물",#REF!, 0)</f>
        <v>0</v>
      </c>
      <c r="L489">
        <f>IF(G489="관급",#REF!, 0)</f>
        <v>0</v>
      </c>
      <c r="M489">
        <f>IF(G489="외주비",#REF!, 0)</f>
        <v>0</v>
      </c>
      <c r="N489">
        <f>IF(G489="장비비",#REF!, 0)</f>
        <v>0</v>
      </c>
      <c r="O489">
        <f>IF(G489="폐기물처리비",#REF!, 0)</f>
        <v>0</v>
      </c>
      <c r="P489">
        <f>IF(G489="가설비",#REF!, 0)</f>
        <v>0</v>
      </c>
      <c r="Q489">
        <f>IF(G489="잡비제외분",#REF!, 0)</f>
        <v>0</v>
      </c>
      <c r="R489">
        <f>IF(G489="사급자재대",#REF!, 0)</f>
        <v>0</v>
      </c>
      <c r="S489">
        <f>IF(G489="관급자재대",#REF!, 0)</f>
        <v>0</v>
      </c>
      <c r="T489">
        <f>IF(G489="관급자 관급 자재대",#REF!, 0)</f>
        <v>0</v>
      </c>
      <c r="U489">
        <f>IF(G489="사용자항목2",#REF!, 0)</f>
        <v>0</v>
      </c>
      <c r="V489">
        <f>IF(G489="안전관리비",#REF!, 0)</f>
        <v>0</v>
      </c>
      <c r="W489">
        <f>IF(G489="품질관리비",#REF!, 0)</f>
        <v>0</v>
      </c>
      <c r="X489">
        <f>IF(G489="작업부산물(철거해체)",#REF!, 0)</f>
        <v>0</v>
      </c>
      <c r="Y489">
        <f>IF(G489="사용자항목6",#REF!, 0)</f>
        <v>0</v>
      </c>
      <c r="Z489">
        <f>IF(G489="사용자항목7",#REF!, 0)</f>
        <v>0</v>
      </c>
      <c r="AA489">
        <f>IF(G489="사용자항목8",#REF!, 0)</f>
        <v>0</v>
      </c>
      <c r="AB489">
        <f>IF(G489="사용자항목9",#REF!, 0)</f>
        <v>0</v>
      </c>
      <c r="AC489">
        <f>IF(G489="사용자항목10",#REF!, 0)</f>
        <v>0</v>
      </c>
      <c r="AD489">
        <f>IF(G489="사용자항목11",#REF!, 0)</f>
        <v>0</v>
      </c>
      <c r="AE489">
        <f>IF(G489="사용자항목12",#REF!, 0)</f>
        <v>0</v>
      </c>
      <c r="AF489">
        <f>IF(G489="사용자항목13",#REF!, 0)</f>
        <v>0</v>
      </c>
      <c r="AG489">
        <f>IF(G489="사용자항목14",#REF!, 0)</f>
        <v>0</v>
      </c>
      <c r="AH489">
        <f>IF(G489="사용자항목15",#REF!, 0)</f>
        <v>0</v>
      </c>
      <c r="AI489">
        <f>IF(G489="사용자항목16",#REF!, 0)</f>
        <v>0</v>
      </c>
      <c r="AJ489">
        <f>IF(G489="사용자항목17",#REF!, 0)</f>
        <v>0</v>
      </c>
      <c r="AK489">
        <f>IF(G489="사용자항목18",#REF!, 0)</f>
        <v>0</v>
      </c>
      <c r="AL489">
        <f>IF(G489="사용자항목19",#REF!, 0)</f>
        <v>0</v>
      </c>
    </row>
    <row r="490" spans="1:42" ht="23.1" customHeight="1" x14ac:dyDescent="0.3">
      <c r="A490" s="5" t="s">
        <v>345</v>
      </c>
      <c r="B490" s="5" t="s">
        <v>343</v>
      </c>
      <c r="C490" s="7" t="s">
        <v>387</v>
      </c>
      <c r="D490" s="8">
        <v>4</v>
      </c>
      <c r="F490" t="str">
        <f>""</f>
        <v/>
      </c>
      <c r="G490" s="1" t="s">
        <v>87</v>
      </c>
      <c r="H490">
        <v>1</v>
      </c>
      <c r="I490" t="e">
        <f>IF(G490="기계경비",#REF!, 0)</f>
        <v>#REF!</v>
      </c>
      <c r="J490">
        <f>IF(G490="운반비",#REF!, 0)</f>
        <v>0</v>
      </c>
      <c r="K490">
        <f>IF(G490="작업부산물",#REF!, 0)</f>
        <v>0</v>
      </c>
      <c r="L490">
        <f>IF(G490="관급",#REF!, 0)</f>
        <v>0</v>
      </c>
      <c r="M490">
        <f>IF(G490="외주비",#REF!, 0)</f>
        <v>0</v>
      </c>
      <c r="N490">
        <f>IF(G490="장비비",#REF!, 0)</f>
        <v>0</v>
      </c>
      <c r="O490">
        <f>IF(G490="폐기물처리비",#REF!, 0)</f>
        <v>0</v>
      </c>
      <c r="P490">
        <f>IF(G490="가설비",#REF!, 0)</f>
        <v>0</v>
      </c>
      <c r="Q490">
        <f>IF(G490="잡비제외분",#REF!, 0)</f>
        <v>0</v>
      </c>
      <c r="R490">
        <f>IF(G490="사급자재대",#REF!, 0)</f>
        <v>0</v>
      </c>
      <c r="S490">
        <f>IF(G490="관급자재대",#REF!, 0)</f>
        <v>0</v>
      </c>
      <c r="T490">
        <f>IF(G490="관급자 관급 자재대",#REF!, 0)</f>
        <v>0</v>
      </c>
      <c r="U490">
        <f>IF(G490="사용자항목2",#REF!, 0)</f>
        <v>0</v>
      </c>
      <c r="V490">
        <f>IF(G490="안전관리비",#REF!, 0)</f>
        <v>0</v>
      </c>
      <c r="W490">
        <f>IF(G490="품질관리비",#REF!, 0)</f>
        <v>0</v>
      </c>
      <c r="X490">
        <f>IF(G490="작업부산물(철거해체)",#REF!, 0)</f>
        <v>0</v>
      </c>
      <c r="Y490">
        <f>IF(G490="사용자항목6",#REF!, 0)</f>
        <v>0</v>
      </c>
      <c r="Z490">
        <f>IF(G490="사용자항목7",#REF!, 0)</f>
        <v>0</v>
      </c>
      <c r="AA490">
        <f>IF(G490="사용자항목8",#REF!, 0)</f>
        <v>0</v>
      </c>
      <c r="AB490">
        <f>IF(G490="사용자항목9",#REF!, 0)</f>
        <v>0</v>
      </c>
      <c r="AC490">
        <f>IF(G490="사용자항목10",#REF!, 0)</f>
        <v>0</v>
      </c>
      <c r="AD490">
        <f>IF(G490="사용자항목11",#REF!, 0)</f>
        <v>0</v>
      </c>
      <c r="AE490">
        <f>IF(G490="사용자항목12",#REF!, 0)</f>
        <v>0</v>
      </c>
      <c r="AF490">
        <f>IF(G490="사용자항목13",#REF!, 0)</f>
        <v>0</v>
      </c>
      <c r="AG490">
        <f>IF(G490="사용자항목14",#REF!, 0)</f>
        <v>0</v>
      </c>
      <c r="AH490">
        <f>IF(G490="사용자항목15",#REF!, 0)</f>
        <v>0</v>
      </c>
      <c r="AI490">
        <f>IF(G490="사용자항목16",#REF!, 0)</f>
        <v>0</v>
      </c>
      <c r="AJ490">
        <f>IF(G490="사용자항목17",#REF!, 0)</f>
        <v>0</v>
      </c>
      <c r="AK490">
        <f>IF(G490="사용자항목18",#REF!, 0)</f>
        <v>0</v>
      </c>
      <c r="AL490">
        <f>IF(G490="사용자항목19",#REF!, 0)</f>
        <v>0</v>
      </c>
    </row>
    <row r="491" spans="1:42" ht="23.1" customHeight="1" x14ac:dyDescent="0.3">
      <c r="A491" s="5" t="s">
        <v>345</v>
      </c>
      <c r="B491" s="5" t="s">
        <v>344</v>
      </c>
      <c r="C491" s="7" t="s">
        <v>387</v>
      </c>
      <c r="D491" s="8">
        <v>32</v>
      </c>
      <c r="F491" t="str">
        <f>""</f>
        <v/>
      </c>
      <c r="G491" s="1" t="s">
        <v>87</v>
      </c>
      <c r="H491">
        <v>1</v>
      </c>
      <c r="I491" t="e">
        <f>IF(G491="기계경비",#REF!, 0)</f>
        <v>#REF!</v>
      </c>
      <c r="J491">
        <f>IF(G491="운반비",#REF!, 0)</f>
        <v>0</v>
      </c>
      <c r="K491">
        <f>IF(G491="작업부산물",#REF!, 0)</f>
        <v>0</v>
      </c>
      <c r="L491">
        <f>IF(G491="관급",#REF!, 0)</f>
        <v>0</v>
      </c>
      <c r="M491">
        <f>IF(G491="외주비",#REF!, 0)</f>
        <v>0</v>
      </c>
      <c r="N491">
        <f>IF(G491="장비비",#REF!, 0)</f>
        <v>0</v>
      </c>
      <c r="O491">
        <f>IF(G491="폐기물처리비",#REF!, 0)</f>
        <v>0</v>
      </c>
      <c r="P491">
        <f>IF(G491="가설비",#REF!, 0)</f>
        <v>0</v>
      </c>
      <c r="Q491">
        <f>IF(G491="잡비제외분",#REF!, 0)</f>
        <v>0</v>
      </c>
      <c r="R491">
        <f>IF(G491="사급자재대",#REF!, 0)</f>
        <v>0</v>
      </c>
      <c r="S491">
        <f>IF(G491="관급자재대",#REF!, 0)</f>
        <v>0</v>
      </c>
      <c r="T491">
        <f>IF(G491="관급자 관급 자재대",#REF!, 0)</f>
        <v>0</v>
      </c>
      <c r="U491">
        <f>IF(G491="사용자항목2",#REF!, 0)</f>
        <v>0</v>
      </c>
      <c r="V491">
        <f>IF(G491="안전관리비",#REF!, 0)</f>
        <v>0</v>
      </c>
      <c r="W491">
        <f>IF(G491="품질관리비",#REF!, 0)</f>
        <v>0</v>
      </c>
      <c r="X491">
        <f>IF(G491="작업부산물(철거해체)",#REF!, 0)</f>
        <v>0</v>
      </c>
      <c r="Y491">
        <f>IF(G491="사용자항목6",#REF!, 0)</f>
        <v>0</v>
      </c>
      <c r="Z491">
        <f>IF(G491="사용자항목7",#REF!, 0)</f>
        <v>0</v>
      </c>
      <c r="AA491">
        <f>IF(G491="사용자항목8",#REF!, 0)</f>
        <v>0</v>
      </c>
      <c r="AB491">
        <f>IF(G491="사용자항목9",#REF!, 0)</f>
        <v>0</v>
      </c>
      <c r="AC491">
        <f>IF(G491="사용자항목10",#REF!, 0)</f>
        <v>0</v>
      </c>
      <c r="AD491">
        <f>IF(G491="사용자항목11",#REF!, 0)</f>
        <v>0</v>
      </c>
      <c r="AE491">
        <f>IF(G491="사용자항목12",#REF!, 0)</f>
        <v>0</v>
      </c>
      <c r="AF491">
        <f>IF(G491="사용자항목13",#REF!, 0)</f>
        <v>0</v>
      </c>
      <c r="AG491">
        <f>IF(G491="사용자항목14",#REF!, 0)</f>
        <v>0</v>
      </c>
      <c r="AH491">
        <f>IF(G491="사용자항목15",#REF!, 0)</f>
        <v>0</v>
      </c>
      <c r="AI491">
        <f>IF(G491="사용자항목16",#REF!, 0)</f>
        <v>0</v>
      </c>
      <c r="AJ491">
        <f>IF(G491="사용자항목17",#REF!, 0)</f>
        <v>0</v>
      </c>
      <c r="AK491">
        <f>IF(G491="사용자항목18",#REF!, 0)</f>
        <v>0</v>
      </c>
      <c r="AL491">
        <f>IF(G491="사용자항목19",#REF!, 0)</f>
        <v>0</v>
      </c>
    </row>
    <row r="492" spans="1:42" ht="23.1" customHeight="1" x14ac:dyDescent="0.3">
      <c r="A492" s="5" t="s">
        <v>348</v>
      </c>
      <c r="B492" s="5" t="s">
        <v>342</v>
      </c>
      <c r="C492" s="7" t="s">
        <v>387</v>
      </c>
      <c r="D492" s="8">
        <v>2</v>
      </c>
      <c r="F492" t="str">
        <f>""</f>
        <v/>
      </c>
      <c r="G492" s="1" t="s">
        <v>87</v>
      </c>
      <c r="H492">
        <v>1</v>
      </c>
      <c r="I492" t="e">
        <f>IF(G492="기계경비",#REF!, 0)</f>
        <v>#REF!</v>
      </c>
      <c r="J492">
        <f>IF(G492="운반비",#REF!, 0)</f>
        <v>0</v>
      </c>
      <c r="K492">
        <f>IF(G492="작업부산물",#REF!, 0)</f>
        <v>0</v>
      </c>
      <c r="L492">
        <f>IF(G492="관급",#REF!, 0)</f>
        <v>0</v>
      </c>
      <c r="M492">
        <f>IF(G492="외주비",#REF!, 0)</f>
        <v>0</v>
      </c>
      <c r="N492">
        <f>IF(G492="장비비",#REF!, 0)</f>
        <v>0</v>
      </c>
      <c r="O492">
        <f>IF(G492="폐기물처리비",#REF!, 0)</f>
        <v>0</v>
      </c>
      <c r="P492">
        <f>IF(G492="가설비",#REF!, 0)</f>
        <v>0</v>
      </c>
      <c r="Q492">
        <f>IF(G492="잡비제외분",#REF!, 0)</f>
        <v>0</v>
      </c>
      <c r="R492">
        <f>IF(G492="사급자재대",#REF!, 0)</f>
        <v>0</v>
      </c>
      <c r="S492">
        <f>IF(G492="관급자재대",#REF!, 0)</f>
        <v>0</v>
      </c>
      <c r="T492">
        <f>IF(G492="관급자 관급 자재대",#REF!, 0)</f>
        <v>0</v>
      </c>
      <c r="U492">
        <f>IF(G492="사용자항목2",#REF!, 0)</f>
        <v>0</v>
      </c>
      <c r="V492">
        <f>IF(G492="안전관리비",#REF!, 0)</f>
        <v>0</v>
      </c>
      <c r="W492">
        <f>IF(G492="품질관리비",#REF!, 0)</f>
        <v>0</v>
      </c>
      <c r="X492">
        <f>IF(G492="작업부산물(철거해체)",#REF!, 0)</f>
        <v>0</v>
      </c>
      <c r="Y492">
        <f>IF(G492="사용자항목6",#REF!, 0)</f>
        <v>0</v>
      </c>
      <c r="Z492">
        <f>IF(G492="사용자항목7",#REF!, 0)</f>
        <v>0</v>
      </c>
      <c r="AA492">
        <f>IF(G492="사용자항목8",#REF!, 0)</f>
        <v>0</v>
      </c>
      <c r="AB492">
        <f>IF(G492="사용자항목9",#REF!, 0)</f>
        <v>0</v>
      </c>
      <c r="AC492">
        <f>IF(G492="사용자항목10",#REF!, 0)</f>
        <v>0</v>
      </c>
      <c r="AD492">
        <f>IF(G492="사용자항목11",#REF!, 0)</f>
        <v>0</v>
      </c>
      <c r="AE492">
        <f>IF(G492="사용자항목12",#REF!, 0)</f>
        <v>0</v>
      </c>
      <c r="AF492">
        <f>IF(G492="사용자항목13",#REF!, 0)</f>
        <v>0</v>
      </c>
      <c r="AG492">
        <f>IF(G492="사용자항목14",#REF!, 0)</f>
        <v>0</v>
      </c>
      <c r="AH492">
        <f>IF(G492="사용자항목15",#REF!, 0)</f>
        <v>0</v>
      </c>
      <c r="AI492">
        <f>IF(G492="사용자항목16",#REF!, 0)</f>
        <v>0</v>
      </c>
      <c r="AJ492">
        <f>IF(G492="사용자항목17",#REF!, 0)</f>
        <v>0</v>
      </c>
      <c r="AK492">
        <f>IF(G492="사용자항목18",#REF!, 0)</f>
        <v>0</v>
      </c>
      <c r="AL492">
        <f>IF(G492="사용자항목19",#REF!, 0)</f>
        <v>0</v>
      </c>
    </row>
    <row r="493" spans="1:42" ht="23.1" customHeight="1" x14ac:dyDescent="0.3">
      <c r="A493" s="5" t="s">
        <v>349</v>
      </c>
      <c r="B493" s="5" t="s">
        <v>350</v>
      </c>
      <c r="C493" s="7" t="s">
        <v>387</v>
      </c>
      <c r="D493" s="8">
        <v>4</v>
      </c>
      <c r="F493" t="str">
        <f>""</f>
        <v/>
      </c>
      <c r="G493" s="1" t="s">
        <v>87</v>
      </c>
      <c r="H493">
        <v>1</v>
      </c>
      <c r="I493" t="e">
        <f>IF(G493="기계경비",#REF!, 0)</f>
        <v>#REF!</v>
      </c>
      <c r="J493">
        <f>IF(G493="운반비",#REF!, 0)</f>
        <v>0</v>
      </c>
      <c r="K493">
        <f>IF(G493="작업부산물",#REF!, 0)</f>
        <v>0</v>
      </c>
      <c r="L493">
        <f>IF(G493="관급",#REF!, 0)</f>
        <v>0</v>
      </c>
      <c r="M493">
        <f>IF(G493="외주비",#REF!, 0)</f>
        <v>0</v>
      </c>
      <c r="N493">
        <f>IF(G493="장비비",#REF!, 0)</f>
        <v>0</v>
      </c>
      <c r="O493">
        <f>IF(G493="폐기물처리비",#REF!, 0)</f>
        <v>0</v>
      </c>
      <c r="P493">
        <f>IF(G493="가설비",#REF!, 0)</f>
        <v>0</v>
      </c>
      <c r="Q493">
        <f>IF(G493="잡비제외분",#REF!, 0)</f>
        <v>0</v>
      </c>
      <c r="R493">
        <f>IF(G493="사급자재대",#REF!, 0)</f>
        <v>0</v>
      </c>
      <c r="S493">
        <f>IF(G493="관급자재대",#REF!, 0)</f>
        <v>0</v>
      </c>
      <c r="T493">
        <f>IF(G493="관급자 관급 자재대",#REF!, 0)</f>
        <v>0</v>
      </c>
      <c r="U493">
        <f>IF(G493="사용자항목2",#REF!, 0)</f>
        <v>0</v>
      </c>
      <c r="V493">
        <f>IF(G493="안전관리비",#REF!, 0)</f>
        <v>0</v>
      </c>
      <c r="W493">
        <f>IF(G493="품질관리비",#REF!, 0)</f>
        <v>0</v>
      </c>
      <c r="X493">
        <f>IF(G493="작업부산물(철거해체)",#REF!, 0)</f>
        <v>0</v>
      </c>
      <c r="Y493">
        <f>IF(G493="사용자항목6",#REF!, 0)</f>
        <v>0</v>
      </c>
      <c r="Z493">
        <f>IF(G493="사용자항목7",#REF!, 0)</f>
        <v>0</v>
      </c>
      <c r="AA493">
        <f>IF(G493="사용자항목8",#REF!, 0)</f>
        <v>0</v>
      </c>
      <c r="AB493">
        <f>IF(G493="사용자항목9",#REF!, 0)</f>
        <v>0</v>
      </c>
      <c r="AC493">
        <f>IF(G493="사용자항목10",#REF!, 0)</f>
        <v>0</v>
      </c>
      <c r="AD493">
        <f>IF(G493="사용자항목11",#REF!, 0)</f>
        <v>0</v>
      </c>
      <c r="AE493">
        <f>IF(G493="사용자항목12",#REF!, 0)</f>
        <v>0</v>
      </c>
      <c r="AF493">
        <f>IF(G493="사용자항목13",#REF!, 0)</f>
        <v>0</v>
      </c>
      <c r="AG493">
        <f>IF(G493="사용자항목14",#REF!, 0)</f>
        <v>0</v>
      </c>
      <c r="AH493">
        <f>IF(G493="사용자항목15",#REF!, 0)</f>
        <v>0</v>
      </c>
      <c r="AI493">
        <f>IF(G493="사용자항목16",#REF!, 0)</f>
        <v>0</v>
      </c>
      <c r="AJ493">
        <f>IF(G493="사용자항목17",#REF!, 0)</f>
        <v>0</v>
      </c>
      <c r="AK493">
        <f>IF(G493="사용자항목18",#REF!, 0)</f>
        <v>0</v>
      </c>
      <c r="AL493">
        <f>IF(G493="사용자항목19",#REF!, 0)</f>
        <v>0</v>
      </c>
    </row>
    <row r="494" spans="1:42" ht="23.1" customHeight="1" x14ac:dyDescent="0.3">
      <c r="A494" s="5" t="s">
        <v>388</v>
      </c>
      <c r="B494" s="5" t="s">
        <v>389</v>
      </c>
      <c r="C494" s="7" t="s">
        <v>387</v>
      </c>
      <c r="D494" s="8">
        <v>4</v>
      </c>
      <c r="F494" t="str">
        <f>""</f>
        <v/>
      </c>
      <c r="G494" s="1" t="s">
        <v>87</v>
      </c>
      <c r="H494">
        <v>1</v>
      </c>
      <c r="I494" t="e">
        <f>IF(G494="기계경비",#REF!, 0)</f>
        <v>#REF!</v>
      </c>
      <c r="J494">
        <f>IF(G494="운반비",#REF!, 0)</f>
        <v>0</v>
      </c>
      <c r="K494">
        <f>IF(G494="작업부산물",#REF!, 0)</f>
        <v>0</v>
      </c>
      <c r="L494">
        <f>IF(G494="관급",#REF!, 0)</f>
        <v>0</v>
      </c>
      <c r="M494">
        <f>IF(G494="외주비",#REF!, 0)</f>
        <v>0</v>
      </c>
      <c r="N494">
        <f>IF(G494="장비비",#REF!, 0)</f>
        <v>0</v>
      </c>
      <c r="O494">
        <f>IF(G494="폐기물처리비",#REF!, 0)</f>
        <v>0</v>
      </c>
      <c r="P494">
        <f>IF(G494="가설비",#REF!, 0)</f>
        <v>0</v>
      </c>
      <c r="Q494">
        <f>IF(G494="잡비제외분",#REF!, 0)</f>
        <v>0</v>
      </c>
      <c r="R494">
        <f>IF(G494="사급자재대",#REF!, 0)</f>
        <v>0</v>
      </c>
      <c r="S494">
        <f>IF(G494="관급자재대",#REF!, 0)</f>
        <v>0</v>
      </c>
      <c r="T494">
        <f>IF(G494="관급자 관급 자재대",#REF!, 0)</f>
        <v>0</v>
      </c>
      <c r="U494">
        <f>IF(G494="사용자항목2",#REF!, 0)</f>
        <v>0</v>
      </c>
      <c r="V494">
        <f>IF(G494="안전관리비",#REF!, 0)</f>
        <v>0</v>
      </c>
      <c r="W494">
        <f>IF(G494="품질관리비",#REF!, 0)</f>
        <v>0</v>
      </c>
      <c r="X494">
        <f>IF(G494="작업부산물(철거해체)",#REF!, 0)</f>
        <v>0</v>
      </c>
      <c r="Y494">
        <f>IF(G494="사용자항목6",#REF!, 0)</f>
        <v>0</v>
      </c>
      <c r="Z494">
        <f>IF(G494="사용자항목7",#REF!, 0)</f>
        <v>0</v>
      </c>
      <c r="AA494">
        <f>IF(G494="사용자항목8",#REF!, 0)</f>
        <v>0</v>
      </c>
      <c r="AB494">
        <f>IF(G494="사용자항목9",#REF!, 0)</f>
        <v>0</v>
      </c>
      <c r="AC494">
        <f>IF(G494="사용자항목10",#REF!, 0)</f>
        <v>0</v>
      </c>
      <c r="AD494">
        <f>IF(G494="사용자항목11",#REF!, 0)</f>
        <v>0</v>
      </c>
      <c r="AE494">
        <f>IF(G494="사용자항목12",#REF!, 0)</f>
        <v>0</v>
      </c>
      <c r="AF494">
        <f>IF(G494="사용자항목13",#REF!, 0)</f>
        <v>0</v>
      </c>
      <c r="AG494">
        <f>IF(G494="사용자항목14",#REF!, 0)</f>
        <v>0</v>
      </c>
      <c r="AH494">
        <f>IF(G494="사용자항목15",#REF!, 0)</f>
        <v>0</v>
      </c>
      <c r="AI494">
        <f>IF(G494="사용자항목16",#REF!, 0)</f>
        <v>0</v>
      </c>
      <c r="AJ494">
        <f>IF(G494="사용자항목17",#REF!, 0)</f>
        <v>0</v>
      </c>
      <c r="AK494">
        <f>IF(G494="사용자항목18",#REF!, 0)</f>
        <v>0</v>
      </c>
      <c r="AL494">
        <f>IF(G494="사용자항목19",#REF!, 0)</f>
        <v>0</v>
      </c>
    </row>
    <row r="495" spans="1:42" ht="23.1" customHeight="1" x14ac:dyDescent="0.3">
      <c r="A495" s="5" t="s">
        <v>390</v>
      </c>
      <c r="B495" s="5" t="s">
        <v>343</v>
      </c>
      <c r="C495" s="7" t="s">
        <v>387</v>
      </c>
      <c r="D495" s="8">
        <v>4</v>
      </c>
      <c r="F495" t="str">
        <f>""</f>
        <v/>
      </c>
      <c r="G495" s="1" t="s">
        <v>87</v>
      </c>
      <c r="H495">
        <v>1</v>
      </c>
      <c r="I495" t="e">
        <f>IF(G495="기계경비",#REF!, 0)</f>
        <v>#REF!</v>
      </c>
      <c r="J495">
        <f>IF(G495="운반비",#REF!, 0)</f>
        <v>0</v>
      </c>
      <c r="K495">
        <f>IF(G495="작업부산물",#REF!, 0)</f>
        <v>0</v>
      </c>
      <c r="L495">
        <f>IF(G495="관급",#REF!, 0)</f>
        <v>0</v>
      </c>
      <c r="M495">
        <f>IF(G495="외주비",#REF!, 0)</f>
        <v>0</v>
      </c>
      <c r="N495">
        <f>IF(G495="장비비",#REF!, 0)</f>
        <v>0</v>
      </c>
      <c r="O495">
        <f>IF(G495="폐기물처리비",#REF!, 0)</f>
        <v>0</v>
      </c>
      <c r="P495">
        <f>IF(G495="가설비",#REF!, 0)</f>
        <v>0</v>
      </c>
      <c r="Q495">
        <f>IF(G495="잡비제외분",#REF!, 0)</f>
        <v>0</v>
      </c>
      <c r="R495">
        <f>IF(G495="사급자재대",#REF!, 0)</f>
        <v>0</v>
      </c>
      <c r="S495">
        <f>IF(G495="관급자재대",#REF!, 0)</f>
        <v>0</v>
      </c>
      <c r="T495">
        <f>IF(G495="관급자 관급 자재대",#REF!, 0)</f>
        <v>0</v>
      </c>
      <c r="U495">
        <f>IF(G495="사용자항목2",#REF!, 0)</f>
        <v>0</v>
      </c>
      <c r="V495">
        <f>IF(G495="안전관리비",#REF!, 0)</f>
        <v>0</v>
      </c>
      <c r="W495">
        <f>IF(G495="품질관리비",#REF!, 0)</f>
        <v>0</v>
      </c>
      <c r="X495">
        <f>IF(G495="작업부산물(철거해체)",#REF!, 0)</f>
        <v>0</v>
      </c>
      <c r="Y495">
        <f>IF(G495="사용자항목6",#REF!, 0)</f>
        <v>0</v>
      </c>
      <c r="Z495">
        <f>IF(G495="사용자항목7",#REF!, 0)</f>
        <v>0</v>
      </c>
      <c r="AA495">
        <f>IF(G495="사용자항목8",#REF!, 0)</f>
        <v>0</v>
      </c>
      <c r="AB495">
        <f>IF(G495="사용자항목9",#REF!, 0)</f>
        <v>0</v>
      </c>
      <c r="AC495">
        <f>IF(G495="사용자항목10",#REF!, 0)</f>
        <v>0</v>
      </c>
      <c r="AD495">
        <f>IF(G495="사용자항목11",#REF!, 0)</f>
        <v>0</v>
      </c>
      <c r="AE495">
        <f>IF(G495="사용자항목12",#REF!, 0)</f>
        <v>0</v>
      </c>
      <c r="AF495">
        <f>IF(G495="사용자항목13",#REF!, 0)</f>
        <v>0</v>
      </c>
      <c r="AG495">
        <f>IF(G495="사용자항목14",#REF!, 0)</f>
        <v>0</v>
      </c>
      <c r="AH495">
        <f>IF(G495="사용자항목15",#REF!, 0)</f>
        <v>0</v>
      </c>
      <c r="AI495">
        <f>IF(G495="사용자항목16",#REF!, 0)</f>
        <v>0</v>
      </c>
      <c r="AJ495">
        <f>IF(G495="사용자항목17",#REF!, 0)</f>
        <v>0</v>
      </c>
      <c r="AK495">
        <f>IF(G495="사용자항목18",#REF!, 0)</f>
        <v>0</v>
      </c>
      <c r="AL495">
        <f>IF(G495="사용자항목19",#REF!, 0)</f>
        <v>0</v>
      </c>
    </row>
    <row r="496" spans="1:42" ht="23.1" customHeight="1" x14ac:dyDescent="0.3">
      <c r="A496" s="5" t="s">
        <v>390</v>
      </c>
      <c r="B496" s="5" t="s">
        <v>344</v>
      </c>
      <c r="C496" s="7" t="s">
        <v>387</v>
      </c>
      <c r="D496" s="8">
        <v>16</v>
      </c>
      <c r="F496" t="str">
        <f>""</f>
        <v/>
      </c>
      <c r="G496" s="1" t="s">
        <v>87</v>
      </c>
      <c r="H496">
        <v>1</v>
      </c>
      <c r="I496" t="e">
        <f>IF(G496="기계경비",#REF!, 0)</f>
        <v>#REF!</v>
      </c>
      <c r="J496">
        <f>IF(G496="운반비",#REF!, 0)</f>
        <v>0</v>
      </c>
      <c r="K496">
        <f>IF(G496="작업부산물",#REF!, 0)</f>
        <v>0</v>
      </c>
      <c r="L496">
        <f>IF(G496="관급",#REF!, 0)</f>
        <v>0</v>
      </c>
      <c r="M496">
        <f>IF(G496="외주비",#REF!, 0)</f>
        <v>0</v>
      </c>
      <c r="N496">
        <f>IF(G496="장비비",#REF!, 0)</f>
        <v>0</v>
      </c>
      <c r="O496">
        <f>IF(G496="폐기물처리비",#REF!, 0)</f>
        <v>0</v>
      </c>
      <c r="P496">
        <f>IF(G496="가설비",#REF!, 0)</f>
        <v>0</v>
      </c>
      <c r="Q496">
        <f>IF(G496="잡비제외분",#REF!, 0)</f>
        <v>0</v>
      </c>
      <c r="R496">
        <f>IF(G496="사급자재대",#REF!, 0)</f>
        <v>0</v>
      </c>
      <c r="S496">
        <f>IF(G496="관급자재대",#REF!, 0)</f>
        <v>0</v>
      </c>
      <c r="T496">
        <f>IF(G496="관급자 관급 자재대",#REF!, 0)</f>
        <v>0</v>
      </c>
      <c r="U496">
        <f>IF(G496="사용자항목2",#REF!, 0)</f>
        <v>0</v>
      </c>
      <c r="V496">
        <f>IF(G496="안전관리비",#REF!, 0)</f>
        <v>0</v>
      </c>
      <c r="W496">
        <f>IF(G496="품질관리비",#REF!, 0)</f>
        <v>0</v>
      </c>
      <c r="X496">
        <f>IF(G496="작업부산물(철거해체)",#REF!, 0)</f>
        <v>0</v>
      </c>
      <c r="Y496">
        <f>IF(G496="사용자항목6",#REF!, 0)</f>
        <v>0</v>
      </c>
      <c r="Z496">
        <f>IF(G496="사용자항목7",#REF!, 0)</f>
        <v>0</v>
      </c>
      <c r="AA496">
        <f>IF(G496="사용자항목8",#REF!, 0)</f>
        <v>0</v>
      </c>
      <c r="AB496">
        <f>IF(G496="사용자항목9",#REF!, 0)</f>
        <v>0</v>
      </c>
      <c r="AC496">
        <f>IF(G496="사용자항목10",#REF!, 0)</f>
        <v>0</v>
      </c>
      <c r="AD496">
        <f>IF(G496="사용자항목11",#REF!, 0)</f>
        <v>0</v>
      </c>
      <c r="AE496">
        <f>IF(G496="사용자항목12",#REF!, 0)</f>
        <v>0</v>
      </c>
      <c r="AF496">
        <f>IF(G496="사용자항목13",#REF!, 0)</f>
        <v>0</v>
      </c>
      <c r="AG496">
        <f>IF(G496="사용자항목14",#REF!, 0)</f>
        <v>0</v>
      </c>
      <c r="AH496">
        <f>IF(G496="사용자항목15",#REF!, 0)</f>
        <v>0</v>
      </c>
      <c r="AI496">
        <f>IF(G496="사용자항목16",#REF!, 0)</f>
        <v>0</v>
      </c>
      <c r="AJ496">
        <f>IF(G496="사용자항목17",#REF!, 0)</f>
        <v>0</v>
      </c>
      <c r="AK496">
        <f>IF(G496="사용자항목18",#REF!, 0)</f>
        <v>0</v>
      </c>
      <c r="AL496">
        <f>IF(G496="사용자항목19",#REF!, 0)</f>
        <v>0</v>
      </c>
    </row>
    <row r="497" spans="1:38" ht="23.1" customHeight="1" x14ac:dyDescent="0.3">
      <c r="A497" s="5" t="s">
        <v>391</v>
      </c>
      <c r="B497" s="5" t="s">
        <v>343</v>
      </c>
      <c r="C497" s="7" t="s">
        <v>387</v>
      </c>
      <c r="D497" s="8">
        <v>10</v>
      </c>
      <c r="F497" t="str">
        <f>""</f>
        <v/>
      </c>
      <c r="G497" s="1" t="s">
        <v>87</v>
      </c>
      <c r="H497">
        <v>1</v>
      </c>
      <c r="I497" t="e">
        <f>IF(G497="기계경비",#REF!, 0)</f>
        <v>#REF!</v>
      </c>
      <c r="J497">
        <f>IF(G497="운반비",#REF!, 0)</f>
        <v>0</v>
      </c>
      <c r="K497">
        <f>IF(G497="작업부산물",#REF!, 0)</f>
        <v>0</v>
      </c>
      <c r="L497">
        <f>IF(G497="관급",#REF!, 0)</f>
        <v>0</v>
      </c>
      <c r="M497">
        <f>IF(G497="외주비",#REF!, 0)</f>
        <v>0</v>
      </c>
      <c r="N497">
        <f>IF(G497="장비비",#REF!, 0)</f>
        <v>0</v>
      </c>
      <c r="O497">
        <f>IF(G497="폐기물처리비",#REF!, 0)</f>
        <v>0</v>
      </c>
      <c r="P497">
        <f>IF(G497="가설비",#REF!, 0)</f>
        <v>0</v>
      </c>
      <c r="Q497">
        <f>IF(G497="잡비제외분",#REF!, 0)</f>
        <v>0</v>
      </c>
      <c r="R497">
        <f>IF(G497="사급자재대",#REF!, 0)</f>
        <v>0</v>
      </c>
      <c r="S497">
        <f>IF(G497="관급자재대",#REF!, 0)</f>
        <v>0</v>
      </c>
      <c r="T497">
        <f>IF(G497="관급자 관급 자재대",#REF!, 0)</f>
        <v>0</v>
      </c>
      <c r="U497">
        <f>IF(G497="사용자항목2",#REF!, 0)</f>
        <v>0</v>
      </c>
      <c r="V497">
        <f>IF(G497="안전관리비",#REF!, 0)</f>
        <v>0</v>
      </c>
      <c r="W497">
        <f>IF(G497="품질관리비",#REF!, 0)</f>
        <v>0</v>
      </c>
      <c r="X497">
        <f>IF(G497="작업부산물(철거해체)",#REF!, 0)</f>
        <v>0</v>
      </c>
      <c r="Y497">
        <f>IF(G497="사용자항목6",#REF!, 0)</f>
        <v>0</v>
      </c>
      <c r="Z497">
        <f>IF(G497="사용자항목7",#REF!, 0)</f>
        <v>0</v>
      </c>
      <c r="AA497">
        <f>IF(G497="사용자항목8",#REF!, 0)</f>
        <v>0</v>
      </c>
      <c r="AB497">
        <f>IF(G497="사용자항목9",#REF!, 0)</f>
        <v>0</v>
      </c>
      <c r="AC497">
        <f>IF(G497="사용자항목10",#REF!, 0)</f>
        <v>0</v>
      </c>
      <c r="AD497">
        <f>IF(G497="사용자항목11",#REF!, 0)</f>
        <v>0</v>
      </c>
      <c r="AE497">
        <f>IF(G497="사용자항목12",#REF!, 0)</f>
        <v>0</v>
      </c>
      <c r="AF497">
        <f>IF(G497="사용자항목13",#REF!, 0)</f>
        <v>0</v>
      </c>
      <c r="AG497">
        <f>IF(G497="사용자항목14",#REF!, 0)</f>
        <v>0</v>
      </c>
      <c r="AH497">
        <f>IF(G497="사용자항목15",#REF!, 0)</f>
        <v>0</v>
      </c>
      <c r="AI497">
        <f>IF(G497="사용자항목16",#REF!, 0)</f>
        <v>0</v>
      </c>
      <c r="AJ497">
        <f>IF(G497="사용자항목17",#REF!, 0)</f>
        <v>0</v>
      </c>
      <c r="AK497">
        <f>IF(G497="사용자항목18",#REF!, 0)</f>
        <v>0</v>
      </c>
      <c r="AL497">
        <f>IF(G497="사용자항목19",#REF!, 0)</f>
        <v>0</v>
      </c>
    </row>
    <row r="498" spans="1:38" ht="23.1" customHeight="1" x14ac:dyDescent="0.3">
      <c r="A498" s="5" t="s">
        <v>391</v>
      </c>
      <c r="B498" s="5" t="s">
        <v>344</v>
      </c>
      <c r="C498" s="7" t="s">
        <v>387</v>
      </c>
      <c r="D498" s="8">
        <v>12</v>
      </c>
      <c r="F498" t="str">
        <f>""</f>
        <v/>
      </c>
      <c r="G498" s="1" t="s">
        <v>87</v>
      </c>
      <c r="H498">
        <v>1</v>
      </c>
      <c r="I498" t="e">
        <f>IF(G498="기계경비",#REF!, 0)</f>
        <v>#REF!</v>
      </c>
      <c r="J498">
        <f>IF(G498="운반비",#REF!, 0)</f>
        <v>0</v>
      </c>
      <c r="K498">
        <f>IF(G498="작업부산물",#REF!, 0)</f>
        <v>0</v>
      </c>
      <c r="L498">
        <f>IF(G498="관급",#REF!, 0)</f>
        <v>0</v>
      </c>
      <c r="M498">
        <f>IF(G498="외주비",#REF!, 0)</f>
        <v>0</v>
      </c>
      <c r="N498">
        <f>IF(G498="장비비",#REF!, 0)</f>
        <v>0</v>
      </c>
      <c r="O498">
        <f>IF(G498="폐기물처리비",#REF!, 0)</f>
        <v>0</v>
      </c>
      <c r="P498">
        <f>IF(G498="가설비",#REF!, 0)</f>
        <v>0</v>
      </c>
      <c r="Q498">
        <f>IF(G498="잡비제외분",#REF!, 0)</f>
        <v>0</v>
      </c>
      <c r="R498">
        <f>IF(G498="사급자재대",#REF!, 0)</f>
        <v>0</v>
      </c>
      <c r="S498">
        <f>IF(G498="관급자재대",#REF!, 0)</f>
        <v>0</v>
      </c>
      <c r="T498">
        <f>IF(G498="관급자 관급 자재대",#REF!, 0)</f>
        <v>0</v>
      </c>
      <c r="U498">
        <f>IF(G498="사용자항목2",#REF!, 0)</f>
        <v>0</v>
      </c>
      <c r="V498">
        <f>IF(G498="안전관리비",#REF!, 0)</f>
        <v>0</v>
      </c>
      <c r="W498">
        <f>IF(G498="품질관리비",#REF!, 0)</f>
        <v>0</v>
      </c>
      <c r="X498">
        <f>IF(G498="작업부산물(철거해체)",#REF!, 0)</f>
        <v>0</v>
      </c>
      <c r="Y498">
        <f>IF(G498="사용자항목6",#REF!, 0)</f>
        <v>0</v>
      </c>
      <c r="Z498">
        <f>IF(G498="사용자항목7",#REF!, 0)</f>
        <v>0</v>
      </c>
      <c r="AA498">
        <f>IF(G498="사용자항목8",#REF!, 0)</f>
        <v>0</v>
      </c>
      <c r="AB498">
        <f>IF(G498="사용자항목9",#REF!, 0)</f>
        <v>0</v>
      </c>
      <c r="AC498">
        <f>IF(G498="사용자항목10",#REF!, 0)</f>
        <v>0</v>
      </c>
      <c r="AD498">
        <f>IF(G498="사용자항목11",#REF!, 0)</f>
        <v>0</v>
      </c>
      <c r="AE498">
        <f>IF(G498="사용자항목12",#REF!, 0)</f>
        <v>0</v>
      </c>
      <c r="AF498">
        <f>IF(G498="사용자항목13",#REF!, 0)</f>
        <v>0</v>
      </c>
      <c r="AG498">
        <f>IF(G498="사용자항목14",#REF!, 0)</f>
        <v>0</v>
      </c>
      <c r="AH498">
        <f>IF(G498="사용자항목15",#REF!, 0)</f>
        <v>0</v>
      </c>
      <c r="AI498">
        <f>IF(G498="사용자항목16",#REF!, 0)</f>
        <v>0</v>
      </c>
      <c r="AJ498">
        <f>IF(G498="사용자항목17",#REF!, 0)</f>
        <v>0</v>
      </c>
      <c r="AK498">
        <f>IF(G498="사용자항목18",#REF!, 0)</f>
        <v>0</v>
      </c>
      <c r="AL498">
        <f>IF(G498="사용자항목19",#REF!, 0)</f>
        <v>0</v>
      </c>
    </row>
    <row r="499" spans="1:38" ht="23.1" customHeight="1" x14ac:dyDescent="0.3">
      <c r="A499" s="5" t="s">
        <v>353</v>
      </c>
      <c r="B499" s="5" t="s">
        <v>342</v>
      </c>
      <c r="C499" s="7" t="s">
        <v>387</v>
      </c>
      <c r="D499" s="8">
        <v>2</v>
      </c>
      <c r="F499" t="str">
        <f>""</f>
        <v/>
      </c>
      <c r="G499" s="1" t="s">
        <v>87</v>
      </c>
      <c r="H499">
        <v>1</v>
      </c>
      <c r="I499" t="e">
        <f>IF(G499="기계경비",#REF!, 0)</f>
        <v>#REF!</v>
      </c>
      <c r="J499">
        <f>IF(G499="운반비",#REF!, 0)</f>
        <v>0</v>
      </c>
      <c r="K499">
        <f>IF(G499="작업부산물",#REF!, 0)</f>
        <v>0</v>
      </c>
      <c r="L499">
        <f>IF(G499="관급",#REF!, 0)</f>
        <v>0</v>
      </c>
      <c r="M499">
        <f>IF(G499="외주비",#REF!, 0)</f>
        <v>0</v>
      </c>
      <c r="N499">
        <f>IF(G499="장비비",#REF!, 0)</f>
        <v>0</v>
      </c>
      <c r="O499">
        <f>IF(G499="폐기물처리비",#REF!, 0)</f>
        <v>0</v>
      </c>
      <c r="P499">
        <f>IF(G499="가설비",#REF!, 0)</f>
        <v>0</v>
      </c>
      <c r="Q499">
        <f>IF(G499="잡비제외분",#REF!, 0)</f>
        <v>0</v>
      </c>
      <c r="R499">
        <f>IF(G499="사급자재대",#REF!, 0)</f>
        <v>0</v>
      </c>
      <c r="S499">
        <f>IF(G499="관급자재대",#REF!, 0)</f>
        <v>0</v>
      </c>
      <c r="T499">
        <f>IF(G499="관급자 관급 자재대",#REF!, 0)</f>
        <v>0</v>
      </c>
      <c r="U499">
        <f>IF(G499="사용자항목2",#REF!, 0)</f>
        <v>0</v>
      </c>
      <c r="V499">
        <f>IF(G499="안전관리비",#REF!, 0)</f>
        <v>0</v>
      </c>
      <c r="W499">
        <f>IF(G499="품질관리비",#REF!, 0)</f>
        <v>0</v>
      </c>
      <c r="X499">
        <f>IF(G499="작업부산물(철거해체)",#REF!, 0)</f>
        <v>0</v>
      </c>
      <c r="Y499">
        <f>IF(G499="사용자항목6",#REF!, 0)</f>
        <v>0</v>
      </c>
      <c r="Z499">
        <f>IF(G499="사용자항목7",#REF!, 0)</f>
        <v>0</v>
      </c>
      <c r="AA499">
        <f>IF(G499="사용자항목8",#REF!, 0)</f>
        <v>0</v>
      </c>
      <c r="AB499">
        <f>IF(G499="사용자항목9",#REF!, 0)</f>
        <v>0</v>
      </c>
      <c r="AC499">
        <f>IF(G499="사용자항목10",#REF!, 0)</f>
        <v>0</v>
      </c>
      <c r="AD499">
        <f>IF(G499="사용자항목11",#REF!, 0)</f>
        <v>0</v>
      </c>
      <c r="AE499">
        <f>IF(G499="사용자항목12",#REF!, 0)</f>
        <v>0</v>
      </c>
      <c r="AF499">
        <f>IF(G499="사용자항목13",#REF!, 0)</f>
        <v>0</v>
      </c>
      <c r="AG499">
        <f>IF(G499="사용자항목14",#REF!, 0)</f>
        <v>0</v>
      </c>
      <c r="AH499">
        <f>IF(G499="사용자항목15",#REF!, 0)</f>
        <v>0</v>
      </c>
      <c r="AI499">
        <f>IF(G499="사용자항목16",#REF!, 0)</f>
        <v>0</v>
      </c>
      <c r="AJ499">
        <f>IF(G499="사용자항목17",#REF!, 0)</f>
        <v>0</v>
      </c>
      <c r="AK499">
        <f>IF(G499="사용자항목18",#REF!, 0)</f>
        <v>0</v>
      </c>
      <c r="AL499">
        <f>IF(G499="사용자항목19",#REF!, 0)</f>
        <v>0</v>
      </c>
    </row>
    <row r="500" spans="1:38" ht="23.1" customHeight="1" x14ac:dyDescent="0.3">
      <c r="A500" s="5" t="s">
        <v>353</v>
      </c>
      <c r="B500" s="5" t="s">
        <v>343</v>
      </c>
      <c r="C500" s="7" t="s">
        <v>387</v>
      </c>
      <c r="D500" s="8">
        <v>1</v>
      </c>
      <c r="F500" t="str">
        <f>""</f>
        <v/>
      </c>
      <c r="G500" s="1" t="s">
        <v>87</v>
      </c>
      <c r="H500">
        <v>1</v>
      </c>
      <c r="I500" t="e">
        <f>IF(G500="기계경비",#REF!, 0)</f>
        <v>#REF!</v>
      </c>
      <c r="J500">
        <f>IF(G500="운반비",#REF!, 0)</f>
        <v>0</v>
      </c>
      <c r="K500">
        <f>IF(G500="작업부산물",#REF!, 0)</f>
        <v>0</v>
      </c>
      <c r="L500">
        <f>IF(G500="관급",#REF!, 0)</f>
        <v>0</v>
      </c>
      <c r="M500">
        <f>IF(G500="외주비",#REF!, 0)</f>
        <v>0</v>
      </c>
      <c r="N500">
        <f>IF(G500="장비비",#REF!, 0)</f>
        <v>0</v>
      </c>
      <c r="O500">
        <f>IF(G500="폐기물처리비",#REF!, 0)</f>
        <v>0</v>
      </c>
      <c r="P500">
        <f>IF(G500="가설비",#REF!, 0)</f>
        <v>0</v>
      </c>
      <c r="Q500">
        <f>IF(G500="잡비제외분",#REF!, 0)</f>
        <v>0</v>
      </c>
      <c r="R500">
        <f>IF(G500="사급자재대",#REF!, 0)</f>
        <v>0</v>
      </c>
      <c r="S500">
        <f>IF(G500="관급자재대",#REF!, 0)</f>
        <v>0</v>
      </c>
      <c r="T500">
        <f>IF(G500="관급자 관급 자재대",#REF!, 0)</f>
        <v>0</v>
      </c>
      <c r="U500">
        <f>IF(G500="사용자항목2",#REF!, 0)</f>
        <v>0</v>
      </c>
      <c r="V500">
        <f>IF(G500="안전관리비",#REF!, 0)</f>
        <v>0</v>
      </c>
      <c r="W500">
        <f>IF(G500="품질관리비",#REF!, 0)</f>
        <v>0</v>
      </c>
      <c r="X500">
        <f>IF(G500="작업부산물(철거해체)",#REF!, 0)</f>
        <v>0</v>
      </c>
      <c r="Y500">
        <f>IF(G500="사용자항목6",#REF!, 0)</f>
        <v>0</v>
      </c>
      <c r="Z500">
        <f>IF(G500="사용자항목7",#REF!, 0)</f>
        <v>0</v>
      </c>
      <c r="AA500">
        <f>IF(G500="사용자항목8",#REF!, 0)</f>
        <v>0</v>
      </c>
      <c r="AB500">
        <f>IF(G500="사용자항목9",#REF!, 0)</f>
        <v>0</v>
      </c>
      <c r="AC500">
        <f>IF(G500="사용자항목10",#REF!, 0)</f>
        <v>0</v>
      </c>
      <c r="AD500">
        <f>IF(G500="사용자항목11",#REF!, 0)</f>
        <v>0</v>
      </c>
      <c r="AE500">
        <f>IF(G500="사용자항목12",#REF!, 0)</f>
        <v>0</v>
      </c>
      <c r="AF500">
        <f>IF(G500="사용자항목13",#REF!, 0)</f>
        <v>0</v>
      </c>
      <c r="AG500">
        <f>IF(G500="사용자항목14",#REF!, 0)</f>
        <v>0</v>
      </c>
      <c r="AH500">
        <f>IF(G500="사용자항목15",#REF!, 0)</f>
        <v>0</v>
      </c>
      <c r="AI500">
        <f>IF(G500="사용자항목16",#REF!, 0)</f>
        <v>0</v>
      </c>
      <c r="AJ500">
        <f>IF(G500="사용자항목17",#REF!, 0)</f>
        <v>0</v>
      </c>
      <c r="AK500">
        <f>IF(G500="사용자항목18",#REF!, 0)</f>
        <v>0</v>
      </c>
      <c r="AL500">
        <f>IF(G500="사용자항목19",#REF!, 0)</f>
        <v>0</v>
      </c>
    </row>
    <row r="501" spans="1:38" ht="23.1" customHeight="1" x14ac:dyDescent="0.3">
      <c r="A501" s="5" t="s">
        <v>353</v>
      </c>
      <c r="B501" s="5" t="s">
        <v>344</v>
      </c>
      <c r="C501" s="7" t="s">
        <v>387</v>
      </c>
      <c r="D501" s="8">
        <v>1</v>
      </c>
      <c r="F501" t="str">
        <f>""</f>
        <v/>
      </c>
      <c r="G501" s="1" t="s">
        <v>87</v>
      </c>
      <c r="H501">
        <v>1</v>
      </c>
      <c r="I501" t="e">
        <f>IF(G501="기계경비",#REF!, 0)</f>
        <v>#REF!</v>
      </c>
      <c r="J501">
        <f>IF(G501="운반비",#REF!, 0)</f>
        <v>0</v>
      </c>
      <c r="K501">
        <f>IF(G501="작업부산물",#REF!, 0)</f>
        <v>0</v>
      </c>
      <c r="L501">
        <f>IF(G501="관급",#REF!, 0)</f>
        <v>0</v>
      </c>
      <c r="M501">
        <f>IF(G501="외주비",#REF!, 0)</f>
        <v>0</v>
      </c>
      <c r="N501">
        <f>IF(G501="장비비",#REF!, 0)</f>
        <v>0</v>
      </c>
      <c r="O501">
        <f>IF(G501="폐기물처리비",#REF!, 0)</f>
        <v>0</v>
      </c>
      <c r="P501">
        <f>IF(G501="가설비",#REF!, 0)</f>
        <v>0</v>
      </c>
      <c r="Q501">
        <f>IF(G501="잡비제외분",#REF!, 0)</f>
        <v>0</v>
      </c>
      <c r="R501">
        <f>IF(G501="사급자재대",#REF!, 0)</f>
        <v>0</v>
      </c>
      <c r="S501">
        <f>IF(G501="관급자재대",#REF!, 0)</f>
        <v>0</v>
      </c>
      <c r="T501">
        <f>IF(G501="관급자 관급 자재대",#REF!, 0)</f>
        <v>0</v>
      </c>
      <c r="U501">
        <f>IF(G501="사용자항목2",#REF!, 0)</f>
        <v>0</v>
      </c>
      <c r="V501">
        <f>IF(G501="안전관리비",#REF!, 0)</f>
        <v>0</v>
      </c>
      <c r="W501">
        <f>IF(G501="품질관리비",#REF!, 0)</f>
        <v>0</v>
      </c>
      <c r="X501">
        <f>IF(G501="작업부산물(철거해체)",#REF!, 0)</f>
        <v>0</v>
      </c>
      <c r="Y501">
        <f>IF(G501="사용자항목6",#REF!, 0)</f>
        <v>0</v>
      </c>
      <c r="Z501">
        <f>IF(G501="사용자항목7",#REF!, 0)</f>
        <v>0</v>
      </c>
      <c r="AA501">
        <f>IF(G501="사용자항목8",#REF!, 0)</f>
        <v>0</v>
      </c>
      <c r="AB501">
        <f>IF(G501="사용자항목9",#REF!, 0)</f>
        <v>0</v>
      </c>
      <c r="AC501">
        <f>IF(G501="사용자항목10",#REF!, 0)</f>
        <v>0</v>
      </c>
      <c r="AD501">
        <f>IF(G501="사용자항목11",#REF!, 0)</f>
        <v>0</v>
      </c>
      <c r="AE501">
        <f>IF(G501="사용자항목12",#REF!, 0)</f>
        <v>0</v>
      </c>
      <c r="AF501">
        <f>IF(G501="사용자항목13",#REF!, 0)</f>
        <v>0</v>
      </c>
      <c r="AG501">
        <f>IF(G501="사용자항목14",#REF!, 0)</f>
        <v>0</v>
      </c>
      <c r="AH501">
        <f>IF(G501="사용자항목15",#REF!, 0)</f>
        <v>0</v>
      </c>
      <c r="AI501">
        <f>IF(G501="사용자항목16",#REF!, 0)</f>
        <v>0</v>
      </c>
      <c r="AJ501">
        <f>IF(G501="사용자항목17",#REF!, 0)</f>
        <v>0</v>
      </c>
      <c r="AK501">
        <f>IF(G501="사용자항목18",#REF!, 0)</f>
        <v>0</v>
      </c>
      <c r="AL501">
        <f>IF(G501="사용자항목19",#REF!, 0)</f>
        <v>0</v>
      </c>
    </row>
    <row r="502" spans="1:38" ht="23.1" customHeight="1" x14ac:dyDescent="0.3">
      <c r="A502" s="5" t="s">
        <v>354</v>
      </c>
      <c r="B502" s="5" t="s">
        <v>342</v>
      </c>
      <c r="C502" s="7" t="s">
        <v>387</v>
      </c>
      <c r="D502" s="8">
        <v>4</v>
      </c>
      <c r="F502" t="str">
        <f>""</f>
        <v/>
      </c>
      <c r="G502" s="1" t="s">
        <v>87</v>
      </c>
      <c r="H502">
        <v>1</v>
      </c>
      <c r="I502" t="e">
        <f>IF(G502="기계경비",#REF!, 0)</f>
        <v>#REF!</v>
      </c>
      <c r="J502">
        <f>IF(G502="운반비",#REF!, 0)</f>
        <v>0</v>
      </c>
      <c r="K502">
        <f>IF(G502="작업부산물",#REF!, 0)</f>
        <v>0</v>
      </c>
      <c r="L502">
        <f>IF(G502="관급",#REF!, 0)</f>
        <v>0</v>
      </c>
      <c r="M502">
        <f>IF(G502="외주비",#REF!, 0)</f>
        <v>0</v>
      </c>
      <c r="N502">
        <f>IF(G502="장비비",#REF!, 0)</f>
        <v>0</v>
      </c>
      <c r="O502">
        <f>IF(G502="폐기물처리비",#REF!, 0)</f>
        <v>0</v>
      </c>
      <c r="P502">
        <f>IF(G502="가설비",#REF!, 0)</f>
        <v>0</v>
      </c>
      <c r="Q502">
        <f>IF(G502="잡비제외분",#REF!, 0)</f>
        <v>0</v>
      </c>
      <c r="R502">
        <f>IF(G502="사급자재대",#REF!, 0)</f>
        <v>0</v>
      </c>
      <c r="S502">
        <f>IF(G502="관급자재대",#REF!, 0)</f>
        <v>0</v>
      </c>
      <c r="T502">
        <f>IF(G502="관급자 관급 자재대",#REF!, 0)</f>
        <v>0</v>
      </c>
      <c r="U502">
        <f>IF(G502="사용자항목2",#REF!, 0)</f>
        <v>0</v>
      </c>
      <c r="V502">
        <f>IF(G502="안전관리비",#REF!, 0)</f>
        <v>0</v>
      </c>
      <c r="W502">
        <f>IF(G502="품질관리비",#REF!, 0)</f>
        <v>0</v>
      </c>
      <c r="X502">
        <f>IF(G502="작업부산물(철거해체)",#REF!, 0)</f>
        <v>0</v>
      </c>
      <c r="Y502">
        <f>IF(G502="사용자항목6",#REF!, 0)</f>
        <v>0</v>
      </c>
      <c r="Z502">
        <f>IF(G502="사용자항목7",#REF!, 0)</f>
        <v>0</v>
      </c>
      <c r="AA502">
        <f>IF(G502="사용자항목8",#REF!, 0)</f>
        <v>0</v>
      </c>
      <c r="AB502">
        <f>IF(G502="사용자항목9",#REF!, 0)</f>
        <v>0</v>
      </c>
      <c r="AC502">
        <f>IF(G502="사용자항목10",#REF!, 0)</f>
        <v>0</v>
      </c>
      <c r="AD502">
        <f>IF(G502="사용자항목11",#REF!, 0)</f>
        <v>0</v>
      </c>
      <c r="AE502">
        <f>IF(G502="사용자항목12",#REF!, 0)</f>
        <v>0</v>
      </c>
      <c r="AF502">
        <f>IF(G502="사용자항목13",#REF!, 0)</f>
        <v>0</v>
      </c>
      <c r="AG502">
        <f>IF(G502="사용자항목14",#REF!, 0)</f>
        <v>0</v>
      </c>
      <c r="AH502">
        <f>IF(G502="사용자항목15",#REF!, 0)</f>
        <v>0</v>
      </c>
      <c r="AI502">
        <f>IF(G502="사용자항목16",#REF!, 0)</f>
        <v>0</v>
      </c>
      <c r="AJ502">
        <f>IF(G502="사용자항목17",#REF!, 0)</f>
        <v>0</v>
      </c>
      <c r="AK502">
        <f>IF(G502="사용자항목18",#REF!, 0)</f>
        <v>0</v>
      </c>
      <c r="AL502">
        <f>IF(G502="사용자항목19",#REF!, 0)</f>
        <v>0</v>
      </c>
    </row>
    <row r="503" spans="1:38" ht="23.1" customHeight="1" x14ac:dyDescent="0.3">
      <c r="A503" s="5" t="s">
        <v>354</v>
      </c>
      <c r="B503" s="5" t="s">
        <v>343</v>
      </c>
      <c r="C503" s="7" t="s">
        <v>387</v>
      </c>
      <c r="D503" s="8">
        <v>8</v>
      </c>
      <c r="F503" t="str">
        <f>""</f>
        <v/>
      </c>
      <c r="G503" s="1" t="s">
        <v>87</v>
      </c>
      <c r="H503">
        <v>1</v>
      </c>
      <c r="I503" t="e">
        <f>IF(G503="기계경비",#REF!, 0)</f>
        <v>#REF!</v>
      </c>
      <c r="J503">
        <f>IF(G503="운반비",#REF!, 0)</f>
        <v>0</v>
      </c>
      <c r="K503">
        <f>IF(G503="작업부산물",#REF!, 0)</f>
        <v>0</v>
      </c>
      <c r="L503">
        <f>IF(G503="관급",#REF!, 0)</f>
        <v>0</v>
      </c>
      <c r="M503">
        <f>IF(G503="외주비",#REF!, 0)</f>
        <v>0</v>
      </c>
      <c r="N503">
        <f>IF(G503="장비비",#REF!, 0)</f>
        <v>0</v>
      </c>
      <c r="O503">
        <f>IF(G503="폐기물처리비",#REF!, 0)</f>
        <v>0</v>
      </c>
      <c r="P503">
        <f>IF(G503="가설비",#REF!, 0)</f>
        <v>0</v>
      </c>
      <c r="Q503">
        <f>IF(G503="잡비제외분",#REF!, 0)</f>
        <v>0</v>
      </c>
      <c r="R503">
        <f>IF(G503="사급자재대",#REF!, 0)</f>
        <v>0</v>
      </c>
      <c r="S503">
        <f>IF(G503="관급자재대",#REF!, 0)</f>
        <v>0</v>
      </c>
      <c r="T503">
        <f>IF(G503="관급자 관급 자재대",#REF!, 0)</f>
        <v>0</v>
      </c>
      <c r="U503">
        <f>IF(G503="사용자항목2",#REF!, 0)</f>
        <v>0</v>
      </c>
      <c r="V503">
        <f>IF(G503="안전관리비",#REF!, 0)</f>
        <v>0</v>
      </c>
      <c r="W503">
        <f>IF(G503="품질관리비",#REF!, 0)</f>
        <v>0</v>
      </c>
      <c r="X503">
        <f>IF(G503="작업부산물(철거해체)",#REF!, 0)</f>
        <v>0</v>
      </c>
      <c r="Y503">
        <f>IF(G503="사용자항목6",#REF!, 0)</f>
        <v>0</v>
      </c>
      <c r="Z503">
        <f>IF(G503="사용자항목7",#REF!, 0)</f>
        <v>0</v>
      </c>
      <c r="AA503">
        <f>IF(G503="사용자항목8",#REF!, 0)</f>
        <v>0</v>
      </c>
      <c r="AB503">
        <f>IF(G503="사용자항목9",#REF!, 0)</f>
        <v>0</v>
      </c>
      <c r="AC503">
        <f>IF(G503="사용자항목10",#REF!, 0)</f>
        <v>0</v>
      </c>
      <c r="AD503">
        <f>IF(G503="사용자항목11",#REF!, 0)</f>
        <v>0</v>
      </c>
      <c r="AE503">
        <f>IF(G503="사용자항목12",#REF!, 0)</f>
        <v>0</v>
      </c>
      <c r="AF503">
        <f>IF(G503="사용자항목13",#REF!, 0)</f>
        <v>0</v>
      </c>
      <c r="AG503">
        <f>IF(G503="사용자항목14",#REF!, 0)</f>
        <v>0</v>
      </c>
      <c r="AH503">
        <f>IF(G503="사용자항목15",#REF!, 0)</f>
        <v>0</v>
      </c>
      <c r="AI503">
        <f>IF(G503="사용자항목16",#REF!, 0)</f>
        <v>0</v>
      </c>
      <c r="AJ503">
        <f>IF(G503="사용자항목17",#REF!, 0)</f>
        <v>0</v>
      </c>
      <c r="AK503">
        <f>IF(G503="사용자항목18",#REF!, 0)</f>
        <v>0</v>
      </c>
      <c r="AL503">
        <f>IF(G503="사용자항목19",#REF!, 0)</f>
        <v>0</v>
      </c>
    </row>
    <row r="504" spans="1:38" ht="23.1" customHeight="1" x14ac:dyDescent="0.3">
      <c r="A504" s="5" t="s">
        <v>354</v>
      </c>
      <c r="B504" s="5" t="s">
        <v>344</v>
      </c>
      <c r="C504" s="7" t="s">
        <v>387</v>
      </c>
      <c r="D504" s="8">
        <v>8</v>
      </c>
      <c r="F504" t="str">
        <f>""</f>
        <v/>
      </c>
      <c r="G504" s="1" t="s">
        <v>87</v>
      </c>
      <c r="H504">
        <v>1</v>
      </c>
      <c r="I504" t="e">
        <f>IF(G504="기계경비",#REF!, 0)</f>
        <v>#REF!</v>
      </c>
      <c r="J504">
        <f>IF(G504="운반비",#REF!, 0)</f>
        <v>0</v>
      </c>
      <c r="K504">
        <f>IF(G504="작업부산물",#REF!, 0)</f>
        <v>0</v>
      </c>
      <c r="L504">
        <f>IF(G504="관급",#REF!, 0)</f>
        <v>0</v>
      </c>
      <c r="M504">
        <f>IF(G504="외주비",#REF!, 0)</f>
        <v>0</v>
      </c>
      <c r="N504">
        <f>IF(G504="장비비",#REF!, 0)</f>
        <v>0</v>
      </c>
      <c r="O504">
        <f>IF(G504="폐기물처리비",#REF!, 0)</f>
        <v>0</v>
      </c>
      <c r="P504">
        <f>IF(G504="가설비",#REF!, 0)</f>
        <v>0</v>
      </c>
      <c r="Q504">
        <f>IF(G504="잡비제외분",#REF!, 0)</f>
        <v>0</v>
      </c>
      <c r="R504">
        <f>IF(G504="사급자재대",#REF!, 0)</f>
        <v>0</v>
      </c>
      <c r="S504">
        <f>IF(G504="관급자재대",#REF!, 0)</f>
        <v>0</v>
      </c>
      <c r="T504">
        <f>IF(G504="관급자 관급 자재대",#REF!, 0)</f>
        <v>0</v>
      </c>
      <c r="U504">
        <f>IF(G504="사용자항목2",#REF!, 0)</f>
        <v>0</v>
      </c>
      <c r="V504">
        <f>IF(G504="안전관리비",#REF!, 0)</f>
        <v>0</v>
      </c>
      <c r="W504">
        <f>IF(G504="품질관리비",#REF!, 0)</f>
        <v>0</v>
      </c>
      <c r="X504">
        <f>IF(G504="작업부산물(철거해체)",#REF!, 0)</f>
        <v>0</v>
      </c>
      <c r="Y504">
        <f>IF(G504="사용자항목6",#REF!, 0)</f>
        <v>0</v>
      </c>
      <c r="Z504">
        <f>IF(G504="사용자항목7",#REF!, 0)</f>
        <v>0</v>
      </c>
      <c r="AA504">
        <f>IF(G504="사용자항목8",#REF!, 0)</f>
        <v>0</v>
      </c>
      <c r="AB504">
        <f>IF(G504="사용자항목9",#REF!, 0)</f>
        <v>0</v>
      </c>
      <c r="AC504">
        <f>IF(G504="사용자항목10",#REF!, 0)</f>
        <v>0</v>
      </c>
      <c r="AD504">
        <f>IF(G504="사용자항목11",#REF!, 0)</f>
        <v>0</v>
      </c>
      <c r="AE504">
        <f>IF(G504="사용자항목12",#REF!, 0)</f>
        <v>0</v>
      </c>
      <c r="AF504">
        <f>IF(G504="사용자항목13",#REF!, 0)</f>
        <v>0</v>
      </c>
      <c r="AG504">
        <f>IF(G504="사용자항목14",#REF!, 0)</f>
        <v>0</v>
      </c>
      <c r="AH504">
        <f>IF(G504="사용자항목15",#REF!, 0)</f>
        <v>0</v>
      </c>
      <c r="AI504">
        <f>IF(G504="사용자항목16",#REF!, 0)</f>
        <v>0</v>
      </c>
      <c r="AJ504">
        <f>IF(G504="사용자항목17",#REF!, 0)</f>
        <v>0</v>
      </c>
      <c r="AK504">
        <f>IF(G504="사용자항목18",#REF!, 0)</f>
        <v>0</v>
      </c>
      <c r="AL504">
        <f>IF(G504="사용자항목19",#REF!, 0)</f>
        <v>0</v>
      </c>
    </row>
    <row r="505" spans="1:38" ht="23.1" customHeight="1" x14ac:dyDescent="0.3">
      <c r="A505" s="5" t="s">
        <v>369</v>
      </c>
      <c r="B505" s="5" t="s">
        <v>370</v>
      </c>
      <c r="C505" s="7" t="s">
        <v>386</v>
      </c>
      <c r="D505" s="8">
        <v>8</v>
      </c>
      <c r="F505" t="str">
        <f>""</f>
        <v/>
      </c>
      <c r="G505" s="1" t="s">
        <v>87</v>
      </c>
      <c r="H505">
        <v>1</v>
      </c>
      <c r="I505" t="e">
        <f>IF(G505="기계경비",#REF!, 0)</f>
        <v>#REF!</v>
      </c>
      <c r="J505">
        <f>IF(G505="운반비",#REF!, 0)</f>
        <v>0</v>
      </c>
      <c r="K505">
        <f>IF(G505="작업부산물",#REF!, 0)</f>
        <v>0</v>
      </c>
      <c r="L505">
        <f>IF(G505="관급",#REF!, 0)</f>
        <v>0</v>
      </c>
      <c r="M505">
        <f>IF(G505="외주비",#REF!, 0)</f>
        <v>0</v>
      </c>
      <c r="N505">
        <f>IF(G505="장비비",#REF!, 0)</f>
        <v>0</v>
      </c>
      <c r="O505">
        <f>IF(G505="폐기물처리비",#REF!, 0)</f>
        <v>0</v>
      </c>
      <c r="P505">
        <f>IF(G505="가설비",#REF!, 0)</f>
        <v>0</v>
      </c>
      <c r="Q505">
        <f>IF(G505="잡비제외분",#REF!, 0)</f>
        <v>0</v>
      </c>
      <c r="R505">
        <f>IF(G505="사급자재대",#REF!, 0)</f>
        <v>0</v>
      </c>
      <c r="S505">
        <f>IF(G505="관급자재대",#REF!, 0)</f>
        <v>0</v>
      </c>
      <c r="T505">
        <f>IF(G505="관급자 관급 자재대",#REF!, 0)</f>
        <v>0</v>
      </c>
      <c r="U505">
        <f>IF(G505="사용자항목2",#REF!, 0)</f>
        <v>0</v>
      </c>
      <c r="V505">
        <f>IF(G505="안전관리비",#REF!, 0)</f>
        <v>0</v>
      </c>
      <c r="W505">
        <f>IF(G505="품질관리비",#REF!, 0)</f>
        <v>0</v>
      </c>
      <c r="X505">
        <f>IF(G505="작업부산물(철거해체)",#REF!, 0)</f>
        <v>0</v>
      </c>
      <c r="Y505">
        <f>IF(G505="사용자항목6",#REF!, 0)</f>
        <v>0</v>
      </c>
      <c r="Z505">
        <f>IF(G505="사용자항목7",#REF!, 0)</f>
        <v>0</v>
      </c>
      <c r="AA505">
        <f>IF(G505="사용자항목8",#REF!, 0)</f>
        <v>0</v>
      </c>
      <c r="AB505">
        <f>IF(G505="사용자항목9",#REF!, 0)</f>
        <v>0</v>
      </c>
      <c r="AC505">
        <f>IF(G505="사용자항목10",#REF!, 0)</f>
        <v>0</v>
      </c>
      <c r="AD505">
        <f>IF(G505="사용자항목11",#REF!, 0)</f>
        <v>0</v>
      </c>
      <c r="AE505">
        <f>IF(G505="사용자항목12",#REF!, 0)</f>
        <v>0</v>
      </c>
      <c r="AF505">
        <f>IF(G505="사용자항목13",#REF!, 0)</f>
        <v>0</v>
      </c>
      <c r="AG505">
        <f>IF(G505="사용자항목14",#REF!, 0)</f>
        <v>0</v>
      </c>
      <c r="AH505">
        <f>IF(G505="사용자항목15",#REF!, 0)</f>
        <v>0</v>
      </c>
      <c r="AI505">
        <f>IF(G505="사용자항목16",#REF!, 0)</f>
        <v>0</v>
      </c>
      <c r="AJ505">
        <f>IF(G505="사용자항목17",#REF!, 0)</f>
        <v>0</v>
      </c>
      <c r="AK505">
        <f>IF(G505="사용자항목18",#REF!, 0)</f>
        <v>0</v>
      </c>
      <c r="AL505">
        <f>IF(G505="사용자항목19",#REF!, 0)</f>
        <v>0</v>
      </c>
    </row>
    <row r="506" spans="1:38" ht="23.1" customHeight="1" x14ac:dyDescent="0.3">
      <c r="A506" s="5" t="s">
        <v>356</v>
      </c>
      <c r="B506" s="5" t="s">
        <v>342</v>
      </c>
      <c r="C506" s="7" t="s">
        <v>387</v>
      </c>
      <c r="D506" s="8">
        <v>2</v>
      </c>
      <c r="F506" t="str">
        <f>""</f>
        <v/>
      </c>
      <c r="G506" s="1" t="s">
        <v>87</v>
      </c>
      <c r="H506">
        <v>1</v>
      </c>
      <c r="I506" t="e">
        <f>IF(G506="기계경비",#REF!, 0)</f>
        <v>#REF!</v>
      </c>
      <c r="J506">
        <f>IF(G506="운반비",#REF!, 0)</f>
        <v>0</v>
      </c>
      <c r="K506">
        <f>IF(G506="작업부산물",#REF!, 0)</f>
        <v>0</v>
      </c>
      <c r="L506">
        <f>IF(G506="관급",#REF!, 0)</f>
        <v>0</v>
      </c>
      <c r="M506">
        <f>IF(G506="외주비",#REF!, 0)</f>
        <v>0</v>
      </c>
      <c r="N506">
        <f>IF(G506="장비비",#REF!, 0)</f>
        <v>0</v>
      </c>
      <c r="O506">
        <f>IF(G506="폐기물처리비",#REF!, 0)</f>
        <v>0</v>
      </c>
      <c r="P506">
        <f>IF(G506="가설비",#REF!, 0)</f>
        <v>0</v>
      </c>
      <c r="Q506">
        <f>IF(G506="잡비제외분",#REF!, 0)</f>
        <v>0</v>
      </c>
      <c r="R506">
        <f>IF(G506="사급자재대",#REF!, 0)</f>
        <v>0</v>
      </c>
      <c r="S506">
        <f>IF(G506="관급자재대",#REF!, 0)</f>
        <v>0</v>
      </c>
      <c r="T506">
        <f>IF(G506="관급자 관급 자재대",#REF!, 0)</f>
        <v>0</v>
      </c>
      <c r="U506">
        <f>IF(G506="사용자항목2",#REF!, 0)</f>
        <v>0</v>
      </c>
      <c r="V506">
        <f>IF(G506="안전관리비",#REF!, 0)</f>
        <v>0</v>
      </c>
      <c r="W506">
        <f>IF(G506="품질관리비",#REF!, 0)</f>
        <v>0</v>
      </c>
      <c r="X506">
        <f>IF(G506="작업부산물(철거해체)",#REF!, 0)</f>
        <v>0</v>
      </c>
      <c r="Y506">
        <f>IF(G506="사용자항목6",#REF!, 0)</f>
        <v>0</v>
      </c>
      <c r="Z506">
        <f>IF(G506="사용자항목7",#REF!, 0)</f>
        <v>0</v>
      </c>
      <c r="AA506">
        <f>IF(G506="사용자항목8",#REF!, 0)</f>
        <v>0</v>
      </c>
      <c r="AB506">
        <f>IF(G506="사용자항목9",#REF!, 0)</f>
        <v>0</v>
      </c>
      <c r="AC506">
        <f>IF(G506="사용자항목10",#REF!, 0)</f>
        <v>0</v>
      </c>
      <c r="AD506">
        <f>IF(G506="사용자항목11",#REF!, 0)</f>
        <v>0</v>
      </c>
      <c r="AE506">
        <f>IF(G506="사용자항목12",#REF!, 0)</f>
        <v>0</v>
      </c>
      <c r="AF506">
        <f>IF(G506="사용자항목13",#REF!, 0)</f>
        <v>0</v>
      </c>
      <c r="AG506">
        <f>IF(G506="사용자항목14",#REF!, 0)</f>
        <v>0</v>
      </c>
      <c r="AH506">
        <f>IF(G506="사용자항목15",#REF!, 0)</f>
        <v>0</v>
      </c>
      <c r="AI506">
        <f>IF(G506="사용자항목16",#REF!, 0)</f>
        <v>0</v>
      </c>
      <c r="AJ506">
        <f>IF(G506="사용자항목17",#REF!, 0)</f>
        <v>0</v>
      </c>
      <c r="AK506">
        <f>IF(G506="사용자항목18",#REF!, 0)</f>
        <v>0</v>
      </c>
      <c r="AL506">
        <f>IF(G506="사용자항목19",#REF!, 0)</f>
        <v>0</v>
      </c>
    </row>
    <row r="507" spans="1:38" ht="23.1" customHeight="1" x14ac:dyDescent="0.3">
      <c r="A507" s="5" t="s">
        <v>356</v>
      </c>
      <c r="B507" s="5" t="s">
        <v>343</v>
      </c>
      <c r="C507" s="7" t="s">
        <v>387</v>
      </c>
      <c r="D507" s="8">
        <v>6</v>
      </c>
      <c r="F507" t="str">
        <f>""</f>
        <v/>
      </c>
      <c r="G507" s="1" t="s">
        <v>87</v>
      </c>
      <c r="H507">
        <v>1</v>
      </c>
      <c r="I507" t="e">
        <f>IF(G507="기계경비",#REF!, 0)</f>
        <v>#REF!</v>
      </c>
      <c r="J507">
        <f>IF(G507="운반비",#REF!, 0)</f>
        <v>0</v>
      </c>
      <c r="K507">
        <f>IF(G507="작업부산물",#REF!, 0)</f>
        <v>0</v>
      </c>
      <c r="L507">
        <f>IF(G507="관급",#REF!, 0)</f>
        <v>0</v>
      </c>
      <c r="M507">
        <f>IF(G507="외주비",#REF!, 0)</f>
        <v>0</v>
      </c>
      <c r="N507">
        <f>IF(G507="장비비",#REF!, 0)</f>
        <v>0</v>
      </c>
      <c r="O507">
        <f>IF(G507="폐기물처리비",#REF!, 0)</f>
        <v>0</v>
      </c>
      <c r="P507">
        <f>IF(G507="가설비",#REF!, 0)</f>
        <v>0</v>
      </c>
      <c r="Q507">
        <f>IF(G507="잡비제외분",#REF!, 0)</f>
        <v>0</v>
      </c>
      <c r="R507">
        <f>IF(G507="사급자재대",#REF!, 0)</f>
        <v>0</v>
      </c>
      <c r="S507">
        <f>IF(G507="관급자재대",#REF!, 0)</f>
        <v>0</v>
      </c>
      <c r="T507">
        <f>IF(G507="관급자 관급 자재대",#REF!, 0)</f>
        <v>0</v>
      </c>
      <c r="U507">
        <f>IF(G507="사용자항목2",#REF!, 0)</f>
        <v>0</v>
      </c>
      <c r="V507">
        <f>IF(G507="안전관리비",#REF!, 0)</f>
        <v>0</v>
      </c>
      <c r="W507">
        <f>IF(G507="품질관리비",#REF!, 0)</f>
        <v>0</v>
      </c>
      <c r="X507">
        <f>IF(G507="작업부산물(철거해체)",#REF!, 0)</f>
        <v>0</v>
      </c>
      <c r="Y507">
        <f>IF(G507="사용자항목6",#REF!, 0)</f>
        <v>0</v>
      </c>
      <c r="Z507">
        <f>IF(G507="사용자항목7",#REF!, 0)</f>
        <v>0</v>
      </c>
      <c r="AA507">
        <f>IF(G507="사용자항목8",#REF!, 0)</f>
        <v>0</v>
      </c>
      <c r="AB507">
        <f>IF(G507="사용자항목9",#REF!, 0)</f>
        <v>0</v>
      </c>
      <c r="AC507">
        <f>IF(G507="사용자항목10",#REF!, 0)</f>
        <v>0</v>
      </c>
      <c r="AD507">
        <f>IF(G507="사용자항목11",#REF!, 0)</f>
        <v>0</v>
      </c>
      <c r="AE507">
        <f>IF(G507="사용자항목12",#REF!, 0)</f>
        <v>0</v>
      </c>
      <c r="AF507">
        <f>IF(G507="사용자항목13",#REF!, 0)</f>
        <v>0</v>
      </c>
      <c r="AG507">
        <f>IF(G507="사용자항목14",#REF!, 0)</f>
        <v>0</v>
      </c>
      <c r="AH507">
        <f>IF(G507="사용자항목15",#REF!, 0)</f>
        <v>0</v>
      </c>
      <c r="AI507">
        <f>IF(G507="사용자항목16",#REF!, 0)</f>
        <v>0</v>
      </c>
      <c r="AJ507">
        <f>IF(G507="사용자항목17",#REF!, 0)</f>
        <v>0</v>
      </c>
      <c r="AK507">
        <f>IF(G507="사용자항목18",#REF!, 0)</f>
        <v>0</v>
      </c>
      <c r="AL507">
        <f>IF(G507="사용자항목19",#REF!, 0)</f>
        <v>0</v>
      </c>
    </row>
    <row r="508" spans="1:38" ht="23.1" customHeight="1" x14ac:dyDescent="0.3">
      <c r="A508" s="5" t="s">
        <v>392</v>
      </c>
      <c r="B508" s="5" t="s">
        <v>343</v>
      </c>
      <c r="C508" s="7" t="s">
        <v>387</v>
      </c>
      <c r="D508" s="8">
        <v>2</v>
      </c>
      <c r="F508" t="str">
        <f>""</f>
        <v/>
      </c>
      <c r="G508" s="1" t="s">
        <v>87</v>
      </c>
      <c r="H508">
        <v>1</v>
      </c>
      <c r="I508" t="e">
        <f>IF(G508="기계경비",#REF!, 0)</f>
        <v>#REF!</v>
      </c>
      <c r="J508">
        <f>IF(G508="운반비",#REF!, 0)</f>
        <v>0</v>
      </c>
      <c r="K508">
        <f>IF(G508="작업부산물",#REF!, 0)</f>
        <v>0</v>
      </c>
      <c r="L508">
        <f>IF(G508="관급",#REF!, 0)</f>
        <v>0</v>
      </c>
      <c r="M508">
        <f>IF(G508="외주비",#REF!, 0)</f>
        <v>0</v>
      </c>
      <c r="N508">
        <f>IF(G508="장비비",#REF!, 0)</f>
        <v>0</v>
      </c>
      <c r="O508">
        <f>IF(G508="폐기물처리비",#REF!, 0)</f>
        <v>0</v>
      </c>
      <c r="P508">
        <f>IF(G508="가설비",#REF!, 0)</f>
        <v>0</v>
      </c>
      <c r="Q508">
        <f>IF(G508="잡비제외분",#REF!, 0)</f>
        <v>0</v>
      </c>
      <c r="R508">
        <f>IF(G508="사급자재대",#REF!, 0)</f>
        <v>0</v>
      </c>
      <c r="S508">
        <f>IF(G508="관급자재대",#REF!, 0)</f>
        <v>0</v>
      </c>
      <c r="T508">
        <f>IF(G508="관급자 관급 자재대",#REF!, 0)</f>
        <v>0</v>
      </c>
      <c r="U508">
        <f>IF(G508="사용자항목2",#REF!, 0)</f>
        <v>0</v>
      </c>
      <c r="V508">
        <f>IF(G508="안전관리비",#REF!, 0)</f>
        <v>0</v>
      </c>
      <c r="W508">
        <f>IF(G508="품질관리비",#REF!, 0)</f>
        <v>0</v>
      </c>
      <c r="X508">
        <f>IF(G508="작업부산물(철거해체)",#REF!, 0)</f>
        <v>0</v>
      </c>
      <c r="Y508">
        <f>IF(G508="사용자항목6",#REF!, 0)</f>
        <v>0</v>
      </c>
      <c r="Z508">
        <f>IF(G508="사용자항목7",#REF!, 0)</f>
        <v>0</v>
      </c>
      <c r="AA508">
        <f>IF(G508="사용자항목8",#REF!, 0)</f>
        <v>0</v>
      </c>
      <c r="AB508">
        <f>IF(G508="사용자항목9",#REF!, 0)</f>
        <v>0</v>
      </c>
      <c r="AC508">
        <f>IF(G508="사용자항목10",#REF!, 0)</f>
        <v>0</v>
      </c>
      <c r="AD508">
        <f>IF(G508="사용자항목11",#REF!, 0)</f>
        <v>0</v>
      </c>
      <c r="AE508">
        <f>IF(G508="사용자항목12",#REF!, 0)</f>
        <v>0</v>
      </c>
      <c r="AF508">
        <f>IF(G508="사용자항목13",#REF!, 0)</f>
        <v>0</v>
      </c>
      <c r="AG508">
        <f>IF(G508="사용자항목14",#REF!, 0)</f>
        <v>0</v>
      </c>
      <c r="AH508">
        <f>IF(G508="사용자항목15",#REF!, 0)</f>
        <v>0</v>
      </c>
      <c r="AI508">
        <f>IF(G508="사용자항목16",#REF!, 0)</f>
        <v>0</v>
      </c>
      <c r="AJ508">
        <f>IF(G508="사용자항목17",#REF!, 0)</f>
        <v>0</v>
      </c>
      <c r="AK508">
        <f>IF(G508="사용자항목18",#REF!, 0)</f>
        <v>0</v>
      </c>
      <c r="AL508">
        <f>IF(G508="사용자항목19",#REF!, 0)</f>
        <v>0</v>
      </c>
    </row>
    <row r="509" spans="1:38" ht="23.1" customHeight="1" x14ac:dyDescent="0.3">
      <c r="A509" s="5" t="s">
        <v>392</v>
      </c>
      <c r="B509" s="5" t="s">
        <v>344</v>
      </c>
      <c r="C509" s="7" t="s">
        <v>387</v>
      </c>
      <c r="D509" s="8">
        <v>4</v>
      </c>
      <c r="F509" t="str">
        <f>""</f>
        <v/>
      </c>
      <c r="G509" s="1" t="s">
        <v>87</v>
      </c>
      <c r="H509">
        <v>1</v>
      </c>
      <c r="I509" t="e">
        <f>IF(G509="기계경비",#REF!, 0)</f>
        <v>#REF!</v>
      </c>
      <c r="J509">
        <f>IF(G509="운반비",#REF!, 0)</f>
        <v>0</v>
      </c>
      <c r="K509">
        <f>IF(G509="작업부산물",#REF!, 0)</f>
        <v>0</v>
      </c>
      <c r="L509">
        <f>IF(G509="관급",#REF!, 0)</f>
        <v>0</v>
      </c>
      <c r="M509">
        <f>IF(G509="외주비",#REF!, 0)</f>
        <v>0</v>
      </c>
      <c r="N509">
        <f>IF(G509="장비비",#REF!, 0)</f>
        <v>0</v>
      </c>
      <c r="O509">
        <f>IF(G509="폐기물처리비",#REF!, 0)</f>
        <v>0</v>
      </c>
      <c r="P509">
        <f>IF(G509="가설비",#REF!, 0)</f>
        <v>0</v>
      </c>
      <c r="Q509">
        <f>IF(G509="잡비제외분",#REF!, 0)</f>
        <v>0</v>
      </c>
      <c r="R509">
        <f>IF(G509="사급자재대",#REF!, 0)</f>
        <v>0</v>
      </c>
      <c r="S509">
        <f>IF(G509="관급자재대",#REF!, 0)</f>
        <v>0</v>
      </c>
      <c r="T509">
        <f>IF(G509="관급자 관급 자재대",#REF!, 0)</f>
        <v>0</v>
      </c>
      <c r="U509">
        <f>IF(G509="사용자항목2",#REF!, 0)</f>
        <v>0</v>
      </c>
      <c r="V509">
        <f>IF(G509="안전관리비",#REF!, 0)</f>
        <v>0</v>
      </c>
      <c r="W509">
        <f>IF(G509="품질관리비",#REF!, 0)</f>
        <v>0</v>
      </c>
      <c r="X509">
        <f>IF(G509="작업부산물(철거해체)",#REF!, 0)</f>
        <v>0</v>
      </c>
      <c r="Y509">
        <f>IF(G509="사용자항목6",#REF!, 0)</f>
        <v>0</v>
      </c>
      <c r="Z509">
        <f>IF(G509="사용자항목7",#REF!, 0)</f>
        <v>0</v>
      </c>
      <c r="AA509">
        <f>IF(G509="사용자항목8",#REF!, 0)</f>
        <v>0</v>
      </c>
      <c r="AB509">
        <f>IF(G509="사용자항목9",#REF!, 0)</f>
        <v>0</v>
      </c>
      <c r="AC509">
        <f>IF(G509="사용자항목10",#REF!, 0)</f>
        <v>0</v>
      </c>
      <c r="AD509">
        <f>IF(G509="사용자항목11",#REF!, 0)</f>
        <v>0</v>
      </c>
      <c r="AE509">
        <f>IF(G509="사용자항목12",#REF!, 0)</f>
        <v>0</v>
      </c>
      <c r="AF509">
        <f>IF(G509="사용자항목13",#REF!, 0)</f>
        <v>0</v>
      </c>
      <c r="AG509">
        <f>IF(G509="사용자항목14",#REF!, 0)</f>
        <v>0</v>
      </c>
      <c r="AH509">
        <f>IF(G509="사용자항목15",#REF!, 0)</f>
        <v>0</v>
      </c>
      <c r="AI509">
        <f>IF(G509="사용자항목16",#REF!, 0)</f>
        <v>0</v>
      </c>
      <c r="AJ509">
        <f>IF(G509="사용자항목17",#REF!, 0)</f>
        <v>0</v>
      </c>
      <c r="AK509">
        <f>IF(G509="사용자항목18",#REF!, 0)</f>
        <v>0</v>
      </c>
      <c r="AL509">
        <f>IF(G509="사용자항목19",#REF!, 0)</f>
        <v>0</v>
      </c>
    </row>
    <row r="510" spans="1:38" ht="23.1" customHeight="1" x14ac:dyDescent="0.3">
      <c r="A510" s="5" t="s">
        <v>357</v>
      </c>
      <c r="B510" s="5" t="s">
        <v>358</v>
      </c>
      <c r="C510" s="7" t="s">
        <v>387</v>
      </c>
      <c r="D510" s="8">
        <v>14</v>
      </c>
      <c r="F510" t="str">
        <f>""</f>
        <v/>
      </c>
      <c r="G510" s="1" t="s">
        <v>87</v>
      </c>
      <c r="H510">
        <v>1</v>
      </c>
      <c r="I510" t="e">
        <f>IF(G510="기계경비",#REF!, 0)</f>
        <v>#REF!</v>
      </c>
      <c r="J510">
        <f>IF(G510="운반비",#REF!, 0)</f>
        <v>0</v>
      </c>
      <c r="K510">
        <f>IF(G510="작업부산물",#REF!, 0)</f>
        <v>0</v>
      </c>
      <c r="L510">
        <f>IF(G510="관급",#REF!, 0)</f>
        <v>0</v>
      </c>
      <c r="M510">
        <f>IF(G510="외주비",#REF!, 0)</f>
        <v>0</v>
      </c>
      <c r="N510">
        <f>IF(G510="장비비",#REF!, 0)</f>
        <v>0</v>
      </c>
      <c r="O510">
        <f>IF(G510="폐기물처리비",#REF!, 0)</f>
        <v>0</v>
      </c>
      <c r="P510">
        <f>IF(G510="가설비",#REF!, 0)</f>
        <v>0</v>
      </c>
      <c r="Q510">
        <f>IF(G510="잡비제외분",#REF!, 0)</f>
        <v>0</v>
      </c>
      <c r="R510">
        <f>IF(G510="사급자재대",#REF!, 0)</f>
        <v>0</v>
      </c>
      <c r="S510">
        <f>IF(G510="관급자재대",#REF!, 0)</f>
        <v>0</v>
      </c>
      <c r="T510">
        <f>IF(G510="관급자 관급 자재대",#REF!, 0)</f>
        <v>0</v>
      </c>
      <c r="U510">
        <f>IF(G510="사용자항목2",#REF!, 0)</f>
        <v>0</v>
      </c>
      <c r="V510">
        <f>IF(G510="안전관리비",#REF!, 0)</f>
        <v>0</v>
      </c>
      <c r="W510">
        <f>IF(G510="품질관리비",#REF!, 0)</f>
        <v>0</v>
      </c>
      <c r="X510">
        <f>IF(G510="작업부산물(철거해체)",#REF!, 0)</f>
        <v>0</v>
      </c>
      <c r="Y510">
        <f>IF(G510="사용자항목6",#REF!, 0)</f>
        <v>0</v>
      </c>
      <c r="Z510">
        <f>IF(G510="사용자항목7",#REF!, 0)</f>
        <v>0</v>
      </c>
      <c r="AA510">
        <f>IF(G510="사용자항목8",#REF!, 0)</f>
        <v>0</v>
      </c>
      <c r="AB510">
        <f>IF(G510="사용자항목9",#REF!, 0)</f>
        <v>0</v>
      </c>
      <c r="AC510">
        <f>IF(G510="사용자항목10",#REF!, 0)</f>
        <v>0</v>
      </c>
      <c r="AD510">
        <f>IF(G510="사용자항목11",#REF!, 0)</f>
        <v>0</v>
      </c>
      <c r="AE510">
        <f>IF(G510="사용자항목12",#REF!, 0)</f>
        <v>0</v>
      </c>
      <c r="AF510">
        <f>IF(G510="사용자항목13",#REF!, 0)</f>
        <v>0</v>
      </c>
      <c r="AG510">
        <f>IF(G510="사용자항목14",#REF!, 0)</f>
        <v>0</v>
      </c>
      <c r="AH510">
        <f>IF(G510="사용자항목15",#REF!, 0)</f>
        <v>0</v>
      </c>
      <c r="AI510">
        <f>IF(G510="사용자항목16",#REF!, 0)</f>
        <v>0</v>
      </c>
      <c r="AJ510">
        <f>IF(G510="사용자항목17",#REF!, 0)</f>
        <v>0</v>
      </c>
      <c r="AK510">
        <f>IF(G510="사용자항목18",#REF!, 0)</f>
        <v>0</v>
      </c>
      <c r="AL510">
        <f>IF(G510="사용자항목19",#REF!, 0)</f>
        <v>0</v>
      </c>
    </row>
    <row r="511" spans="1:38" ht="23.1" customHeight="1" x14ac:dyDescent="0.3">
      <c r="A511" s="5" t="s">
        <v>357</v>
      </c>
      <c r="B511" s="5" t="s">
        <v>359</v>
      </c>
      <c r="C511" s="7" t="s">
        <v>387</v>
      </c>
      <c r="D511" s="8">
        <v>14</v>
      </c>
      <c r="F511" t="str">
        <f>""</f>
        <v/>
      </c>
      <c r="G511" s="1" t="s">
        <v>87</v>
      </c>
      <c r="H511">
        <v>1</v>
      </c>
      <c r="I511" t="e">
        <f>IF(G511="기계경비",#REF!, 0)</f>
        <v>#REF!</v>
      </c>
      <c r="J511">
        <f>IF(G511="운반비",#REF!, 0)</f>
        <v>0</v>
      </c>
      <c r="K511">
        <f>IF(G511="작업부산물",#REF!, 0)</f>
        <v>0</v>
      </c>
      <c r="L511">
        <f>IF(G511="관급",#REF!, 0)</f>
        <v>0</v>
      </c>
      <c r="M511">
        <f>IF(G511="외주비",#REF!, 0)</f>
        <v>0</v>
      </c>
      <c r="N511">
        <f>IF(G511="장비비",#REF!, 0)</f>
        <v>0</v>
      </c>
      <c r="O511">
        <f>IF(G511="폐기물처리비",#REF!, 0)</f>
        <v>0</v>
      </c>
      <c r="P511">
        <f>IF(G511="가설비",#REF!, 0)</f>
        <v>0</v>
      </c>
      <c r="Q511">
        <f>IF(G511="잡비제외분",#REF!, 0)</f>
        <v>0</v>
      </c>
      <c r="R511">
        <f>IF(G511="사급자재대",#REF!, 0)</f>
        <v>0</v>
      </c>
      <c r="S511">
        <f>IF(G511="관급자재대",#REF!, 0)</f>
        <v>0</v>
      </c>
      <c r="T511">
        <f>IF(G511="관급자 관급 자재대",#REF!, 0)</f>
        <v>0</v>
      </c>
      <c r="U511">
        <f>IF(G511="사용자항목2",#REF!, 0)</f>
        <v>0</v>
      </c>
      <c r="V511">
        <f>IF(G511="안전관리비",#REF!, 0)</f>
        <v>0</v>
      </c>
      <c r="W511">
        <f>IF(G511="품질관리비",#REF!, 0)</f>
        <v>0</v>
      </c>
      <c r="X511">
        <f>IF(G511="작업부산물(철거해체)",#REF!, 0)</f>
        <v>0</v>
      </c>
      <c r="Y511">
        <f>IF(G511="사용자항목6",#REF!, 0)</f>
        <v>0</v>
      </c>
      <c r="Z511">
        <f>IF(G511="사용자항목7",#REF!, 0)</f>
        <v>0</v>
      </c>
      <c r="AA511">
        <f>IF(G511="사용자항목8",#REF!, 0)</f>
        <v>0</v>
      </c>
      <c r="AB511">
        <f>IF(G511="사용자항목9",#REF!, 0)</f>
        <v>0</v>
      </c>
      <c r="AC511">
        <f>IF(G511="사용자항목10",#REF!, 0)</f>
        <v>0</v>
      </c>
      <c r="AD511">
        <f>IF(G511="사용자항목11",#REF!, 0)</f>
        <v>0</v>
      </c>
      <c r="AE511">
        <f>IF(G511="사용자항목12",#REF!, 0)</f>
        <v>0</v>
      </c>
      <c r="AF511">
        <f>IF(G511="사용자항목13",#REF!, 0)</f>
        <v>0</v>
      </c>
      <c r="AG511">
        <f>IF(G511="사용자항목14",#REF!, 0)</f>
        <v>0</v>
      </c>
      <c r="AH511">
        <f>IF(G511="사용자항목15",#REF!, 0)</f>
        <v>0</v>
      </c>
      <c r="AI511">
        <f>IF(G511="사용자항목16",#REF!, 0)</f>
        <v>0</v>
      </c>
      <c r="AJ511">
        <f>IF(G511="사용자항목17",#REF!, 0)</f>
        <v>0</v>
      </c>
      <c r="AK511">
        <f>IF(G511="사용자항목18",#REF!, 0)</f>
        <v>0</v>
      </c>
      <c r="AL511">
        <f>IF(G511="사용자항목19",#REF!, 0)</f>
        <v>0</v>
      </c>
    </row>
    <row r="512" spans="1:38" ht="23.1" customHeight="1" x14ac:dyDescent="0.3">
      <c r="A512" s="5" t="s">
        <v>393</v>
      </c>
      <c r="B512" s="5" t="s">
        <v>394</v>
      </c>
      <c r="C512" s="7" t="s">
        <v>387</v>
      </c>
      <c r="D512" s="8">
        <v>1</v>
      </c>
      <c r="F512" t="str">
        <f>""</f>
        <v/>
      </c>
      <c r="G512" s="1" t="s">
        <v>87</v>
      </c>
      <c r="H512">
        <v>1</v>
      </c>
      <c r="I512" t="e">
        <f>IF(G512="기계경비",#REF!, 0)</f>
        <v>#REF!</v>
      </c>
      <c r="J512">
        <f>IF(G512="운반비",#REF!, 0)</f>
        <v>0</v>
      </c>
      <c r="K512">
        <f>IF(G512="작업부산물",#REF!, 0)</f>
        <v>0</v>
      </c>
      <c r="L512">
        <f>IF(G512="관급",#REF!, 0)</f>
        <v>0</v>
      </c>
      <c r="M512">
        <f>IF(G512="외주비",#REF!, 0)</f>
        <v>0</v>
      </c>
      <c r="N512">
        <f>IF(G512="장비비",#REF!, 0)</f>
        <v>0</v>
      </c>
      <c r="O512">
        <f>IF(G512="폐기물처리비",#REF!, 0)</f>
        <v>0</v>
      </c>
      <c r="P512">
        <f>IF(G512="가설비",#REF!, 0)</f>
        <v>0</v>
      </c>
      <c r="Q512">
        <f>IF(G512="잡비제외분",#REF!, 0)</f>
        <v>0</v>
      </c>
      <c r="R512">
        <f>IF(G512="사급자재대",#REF!, 0)</f>
        <v>0</v>
      </c>
      <c r="S512">
        <f>IF(G512="관급자재대",#REF!, 0)</f>
        <v>0</v>
      </c>
      <c r="T512">
        <f>IF(G512="관급자 관급 자재대",#REF!, 0)</f>
        <v>0</v>
      </c>
      <c r="U512">
        <f>IF(G512="사용자항목2",#REF!, 0)</f>
        <v>0</v>
      </c>
      <c r="V512">
        <f>IF(G512="안전관리비",#REF!, 0)</f>
        <v>0</v>
      </c>
      <c r="W512">
        <f>IF(G512="품질관리비",#REF!, 0)</f>
        <v>0</v>
      </c>
      <c r="X512">
        <f>IF(G512="작업부산물(철거해체)",#REF!, 0)</f>
        <v>0</v>
      </c>
      <c r="Y512">
        <f>IF(G512="사용자항목6",#REF!, 0)</f>
        <v>0</v>
      </c>
      <c r="Z512">
        <f>IF(G512="사용자항목7",#REF!, 0)</f>
        <v>0</v>
      </c>
      <c r="AA512">
        <f>IF(G512="사용자항목8",#REF!, 0)</f>
        <v>0</v>
      </c>
      <c r="AB512">
        <f>IF(G512="사용자항목9",#REF!, 0)</f>
        <v>0</v>
      </c>
      <c r="AC512">
        <f>IF(G512="사용자항목10",#REF!, 0)</f>
        <v>0</v>
      </c>
      <c r="AD512">
        <f>IF(G512="사용자항목11",#REF!, 0)</f>
        <v>0</v>
      </c>
      <c r="AE512">
        <f>IF(G512="사용자항목12",#REF!, 0)</f>
        <v>0</v>
      </c>
      <c r="AF512">
        <f>IF(G512="사용자항목13",#REF!, 0)</f>
        <v>0</v>
      </c>
      <c r="AG512">
        <f>IF(G512="사용자항목14",#REF!, 0)</f>
        <v>0</v>
      </c>
      <c r="AH512">
        <f>IF(G512="사용자항목15",#REF!, 0)</f>
        <v>0</v>
      </c>
      <c r="AI512">
        <f>IF(G512="사용자항목16",#REF!, 0)</f>
        <v>0</v>
      </c>
      <c r="AJ512">
        <f>IF(G512="사용자항목17",#REF!, 0)</f>
        <v>0</v>
      </c>
      <c r="AK512">
        <f>IF(G512="사용자항목18",#REF!, 0)</f>
        <v>0</v>
      </c>
      <c r="AL512">
        <f>IF(G512="사용자항목19",#REF!, 0)</f>
        <v>0</v>
      </c>
    </row>
    <row r="513" spans="1:38" ht="23.1" customHeight="1" x14ac:dyDescent="0.3">
      <c r="A513" s="5" t="s">
        <v>395</v>
      </c>
      <c r="B513" s="5" t="s">
        <v>396</v>
      </c>
      <c r="C513" s="7" t="s">
        <v>387</v>
      </c>
      <c r="D513" s="8">
        <v>1</v>
      </c>
      <c r="F513" t="str">
        <f>""</f>
        <v/>
      </c>
      <c r="G513" s="1" t="s">
        <v>87</v>
      </c>
      <c r="H513">
        <v>1</v>
      </c>
      <c r="I513" t="e">
        <f>IF(G513="기계경비",#REF!, 0)</f>
        <v>#REF!</v>
      </c>
      <c r="J513">
        <f>IF(G513="운반비",#REF!, 0)</f>
        <v>0</v>
      </c>
      <c r="K513">
        <f>IF(G513="작업부산물",#REF!, 0)</f>
        <v>0</v>
      </c>
      <c r="L513">
        <f>IF(G513="관급",#REF!, 0)</f>
        <v>0</v>
      </c>
      <c r="M513">
        <f>IF(G513="외주비",#REF!, 0)</f>
        <v>0</v>
      </c>
      <c r="N513">
        <f>IF(G513="장비비",#REF!, 0)</f>
        <v>0</v>
      </c>
      <c r="O513">
        <f>IF(G513="폐기물처리비",#REF!, 0)</f>
        <v>0</v>
      </c>
      <c r="P513">
        <f>IF(G513="가설비",#REF!, 0)</f>
        <v>0</v>
      </c>
      <c r="Q513">
        <f>IF(G513="잡비제외분",#REF!, 0)</f>
        <v>0</v>
      </c>
      <c r="R513">
        <f>IF(G513="사급자재대",#REF!, 0)</f>
        <v>0</v>
      </c>
      <c r="S513">
        <f>IF(G513="관급자재대",#REF!, 0)</f>
        <v>0</v>
      </c>
      <c r="T513">
        <f>IF(G513="관급자 관급 자재대",#REF!, 0)</f>
        <v>0</v>
      </c>
      <c r="U513">
        <f>IF(G513="사용자항목2",#REF!, 0)</f>
        <v>0</v>
      </c>
      <c r="V513">
        <f>IF(G513="안전관리비",#REF!, 0)</f>
        <v>0</v>
      </c>
      <c r="W513">
        <f>IF(G513="품질관리비",#REF!, 0)</f>
        <v>0</v>
      </c>
      <c r="X513">
        <f>IF(G513="작업부산물(철거해체)",#REF!, 0)</f>
        <v>0</v>
      </c>
      <c r="Y513">
        <f>IF(G513="사용자항목6",#REF!, 0)</f>
        <v>0</v>
      </c>
      <c r="Z513">
        <f>IF(G513="사용자항목7",#REF!, 0)</f>
        <v>0</v>
      </c>
      <c r="AA513">
        <f>IF(G513="사용자항목8",#REF!, 0)</f>
        <v>0</v>
      </c>
      <c r="AB513">
        <f>IF(G513="사용자항목9",#REF!, 0)</f>
        <v>0</v>
      </c>
      <c r="AC513">
        <f>IF(G513="사용자항목10",#REF!, 0)</f>
        <v>0</v>
      </c>
      <c r="AD513">
        <f>IF(G513="사용자항목11",#REF!, 0)</f>
        <v>0</v>
      </c>
      <c r="AE513">
        <f>IF(G513="사용자항목12",#REF!, 0)</f>
        <v>0</v>
      </c>
      <c r="AF513">
        <f>IF(G513="사용자항목13",#REF!, 0)</f>
        <v>0</v>
      </c>
      <c r="AG513">
        <f>IF(G513="사용자항목14",#REF!, 0)</f>
        <v>0</v>
      </c>
      <c r="AH513">
        <f>IF(G513="사용자항목15",#REF!, 0)</f>
        <v>0</v>
      </c>
      <c r="AI513">
        <f>IF(G513="사용자항목16",#REF!, 0)</f>
        <v>0</v>
      </c>
      <c r="AJ513">
        <f>IF(G513="사용자항목17",#REF!, 0)</f>
        <v>0</v>
      </c>
      <c r="AK513">
        <f>IF(G513="사용자항목18",#REF!, 0)</f>
        <v>0</v>
      </c>
      <c r="AL513">
        <f>IF(G513="사용자항목19",#REF!, 0)</f>
        <v>0</v>
      </c>
    </row>
    <row r="514" spans="1:38" ht="23.1" customHeight="1" x14ac:dyDescent="0.3">
      <c r="A514" s="5" t="s">
        <v>395</v>
      </c>
      <c r="B514" s="5" t="s">
        <v>358</v>
      </c>
      <c r="C514" s="7" t="s">
        <v>387</v>
      </c>
      <c r="D514" s="8">
        <v>1</v>
      </c>
      <c r="F514" t="str">
        <f>""</f>
        <v/>
      </c>
      <c r="G514" s="1" t="s">
        <v>87</v>
      </c>
      <c r="H514">
        <v>1</v>
      </c>
      <c r="I514" t="e">
        <f>IF(G514="기계경비",#REF!, 0)</f>
        <v>#REF!</v>
      </c>
      <c r="J514">
        <f>IF(G514="운반비",#REF!, 0)</f>
        <v>0</v>
      </c>
      <c r="K514">
        <f>IF(G514="작업부산물",#REF!, 0)</f>
        <v>0</v>
      </c>
      <c r="L514">
        <f>IF(G514="관급",#REF!, 0)</f>
        <v>0</v>
      </c>
      <c r="M514">
        <f>IF(G514="외주비",#REF!, 0)</f>
        <v>0</v>
      </c>
      <c r="N514">
        <f>IF(G514="장비비",#REF!, 0)</f>
        <v>0</v>
      </c>
      <c r="O514">
        <f>IF(G514="폐기물처리비",#REF!, 0)</f>
        <v>0</v>
      </c>
      <c r="P514">
        <f>IF(G514="가설비",#REF!, 0)</f>
        <v>0</v>
      </c>
      <c r="Q514">
        <f>IF(G514="잡비제외분",#REF!, 0)</f>
        <v>0</v>
      </c>
      <c r="R514">
        <f>IF(G514="사급자재대",#REF!, 0)</f>
        <v>0</v>
      </c>
      <c r="S514">
        <f>IF(G514="관급자재대",#REF!, 0)</f>
        <v>0</v>
      </c>
      <c r="T514">
        <f>IF(G514="관급자 관급 자재대",#REF!, 0)</f>
        <v>0</v>
      </c>
      <c r="U514">
        <f>IF(G514="사용자항목2",#REF!, 0)</f>
        <v>0</v>
      </c>
      <c r="V514">
        <f>IF(G514="안전관리비",#REF!, 0)</f>
        <v>0</v>
      </c>
      <c r="W514">
        <f>IF(G514="품질관리비",#REF!, 0)</f>
        <v>0</v>
      </c>
      <c r="X514">
        <f>IF(G514="작업부산물(철거해체)",#REF!, 0)</f>
        <v>0</v>
      </c>
      <c r="Y514">
        <f>IF(G514="사용자항목6",#REF!, 0)</f>
        <v>0</v>
      </c>
      <c r="Z514">
        <f>IF(G514="사용자항목7",#REF!, 0)</f>
        <v>0</v>
      </c>
      <c r="AA514">
        <f>IF(G514="사용자항목8",#REF!, 0)</f>
        <v>0</v>
      </c>
      <c r="AB514">
        <f>IF(G514="사용자항목9",#REF!, 0)</f>
        <v>0</v>
      </c>
      <c r="AC514">
        <f>IF(G514="사용자항목10",#REF!, 0)</f>
        <v>0</v>
      </c>
      <c r="AD514">
        <f>IF(G514="사용자항목11",#REF!, 0)</f>
        <v>0</v>
      </c>
      <c r="AE514">
        <f>IF(G514="사용자항목12",#REF!, 0)</f>
        <v>0</v>
      </c>
      <c r="AF514">
        <f>IF(G514="사용자항목13",#REF!, 0)</f>
        <v>0</v>
      </c>
      <c r="AG514">
        <f>IF(G514="사용자항목14",#REF!, 0)</f>
        <v>0</v>
      </c>
      <c r="AH514">
        <f>IF(G514="사용자항목15",#REF!, 0)</f>
        <v>0</v>
      </c>
      <c r="AI514">
        <f>IF(G514="사용자항목16",#REF!, 0)</f>
        <v>0</v>
      </c>
      <c r="AJ514">
        <f>IF(G514="사용자항목17",#REF!, 0)</f>
        <v>0</v>
      </c>
      <c r="AK514">
        <f>IF(G514="사용자항목18",#REF!, 0)</f>
        <v>0</v>
      </c>
      <c r="AL514">
        <f>IF(G514="사용자항목19",#REF!, 0)</f>
        <v>0</v>
      </c>
    </row>
    <row r="515" spans="1:38" ht="23.1" customHeight="1" x14ac:dyDescent="0.3">
      <c r="A515" s="5" t="s">
        <v>395</v>
      </c>
      <c r="B515" s="5" t="s">
        <v>359</v>
      </c>
      <c r="C515" s="7" t="s">
        <v>387</v>
      </c>
      <c r="D515" s="8">
        <v>2</v>
      </c>
      <c r="F515" t="str">
        <f>""</f>
        <v/>
      </c>
      <c r="G515" s="1" t="s">
        <v>87</v>
      </c>
      <c r="H515">
        <v>1</v>
      </c>
      <c r="I515" t="e">
        <f>IF(G515="기계경비",#REF!, 0)</f>
        <v>#REF!</v>
      </c>
      <c r="J515">
        <f>IF(G515="운반비",#REF!, 0)</f>
        <v>0</v>
      </c>
      <c r="K515">
        <f>IF(G515="작업부산물",#REF!, 0)</f>
        <v>0</v>
      </c>
      <c r="L515">
        <f>IF(G515="관급",#REF!, 0)</f>
        <v>0</v>
      </c>
      <c r="M515">
        <f>IF(G515="외주비",#REF!, 0)</f>
        <v>0</v>
      </c>
      <c r="N515">
        <f>IF(G515="장비비",#REF!, 0)</f>
        <v>0</v>
      </c>
      <c r="O515">
        <f>IF(G515="폐기물처리비",#REF!, 0)</f>
        <v>0</v>
      </c>
      <c r="P515">
        <f>IF(G515="가설비",#REF!, 0)</f>
        <v>0</v>
      </c>
      <c r="Q515">
        <f>IF(G515="잡비제외분",#REF!, 0)</f>
        <v>0</v>
      </c>
      <c r="R515">
        <f>IF(G515="사급자재대",#REF!, 0)</f>
        <v>0</v>
      </c>
      <c r="S515">
        <f>IF(G515="관급자재대",#REF!, 0)</f>
        <v>0</v>
      </c>
      <c r="T515">
        <f>IF(G515="관급자 관급 자재대",#REF!, 0)</f>
        <v>0</v>
      </c>
      <c r="U515">
        <f>IF(G515="사용자항목2",#REF!, 0)</f>
        <v>0</v>
      </c>
      <c r="V515">
        <f>IF(G515="안전관리비",#REF!, 0)</f>
        <v>0</v>
      </c>
      <c r="W515">
        <f>IF(G515="품질관리비",#REF!, 0)</f>
        <v>0</v>
      </c>
      <c r="X515">
        <f>IF(G515="작업부산물(철거해체)",#REF!, 0)</f>
        <v>0</v>
      </c>
      <c r="Y515">
        <f>IF(G515="사용자항목6",#REF!, 0)</f>
        <v>0</v>
      </c>
      <c r="Z515">
        <f>IF(G515="사용자항목7",#REF!, 0)</f>
        <v>0</v>
      </c>
      <c r="AA515">
        <f>IF(G515="사용자항목8",#REF!, 0)</f>
        <v>0</v>
      </c>
      <c r="AB515">
        <f>IF(G515="사용자항목9",#REF!, 0)</f>
        <v>0</v>
      </c>
      <c r="AC515">
        <f>IF(G515="사용자항목10",#REF!, 0)</f>
        <v>0</v>
      </c>
      <c r="AD515">
        <f>IF(G515="사용자항목11",#REF!, 0)</f>
        <v>0</v>
      </c>
      <c r="AE515">
        <f>IF(G515="사용자항목12",#REF!, 0)</f>
        <v>0</v>
      </c>
      <c r="AF515">
        <f>IF(G515="사용자항목13",#REF!, 0)</f>
        <v>0</v>
      </c>
      <c r="AG515">
        <f>IF(G515="사용자항목14",#REF!, 0)</f>
        <v>0</v>
      </c>
      <c r="AH515">
        <f>IF(G515="사용자항목15",#REF!, 0)</f>
        <v>0</v>
      </c>
      <c r="AI515">
        <f>IF(G515="사용자항목16",#REF!, 0)</f>
        <v>0</v>
      </c>
      <c r="AJ515">
        <f>IF(G515="사용자항목17",#REF!, 0)</f>
        <v>0</v>
      </c>
      <c r="AK515">
        <f>IF(G515="사용자항목18",#REF!, 0)</f>
        <v>0</v>
      </c>
      <c r="AL515">
        <f>IF(G515="사용자항목19",#REF!, 0)</f>
        <v>0</v>
      </c>
    </row>
    <row r="516" spans="1:38" ht="23.1" customHeight="1" x14ac:dyDescent="0.3">
      <c r="A516" s="5" t="s">
        <v>372</v>
      </c>
      <c r="B516" s="5" t="s">
        <v>342</v>
      </c>
      <c r="C516" s="7" t="s">
        <v>387</v>
      </c>
      <c r="D516" s="8">
        <v>10</v>
      </c>
      <c r="F516" t="str">
        <f>""</f>
        <v/>
      </c>
      <c r="G516" s="1" t="s">
        <v>87</v>
      </c>
      <c r="H516">
        <v>1</v>
      </c>
      <c r="I516" t="e">
        <f>IF(G516="기계경비",#REF!, 0)</f>
        <v>#REF!</v>
      </c>
      <c r="J516">
        <f>IF(G516="운반비",#REF!, 0)</f>
        <v>0</v>
      </c>
      <c r="K516">
        <f>IF(G516="작업부산물",#REF!, 0)</f>
        <v>0</v>
      </c>
      <c r="L516">
        <f>IF(G516="관급",#REF!, 0)</f>
        <v>0</v>
      </c>
      <c r="M516">
        <f>IF(G516="외주비",#REF!, 0)</f>
        <v>0</v>
      </c>
      <c r="N516">
        <f>IF(G516="장비비",#REF!, 0)</f>
        <v>0</v>
      </c>
      <c r="O516">
        <f>IF(G516="폐기물처리비",#REF!, 0)</f>
        <v>0</v>
      </c>
      <c r="P516">
        <f>IF(G516="가설비",#REF!, 0)</f>
        <v>0</v>
      </c>
      <c r="Q516">
        <f>IF(G516="잡비제외분",#REF!, 0)</f>
        <v>0</v>
      </c>
      <c r="R516">
        <f>IF(G516="사급자재대",#REF!, 0)</f>
        <v>0</v>
      </c>
      <c r="S516">
        <f>IF(G516="관급자재대",#REF!, 0)</f>
        <v>0</v>
      </c>
      <c r="T516">
        <f>IF(G516="관급자 관급 자재대",#REF!, 0)</f>
        <v>0</v>
      </c>
      <c r="U516">
        <f>IF(G516="사용자항목2",#REF!, 0)</f>
        <v>0</v>
      </c>
      <c r="V516">
        <f>IF(G516="안전관리비",#REF!, 0)</f>
        <v>0</v>
      </c>
      <c r="W516">
        <f>IF(G516="품질관리비",#REF!, 0)</f>
        <v>0</v>
      </c>
      <c r="X516">
        <f>IF(G516="작업부산물(철거해체)",#REF!, 0)</f>
        <v>0</v>
      </c>
      <c r="Y516">
        <f>IF(G516="사용자항목6",#REF!, 0)</f>
        <v>0</v>
      </c>
      <c r="Z516">
        <f>IF(G516="사용자항목7",#REF!, 0)</f>
        <v>0</v>
      </c>
      <c r="AA516">
        <f>IF(G516="사용자항목8",#REF!, 0)</f>
        <v>0</v>
      </c>
      <c r="AB516">
        <f>IF(G516="사용자항목9",#REF!, 0)</f>
        <v>0</v>
      </c>
      <c r="AC516">
        <f>IF(G516="사용자항목10",#REF!, 0)</f>
        <v>0</v>
      </c>
      <c r="AD516">
        <f>IF(G516="사용자항목11",#REF!, 0)</f>
        <v>0</v>
      </c>
      <c r="AE516">
        <f>IF(G516="사용자항목12",#REF!, 0)</f>
        <v>0</v>
      </c>
      <c r="AF516">
        <f>IF(G516="사용자항목13",#REF!, 0)</f>
        <v>0</v>
      </c>
      <c r="AG516">
        <f>IF(G516="사용자항목14",#REF!, 0)</f>
        <v>0</v>
      </c>
      <c r="AH516">
        <f>IF(G516="사용자항목15",#REF!, 0)</f>
        <v>0</v>
      </c>
      <c r="AI516">
        <f>IF(G516="사용자항목16",#REF!, 0)</f>
        <v>0</v>
      </c>
      <c r="AJ516">
        <f>IF(G516="사용자항목17",#REF!, 0)</f>
        <v>0</v>
      </c>
      <c r="AK516">
        <f>IF(G516="사용자항목18",#REF!, 0)</f>
        <v>0</v>
      </c>
      <c r="AL516">
        <f>IF(G516="사용자항목19",#REF!, 0)</f>
        <v>0</v>
      </c>
    </row>
    <row r="517" spans="1:38" ht="23.1" customHeight="1" x14ac:dyDescent="0.3">
      <c r="A517" s="5" t="s">
        <v>372</v>
      </c>
      <c r="B517" s="5" t="s">
        <v>343</v>
      </c>
      <c r="C517" s="7" t="s">
        <v>387</v>
      </c>
      <c r="D517" s="8">
        <v>10</v>
      </c>
      <c r="F517" t="str">
        <f>""</f>
        <v/>
      </c>
      <c r="G517" s="1" t="s">
        <v>87</v>
      </c>
      <c r="H517">
        <v>1</v>
      </c>
      <c r="I517" t="e">
        <f>IF(G517="기계경비",#REF!, 0)</f>
        <v>#REF!</v>
      </c>
      <c r="J517">
        <f>IF(G517="운반비",#REF!, 0)</f>
        <v>0</v>
      </c>
      <c r="K517">
        <f>IF(G517="작업부산물",#REF!, 0)</f>
        <v>0</v>
      </c>
      <c r="L517">
        <f>IF(G517="관급",#REF!, 0)</f>
        <v>0</v>
      </c>
      <c r="M517">
        <f>IF(G517="외주비",#REF!, 0)</f>
        <v>0</v>
      </c>
      <c r="N517">
        <f>IF(G517="장비비",#REF!, 0)</f>
        <v>0</v>
      </c>
      <c r="O517">
        <f>IF(G517="폐기물처리비",#REF!, 0)</f>
        <v>0</v>
      </c>
      <c r="P517">
        <f>IF(G517="가설비",#REF!, 0)</f>
        <v>0</v>
      </c>
      <c r="Q517">
        <f>IF(G517="잡비제외분",#REF!, 0)</f>
        <v>0</v>
      </c>
      <c r="R517">
        <f>IF(G517="사급자재대",#REF!, 0)</f>
        <v>0</v>
      </c>
      <c r="S517">
        <f>IF(G517="관급자재대",#REF!, 0)</f>
        <v>0</v>
      </c>
      <c r="T517">
        <f>IF(G517="관급자 관급 자재대",#REF!, 0)</f>
        <v>0</v>
      </c>
      <c r="U517">
        <f>IF(G517="사용자항목2",#REF!, 0)</f>
        <v>0</v>
      </c>
      <c r="V517">
        <f>IF(G517="안전관리비",#REF!, 0)</f>
        <v>0</v>
      </c>
      <c r="W517">
        <f>IF(G517="품질관리비",#REF!, 0)</f>
        <v>0</v>
      </c>
      <c r="X517">
        <f>IF(G517="작업부산물(철거해체)",#REF!, 0)</f>
        <v>0</v>
      </c>
      <c r="Y517">
        <f>IF(G517="사용자항목6",#REF!, 0)</f>
        <v>0</v>
      </c>
      <c r="Z517">
        <f>IF(G517="사용자항목7",#REF!, 0)</f>
        <v>0</v>
      </c>
      <c r="AA517">
        <f>IF(G517="사용자항목8",#REF!, 0)</f>
        <v>0</v>
      </c>
      <c r="AB517">
        <f>IF(G517="사용자항목9",#REF!, 0)</f>
        <v>0</v>
      </c>
      <c r="AC517">
        <f>IF(G517="사용자항목10",#REF!, 0)</f>
        <v>0</v>
      </c>
      <c r="AD517">
        <f>IF(G517="사용자항목11",#REF!, 0)</f>
        <v>0</v>
      </c>
      <c r="AE517">
        <f>IF(G517="사용자항목12",#REF!, 0)</f>
        <v>0</v>
      </c>
      <c r="AF517">
        <f>IF(G517="사용자항목13",#REF!, 0)</f>
        <v>0</v>
      </c>
      <c r="AG517">
        <f>IF(G517="사용자항목14",#REF!, 0)</f>
        <v>0</v>
      </c>
      <c r="AH517">
        <f>IF(G517="사용자항목15",#REF!, 0)</f>
        <v>0</v>
      </c>
      <c r="AI517">
        <f>IF(G517="사용자항목16",#REF!, 0)</f>
        <v>0</v>
      </c>
      <c r="AJ517">
        <f>IF(G517="사용자항목17",#REF!, 0)</f>
        <v>0</v>
      </c>
      <c r="AK517">
        <f>IF(G517="사용자항목18",#REF!, 0)</f>
        <v>0</v>
      </c>
      <c r="AL517">
        <f>IF(G517="사용자항목19",#REF!, 0)</f>
        <v>0</v>
      </c>
    </row>
    <row r="518" spans="1:38" ht="23.1" customHeight="1" x14ac:dyDescent="0.3">
      <c r="A518" s="5" t="s">
        <v>372</v>
      </c>
      <c r="B518" s="5" t="s">
        <v>397</v>
      </c>
      <c r="C518" s="7" t="s">
        <v>387</v>
      </c>
      <c r="D518" s="8">
        <v>20</v>
      </c>
      <c r="F518" t="str">
        <f>""</f>
        <v/>
      </c>
      <c r="G518" s="1" t="s">
        <v>87</v>
      </c>
      <c r="H518">
        <v>1</v>
      </c>
      <c r="I518" t="e">
        <f>IF(G518="기계경비",#REF!, 0)</f>
        <v>#REF!</v>
      </c>
      <c r="J518">
        <f>IF(G518="운반비",#REF!, 0)</f>
        <v>0</v>
      </c>
      <c r="K518">
        <f>IF(G518="작업부산물",#REF!, 0)</f>
        <v>0</v>
      </c>
      <c r="L518">
        <f>IF(G518="관급",#REF!, 0)</f>
        <v>0</v>
      </c>
      <c r="M518">
        <f>IF(G518="외주비",#REF!, 0)</f>
        <v>0</v>
      </c>
      <c r="N518">
        <f>IF(G518="장비비",#REF!, 0)</f>
        <v>0</v>
      </c>
      <c r="O518">
        <f>IF(G518="폐기물처리비",#REF!, 0)</f>
        <v>0</v>
      </c>
      <c r="P518">
        <f>IF(G518="가설비",#REF!, 0)</f>
        <v>0</v>
      </c>
      <c r="Q518">
        <f>IF(G518="잡비제외분",#REF!, 0)</f>
        <v>0</v>
      </c>
      <c r="R518">
        <f>IF(G518="사급자재대",#REF!, 0)</f>
        <v>0</v>
      </c>
      <c r="S518">
        <f>IF(G518="관급자재대",#REF!, 0)</f>
        <v>0</v>
      </c>
      <c r="T518">
        <f>IF(G518="관급자 관급 자재대",#REF!, 0)</f>
        <v>0</v>
      </c>
      <c r="U518">
        <f>IF(G518="사용자항목2",#REF!, 0)</f>
        <v>0</v>
      </c>
      <c r="V518">
        <f>IF(G518="안전관리비",#REF!, 0)</f>
        <v>0</v>
      </c>
      <c r="W518">
        <f>IF(G518="품질관리비",#REF!, 0)</f>
        <v>0</v>
      </c>
      <c r="X518">
        <f>IF(G518="작업부산물(철거해체)",#REF!, 0)</f>
        <v>0</v>
      </c>
      <c r="Y518">
        <f>IF(G518="사용자항목6",#REF!, 0)</f>
        <v>0</v>
      </c>
      <c r="Z518">
        <f>IF(G518="사용자항목7",#REF!, 0)</f>
        <v>0</v>
      </c>
      <c r="AA518">
        <f>IF(G518="사용자항목8",#REF!, 0)</f>
        <v>0</v>
      </c>
      <c r="AB518">
        <f>IF(G518="사용자항목9",#REF!, 0)</f>
        <v>0</v>
      </c>
      <c r="AC518">
        <f>IF(G518="사용자항목10",#REF!, 0)</f>
        <v>0</v>
      </c>
      <c r="AD518">
        <f>IF(G518="사용자항목11",#REF!, 0)</f>
        <v>0</v>
      </c>
      <c r="AE518">
        <f>IF(G518="사용자항목12",#REF!, 0)</f>
        <v>0</v>
      </c>
      <c r="AF518">
        <f>IF(G518="사용자항목13",#REF!, 0)</f>
        <v>0</v>
      </c>
      <c r="AG518">
        <f>IF(G518="사용자항목14",#REF!, 0)</f>
        <v>0</v>
      </c>
      <c r="AH518">
        <f>IF(G518="사용자항목15",#REF!, 0)</f>
        <v>0</v>
      </c>
      <c r="AI518">
        <f>IF(G518="사용자항목16",#REF!, 0)</f>
        <v>0</v>
      </c>
      <c r="AJ518">
        <f>IF(G518="사용자항목17",#REF!, 0)</f>
        <v>0</v>
      </c>
      <c r="AK518">
        <f>IF(G518="사용자항목18",#REF!, 0)</f>
        <v>0</v>
      </c>
      <c r="AL518">
        <f>IF(G518="사용자항목19",#REF!, 0)</f>
        <v>0</v>
      </c>
    </row>
    <row r="519" spans="1:38" ht="23.1" customHeight="1" x14ac:dyDescent="0.3">
      <c r="A519" s="5" t="s">
        <v>372</v>
      </c>
      <c r="B519" s="5" t="s">
        <v>344</v>
      </c>
      <c r="C519" s="7" t="s">
        <v>387</v>
      </c>
      <c r="D519" s="8">
        <v>5</v>
      </c>
      <c r="F519" t="str">
        <f>""</f>
        <v/>
      </c>
      <c r="G519" s="1" t="s">
        <v>87</v>
      </c>
      <c r="H519">
        <v>1</v>
      </c>
      <c r="I519" t="e">
        <f>IF(G519="기계경비",#REF!, 0)</f>
        <v>#REF!</v>
      </c>
      <c r="J519">
        <f>IF(G519="운반비",#REF!, 0)</f>
        <v>0</v>
      </c>
      <c r="K519">
        <f>IF(G519="작업부산물",#REF!, 0)</f>
        <v>0</v>
      </c>
      <c r="L519">
        <f>IF(G519="관급",#REF!, 0)</f>
        <v>0</v>
      </c>
      <c r="M519">
        <f>IF(G519="외주비",#REF!, 0)</f>
        <v>0</v>
      </c>
      <c r="N519">
        <f>IF(G519="장비비",#REF!, 0)</f>
        <v>0</v>
      </c>
      <c r="O519">
        <f>IF(G519="폐기물처리비",#REF!, 0)</f>
        <v>0</v>
      </c>
      <c r="P519">
        <f>IF(G519="가설비",#REF!, 0)</f>
        <v>0</v>
      </c>
      <c r="Q519">
        <f>IF(G519="잡비제외분",#REF!, 0)</f>
        <v>0</v>
      </c>
      <c r="R519">
        <f>IF(G519="사급자재대",#REF!, 0)</f>
        <v>0</v>
      </c>
      <c r="S519">
        <f>IF(G519="관급자재대",#REF!, 0)</f>
        <v>0</v>
      </c>
      <c r="T519">
        <f>IF(G519="관급자 관급 자재대",#REF!, 0)</f>
        <v>0</v>
      </c>
      <c r="U519">
        <f>IF(G519="사용자항목2",#REF!, 0)</f>
        <v>0</v>
      </c>
      <c r="V519">
        <f>IF(G519="안전관리비",#REF!, 0)</f>
        <v>0</v>
      </c>
      <c r="W519">
        <f>IF(G519="품질관리비",#REF!, 0)</f>
        <v>0</v>
      </c>
      <c r="X519">
        <f>IF(G519="작업부산물(철거해체)",#REF!, 0)</f>
        <v>0</v>
      </c>
      <c r="Y519">
        <f>IF(G519="사용자항목6",#REF!, 0)</f>
        <v>0</v>
      </c>
      <c r="Z519">
        <f>IF(G519="사용자항목7",#REF!, 0)</f>
        <v>0</v>
      </c>
      <c r="AA519">
        <f>IF(G519="사용자항목8",#REF!, 0)</f>
        <v>0</v>
      </c>
      <c r="AB519">
        <f>IF(G519="사용자항목9",#REF!, 0)</f>
        <v>0</v>
      </c>
      <c r="AC519">
        <f>IF(G519="사용자항목10",#REF!, 0)</f>
        <v>0</v>
      </c>
      <c r="AD519">
        <f>IF(G519="사용자항목11",#REF!, 0)</f>
        <v>0</v>
      </c>
      <c r="AE519">
        <f>IF(G519="사용자항목12",#REF!, 0)</f>
        <v>0</v>
      </c>
      <c r="AF519">
        <f>IF(G519="사용자항목13",#REF!, 0)</f>
        <v>0</v>
      </c>
      <c r="AG519">
        <f>IF(G519="사용자항목14",#REF!, 0)</f>
        <v>0</v>
      </c>
      <c r="AH519">
        <f>IF(G519="사용자항목15",#REF!, 0)</f>
        <v>0</v>
      </c>
      <c r="AI519">
        <f>IF(G519="사용자항목16",#REF!, 0)</f>
        <v>0</v>
      </c>
      <c r="AJ519">
        <f>IF(G519="사용자항목17",#REF!, 0)</f>
        <v>0</v>
      </c>
      <c r="AK519">
        <f>IF(G519="사용자항목18",#REF!, 0)</f>
        <v>0</v>
      </c>
      <c r="AL519">
        <f>IF(G519="사용자항목19",#REF!, 0)</f>
        <v>0</v>
      </c>
    </row>
    <row r="520" spans="1:38" ht="23.1" customHeight="1" x14ac:dyDescent="0.3">
      <c r="A520" s="5" t="s">
        <v>373</v>
      </c>
      <c r="B520" s="5" t="s">
        <v>398</v>
      </c>
      <c r="C520" s="7" t="s">
        <v>399</v>
      </c>
      <c r="D520" s="8">
        <v>6</v>
      </c>
      <c r="F520" t="str">
        <f>""</f>
        <v/>
      </c>
      <c r="G520" s="1" t="s">
        <v>87</v>
      </c>
      <c r="H520">
        <v>1</v>
      </c>
      <c r="I520" t="e">
        <f>IF(G520="기계경비",#REF!, 0)</f>
        <v>#REF!</v>
      </c>
      <c r="J520">
        <f>IF(G520="운반비",#REF!, 0)</f>
        <v>0</v>
      </c>
      <c r="K520">
        <f>IF(G520="작업부산물",#REF!, 0)</f>
        <v>0</v>
      </c>
      <c r="L520">
        <f>IF(G520="관급",#REF!, 0)</f>
        <v>0</v>
      </c>
      <c r="M520">
        <f>IF(G520="외주비",#REF!, 0)</f>
        <v>0</v>
      </c>
      <c r="N520">
        <f>IF(G520="장비비",#REF!, 0)</f>
        <v>0</v>
      </c>
      <c r="O520">
        <f>IF(G520="폐기물처리비",#REF!, 0)</f>
        <v>0</v>
      </c>
      <c r="P520">
        <f>IF(G520="가설비",#REF!, 0)</f>
        <v>0</v>
      </c>
      <c r="Q520">
        <f>IF(G520="잡비제외분",#REF!, 0)</f>
        <v>0</v>
      </c>
      <c r="R520">
        <f>IF(G520="사급자재대",#REF!, 0)</f>
        <v>0</v>
      </c>
      <c r="S520">
        <f>IF(G520="관급자재대",#REF!, 0)</f>
        <v>0</v>
      </c>
      <c r="T520">
        <f>IF(G520="관급자 관급 자재대",#REF!, 0)</f>
        <v>0</v>
      </c>
      <c r="U520">
        <f>IF(G520="사용자항목2",#REF!, 0)</f>
        <v>0</v>
      </c>
      <c r="V520">
        <f>IF(G520="안전관리비",#REF!, 0)</f>
        <v>0</v>
      </c>
      <c r="W520">
        <f>IF(G520="품질관리비",#REF!, 0)</f>
        <v>0</v>
      </c>
      <c r="X520">
        <f>IF(G520="작업부산물(철거해체)",#REF!, 0)</f>
        <v>0</v>
      </c>
      <c r="Y520">
        <f>IF(G520="사용자항목6",#REF!, 0)</f>
        <v>0</v>
      </c>
      <c r="Z520">
        <f>IF(G520="사용자항목7",#REF!, 0)</f>
        <v>0</v>
      </c>
      <c r="AA520">
        <f>IF(G520="사용자항목8",#REF!, 0)</f>
        <v>0</v>
      </c>
      <c r="AB520">
        <f>IF(G520="사용자항목9",#REF!, 0)</f>
        <v>0</v>
      </c>
      <c r="AC520">
        <f>IF(G520="사용자항목10",#REF!, 0)</f>
        <v>0</v>
      </c>
      <c r="AD520">
        <f>IF(G520="사용자항목11",#REF!, 0)</f>
        <v>0</v>
      </c>
      <c r="AE520">
        <f>IF(G520="사용자항목12",#REF!, 0)</f>
        <v>0</v>
      </c>
      <c r="AF520">
        <f>IF(G520="사용자항목13",#REF!, 0)</f>
        <v>0</v>
      </c>
      <c r="AG520">
        <f>IF(G520="사용자항목14",#REF!, 0)</f>
        <v>0</v>
      </c>
      <c r="AH520">
        <f>IF(G520="사용자항목15",#REF!, 0)</f>
        <v>0</v>
      </c>
      <c r="AI520">
        <f>IF(G520="사용자항목16",#REF!, 0)</f>
        <v>0</v>
      </c>
      <c r="AJ520">
        <f>IF(G520="사용자항목17",#REF!, 0)</f>
        <v>0</v>
      </c>
      <c r="AK520">
        <f>IF(G520="사용자항목18",#REF!, 0)</f>
        <v>0</v>
      </c>
      <c r="AL520">
        <f>IF(G520="사용자항목19",#REF!, 0)</f>
        <v>0</v>
      </c>
    </row>
    <row r="521" spans="1:38" ht="23.1" customHeight="1" x14ac:dyDescent="0.3">
      <c r="A521" s="5" t="s">
        <v>373</v>
      </c>
      <c r="B521" s="5" t="s">
        <v>400</v>
      </c>
      <c r="C521" s="7" t="s">
        <v>399</v>
      </c>
      <c r="D521" s="8">
        <v>8</v>
      </c>
      <c r="F521" t="str">
        <f>""</f>
        <v/>
      </c>
      <c r="G521" s="1" t="s">
        <v>87</v>
      </c>
      <c r="H521">
        <v>1</v>
      </c>
      <c r="I521" t="e">
        <f>IF(G521="기계경비",#REF!, 0)</f>
        <v>#REF!</v>
      </c>
      <c r="J521">
        <f>IF(G521="운반비",#REF!, 0)</f>
        <v>0</v>
      </c>
      <c r="K521">
        <f>IF(G521="작업부산물",#REF!, 0)</f>
        <v>0</v>
      </c>
      <c r="L521">
        <f>IF(G521="관급",#REF!, 0)</f>
        <v>0</v>
      </c>
      <c r="M521">
        <f>IF(G521="외주비",#REF!, 0)</f>
        <v>0</v>
      </c>
      <c r="N521">
        <f>IF(G521="장비비",#REF!, 0)</f>
        <v>0</v>
      </c>
      <c r="O521">
        <f>IF(G521="폐기물처리비",#REF!, 0)</f>
        <v>0</v>
      </c>
      <c r="P521">
        <f>IF(G521="가설비",#REF!, 0)</f>
        <v>0</v>
      </c>
      <c r="Q521">
        <f>IF(G521="잡비제외분",#REF!, 0)</f>
        <v>0</v>
      </c>
      <c r="R521">
        <f>IF(G521="사급자재대",#REF!, 0)</f>
        <v>0</v>
      </c>
      <c r="S521">
        <f>IF(G521="관급자재대",#REF!, 0)</f>
        <v>0</v>
      </c>
      <c r="T521">
        <f>IF(G521="관급자 관급 자재대",#REF!, 0)</f>
        <v>0</v>
      </c>
      <c r="U521">
        <f>IF(G521="사용자항목2",#REF!, 0)</f>
        <v>0</v>
      </c>
      <c r="V521">
        <f>IF(G521="안전관리비",#REF!, 0)</f>
        <v>0</v>
      </c>
      <c r="W521">
        <f>IF(G521="품질관리비",#REF!, 0)</f>
        <v>0</v>
      </c>
      <c r="X521">
        <f>IF(G521="작업부산물(철거해체)",#REF!, 0)</f>
        <v>0</v>
      </c>
      <c r="Y521">
        <f>IF(G521="사용자항목6",#REF!, 0)</f>
        <v>0</v>
      </c>
      <c r="Z521">
        <f>IF(G521="사용자항목7",#REF!, 0)</f>
        <v>0</v>
      </c>
      <c r="AA521">
        <f>IF(G521="사용자항목8",#REF!, 0)</f>
        <v>0</v>
      </c>
      <c r="AB521">
        <f>IF(G521="사용자항목9",#REF!, 0)</f>
        <v>0</v>
      </c>
      <c r="AC521">
        <f>IF(G521="사용자항목10",#REF!, 0)</f>
        <v>0</v>
      </c>
      <c r="AD521">
        <f>IF(G521="사용자항목11",#REF!, 0)</f>
        <v>0</v>
      </c>
      <c r="AE521">
        <f>IF(G521="사용자항목12",#REF!, 0)</f>
        <v>0</v>
      </c>
      <c r="AF521">
        <f>IF(G521="사용자항목13",#REF!, 0)</f>
        <v>0</v>
      </c>
      <c r="AG521">
        <f>IF(G521="사용자항목14",#REF!, 0)</f>
        <v>0</v>
      </c>
      <c r="AH521">
        <f>IF(G521="사용자항목15",#REF!, 0)</f>
        <v>0</v>
      </c>
      <c r="AI521">
        <f>IF(G521="사용자항목16",#REF!, 0)</f>
        <v>0</v>
      </c>
      <c r="AJ521">
        <f>IF(G521="사용자항목17",#REF!, 0)</f>
        <v>0</v>
      </c>
      <c r="AK521">
        <f>IF(G521="사용자항목18",#REF!, 0)</f>
        <v>0</v>
      </c>
      <c r="AL521">
        <f>IF(G521="사용자항목19",#REF!, 0)</f>
        <v>0</v>
      </c>
    </row>
    <row r="522" spans="1:38" ht="23.1" customHeight="1" x14ac:dyDescent="0.3">
      <c r="A522" s="5" t="s">
        <v>373</v>
      </c>
      <c r="B522" s="5" t="s">
        <v>374</v>
      </c>
      <c r="C522" s="7" t="s">
        <v>399</v>
      </c>
      <c r="D522" s="8">
        <v>20</v>
      </c>
      <c r="F522" t="str">
        <f>""</f>
        <v/>
      </c>
      <c r="G522" s="1" t="s">
        <v>87</v>
      </c>
      <c r="H522">
        <v>1</v>
      </c>
      <c r="I522" t="e">
        <f>IF(G522="기계경비",#REF!, 0)</f>
        <v>#REF!</v>
      </c>
      <c r="J522">
        <f>IF(G522="운반비",#REF!, 0)</f>
        <v>0</v>
      </c>
      <c r="K522">
        <f>IF(G522="작업부산물",#REF!, 0)</f>
        <v>0</v>
      </c>
      <c r="L522">
        <f>IF(G522="관급",#REF!, 0)</f>
        <v>0</v>
      </c>
      <c r="M522">
        <f>IF(G522="외주비",#REF!, 0)</f>
        <v>0</v>
      </c>
      <c r="N522">
        <f>IF(G522="장비비",#REF!, 0)</f>
        <v>0</v>
      </c>
      <c r="O522">
        <f>IF(G522="폐기물처리비",#REF!, 0)</f>
        <v>0</v>
      </c>
      <c r="P522">
        <f>IF(G522="가설비",#REF!, 0)</f>
        <v>0</v>
      </c>
      <c r="Q522">
        <f>IF(G522="잡비제외분",#REF!, 0)</f>
        <v>0</v>
      </c>
      <c r="R522">
        <f>IF(G522="사급자재대",#REF!, 0)</f>
        <v>0</v>
      </c>
      <c r="S522">
        <f>IF(G522="관급자재대",#REF!, 0)</f>
        <v>0</v>
      </c>
      <c r="T522">
        <f>IF(G522="관급자 관급 자재대",#REF!, 0)</f>
        <v>0</v>
      </c>
      <c r="U522">
        <f>IF(G522="사용자항목2",#REF!, 0)</f>
        <v>0</v>
      </c>
      <c r="V522">
        <f>IF(G522="안전관리비",#REF!, 0)</f>
        <v>0</v>
      </c>
      <c r="W522">
        <f>IF(G522="품질관리비",#REF!, 0)</f>
        <v>0</v>
      </c>
      <c r="X522">
        <f>IF(G522="작업부산물(철거해체)",#REF!, 0)</f>
        <v>0</v>
      </c>
      <c r="Y522">
        <f>IF(G522="사용자항목6",#REF!, 0)</f>
        <v>0</v>
      </c>
      <c r="Z522">
        <f>IF(G522="사용자항목7",#REF!, 0)</f>
        <v>0</v>
      </c>
      <c r="AA522">
        <f>IF(G522="사용자항목8",#REF!, 0)</f>
        <v>0</v>
      </c>
      <c r="AB522">
        <f>IF(G522="사용자항목9",#REF!, 0)</f>
        <v>0</v>
      </c>
      <c r="AC522">
        <f>IF(G522="사용자항목10",#REF!, 0)</f>
        <v>0</v>
      </c>
      <c r="AD522">
        <f>IF(G522="사용자항목11",#REF!, 0)</f>
        <v>0</v>
      </c>
      <c r="AE522">
        <f>IF(G522="사용자항목12",#REF!, 0)</f>
        <v>0</v>
      </c>
      <c r="AF522">
        <f>IF(G522="사용자항목13",#REF!, 0)</f>
        <v>0</v>
      </c>
      <c r="AG522">
        <f>IF(G522="사용자항목14",#REF!, 0)</f>
        <v>0</v>
      </c>
      <c r="AH522">
        <f>IF(G522="사용자항목15",#REF!, 0)</f>
        <v>0</v>
      </c>
      <c r="AI522">
        <f>IF(G522="사용자항목16",#REF!, 0)</f>
        <v>0</v>
      </c>
      <c r="AJ522">
        <f>IF(G522="사용자항목17",#REF!, 0)</f>
        <v>0</v>
      </c>
      <c r="AK522">
        <f>IF(G522="사용자항목18",#REF!, 0)</f>
        <v>0</v>
      </c>
      <c r="AL522">
        <f>IF(G522="사용자항목19",#REF!, 0)</f>
        <v>0</v>
      </c>
    </row>
    <row r="523" spans="1:38" ht="23.1" customHeight="1" x14ac:dyDescent="0.3">
      <c r="A523" s="5" t="s">
        <v>401</v>
      </c>
      <c r="B523" s="6"/>
      <c r="C523" s="7" t="s">
        <v>399</v>
      </c>
      <c r="D523" s="8">
        <v>10</v>
      </c>
      <c r="F523" t="str">
        <f>""</f>
        <v/>
      </c>
      <c r="G523" s="1" t="s">
        <v>87</v>
      </c>
      <c r="H523">
        <v>1</v>
      </c>
      <c r="I523" t="e">
        <f>IF(G523="기계경비",#REF!, 0)</f>
        <v>#REF!</v>
      </c>
      <c r="J523">
        <f>IF(G523="운반비",#REF!, 0)</f>
        <v>0</v>
      </c>
      <c r="K523">
        <f>IF(G523="작업부산물",#REF!, 0)</f>
        <v>0</v>
      </c>
      <c r="L523">
        <f>IF(G523="관급",#REF!, 0)</f>
        <v>0</v>
      </c>
      <c r="M523">
        <f>IF(G523="외주비",#REF!, 0)</f>
        <v>0</v>
      </c>
      <c r="N523">
        <f>IF(G523="장비비",#REF!, 0)</f>
        <v>0</v>
      </c>
      <c r="O523">
        <f>IF(G523="폐기물처리비",#REF!, 0)</f>
        <v>0</v>
      </c>
      <c r="P523">
        <f>IF(G523="가설비",#REF!, 0)</f>
        <v>0</v>
      </c>
      <c r="Q523">
        <f>IF(G523="잡비제외분",#REF!, 0)</f>
        <v>0</v>
      </c>
      <c r="R523">
        <f>IF(G523="사급자재대",#REF!, 0)</f>
        <v>0</v>
      </c>
      <c r="S523">
        <f>IF(G523="관급자재대",#REF!, 0)</f>
        <v>0</v>
      </c>
      <c r="T523">
        <f>IF(G523="관급자 관급 자재대",#REF!, 0)</f>
        <v>0</v>
      </c>
      <c r="U523">
        <f>IF(G523="사용자항목2",#REF!, 0)</f>
        <v>0</v>
      </c>
      <c r="V523">
        <f>IF(G523="안전관리비",#REF!, 0)</f>
        <v>0</v>
      </c>
      <c r="W523">
        <f>IF(G523="품질관리비",#REF!, 0)</f>
        <v>0</v>
      </c>
      <c r="X523">
        <f>IF(G523="작업부산물(철거해체)",#REF!, 0)</f>
        <v>0</v>
      </c>
      <c r="Y523">
        <f>IF(G523="사용자항목6",#REF!, 0)</f>
        <v>0</v>
      </c>
      <c r="Z523">
        <f>IF(G523="사용자항목7",#REF!, 0)</f>
        <v>0</v>
      </c>
      <c r="AA523">
        <f>IF(G523="사용자항목8",#REF!, 0)</f>
        <v>0</v>
      </c>
      <c r="AB523">
        <f>IF(G523="사용자항목9",#REF!, 0)</f>
        <v>0</v>
      </c>
      <c r="AC523">
        <f>IF(G523="사용자항목10",#REF!, 0)</f>
        <v>0</v>
      </c>
      <c r="AD523">
        <f>IF(G523="사용자항목11",#REF!, 0)</f>
        <v>0</v>
      </c>
      <c r="AE523">
        <f>IF(G523="사용자항목12",#REF!, 0)</f>
        <v>0</v>
      </c>
      <c r="AF523">
        <f>IF(G523="사용자항목13",#REF!, 0)</f>
        <v>0</v>
      </c>
      <c r="AG523">
        <f>IF(G523="사용자항목14",#REF!, 0)</f>
        <v>0</v>
      </c>
      <c r="AH523">
        <f>IF(G523="사용자항목15",#REF!, 0)</f>
        <v>0</v>
      </c>
      <c r="AI523">
        <f>IF(G523="사용자항목16",#REF!, 0)</f>
        <v>0</v>
      </c>
      <c r="AJ523">
        <f>IF(G523="사용자항목17",#REF!, 0)</f>
        <v>0</v>
      </c>
      <c r="AK523">
        <f>IF(G523="사용자항목18",#REF!, 0)</f>
        <v>0</v>
      </c>
      <c r="AL523">
        <f>IF(G523="사용자항목19",#REF!, 0)</f>
        <v>0</v>
      </c>
    </row>
    <row r="524" spans="1:38" ht="23.1" customHeight="1" x14ac:dyDescent="0.3">
      <c r="A524" s="5" t="s">
        <v>377</v>
      </c>
      <c r="B524" s="5" t="s">
        <v>378</v>
      </c>
      <c r="C524" s="7" t="s">
        <v>387</v>
      </c>
      <c r="D524" s="8">
        <v>12</v>
      </c>
      <c r="F524" t="str">
        <f>""</f>
        <v/>
      </c>
      <c r="G524" s="1" t="s">
        <v>87</v>
      </c>
      <c r="H524">
        <v>1</v>
      </c>
      <c r="I524" t="e">
        <f>IF(G524="기계경비",#REF!, 0)</f>
        <v>#REF!</v>
      </c>
      <c r="J524">
        <f>IF(G524="운반비",#REF!, 0)</f>
        <v>0</v>
      </c>
      <c r="K524">
        <f>IF(G524="작업부산물",#REF!, 0)</f>
        <v>0</v>
      </c>
      <c r="L524">
        <f>IF(G524="관급",#REF!, 0)</f>
        <v>0</v>
      </c>
      <c r="M524">
        <f>IF(G524="외주비",#REF!, 0)</f>
        <v>0</v>
      </c>
      <c r="N524">
        <f>IF(G524="장비비",#REF!, 0)</f>
        <v>0</v>
      </c>
      <c r="O524">
        <f>IF(G524="폐기물처리비",#REF!, 0)</f>
        <v>0</v>
      </c>
      <c r="P524">
        <f>IF(G524="가설비",#REF!, 0)</f>
        <v>0</v>
      </c>
      <c r="Q524">
        <f>IF(G524="잡비제외분",#REF!, 0)</f>
        <v>0</v>
      </c>
      <c r="R524">
        <f>IF(G524="사급자재대",#REF!, 0)</f>
        <v>0</v>
      </c>
      <c r="S524">
        <f>IF(G524="관급자재대",#REF!, 0)</f>
        <v>0</v>
      </c>
      <c r="T524">
        <f>IF(G524="관급자 관급 자재대",#REF!, 0)</f>
        <v>0</v>
      </c>
      <c r="U524">
        <f>IF(G524="사용자항목2",#REF!, 0)</f>
        <v>0</v>
      </c>
      <c r="V524">
        <f>IF(G524="안전관리비",#REF!, 0)</f>
        <v>0</v>
      </c>
      <c r="W524">
        <f>IF(G524="품질관리비",#REF!, 0)</f>
        <v>0</v>
      </c>
      <c r="X524">
        <f>IF(G524="작업부산물(철거해체)",#REF!, 0)</f>
        <v>0</v>
      </c>
      <c r="Y524">
        <f>IF(G524="사용자항목6",#REF!, 0)</f>
        <v>0</v>
      </c>
      <c r="Z524">
        <f>IF(G524="사용자항목7",#REF!, 0)</f>
        <v>0</v>
      </c>
      <c r="AA524">
        <f>IF(G524="사용자항목8",#REF!, 0)</f>
        <v>0</v>
      </c>
      <c r="AB524">
        <f>IF(G524="사용자항목9",#REF!, 0)</f>
        <v>0</v>
      </c>
      <c r="AC524">
        <f>IF(G524="사용자항목10",#REF!, 0)</f>
        <v>0</v>
      </c>
      <c r="AD524">
        <f>IF(G524="사용자항목11",#REF!, 0)</f>
        <v>0</v>
      </c>
      <c r="AE524">
        <f>IF(G524="사용자항목12",#REF!, 0)</f>
        <v>0</v>
      </c>
      <c r="AF524">
        <f>IF(G524="사용자항목13",#REF!, 0)</f>
        <v>0</v>
      </c>
      <c r="AG524">
        <f>IF(G524="사용자항목14",#REF!, 0)</f>
        <v>0</v>
      </c>
      <c r="AH524">
        <f>IF(G524="사용자항목15",#REF!, 0)</f>
        <v>0</v>
      </c>
      <c r="AI524">
        <f>IF(G524="사용자항목16",#REF!, 0)</f>
        <v>0</v>
      </c>
      <c r="AJ524">
        <f>IF(G524="사용자항목17",#REF!, 0)</f>
        <v>0</v>
      </c>
      <c r="AK524">
        <f>IF(G524="사용자항목18",#REF!, 0)</f>
        <v>0</v>
      </c>
      <c r="AL524">
        <f>IF(G524="사용자항목19",#REF!, 0)</f>
        <v>0</v>
      </c>
    </row>
    <row r="525" spans="1:38" ht="23.1" customHeight="1" x14ac:dyDescent="0.3">
      <c r="A525" s="5" t="s">
        <v>379</v>
      </c>
      <c r="B525" s="5" t="s">
        <v>380</v>
      </c>
      <c r="C525" s="7" t="s">
        <v>402</v>
      </c>
      <c r="D525" s="8">
        <v>20</v>
      </c>
      <c r="F525" t="str">
        <f>""</f>
        <v/>
      </c>
      <c r="G525" s="1" t="s">
        <v>87</v>
      </c>
      <c r="H525">
        <v>1</v>
      </c>
      <c r="I525" t="e">
        <f>IF(G525="기계경비",#REF!, 0)</f>
        <v>#REF!</v>
      </c>
      <c r="J525">
        <f>IF(G525="운반비",#REF!, 0)</f>
        <v>0</v>
      </c>
      <c r="K525">
        <f>IF(G525="작업부산물",#REF!, 0)</f>
        <v>0</v>
      </c>
      <c r="L525">
        <f>IF(G525="관급",#REF!, 0)</f>
        <v>0</v>
      </c>
      <c r="M525">
        <f>IF(G525="외주비",#REF!, 0)</f>
        <v>0</v>
      </c>
      <c r="N525">
        <f>IF(G525="장비비",#REF!, 0)</f>
        <v>0</v>
      </c>
      <c r="O525">
        <f>IF(G525="폐기물처리비",#REF!, 0)</f>
        <v>0</v>
      </c>
      <c r="P525">
        <f>IF(G525="가설비",#REF!, 0)</f>
        <v>0</v>
      </c>
      <c r="Q525">
        <f>IF(G525="잡비제외분",#REF!, 0)</f>
        <v>0</v>
      </c>
      <c r="R525">
        <f>IF(G525="사급자재대",#REF!, 0)</f>
        <v>0</v>
      </c>
      <c r="S525">
        <f>IF(G525="관급자재대",#REF!, 0)</f>
        <v>0</v>
      </c>
      <c r="T525">
        <f>IF(G525="관급자 관급 자재대",#REF!, 0)</f>
        <v>0</v>
      </c>
      <c r="U525">
        <f>IF(G525="사용자항목2",#REF!, 0)</f>
        <v>0</v>
      </c>
      <c r="V525">
        <f>IF(G525="안전관리비",#REF!, 0)</f>
        <v>0</v>
      </c>
      <c r="W525">
        <f>IF(G525="품질관리비",#REF!, 0)</f>
        <v>0</v>
      </c>
      <c r="X525">
        <f>IF(G525="작업부산물(철거해체)",#REF!, 0)</f>
        <v>0</v>
      </c>
      <c r="Y525">
        <f>IF(G525="사용자항목6",#REF!, 0)</f>
        <v>0</v>
      </c>
      <c r="Z525">
        <f>IF(G525="사용자항목7",#REF!, 0)</f>
        <v>0</v>
      </c>
      <c r="AA525">
        <f>IF(G525="사용자항목8",#REF!, 0)</f>
        <v>0</v>
      </c>
      <c r="AB525">
        <f>IF(G525="사용자항목9",#REF!, 0)</f>
        <v>0</v>
      </c>
      <c r="AC525">
        <f>IF(G525="사용자항목10",#REF!, 0)</f>
        <v>0</v>
      </c>
      <c r="AD525">
        <f>IF(G525="사용자항목11",#REF!, 0)</f>
        <v>0</v>
      </c>
      <c r="AE525">
        <f>IF(G525="사용자항목12",#REF!, 0)</f>
        <v>0</v>
      </c>
      <c r="AF525">
        <f>IF(G525="사용자항목13",#REF!, 0)</f>
        <v>0</v>
      </c>
      <c r="AG525">
        <f>IF(G525="사용자항목14",#REF!, 0)</f>
        <v>0</v>
      </c>
      <c r="AH525">
        <f>IF(G525="사용자항목15",#REF!, 0)</f>
        <v>0</v>
      </c>
      <c r="AI525">
        <f>IF(G525="사용자항목16",#REF!, 0)</f>
        <v>0</v>
      </c>
      <c r="AJ525">
        <f>IF(G525="사용자항목17",#REF!, 0)</f>
        <v>0</v>
      </c>
      <c r="AK525">
        <f>IF(G525="사용자항목18",#REF!, 0)</f>
        <v>0</v>
      </c>
      <c r="AL525">
        <f>IF(G525="사용자항목19",#REF!, 0)</f>
        <v>0</v>
      </c>
    </row>
    <row r="526" spans="1:38" ht="23.1" customHeight="1" x14ac:dyDescent="0.3">
      <c r="A526" s="5" t="s">
        <v>381</v>
      </c>
      <c r="B526" s="5" t="s">
        <v>382</v>
      </c>
      <c r="C526" s="7" t="s">
        <v>402</v>
      </c>
      <c r="D526" s="8">
        <v>20</v>
      </c>
      <c r="F526" t="str">
        <f>""</f>
        <v/>
      </c>
      <c r="G526" s="1" t="s">
        <v>87</v>
      </c>
      <c r="H526">
        <v>1</v>
      </c>
      <c r="I526" t="e">
        <f>IF(G526="기계경비",#REF!, 0)</f>
        <v>#REF!</v>
      </c>
      <c r="J526">
        <f>IF(G526="운반비",#REF!, 0)</f>
        <v>0</v>
      </c>
      <c r="K526">
        <f>IF(G526="작업부산물",#REF!, 0)</f>
        <v>0</v>
      </c>
      <c r="L526">
        <f>IF(G526="관급",#REF!, 0)</f>
        <v>0</v>
      </c>
      <c r="M526">
        <f>IF(G526="외주비",#REF!, 0)</f>
        <v>0</v>
      </c>
      <c r="N526">
        <f>IF(G526="장비비",#REF!, 0)</f>
        <v>0</v>
      </c>
      <c r="O526">
        <f>IF(G526="폐기물처리비",#REF!, 0)</f>
        <v>0</v>
      </c>
      <c r="P526">
        <f>IF(G526="가설비",#REF!, 0)</f>
        <v>0</v>
      </c>
      <c r="Q526">
        <f>IF(G526="잡비제외분",#REF!, 0)</f>
        <v>0</v>
      </c>
      <c r="R526">
        <f>IF(G526="사급자재대",#REF!, 0)</f>
        <v>0</v>
      </c>
      <c r="S526">
        <f>IF(G526="관급자재대",#REF!, 0)</f>
        <v>0</v>
      </c>
      <c r="T526">
        <f>IF(G526="관급자 관급 자재대",#REF!, 0)</f>
        <v>0</v>
      </c>
      <c r="U526">
        <f>IF(G526="사용자항목2",#REF!, 0)</f>
        <v>0</v>
      </c>
      <c r="V526">
        <f>IF(G526="안전관리비",#REF!, 0)</f>
        <v>0</v>
      </c>
      <c r="W526">
        <f>IF(G526="품질관리비",#REF!, 0)</f>
        <v>0</v>
      </c>
      <c r="X526">
        <f>IF(G526="작업부산물(철거해체)",#REF!, 0)</f>
        <v>0</v>
      </c>
      <c r="Y526">
        <f>IF(G526="사용자항목6",#REF!, 0)</f>
        <v>0</v>
      </c>
      <c r="Z526">
        <f>IF(G526="사용자항목7",#REF!, 0)</f>
        <v>0</v>
      </c>
      <c r="AA526">
        <f>IF(G526="사용자항목8",#REF!, 0)</f>
        <v>0</v>
      </c>
      <c r="AB526">
        <f>IF(G526="사용자항목9",#REF!, 0)</f>
        <v>0</v>
      </c>
      <c r="AC526">
        <f>IF(G526="사용자항목10",#REF!, 0)</f>
        <v>0</v>
      </c>
      <c r="AD526">
        <f>IF(G526="사용자항목11",#REF!, 0)</f>
        <v>0</v>
      </c>
      <c r="AE526">
        <f>IF(G526="사용자항목12",#REF!, 0)</f>
        <v>0</v>
      </c>
      <c r="AF526">
        <f>IF(G526="사용자항목13",#REF!, 0)</f>
        <v>0</v>
      </c>
      <c r="AG526">
        <f>IF(G526="사용자항목14",#REF!, 0)</f>
        <v>0</v>
      </c>
      <c r="AH526">
        <f>IF(G526="사용자항목15",#REF!, 0)</f>
        <v>0</v>
      </c>
      <c r="AI526">
        <f>IF(G526="사용자항목16",#REF!, 0)</f>
        <v>0</v>
      </c>
      <c r="AJ526">
        <f>IF(G526="사용자항목17",#REF!, 0)</f>
        <v>0</v>
      </c>
      <c r="AK526">
        <f>IF(G526="사용자항목18",#REF!, 0)</f>
        <v>0</v>
      </c>
      <c r="AL526">
        <f>IF(G526="사용자항목19",#REF!, 0)</f>
        <v>0</v>
      </c>
    </row>
    <row r="527" spans="1:38" ht="23.1" customHeight="1" x14ac:dyDescent="0.3">
      <c r="A527" s="5" t="s">
        <v>383</v>
      </c>
      <c r="B527" s="5" t="s">
        <v>384</v>
      </c>
      <c r="C527" s="7" t="s">
        <v>332</v>
      </c>
      <c r="D527" s="8">
        <v>1</v>
      </c>
      <c r="F527" t="str">
        <f>""</f>
        <v/>
      </c>
      <c r="G527" s="1" t="s">
        <v>87</v>
      </c>
      <c r="H527">
        <v>1</v>
      </c>
      <c r="I527" t="e">
        <f>IF(G527="기계경비",#REF!, 0)</f>
        <v>#REF!</v>
      </c>
      <c r="J527">
        <f>IF(G527="운반비",#REF!, 0)</f>
        <v>0</v>
      </c>
      <c r="K527">
        <f>IF(G527="작업부산물",#REF!, 0)</f>
        <v>0</v>
      </c>
      <c r="L527">
        <f>IF(G527="관급",#REF!, 0)</f>
        <v>0</v>
      </c>
      <c r="M527">
        <f>IF(G527="외주비",#REF!, 0)</f>
        <v>0</v>
      </c>
      <c r="N527">
        <f>IF(G527="장비비",#REF!, 0)</f>
        <v>0</v>
      </c>
      <c r="O527">
        <f>IF(G527="폐기물처리비",#REF!, 0)</f>
        <v>0</v>
      </c>
      <c r="P527">
        <f>IF(G527="가설비",#REF!, 0)</f>
        <v>0</v>
      </c>
      <c r="Q527">
        <f>IF(G527="잡비제외분",#REF!, 0)</f>
        <v>0</v>
      </c>
      <c r="R527">
        <f>IF(G527="사급자재대",#REF!, 0)</f>
        <v>0</v>
      </c>
      <c r="S527">
        <f>IF(G527="관급자재대",#REF!, 0)</f>
        <v>0</v>
      </c>
      <c r="T527">
        <f>IF(G527="관급자 관급 자재대",#REF!, 0)</f>
        <v>0</v>
      </c>
      <c r="U527">
        <f>IF(G527="사용자항목2",#REF!, 0)</f>
        <v>0</v>
      </c>
      <c r="V527">
        <f>IF(G527="안전관리비",#REF!, 0)</f>
        <v>0</v>
      </c>
      <c r="W527">
        <f>IF(G527="품질관리비",#REF!, 0)</f>
        <v>0</v>
      </c>
      <c r="X527">
        <f>IF(G527="작업부산물(철거해체)",#REF!, 0)</f>
        <v>0</v>
      </c>
      <c r="Y527">
        <f>IF(G527="사용자항목6",#REF!, 0)</f>
        <v>0</v>
      </c>
      <c r="Z527">
        <f>IF(G527="사용자항목7",#REF!, 0)</f>
        <v>0</v>
      </c>
      <c r="AA527">
        <f>IF(G527="사용자항목8",#REF!, 0)</f>
        <v>0</v>
      </c>
      <c r="AB527">
        <f>IF(G527="사용자항목9",#REF!, 0)</f>
        <v>0</v>
      </c>
      <c r="AC527">
        <f>IF(G527="사용자항목10",#REF!, 0)</f>
        <v>0</v>
      </c>
      <c r="AD527">
        <f>IF(G527="사용자항목11",#REF!, 0)</f>
        <v>0</v>
      </c>
      <c r="AE527">
        <f>IF(G527="사용자항목12",#REF!, 0)</f>
        <v>0</v>
      </c>
      <c r="AF527">
        <f>IF(G527="사용자항목13",#REF!, 0)</f>
        <v>0</v>
      </c>
      <c r="AG527">
        <f>IF(G527="사용자항목14",#REF!, 0)</f>
        <v>0</v>
      </c>
      <c r="AH527">
        <f>IF(G527="사용자항목15",#REF!, 0)</f>
        <v>0</v>
      </c>
      <c r="AI527">
        <f>IF(G527="사용자항목16",#REF!, 0)</f>
        <v>0</v>
      </c>
      <c r="AJ527">
        <f>IF(G527="사용자항목17",#REF!, 0)</f>
        <v>0</v>
      </c>
      <c r="AK527">
        <f>IF(G527="사용자항목18",#REF!, 0)</f>
        <v>0</v>
      </c>
      <c r="AL527">
        <f>IF(G527="사용자항목19",#REF!, 0)</f>
        <v>0</v>
      </c>
    </row>
    <row r="528" spans="1:38" ht="23.1" customHeight="1" x14ac:dyDescent="0.3">
      <c r="A528" s="5" t="s">
        <v>75</v>
      </c>
      <c r="B528" s="5" t="s">
        <v>72</v>
      </c>
      <c r="C528" s="7" t="s">
        <v>73</v>
      </c>
      <c r="D528" s="8">
        <v>5</v>
      </c>
      <c r="F528" t="str">
        <f>"02"</f>
        <v>02</v>
      </c>
      <c r="G528" s="1" t="s">
        <v>87</v>
      </c>
      <c r="H528">
        <v>1</v>
      </c>
      <c r="I528" t="e">
        <f>IF(G528="기계경비",#REF!, 0)</f>
        <v>#REF!</v>
      </c>
      <c r="J528">
        <f>IF(G528="운반비",#REF!, 0)</f>
        <v>0</v>
      </c>
      <c r="K528">
        <f>IF(G528="작업부산물",#REF!, 0)</f>
        <v>0</v>
      </c>
      <c r="L528">
        <f>IF(G528="관급",#REF!, 0)</f>
        <v>0</v>
      </c>
      <c r="M528">
        <f>IF(G528="외주비",#REF!, 0)</f>
        <v>0</v>
      </c>
      <c r="N528">
        <f>IF(G528="장비비",#REF!, 0)</f>
        <v>0</v>
      </c>
      <c r="O528">
        <f>IF(G528="폐기물처리비",#REF!, 0)</f>
        <v>0</v>
      </c>
      <c r="P528">
        <f>IF(G528="가설비",#REF!, 0)</f>
        <v>0</v>
      </c>
      <c r="Q528">
        <f>IF(G528="잡비제외분",#REF!, 0)</f>
        <v>0</v>
      </c>
      <c r="R528">
        <f>IF(G528="사급자재대",#REF!, 0)</f>
        <v>0</v>
      </c>
      <c r="S528">
        <f>IF(G528="관급자재대",#REF!, 0)</f>
        <v>0</v>
      </c>
      <c r="T528">
        <f>IF(G528="관급자 관급 자재대",#REF!, 0)</f>
        <v>0</v>
      </c>
      <c r="U528">
        <f>IF(G528="사용자항목2",#REF!, 0)</f>
        <v>0</v>
      </c>
      <c r="V528">
        <f>IF(G528="안전관리비",#REF!, 0)</f>
        <v>0</v>
      </c>
      <c r="W528">
        <f>IF(G528="품질관리비",#REF!, 0)</f>
        <v>0</v>
      </c>
      <c r="X528">
        <f>IF(G528="작업부산물(철거해체)",#REF!, 0)</f>
        <v>0</v>
      </c>
      <c r="Y528">
        <f>IF(G528="사용자항목6",#REF!, 0)</f>
        <v>0</v>
      </c>
      <c r="Z528">
        <f>IF(G528="사용자항목7",#REF!, 0)</f>
        <v>0</v>
      </c>
      <c r="AA528">
        <f>IF(G528="사용자항목8",#REF!, 0)</f>
        <v>0</v>
      </c>
      <c r="AB528">
        <f>IF(G528="사용자항목9",#REF!, 0)</f>
        <v>0</v>
      </c>
      <c r="AC528">
        <f>IF(G528="사용자항목10",#REF!, 0)</f>
        <v>0</v>
      </c>
      <c r="AD528">
        <f>IF(G528="사용자항목11",#REF!, 0)</f>
        <v>0</v>
      </c>
      <c r="AE528">
        <f>IF(G528="사용자항목12",#REF!, 0)</f>
        <v>0</v>
      </c>
      <c r="AF528">
        <f>IF(G528="사용자항목13",#REF!, 0)</f>
        <v>0</v>
      </c>
      <c r="AG528">
        <f>IF(G528="사용자항목14",#REF!, 0)</f>
        <v>0</v>
      </c>
      <c r="AH528">
        <f>IF(G528="사용자항목15",#REF!, 0)</f>
        <v>0</v>
      </c>
      <c r="AI528">
        <f>IF(G528="사용자항목16",#REF!, 0)</f>
        <v>0</v>
      </c>
      <c r="AJ528">
        <f>IF(G528="사용자항목17",#REF!, 0)</f>
        <v>0</v>
      </c>
      <c r="AK528">
        <f>IF(G528="사용자항목18",#REF!, 0)</f>
        <v>0</v>
      </c>
      <c r="AL528">
        <f>IF(G528="사용자항목19",#REF!, 0)</f>
        <v>0</v>
      </c>
    </row>
    <row r="529" spans="1:42" ht="23.1" customHeight="1" x14ac:dyDescent="0.3">
      <c r="A529" s="5" t="s">
        <v>76</v>
      </c>
      <c r="B529" s="5" t="s">
        <v>72</v>
      </c>
      <c r="C529" s="7" t="s">
        <v>73</v>
      </c>
      <c r="D529" s="8">
        <v>2</v>
      </c>
      <c r="F529" t="str">
        <f>"02"</f>
        <v>02</v>
      </c>
      <c r="G529" s="1" t="s">
        <v>87</v>
      </c>
      <c r="H529">
        <v>1</v>
      </c>
      <c r="I529" t="e">
        <f>IF(G529="기계경비",#REF!, 0)</f>
        <v>#REF!</v>
      </c>
      <c r="J529">
        <f>IF(G529="운반비",#REF!, 0)</f>
        <v>0</v>
      </c>
      <c r="K529">
        <f>IF(G529="작업부산물",#REF!, 0)</f>
        <v>0</v>
      </c>
      <c r="L529">
        <f>IF(G529="관급",#REF!, 0)</f>
        <v>0</v>
      </c>
      <c r="M529">
        <f>IF(G529="외주비",#REF!, 0)</f>
        <v>0</v>
      </c>
      <c r="N529">
        <f>IF(G529="장비비",#REF!, 0)</f>
        <v>0</v>
      </c>
      <c r="O529">
        <f>IF(G529="폐기물처리비",#REF!, 0)</f>
        <v>0</v>
      </c>
      <c r="P529">
        <f>IF(G529="가설비",#REF!, 0)</f>
        <v>0</v>
      </c>
      <c r="Q529">
        <f>IF(G529="잡비제외분",#REF!, 0)</f>
        <v>0</v>
      </c>
      <c r="R529">
        <f>IF(G529="사급자재대",#REF!, 0)</f>
        <v>0</v>
      </c>
      <c r="S529">
        <f>IF(G529="관급자재대",#REF!, 0)</f>
        <v>0</v>
      </c>
      <c r="T529">
        <f>IF(G529="관급자 관급 자재대",#REF!, 0)</f>
        <v>0</v>
      </c>
      <c r="U529">
        <f>IF(G529="사용자항목2",#REF!, 0)</f>
        <v>0</v>
      </c>
      <c r="V529">
        <f>IF(G529="안전관리비",#REF!, 0)</f>
        <v>0</v>
      </c>
      <c r="W529">
        <f>IF(G529="품질관리비",#REF!, 0)</f>
        <v>0</v>
      </c>
      <c r="X529">
        <f>IF(G529="작업부산물(철거해체)",#REF!, 0)</f>
        <v>0</v>
      </c>
      <c r="Y529">
        <f>IF(G529="사용자항목6",#REF!, 0)</f>
        <v>0</v>
      </c>
      <c r="Z529">
        <f>IF(G529="사용자항목7",#REF!, 0)</f>
        <v>0</v>
      </c>
      <c r="AA529">
        <f>IF(G529="사용자항목8",#REF!, 0)</f>
        <v>0</v>
      </c>
      <c r="AB529">
        <f>IF(G529="사용자항목9",#REF!, 0)</f>
        <v>0</v>
      </c>
      <c r="AC529">
        <f>IF(G529="사용자항목10",#REF!, 0)</f>
        <v>0</v>
      </c>
      <c r="AD529">
        <f>IF(G529="사용자항목11",#REF!, 0)</f>
        <v>0</v>
      </c>
      <c r="AE529">
        <f>IF(G529="사용자항목12",#REF!, 0)</f>
        <v>0</v>
      </c>
      <c r="AF529">
        <f>IF(G529="사용자항목13",#REF!, 0)</f>
        <v>0</v>
      </c>
      <c r="AG529">
        <f>IF(G529="사용자항목14",#REF!, 0)</f>
        <v>0</v>
      </c>
      <c r="AH529">
        <f>IF(G529="사용자항목15",#REF!, 0)</f>
        <v>0</v>
      </c>
      <c r="AI529">
        <f>IF(G529="사용자항목16",#REF!, 0)</f>
        <v>0</v>
      </c>
      <c r="AJ529">
        <f>IF(G529="사용자항목17",#REF!, 0)</f>
        <v>0</v>
      </c>
      <c r="AK529">
        <f>IF(G529="사용자항목18",#REF!, 0)</f>
        <v>0</v>
      </c>
      <c r="AL529">
        <f>IF(G529="사용자항목19",#REF!, 0)</f>
        <v>0</v>
      </c>
    </row>
    <row r="530" spans="1:42" ht="23.1" customHeight="1" x14ac:dyDescent="0.3">
      <c r="A530" s="5" t="s">
        <v>128</v>
      </c>
      <c r="B530" s="5" t="s">
        <v>339</v>
      </c>
      <c r="C530" s="7" t="s">
        <v>9</v>
      </c>
      <c r="D530" s="8">
        <v>1</v>
      </c>
      <c r="F530" t="str">
        <f>""</f>
        <v/>
      </c>
      <c r="G530" s="1" t="s">
        <v>87</v>
      </c>
      <c r="H530">
        <v>1</v>
      </c>
      <c r="I530" t="e">
        <f>IF(G530="기계경비",#REF!, 0)</f>
        <v>#REF!</v>
      </c>
      <c r="J530">
        <f>IF(G530="운반비",#REF!, 0)</f>
        <v>0</v>
      </c>
      <c r="K530">
        <f>IF(G530="작업부산물",#REF!, 0)</f>
        <v>0</v>
      </c>
      <c r="L530">
        <f>IF(G530="관급",#REF!, 0)</f>
        <v>0</v>
      </c>
      <c r="M530">
        <f>IF(G530="외주비",#REF!, 0)</f>
        <v>0</v>
      </c>
      <c r="N530">
        <f>IF(G530="장비비",#REF!, 0)</f>
        <v>0</v>
      </c>
      <c r="O530">
        <f>IF(G530="폐기물처리비",#REF!, 0)</f>
        <v>0</v>
      </c>
      <c r="P530">
        <f>IF(G530="가설비",#REF!, 0)</f>
        <v>0</v>
      </c>
      <c r="Q530">
        <f>IF(G530="잡비제외분",#REF!, 0)</f>
        <v>0</v>
      </c>
      <c r="R530">
        <f>IF(G530="사급자재대",#REF!, 0)</f>
        <v>0</v>
      </c>
      <c r="S530">
        <f>IF(G530="관급자재대",#REF!, 0)</f>
        <v>0</v>
      </c>
      <c r="T530">
        <f>IF(G530="관급자 관급 자재대",#REF!, 0)</f>
        <v>0</v>
      </c>
      <c r="U530">
        <f>IF(G530="사용자항목2",#REF!, 0)</f>
        <v>0</v>
      </c>
      <c r="V530">
        <f>IF(G530="안전관리비",#REF!, 0)</f>
        <v>0</v>
      </c>
      <c r="W530">
        <f>IF(G530="품질관리비",#REF!, 0)</f>
        <v>0</v>
      </c>
      <c r="X530">
        <f>IF(G530="작업부산물(철거해체)",#REF!, 0)</f>
        <v>0</v>
      </c>
      <c r="Y530">
        <f>IF(G530="사용자항목6",#REF!, 0)</f>
        <v>0</v>
      </c>
      <c r="Z530">
        <f>IF(G530="사용자항목7",#REF!, 0)</f>
        <v>0</v>
      </c>
      <c r="AA530">
        <f>IF(G530="사용자항목8",#REF!, 0)</f>
        <v>0</v>
      </c>
      <c r="AB530">
        <f>IF(G530="사용자항목9",#REF!, 0)</f>
        <v>0</v>
      </c>
      <c r="AC530">
        <f>IF(G530="사용자항목10",#REF!, 0)</f>
        <v>0</v>
      </c>
      <c r="AD530">
        <f>IF(G530="사용자항목11",#REF!, 0)</f>
        <v>0</v>
      </c>
      <c r="AE530">
        <f>IF(G530="사용자항목12",#REF!, 0)</f>
        <v>0</v>
      </c>
      <c r="AF530">
        <f>IF(G530="사용자항목13",#REF!, 0)</f>
        <v>0</v>
      </c>
      <c r="AG530">
        <f>IF(G530="사용자항목14",#REF!, 0)</f>
        <v>0</v>
      </c>
      <c r="AH530">
        <f>IF(G530="사용자항목15",#REF!, 0)</f>
        <v>0</v>
      </c>
      <c r="AI530">
        <f>IF(G530="사용자항목16",#REF!, 0)</f>
        <v>0</v>
      </c>
      <c r="AJ530">
        <f>IF(G530="사용자항목17",#REF!, 0)</f>
        <v>0</v>
      </c>
      <c r="AK530">
        <f>IF(G530="사용자항목18",#REF!, 0)</f>
        <v>0</v>
      </c>
      <c r="AL530">
        <f>IF(G530="사용자항목19",#REF!, 0)</f>
        <v>0</v>
      </c>
    </row>
    <row r="531" spans="1:42" ht="23.1" customHeight="1" x14ac:dyDescent="0.3">
      <c r="A531" s="6"/>
      <c r="B531" s="6"/>
      <c r="C531" s="13"/>
      <c r="D531" s="8"/>
    </row>
    <row r="532" spans="1:42" ht="23.1" customHeight="1" x14ac:dyDescent="0.3">
      <c r="A532" s="9" t="s">
        <v>89</v>
      </c>
      <c r="B532" s="10"/>
      <c r="C532" s="11"/>
      <c r="D532" s="12"/>
      <c r="I532" t="e">
        <f t="shared" ref="I532:AP532" si="26">ROUNDDOWN(SUM(I486:I530), 0)</f>
        <v>#REF!</v>
      </c>
      <c r="J532">
        <f t="shared" si="26"/>
        <v>0</v>
      </c>
      <c r="K532">
        <f t="shared" si="26"/>
        <v>0</v>
      </c>
      <c r="L532">
        <f t="shared" si="26"/>
        <v>0</v>
      </c>
      <c r="M532">
        <f t="shared" si="26"/>
        <v>0</v>
      </c>
      <c r="N532">
        <f t="shared" si="26"/>
        <v>0</v>
      </c>
      <c r="O532">
        <f t="shared" si="26"/>
        <v>0</v>
      </c>
      <c r="P532">
        <f t="shared" si="26"/>
        <v>0</v>
      </c>
      <c r="Q532">
        <f t="shared" si="26"/>
        <v>0</v>
      </c>
      <c r="R532">
        <f t="shared" si="26"/>
        <v>0</v>
      </c>
      <c r="S532">
        <f t="shared" si="26"/>
        <v>0</v>
      </c>
      <c r="T532">
        <f t="shared" si="26"/>
        <v>0</v>
      </c>
      <c r="U532">
        <f t="shared" si="26"/>
        <v>0</v>
      </c>
      <c r="V532">
        <f t="shared" si="26"/>
        <v>0</v>
      </c>
      <c r="W532">
        <f t="shared" si="26"/>
        <v>0</v>
      </c>
      <c r="X532">
        <f t="shared" si="26"/>
        <v>0</v>
      </c>
      <c r="Y532">
        <f t="shared" si="26"/>
        <v>0</v>
      </c>
      <c r="Z532">
        <f t="shared" si="26"/>
        <v>0</v>
      </c>
      <c r="AA532">
        <f t="shared" si="26"/>
        <v>0</v>
      </c>
      <c r="AB532">
        <f t="shared" si="26"/>
        <v>0</v>
      </c>
      <c r="AC532">
        <f t="shared" si="26"/>
        <v>0</v>
      </c>
      <c r="AD532">
        <f t="shared" si="26"/>
        <v>0</v>
      </c>
      <c r="AE532">
        <f t="shared" si="26"/>
        <v>0</v>
      </c>
      <c r="AF532">
        <f t="shared" si="26"/>
        <v>0</v>
      </c>
      <c r="AG532">
        <f t="shared" si="26"/>
        <v>0</v>
      </c>
      <c r="AH532">
        <f t="shared" si="26"/>
        <v>0</v>
      </c>
      <c r="AI532">
        <f t="shared" si="26"/>
        <v>0</v>
      </c>
      <c r="AJ532">
        <f t="shared" si="26"/>
        <v>0</v>
      </c>
      <c r="AK532">
        <f t="shared" si="26"/>
        <v>0</v>
      </c>
      <c r="AL532">
        <f t="shared" si="26"/>
        <v>0</v>
      </c>
      <c r="AM532">
        <f t="shared" si="26"/>
        <v>0</v>
      </c>
      <c r="AN532">
        <f t="shared" si="26"/>
        <v>0</v>
      </c>
      <c r="AO532">
        <f t="shared" si="26"/>
        <v>0</v>
      </c>
      <c r="AP532">
        <f t="shared" si="26"/>
        <v>0</v>
      </c>
    </row>
    <row r="533" spans="1:42" ht="23.1" customHeight="1" x14ac:dyDescent="0.3">
      <c r="A533" s="41" t="s">
        <v>403</v>
      </c>
      <c r="B533" s="42"/>
      <c r="C533" s="42"/>
      <c r="D533" s="42"/>
    </row>
    <row r="534" spans="1:42" ht="23.1" customHeight="1" x14ac:dyDescent="0.3">
      <c r="A534" s="5" t="s">
        <v>404</v>
      </c>
      <c r="B534" s="5" t="s">
        <v>346</v>
      </c>
      <c r="C534" s="7" t="s">
        <v>386</v>
      </c>
      <c r="D534" s="8">
        <v>66</v>
      </c>
      <c r="F534" t="str">
        <f>""</f>
        <v/>
      </c>
      <c r="G534" s="1" t="s">
        <v>87</v>
      </c>
      <c r="H534">
        <v>1</v>
      </c>
      <c r="I534" t="e">
        <f>IF(G534="기계경비",#REF!, 0)</f>
        <v>#REF!</v>
      </c>
      <c r="J534">
        <f>IF(G534="운반비",#REF!, 0)</f>
        <v>0</v>
      </c>
      <c r="K534">
        <f>IF(G534="작업부산물",#REF!, 0)</f>
        <v>0</v>
      </c>
      <c r="L534">
        <f>IF(G534="관급",#REF!, 0)</f>
        <v>0</v>
      </c>
      <c r="M534">
        <f>IF(G534="외주비",#REF!, 0)</f>
        <v>0</v>
      </c>
      <c r="N534">
        <f>IF(G534="장비비",#REF!, 0)</f>
        <v>0</v>
      </c>
      <c r="O534">
        <f>IF(G534="폐기물처리비",#REF!, 0)</f>
        <v>0</v>
      </c>
      <c r="P534">
        <f>IF(G534="가설비",#REF!, 0)</f>
        <v>0</v>
      </c>
      <c r="Q534">
        <f>IF(G534="잡비제외분",#REF!, 0)</f>
        <v>0</v>
      </c>
      <c r="R534">
        <f>IF(G534="사급자재대",#REF!, 0)</f>
        <v>0</v>
      </c>
      <c r="S534">
        <f>IF(G534="관급자재대",#REF!, 0)</f>
        <v>0</v>
      </c>
      <c r="T534">
        <f>IF(G534="관급자 관급 자재대",#REF!, 0)</f>
        <v>0</v>
      </c>
      <c r="U534">
        <f>IF(G534="사용자항목2",#REF!, 0)</f>
        <v>0</v>
      </c>
      <c r="V534">
        <f>IF(G534="안전관리비",#REF!, 0)</f>
        <v>0</v>
      </c>
      <c r="W534">
        <f>IF(G534="품질관리비",#REF!, 0)</f>
        <v>0</v>
      </c>
      <c r="X534">
        <f>IF(G534="작업부산물(철거해체)",#REF!, 0)</f>
        <v>0</v>
      </c>
      <c r="Y534">
        <f>IF(G534="사용자항목6",#REF!, 0)</f>
        <v>0</v>
      </c>
      <c r="Z534">
        <f>IF(G534="사용자항목7",#REF!, 0)</f>
        <v>0</v>
      </c>
      <c r="AA534">
        <f>IF(G534="사용자항목8",#REF!, 0)</f>
        <v>0</v>
      </c>
      <c r="AB534">
        <f>IF(G534="사용자항목9",#REF!, 0)</f>
        <v>0</v>
      </c>
      <c r="AC534">
        <f>IF(G534="사용자항목10",#REF!, 0)</f>
        <v>0</v>
      </c>
      <c r="AD534">
        <f>IF(G534="사용자항목11",#REF!, 0)</f>
        <v>0</v>
      </c>
      <c r="AE534">
        <f>IF(G534="사용자항목12",#REF!, 0)</f>
        <v>0</v>
      </c>
      <c r="AF534">
        <f>IF(G534="사용자항목13",#REF!, 0)</f>
        <v>0</v>
      </c>
      <c r="AG534">
        <f>IF(G534="사용자항목14",#REF!, 0)</f>
        <v>0</v>
      </c>
      <c r="AH534">
        <f>IF(G534="사용자항목15",#REF!, 0)</f>
        <v>0</v>
      </c>
      <c r="AI534">
        <f>IF(G534="사용자항목16",#REF!, 0)</f>
        <v>0</v>
      </c>
      <c r="AJ534">
        <f>IF(G534="사용자항목17",#REF!, 0)</f>
        <v>0</v>
      </c>
      <c r="AK534">
        <f>IF(G534="사용자항목18",#REF!, 0)</f>
        <v>0</v>
      </c>
      <c r="AL534">
        <f>IF(G534="사용자항목19",#REF!, 0)</f>
        <v>0</v>
      </c>
    </row>
    <row r="535" spans="1:42" ht="23.1" customHeight="1" x14ac:dyDescent="0.3">
      <c r="A535" s="5" t="s">
        <v>404</v>
      </c>
      <c r="B535" s="5" t="s">
        <v>347</v>
      </c>
      <c r="C535" s="7" t="s">
        <v>386</v>
      </c>
      <c r="D535" s="8">
        <v>99</v>
      </c>
      <c r="F535" t="str">
        <f>""</f>
        <v/>
      </c>
      <c r="G535" s="1" t="s">
        <v>87</v>
      </c>
      <c r="H535">
        <v>1</v>
      </c>
      <c r="I535" t="e">
        <f>IF(G535="기계경비",#REF!, 0)</f>
        <v>#REF!</v>
      </c>
      <c r="J535">
        <f>IF(G535="운반비",#REF!, 0)</f>
        <v>0</v>
      </c>
      <c r="K535">
        <f>IF(G535="작업부산물",#REF!, 0)</f>
        <v>0</v>
      </c>
      <c r="L535">
        <f>IF(G535="관급",#REF!, 0)</f>
        <v>0</v>
      </c>
      <c r="M535">
        <f>IF(G535="외주비",#REF!, 0)</f>
        <v>0</v>
      </c>
      <c r="N535">
        <f>IF(G535="장비비",#REF!, 0)</f>
        <v>0</v>
      </c>
      <c r="O535">
        <f>IF(G535="폐기물처리비",#REF!, 0)</f>
        <v>0</v>
      </c>
      <c r="P535">
        <f>IF(G535="가설비",#REF!, 0)</f>
        <v>0</v>
      </c>
      <c r="Q535">
        <f>IF(G535="잡비제외분",#REF!, 0)</f>
        <v>0</v>
      </c>
      <c r="R535">
        <f>IF(G535="사급자재대",#REF!, 0)</f>
        <v>0</v>
      </c>
      <c r="S535">
        <f>IF(G535="관급자재대",#REF!, 0)</f>
        <v>0</v>
      </c>
      <c r="T535">
        <f>IF(G535="관급자 관급 자재대",#REF!, 0)</f>
        <v>0</v>
      </c>
      <c r="U535">
        <f>IF(G535="사용자항목2",#REF!, 0)</f>
        <v>0</v>
      </c>
      <c r="V535">
        <f>IF(G535="안전관리비",#REF!, 0)</f>
        <v>0</v>
      </c>
      <c r="W535">
        <f>IF(G535="품질관리비",#REF!, 0)</f>
        <v>0</v>
      </c>
      <c r="X535">
        <f>IF(G535="작업부산물(철거해체)",#REF!, 0)</f>
        <v>0</v>
      </c>
      <c r="Y535">
        <f>IF(G535="사용자항목6",#REF!, 0)</f>
        <v>0</v>
      </c>
      <c r="Z535">
        <f>IF(G535="사용자항목7",#REF!, 0)</f>
        <v>0</v>
      </c>
      <c r="AA535">
        <f>IF(G535="사용자항목8",#REF!, 0)</f>
        <v>0</v>
      </c>
      <c r="AB535">
        <f>IF(G535="사용자항목9",#REF!, 0)</f>
        <v>0</v>
      </c>
      <c r="AC535">
        <f>IF(G535="사용자항목10",#REF!, 0)</f>
        <v>0</v>
      </c>
      <c r="AD535">
        <f>IF(G535="사용자항목11",#REF!, 0)</f>
        <v>0</v>
      </c>
      <c r="AE535">
        <f>IF(G535="사용자항목12",#REF!, 0)</f>
        <v>0</v>
      </c>
      <c r="AF535">
        <f>IF(G535="사용자항목13",#REF!, 0)</f>
        <v>0</v>
      </c>
      <c r="AG535">
        <f>IF(G535="사용자항목14",#REF!, 0)</f>
        <v>0</v>
      </c>
      <c r="AH535">
        <f>IF(G535="사용자항목15",#REF!, 0)</f>
        <v>0</v>
      </c>
      <c r="AI535">
        <f>IF(G535="사용자항목16",#REF!, 0)</f>
        <v>0</v>
      </c>
      <c r="AJ535">
        <f>IF(G535="사용자항목17",#REF!, 0)</f>
        <v>0</v>
      </c>
      <c r="AK535">
        <f>IF(G535="사용자항목18",#REF!, 0)</f>
        <v>0</v>
      </c>
      <c r="AL535">
        <f>IF(G535="사용자항목19",#REF!, 0)</f>
        <v>0</v>
      </c>
    </row>
    <row r="536" spans="1:42" ht="23.1" customHeight="1" x14ac:dyDescent="0.3">
      <c r="A536" s="5" t="s">
        <v>405</v>
      </c>
      <c r="B536" s="5" t="s">
        <v>346</v>
      </c>
      <c r="C536" s="7" t="s">
        <v>387</v>
      </c>
      <c r="D536" s="8">
        <v>165</v>
      </c>
      <c r="F536" t="str">
        <f>""</f>
        <v/>
      </c>
      <c r="G536" s="1" t="s">
        <v>87</v>
      </c>
      <c r="H536">
        <v>1</v>
      </c>
      <c r="I536" t="e">
        <f>IF(G536="기계경비",#REF!, 0)</f>
        <v>#REF!</v>
      </c>
      <c r="J536">
        <f>IF(G536="운반비",#REF!, 0)</f>
        <v>0</v>
      </c>
      <c r="K536">
        <f>IF(G536="작업부산물",#REF!, 0)</f>
        <v>0</v>
      </c>
      <c r="L536">
        <f>IF(G536="관급",#REF!, 0)</f>
        <v>0</v>
      </c>
      <c r="M536">
        <f>IF(G536="외주비",#REF!, 0)</f>
        <v>0</v>
      </c>
      <c r="N536">
        <f>IF(G536="장비비",#REF!, 0)</f>
        <v>0</v>
      </c>
      <c r="O536">
        <f>IF(G536="폐기물처리비",#REF!, 0)</f>
        <v>0</v>
      </c>
      <c r="P536">
        <f>IF(G536="가설비",#REF!, 0)</f>
        <v>0</v>
      </c>
      <c r="Q536">
        <f>IF(G536="잡비제외분",#REF!, 0)</f>
        <v>0</v>
      </c>
      <c r="R536">
        <f>IF(G536="사급자재대",#REF!, 0)</f>
        <v>0</v>
      </c>
      <c r="S536">
        <f>IF(G536="관급자재대",#REF!, 0)</f>
        <v>0</v>
      </c>
      <c r="T536">
        <f>IF(G536="관급자 관급 자재대",#REF!, 0)</f>
        <v>0</v>
      </c>
      <c r="U536">
        <f>IF(G536="사용자항목2",#REF!, 0)</f>
        <v>0</v>
      </c>
      <c r="V536">
        <f>IF(G536="안전관리비",#REF!, 0)</f>
        <v>0</v>
      </c>
      <c r="W536">
        <f>IF(G536="품질관리비",#REF!, 0)</f>
        <v>0</v>
      </c>
      <c r="X536">
        <f>IF(G536="작업부산물(철거해체)",#REF!, 0)</f>
        <v>0</v>
      </c>
      <c r="Y536">
        <f>IF(G536="사용자항목6",#REF!, 0)</f>
        <v>0</v>
      </c>
      <c r="Z536">
        <f>IF(G536="사용자항목7",#REF!, 0)</f>
        <v>0</v>
      </c>
      <c r="AA536">
        <f>IF(G536="사용자항목8",#REF!, 0)</f>
        <v>0</v>
      </c>
      <c r="AB536">
        <f>IF(G536="사용자항목9",#REF!, 0)</f>
        <v>0</v>
      </c>
      <c r="AC536">
        <f>IF(G536="사용자항목10",#REF!, 0)</f>
        <v>0</v>
      </c>
      <c r="AD536">
        <f>IF(G536="사용자항목11",#REF!, 0)</f>
        <v>0</v>
      </c>
      <c r="AE536">
        <f>IF(G536="사용자항목12",#REF!, 0)</f>
        <v>0</v>
      </c>
      <c r="AF536">
        <f>IF(G536="사용자항목13",#REF!, 0)</f>
        <v>0</v>
      </c>
      <c r="AG536">
        <f>IF(G536="사용자항목14",#REF!, 0)</f>
        <v>0</v>
      </c>
      <c r="AH536">
        <f>IF(G536="사용자항목15",#REF!, 0)</f>
        <v>0</v>
      </c>
      <c r="AI536">
        <f>IF(G536="사용자항목16",#REF!, 0)</f>
        <v>0</v>
      </c>
      <c r="AJ536">
        <f>IF(G536="사용자항목17",#REF!, 0)</f>
        <v>0</v>
      </c>
      <c r="AK536">
        <f>IF(G536="사용자항목18",#REF!, 0)</f>
        <v>0</v>
      </c>
      <c r="AL536">
        <f>IF(G536="사용자항목19",#REF!, 0)</f>
        <v>0</v>
      </c>
    </row>
    <row r="537" spans="1:42" ht="23.1" customHeight="1" x14ac:dyDescent="0.3">
      <c r="A537" s="5" t="s">
        <v>405</v>
      </c>
      <c r="B537" s="5" t="s">
        <v>347</v>
      </c>
      <c r="C537" s="7" t="s">
        <v>387</v>
      </c>
      <c r="D537" s="8">
        <v>66</v>
      </c>
      <c r="F537" t="str">
        <f>""</f>
        <v/>
      </c>
      <c r="G537" s="1" t="s">
        <v>87</v>
      </c>
      <c r="H537">
        <v>1</v>
      </c>
      <c r="I537" t="e">
        <f>IF(G537="기계경비",#REF!, 0)</f>
        <v>#REF!</v>
      </c>
      <c r="J537">
        <f>IF(G537="운반비",#REF!, 0)</f>
        <v>0</v>
      </c>
      <c r="K537">
        <f>IF(G537="작업부산물",#REF!, 0)</f>
        <v>0</v>
      </c>
      <c r="L537">
        <f>IF(G537="관급",#REF!, 0)</f>
        <v>0</v>
      </c>
      <c r="M537">
        <f>IF(G537="외주비",#REF!, 0)</f>
        <v>0</v>
      </c>
      <c r="N537">
        <f>IF(G537="장비비",#REF!, 0)</f>
        <v>0</v>
      </c>
      <c r="O537">
        <f>IF(G537="폐기물처리비",#REF!, 0)</f>
        <v>0</v>
      </c>
      <c r="P537">
        <f>IF(G537="가설비",#REF!, 0)</f>
        <v>0</v>
      </c>
      <c r="Q537">
        <f>IF(G537="잡비제외분",#REF!, 0)</f>
        <v>0</v>
      </c>
      <c r="R537">
        <f>IF(G537="사급자재대",#REF!, 0)</f>
        <v>0</v>
      </c>
      <c r="S537">
        <f>IF(G537="관급자재대",#REF!, 0)</f>
        <v>0</v>
      </c>
      <c r="T537">
        <f>IF(G537="관급자 관급 자재대",#REF!, 0)</f>
        <v>0</v>
      </c>
      <c r="U537">
        <f>IF(G537="사용자항목2",#REF!, 0)</f>
        <v>0</v>
      </c>
      <c r="V537">
        <f>IF(G537="안전관리비",#REF!, 0)</f>
        <v>0</v>
      </c>
      <c r="W537">
        <f>IF(G537="품질관리비",#REF!, 0)</f>
        <v>0</v>
      </c>
      <c r="X537">
        <f>IF(G537="작업부산물(철거해체)",#REF!, 0)</f>
        <v>0</v>
      </c>
      <c r="Y537">
        <f>IF(G537="사용자항목6",#REF!, 0)</f>
        <v>0</v>
      </c>
      <c r="Z537">
        <f>IF(G537="사용자항목7",#REF!, 0)</f>
        <v>0</v>
      </c>
      <c r="AA537">
        <f>IF(G537="사용자항목8",#REF!, 0)</f>
        <v>0</v>
      </c>
      <c r="AB537">
        <f>IF(G537="사용자항목9",#REF!, 0)</f>
        <v>0</v>
      </c>
      <c r="AC537">
        <f>IF(G537="사용자항목10",#REF!, 0)</f>
        <v>0</v>
      </c>
      <c r="AD537">
        <f>IF(G537="사용자항목11",#REF!, 0)</f>
        <v>0</v>
      </c>
      <c r="AE537">
        <f>IF(G537="사용자항목12",#REF!, 0)</f>
        <v>0</v>
      </c>
      <c r="AF537">
        <f>IF(G537="사용자항목13",#REF!, 0)</f>
        <v>0</v>
      </c>
      <c r="AG537">
        <f>IF(G537="사용자항목14",#REF!, 0)</f>
        <v>0</v>
      </c>
      <c r="AH537">
        <f>IF(G537="사용자항목15",#REF!, 0)</f>
        <v>0</v>
      </c>
      <c r="AI537">
        <f>IF(G537="사용자항목16",#REF!, 0)</f>
        <v>0</v>
      </c>
      <c r="AJ537">
        <f>IF(G537="사용자항목17",#REF!, 0)</f>
        <v>0</v>
      </c>
      <c r="AK537">
        <f>IF(G537="사용자항목18",#REF!, 0)</f>
        <v>0</v>
      </c>
      <c r="AL537">
        <f>IF(G537="사용자항목19",#REF!, 0)</f>
        <v>0</v>
      </c>
    </row>
    <row r="538" spans="1:42" ht="23.1" customHeight="1" x14ac:dyDescent="0.3">
      <c r="A538" s="5" t="s">
        <v>349</v>
      </c>
      <c r="B538" s="5" t="s">
        <v>406</v>
      </c>
      <c r="C538" s="7" t="s">
        <v>387</v>
      </c>
      <c r="D538" s="8">
        <v>33</v>
      </c>
      <c r="F538" t="str">
        <f>""</f>
        <v/>
      </c>
      <c r="G538" s="1" t="s">
        <v>87</v>
      </c>
      <c r="H538">
        <v>1</v>
      </c>
      <c r="I538" t="e">
        <f>IF(G538="기계경비",#REF!, 0)</f>
        <v>#REF!</v>
      </c>
      <c r="J538">
        <f>IF(G538="운반비",#REF!, 0)</f>
        <v>0</v>
      </c>
      <c r="K538">
        <f>IF(G538="작업부산물",#REF!, 0)</f>
        <v>0</v>
      </c>
      <c r="L538">
        <f>IF(G538="관급",#REF!, 0)</f>
        <v>0</v>
      </c>
      <c r="M538">
        <f>IF(G538="외주비",#REF!, 0)</f>
        <v>0</v>
      </c>
      <c r="N538">
        <f>IF(G538="장비비",#REF!, 0)</f>
        <v>0</v>
      </c>
      <c r="O538">
        <f>IF(G538="폐기물처리비",#REF!, 0)</f>
        <v>0</v>
      </c>
      <c r="P538">
        <f>IF(G538="가설비",#REF!, 0)</f>
        <v>0</v>
      </c>
      <c r="Q538">
        <f>IF(G538="잡비제외분",#REF!, 0)</f>
        <v>0</v>
      </c>
      <c r="R538">
        <f>IF(G538="사급자재대",#REF!, 0)</f>
        <v>0</v>
      </c>
      <c r="S538">
        <f>IF(G538="관급자재대",#REF!, 0)</f>
        <v>0</v>
      </c>
      <c r="T538">
        <f>IF(G538="관급자 관급 자재대",#REF!, 0)</f>
        <v>0</v>
      </c>
      <c r="U538">
        <f>IF(G538="사용자항목2",#REF!, 0)</f>
        <v>0</v>
      </c>
      <c r="V538">
        <f>IF(G538="안전관리비",#REF!, 0)</f>
        <v>0</v>
      </c>
      <c r="W538">
        <f>IF(G538="품질관리비",#REF!, 0)</f>
        <v>0</v>
      </c>
      <c r="X538">
        <f>IF(G538="작업부산물(철거해체)",#REF!, 0)</f>
        <v>0</v>
      </c>
      <c r="Y538">
        <f>IF(G538="사용자항목6",#REF!, 0)</f>
        <v>0</v>
      </c>
      <c r="Z538">
        <f>IF(G538="사용자항목7",#REF!, 0)</f>
        <v>0</v>
      </c>
      <c r="AA538">
        <f>IF(G538="사용자항목8",#REF!, 0)</f>
        <v>0</v>
      </c>
      <c r="AB538">
        <f>IF(G538="사용자항목9",#REF!, 0)</f>
        <v>0</v>
      </c>
      <c r="AC538">
        <f>IF(G538="사용자항목10",#REF!, 0)</f>
        <v>0</v>
      </c>
      <c r="AD538">
        <f>IF(G538="사용자항목11",#REF!, 0)</f>
        <v>0</v>
      </c>
      <c r="AE538">
        <f>IF(G538="사용자항목12",#REF!, 0)</f>
        <v>0</v>
      </c>
      <c r="AF538">
        <f>IF(G538="사용자항목13",#REF!, 0)</f>
        <v>0</v>
      </c>
      <c r="AG538">
        <f>IF(G538="사용자항목14",#REF!, 0)</f>
        <v>0</v>
      </c>
      <c r="AH538">
        <f>IF(G538="사용자항목15",#REF!, 0)</f>
        <v>0</v>
      </c>
      <c r="AI538">
        <f>IF(G538="사용자항목16",#REF!, 0)</f>
        <v>0</v>
      </c>
      <c r="AJ538">
        <f>IF(G538="사용자항목17",#REF!, 0)</f>
        <v>0</v>
      </c>
      <c r="AK538">
        <f>IF(G538="사용자항목18",#REF!, 0)</f>
        <v>0</v>
      </c>
      <c r="AL538">
        <f>IF(G538="사용자항목19",#REF!, 0)</f>
        <v>0</v>
      </c>
    </row>
    <row r="539" spans="1:42" ht="23.1" customHeight="1" x14ac:dyDescent="0.3">
      <c r="A539" s="5" t="s">
        <v>391</v>
      </c>
      <c r="B539" s="5" t="s">
        <v>346</v>
      </c>
      <c r="C539" s="7" t="s">
        <v>387</v>
      </c>
      <c r="D539" s="8">
        <v>33</v>
      </c>
      <c r="F539" t="str">
        <f>""</f>
        <v/>
      </c>
      <c r="G539" s="1" t="s">
        <v>87</v>
      </c>
      <c r="H539">
        <v>1</v>
      </c>
      <c r="I539" t="e">
        <f>IF(G539="기계경비",#REF!, 0)</f>
        <v>#REF!</v>
      </c>
      <c r="J539">
        <f>IF(G539="운반비",#REF!, 0)</f>
        <v>0</v>
      </c>
      <c r="K539">
        <f>IF(G539="작업부산물",#REF!, 0)</f>
        <v>0</v>
      </c>
      <c r="L539">
        <f>IF(G539="관급",#REF!, 0)</f>
        <v>0</v>
      </c>
      <c r="M539">
        <f>IF(G539="외주비",#REF!, 0)</f>
        <v>0</v>
      </c>
      <c r="N539">
        <f>IF(G539="장비비",#REF!, 0)</f>
        <v>0</v>
      </c>
      <c r="O539">
        <f>IF(G539="폐기물처리비",#REF!, 0)</f>
        <v>0</v>
      </c>
      <c r="P539">
        <f>IF(G539="가설비",#REF!, 0)</f>
        <v>0</v>
      </c>
      <c r="Q539">
        <f>IF(G539="잡비제외분",#REF!, 0)</f>
        <v>0</v>
      </c>
      <c r="R539">
        <f>IF(G539="사급자재대",#REF!, 0)</f>
        <v>0</v>
      </c>
      <c r="S539">
        <f>IF(G539="관급자재대",#REF!, 0)</f>
        <v>0</v>
      </c>
      <c r="T539">
        <f>IF(G539="관급자 관급 자재대",#REF!, 0)</f>
        <v>0</v>
      </c>
      <c r="U539">
        <f>IF(G539="사용자항목2",#REF!, 0)</f>
        <v>0</v>
      </c>
      <c r="V539">
        <f>IF(G539="안전관리비",#REF!, 0)</f>
        <v>0</v>
      </c>
      <c r="W539">
        <f>IF(G539="품질관리비",#REF!, 0)</f>
        <v>0</v>
      </c>
      <c r="X539">
        <f>IF(G539="작업부산물(철거해체)",#REF!, 0)</f>
        <v>0</v>
      </c>
      <c r="Y539">
        <f>IF(G539="사용자항목6",#REF!, 0)</f>
        <v>0</v>
      </c>
      <c r="Z539">
        <f>IF(G539="사용자항목7",#REF!, 0)</f>
        <v>0</v>
      </c>
      <c r="AA539">
        <f>IF(G539="사용자항목8",#REF!, 0)</f>
        <v>0</v>
      </c>
      <c r="AB539">
        <f>IF(G539="사용자항목9",#REF!, 0)</f>
        <v>0</v>
      </c>
      <c r="AC539">
        <f>IF(G539="사용자항목10",#REF!, 0)</f>
        <v>0</v>
      </c>
      <c r="AD539">
        <f>IF(G539="사용자항목11",#REF!, 0)</f>
        <v>0</v>
      </c>
      <c r="AE539">
        <f>IF(G539="사용자항목12",#REF!, 0)</f>
        <v>0</v>
      </c>
      <c r="AF539">
        <f>IF(G539="사용자항목13",#REF!, 0)</f>
        <v>0</v>
      </c>
      <c r="AG539">
        <f>IF(G539="사용자항목14",#REF!, 0)</f>
        <v>0</v>
      </c>
      <c r="AH539">
        <f>IF(G539="사용자항목15",#REF!, 0)</f>
        <v>0</v>
      </c>
      <c r="AI539">
        <f>IF(G539="사용자항목16",#REF!, 0)</f>
        <v>0</v>
      </c>
      <c r="AJ539">
        <f>IF(G539="사용자항목17",#REF!, 0)</f>
        <v>0</v>
      </c>
      <c r="AK539">
        <f>IF(G539="사용자항목18",#REF!, 0)</f>
        <v>0</v>
      </c>
      <c r="AL539">
        <f>IF(G539="사용자항목19",#REF!, 0)</f>
        <v>0</v>
      </c>
    </row>
    <row r="540" spans="1:42" ht="23.1" customHeight="1" x14ac:dyDescent="0.3">
      <c r="A540" s="5" t="s">
        <v>391</v>
      </c>
      <c r="B540" s="5" t="s">
        <v>347</v>
      </c>
      <c r="C540" s="7" t="s">
        <v>387</v>
      </c>
      <c r="D540" s="8">
        <v>132</v>
      </c>
      <c r="F540" t="str">
        <f>""</f>
        <v/>
      </c>
      <c r="G540" s="1" t="s">
        <v>87</v>
      </c>
      <c r="H540">
        <v>1</v>
      </c>
      <c r="I540" t="e">
        <f>IF(G540="기계경비",#REF!, 0)</f>
        <v>#REF!</v>
      </c>
      <c r="J540">
        <f>IF(G540="운반비",#REF!, 0)</f>
        <v>0</v>
      </c>
      <c r="K540">
        <f>IF(G540="작업부산물",#REF!, 0)</f>
        <v>0</v>
      </c>
      <c r="L540">
        <f>IF(G540="관급",#REF!, 0)</f>
        <v>0</v>
      </c>
      <c r="M540">
        <f>IF(G540="외주비",#REF!, 0)</f>
        <v>0</v>
      </c>
      <c r="N540">
        <f>IF(G540="장비비",#REF!, 0)</f>
        <v>0</v>
      </c>
      <c r="O540">
        <f>IF(G540="폐기물처리비",#REF!, 0)</f>
        <v>0</v>
      </c>
      <c r="P540">
        <f>IF(G540="가설비",#REF!, 0)</f>
        <v>0</v>
      </c>
      <c r="Q540">
        <f>IF(G540="잡비제외분",#REF!, 0)</f>
        <v>0</v>
      </c>
      <c r="R540">
        <f>IF(G540="사급자재대",#REF!, 0)</f>
        <v>0</v>
      </c>
      <c r="S540">
        <f>IF(G540="관급자재대",#REF!, 0)</f>
        <v>0</v>
      </c>
      <c r="T540">
        <f>IF(G540="관급자 관급 자재대",#REF!, 0)</f>
        <v>0</v>
      </c>
      <c r="U540">
        <f>IF(G540="사용자항목2",#REF!, 0)</f>
        <v>0</v>
      </c>
      <c r="V540">
        <f>IF(G540="안전관리비",#REF!, 0)</f>
        <v>0</v>
      </c>
      <c r="W540">
        <f>IF(G540="품질관리비",#REF!, 0)</f>
        <v>0</v>
      </c>
      <c r="X540">
        <f>IF(G540="작업부산물(철거해체)",#REF!, 0)</f>
        <v>0</v>
      </c>
      <c r="Y540">
        <f>IF(G540="사용자항목6",#REF!, 0)</f>
        <v>0</v>
      </c>
      <c r="Z540">
        <f>IF(G540="사용자항목7",#REF!, 0)</f>
        <v>0</v>
      </c>
      <c r="AA540">
        <f>IF(G540="사용자항목8",#REF!, 0)</f>
        <v>0</v>
      </c>
      <c r="AB540">
        <f>IF(G540="사용자항목9",#REF!, 0)</f>
        <v>0</v>
      </c>
      <c r="AC540">
        <f>IF(G540="사용자항목10",#REF!, 0)</f>
        <v>0</v>
      </c>
      <c r="AD540">
        <f>IF(G540="사용자항목11",#REF!, 0)</f>
        <v>0</v>
      </c>
      <c r="AE540">
        <f>IF(G540="사용자항목12",#REF!, 0)</f>
        <v>0</v>
      </c>
      <c r="AF540">
        <f>IF(G540="사용자항목13",#REF!, 0)</f>
        <v>0</v>
      </c>
      <c r="AG540">
        <f>IF(G540="사용자항목14",#REF!, 0)</f>
        <v>0</v>
      </c>
      <c r="AH540">
        <f>IF(G540="사용자항목15",#REF!, 0)</f>
        <v>0</v>
      </c>
      <c r="AI540">
        <f>IF(G540="사용자항목16",#REF!, 0)</f>
        <v>0</v>
      </c>
      <c r="AJ540">
        <f>IF(G540="사용자항목17",#REF!, 0)</f>
        <v>0</v>
      </c>
      <c r="AK540">
        <f>IF(G540="사용자항목18",#REF!, 0)</f>
        <v>0</v>
      </c>
      <c r="AL540">
        <f>IF(G540="사용자항목19",#REF!, 0)</f>
        <v>0</v>
      </c>
    </row>
    <row r="541" spans="1:42" ht="23.1" customHeight="1" x14ac:dyDescent="0.3">
      <c r="A541" s="5" t="s">
        <v>407</v>
      </c>
      <c r="B541" s="5" t="s">
        <v>346</v>
      </c>
      <c r="C541" s="7" t="s">
        <v>387</v>
      </c>
      <c r="D541" s="8">
        <v>33</v>
      </c>
      <c r="F541" t="str">
        <f>""</f>
        <v/>
      </c>
      <c r="G541" s="1" t="s">
        <v>87</v>
      </c>
      <c r="H541">
        <v>1</v>
      </c>
      <c r="I541" t="e">
        <f>IF(G541="기계경비",#REF!, 0)</f>
        <v>#REF!</v>
      </c>
      <c r="J541">
        <f>IF(G541="운반비",#REF!, 0)</f>
        <v>0</v>
      </c>
      <c r="K541">
        <f>IF(G541="작업부산물",#REF!, 0)</f>
        <v>0</v>
      </c>
      <c r="L541">
        <f>IF(G541="관급",#REF!, 0)</f>
        <v>0</v>
      </c>
      <c r="M541">
        <f>IF(G541="외주비",#REF!, 0)</f>
        <v>0</v>
      </c>
      <c r="N541">
        <f>IF(G541="장비비",#REF!, 0)</f>
        <v>0</v>
      </c>
      <c r="O541">
        <f>IF(G541="폐기물처리비",#REF!, 0)</f>
        <v>0</v>
      </c>
      <c r="P541">
        <f>IF(G541="가설비",#REF!, 0)</f>
        <v>0</v>
      </c>
      <c r="Q541">
        <f>IF(G541="잡비제외분",#REF!, 0)</f>
        <v>0</v>
      </c>
      <c r="R541">
        <f>IF(G541="사급자재대",#REF!, 0)</f>
        <v>0</v>
      </c>
      <c r="S541">
        <f>IF(G541="관급자재대",#REF!, 0)</f>
        <v>0</v>
      </c>
      <c r="T541">
        <f>IF(G541="관급자 관급 자재대",#REF!, 0)</f>
        <v>0</v>
      </c>
      <c r="U541">
        <f>IF(G541="사용자항목2",#REF!, 0)</f>
        <v>0</v>
      </c>
      <c r="V541">
        <f>IF(G541="안전관리비",#REF!, 0)</f>
        <v>0</v>
      </c>
      <c r="W541">
        <f>IF(G541="품질관리비",#REF!, 0)</f>
        <v>0</v>
      </c>
      <c r="X541">
        <f>IF(G541="작업부산물(철거해체)",#REF!, 0)</f>
        <v>0</v>
      </c>
      <c r="Y541">
        <f>IF(G541="사용자항목6",#REF!, 0)</f>
        <v>0</v>
      </c>
      <c r="Z541">
        <f>IF(G541="사용자항목7",#REF!, 0)</f>
        <v>0</v>
      </c>
      <c r="AA541">
        <f>IF(G541="사용자항목8",#REF!, 0)</f>
        <v>0</v>
      </c>
      <c r="AB541">
        <f>IF(G541="사용자항목9",#REF!, 0)</f>
        <v>0</v>
      </c>
      <c r="AC541">
        <f>IF(G541="사용자항목10",#REF!, 0)</f>
        <v>0</v>
      </c>
      <c r="AD541">
        <f>IF(G541="사용자항목11",#REF!, 0)</f>
        <v>0</v>
      </c>
      <c r="AE541">
        <f>IF(G541="사용자항목12",#REF!, 0)</f>
        <v>0</v>
      </c>
      <c r="AF541">
        <f>IF(G541="사용자항목13",#REF!, 0)</f>
        <v>0</v>
      </c>
      <c r="AG541">
        <f>IF(G541="사용자항목14",#REF!, 0)</f>
        <v>0</v>
      </c>
      <c r="AH541">
        <f>IF(G541="사용자항목15",#REF!, 0)</f>
        <v>0</v>
      </c>
      <c r="AI541">
        <f>IF(G541="사용자항목16",#REF!, 0)</f>
        <v>0</v>
      </c>
      <c r="AJ541">
        <f>IF(G541="사용자항목17",#REF!, 0)</f>
        <v>0</v>
      </c>
      <c r="AK541">
        <f>IF(G541="사용자항목18",#REF!, 0)</f>
        <v>0</v>
      </c>
      <c r="AL541">
        <f>IF(G541="사용자항목19",#REF!, 0)</f>
        <v>0</v>
      </c>
    </row>
    <row r="542" spans="1:42" ht="23.1" customHeight="1" x14ac:dyDescent="0.3">
      <c r="A542" s="5" t="s">
        <v>407</v>
      </c>
      <c r="B542" s="5" t="s">
        <v>347</v>
      </c>
      <c r="C542" s="7" t="s">
        <v>387</v>
      </c>
      <c r="D542" s="8">
        <v>66</v>
      </c>
      <c r="F542" t="str">
        <f>""</f>
        <v/>
      </c>
      <c r="G542" s="1" t="s">
        <v>87</v>
      </c>
      <c r="H542">
        <v>1</v>
      </c>
      <c r="I542" t="e">
        <f>IF(G542="기계경비",#REF!, 0)</f>
        <v>#REF!</v>
      </c>
      <c r="J542">
        <f>IF(G542="운반비",#REF!, 0)</f>
        <v>0</v>
      </c>
      <c r="K542">
        <f>IF(G542="작업부산물",#REF!, 0)</f>
        <v>0</v>
      </c>
      <c r="L542">
        <f>IF(G542="관급",#REF!, 0)</f>
        <v>0</v>
      </c>
      <c r="M542">
        <f>IF(G542="외주비",#REF!, 0)</f>
        <v>0</v>
      </c>
      <c r="N542">
        <f>IF(G542="장비비",#REF!, 0)</f>
        <v>0</v>
      </c>
      <c r="O542">
        <f>IF(G542="폐기물처리비",#REF!, 0)</f>
        <v>0</v>
      </c>
      <c r="P542">
        <f>IF(G542="가설비",#REF!, 0)</f>
        <v>0</v>
      </c>
      <c r="Q542">
        <f>IF(G542="잡비제외분",#REF!, 0)</f>
        <v>0</v>
      </c>
      <c r="R542">
        <f>IF(G542="사급자재대",#REF!, 0)</f>
        <v>0</v>
      </c>
      <c r="S542">
        <f>IF(G542="관급자재대",#REF!, 0)</f>
        <v>0</v>
      </c>
      <c r="T542">
        <f>IF(G542="관급자 관급 자재대",#REF!, 0)</f>
        <v>0</v>
      </c>
      <c r="U542">
        <f>IF(G542="사용자항목2",#REF!, 0)</f>
        <v>0</v>
      </c>
      <c r="V542">
        <f>IF(G542="안전관리비",#REF!, 0)</f>
        <v>0</v>
      </c>
      <c r="W542">
        <f>IF(G542="품질관리비",#REF!, 0)</f>
        <v>0</v>
      </c>
      <c r="X542">
        <f>IF(G542="작업부산물(철거해체)",#REF!, 0)</f>
        <v>0</v>
      </c>
      <c r="Y542">
        <f>IF(G542="사용자항목6",#REF!, 0)</f>
        <v>0</v>
      </c>
      <c r="Z542">
        <f>IF(G542="사용자항목7",#REF!, 0)</f>
        <v>0</v>
      </c>
      <c r="AA542">
        <f>IF(G542="사용자항목8",#REF!, 0)</f>
        <v>0</v>
      </c>
      <c r="AB542">
        <f>IF(G542="사용자항목9",#REF!, 0)</f>
        <v>0</v>
      </c>
      <c r="AC542">
        <f>IF(G542="사용자항목10",#REF!, 0)</f>
        <v>0</v>
      </c>
      <c r="AD542">
        <f>IF(G542="사용자항목11",#REF!, 0)</f>
        <v>0</v>
      </c>
      <c r="AE542">
        <f>IF(G542="사용자항목12",#REF!, 0)</f>
        <v>0</v>
      </c>
      <c r="AF542">
        <f>IF(G542="사용자항목13",#REF!, 0)</f>
        <v>0</v>
      </c>
      <c r="AG542">
        <f>IF(G542="사용자항목14",#REF!, 0)</f>
        <v>0</v>
      </c>
      <c r="AH542">
        <f>IF(G542="사용자항목15",#REF!, 0)</f>
        <v>0</v>
      </c>
      <c r="AI542">
        <f>IF(G542="사용자항목16",#REF!, 0)</f>
        <v>0</v>
      </c>
      <c r="AJ542">
        <f>IF(G542="사용자항목17",#REF!, 0)</f>
        <v>0</v>
      </c>
      <c r="AK542">
        <f>IF(G542="사용자항목18",#REF!, 0)</f>
        <v>0</v>
      </c>
      <c r="AL542">
        <f>IF(G542="사용자항목19",#REF!, 0)</f>
        <v>0</v>
      </c>
    </row>
    <row r="543" spans="1:42" ht="23.1" customHeight="1" x14ac:dyDescent="0.3">
      <c r="A543" s="5" t="s">
        <v>408</v>
      </c>
      <c r="B543" s="5" t="s">
        <v>409</v>
      </c>
      <c r="C543" s="7" t="s">
        <v>386</v>
      </c>
      <c r="D543" s="8">
        <v>66</v>
      </c>
      <c r="F543" t="str">
        <f>""</f>
        <v/>
      </c>
      <c r="G543" s="1" t="s">
        <v>87</v>
      </c>
      <c r="H543">
        <v>1</v>
      </c>
      <c r="I543" t="e">
        <f>IF(G543="기계경비",#REF!, 0)</f>
        <v>#REF!</v>
      </c>
      <c r="J543">
        <f>IF(G543="운반비",#REF!, 0)</f>
        <v>0</v>
      </c>
      <c r="K543">
        <f>IF(G543="작업부산물",#REF!, 0)</f>
        <v>0</v>
      </c>
      <c r="L543">
        <f>IF(G543="관급",#REF!, 0)</f>
        <v>0</v>
      </c>
      <c r="M543">
        <f>IF(G543="외주비",#REF!, 0)</f>
        <v>0</v>
      </c>
      <c r="N543">
        <f>IF(G543="장비비",#REF!, 0)</f>
        <v>0</v>
      </c>
      <c r="O543">
        <f>IF(G543="폐기물처리비",#REF!, 0)</f>
        <v>0</v>
      </c>
      <c r="P543">
        <f>IF(G543="가설비",#REF!, 0)</f>
        <v>0</v>
      </c>
      <c r="Q543">
        <f>IF(G543="잡비제외분",#REF!, 0)</f>
        <v>0</v>
      </c>
      <c r="R543">
        <f>IF(G543="사급자재대",#REF!, 0)</f>
        <v>0</v>
      </c>
      <c r="S543">
        <f>IF(G543="관급자재대",#REF!, 0)</f>
        <v>0</v>
      </c>
      <c r="T543">
        <f>IF(G543="관급자 관급 자재대",#REF!, 0)</f>
        <v>0</v>
      </c>
      <c r="U543">
        <f>IF(G543="사용자항목2",#REF!, 0)</f>
        <v>0</v>
      </c>
      <c r="V543">
        <f>IF(G543="안전관리비",#REF!, 0)</f>
        <v>0</v>
      </c>
      <c r="W543">
        <f>IF(G543="품질관리비",#REF!, 0)</f>
        <v>0</v>
      </c>
      <c r="X543">
        <f>IF(G543="작업부산물(철거해체)",#REF!, 0)</f>
        <v>0</v>
      </c>
      <c r="Y543">
        <f>IF(G543="사용자항목6",#REF!, 0)</f>
        <v>0</v>
      </c>
      <c r="Z543">
        <f>IF(G543="사용자항목7",#REF!, 0)</f>
        <v>0</v>
      </c>
      <c r="AA543">
        <f>IF(G543="사용자항목8",#REF!, 0)</f>
        <v>0</v>
      </c>
      <c r="AB543">
        <f>IF(G543="사용자항목9",#REF!, 0)</f>
        <v>0</v>
      </c>
      <c r="AC543">
        <f>IF(G543="사용자항목10",#REF!, 0)</f>
        <v>0</v>
      </c>
      <c r="AD543">
        <f>IF(G543="사용자항목11",#REF!, 0)</f>
        <v>0</v>
      </c>
      <c r="AE543">
        <f>IF(G543="사용자항목12",#REF!, 0)</f>
        <v>0</v>
      </c>
      <c r="AF543">
        <f>IF(G543="사용자항목13",#REF!, 0)</f>
        <v>0</v>
      </c>
      <c r="AG543">
        <f>IF(G543="사용자항목14",#REF!, 0)</f>
        <v>0</v>
      </c>
      <c r="AH543">
        <f>IF(G543="사용자항목15",#REF!, 0)</f>
        <v>0</v>
      </c>
      <c r="AI543">
        <f>IF(G543="사용자항목16",#REF!, 0)</f>
        <v>0</v>
      </c>
      <c r="AJ543">
        <f>IF(G543="사용자항목17",#REF!, 0)</f>
        <v>0</v>
      </c>
      <c r="AK543">
        <f>IF(G543="사용자항목18",#REF!, 0)</f>
        <v>0</v>
      </c>
      <c r="AL543">
        <f>IF(G543="사용자항목19",#REF!, 0)</f>
        <v>0</v>
      </c>
    </row>
    <row r="544" spans="1:42" ht="23.1" customHeight="1" x14ac:dyDescent="0.3">
      <c r="A544" s="5" t="s">
        <v>357</v>
      </c>
      <c r="B544" s="5" t="s">
        <v>359</v>
      </c>
      <c r="C544" s="7" t="s">
        <v>387</v>
      </c>
      <c r="D544" s="8">
        <v>33</v>
      </c>
      <c r="F544" t="str">
        <f>""</f>
        <v/>
      </c>
      <c r="G544" s="1" t="s">
        <v>87</v>
      </c>
      <c r="H544">
        <v>1</v>
      </c>
      <c r="I544" t="e">
        <f>IF(G544="기계경비",#REF!, 0)</f>
        <v>#REF!</v>
      </c>
      <c r="J544">
        <f>IF(G544="운반비",#REF!, 0)</f>
        <v>0</v>
      </c>
      <c r="K544">
        <f>IF(G544="작업부산물",#REF!, 0)</f>
        <v>0</v>
      </c>
      <c r="L544">
        <f>IF(G544="관급",#REF!, 0)</f>
        <v>0</v>
      </c>
      <c r="M544">
        <f>IF(G544="외주비",#REF!, 0)</f>
        <v>0</v>
      </c>
      <c r="N544">
        <f>IF(G544="장비비",#REF!, 0)</f>
        <v>0</v>
      </c>
      <c r="O544">
        <f>IF(G544="폐기물처리비",#REF!, 0)</f>
        <v>0</v>
      </c>
      <c r="P544">
        <f>IF(G544="가설비",#REF!, 0)</f>
        <v>0</v>
      </c>
      <c r="Q544">
        <f>IF(G544="잡비제외분",#REF!, 0)</f>
        <v>0</v>
      </c>
      <c r="R544">
        <f>IF(G544="사급자재대",#REF!, 0)</f>
        <v>0</v>
      </c>
      <c r="S544">
        <f>IF(G544="관급자재대",#REF!, 0)</f>
        <v>0</v>
      </c>
      <c r="T544">
        <f>IF(G544="관급자 관급 자재대",#REF!, 0)</f>
        <v>0</v>
      </c>
      <c r="U544">
        <f>IF(G544="사용자항목2",#REF!, 0)</f>
        <v>0</v>
      </c>
      <c r="V544">
        <f>IF(G544="안전관리비",#REF!, 0)</f>
        <v>0</v>
      </c>
      <c r="W544">
        <f>IF(G544="품질관리비",#REF!, 0)</f>
        <v>0</v>
      </c>
      <c r="X544">
        <f>IF(G544="작업부산물(철거해체)",#REF!, 0)</f>
        <v>0</v>
      </c>
      <c r="Y544">
        <f>IF(G544="사용자항목6",#REF!, 0)</f>
        <v>0</v>
      </c>
      <c r="Z544">
        <f>IF(G544="사용자항목7",#REF!, 0)</f>
        <v>0</v>
      </c>
      <c r="AA544">
        <f>IF(G544="사용자항목8",#REF!, 0)</f>
        <v>0</v>
      </c>
      <c r="AB544">
        <f>IF(G544="사용자항목9",#REF!, 0)</f>
        <v>0</v>
      </c>
      <c r="AC544">
        <f>IF(G544="사용자항목10",#REF!, 0)</f>
        <v>0</v>
      </c>
      <c r="AD544">
        <f>IF(G544="사용자항목11",#REF!, 0)</f>
        <v>0</v>
      </c>
      <c r="AE544">
        <f>IF(G544="사용자항목12",#REF!, 0)</f>
        <v>0</v>
      </c>
      <c r="AF544">
        <f>IF(G544="사용자항목13",#REF!, 0)</f>
        <v>0</v>
      </c>
      <c r="AG544">
        <f>IF(G544="사용자항목14",#REF!, 0)</f>
        <v>0</v>
      </c>
      <c r="AH544">
        <f>IF(G544="사용자항목15",#REF!, 0)</f>
        <v>0</v>
      </c>
      <c r="AI544">
        <f>IF(G544="사용자항목16",#REF!, 0)</f>
        <v>0</v>
      </c>
      <c r="AJ544">
        <f>IF(G544="사용자항목17",#REF!, 0)</f>
        <v>0</v>
      </c>
      <c r="AK544">
        <f>IF(G544="사용자항목18",#REF!, 0)</f>
        <v>0</v>
      </c>
      <c r="AL544">
        <f>IF(G544="사용자항목19",#REF!, 0)</f>
        <v>0</v>
      </c>
    </row>
    <row r="545" spans="1:38" ht="23.1" customHeight="1" x14ac:dyDescent="0.3">
      <c r="A545" s="5" t="s">
        <v>357</v>
      </c>
      <c r="B545" s="5" t="s">
        <v>410</v>
      </c>
      <c r="C545" s="7" t="s">
        <v>387</v>
      </c>
      <c r="D545" s="8">
        <v>66</v>
      </c>
      <c r="F545" t="str">
        <f>""</f>
        <v/>
      </c>
      <c r="G545" s="1" t="s">
        <v>87</v>
      </c>
      <c r="H545">
        <v>1</v>
      </c>
      <c r="I545" t="e">
        <f>IF(G545="기계경비",#REF!, 0)</f>
        <v>#REF!</v>
      </c>
      <c r="J545">
        <f>IF(G545="운반비",#REF!, 0)</f>
        <v>0</v>
      </c>
      <c r="K545">
        <f>IF(G545="작업부산물",#REF!, 0)</f>
        <v>0</v>
      </c>
      <c r="L545">
        <f>IF(G545="관급",#REF!, 0)</f>
        <v>0</v>
      </c>
      <c r="M545">
        <f>IF(G545="외주비",#REF!, 0)</f>
        <v>0</v>
      </c>
      <c r="N545">
        <f>IF(G545="장비비",#REF!, 0)</f>
        <v>0</v>
      </c>
      <c r="O545">
        <f>IF(G545="폐기물처리비",#REF!, 0)</f>
        <v>0</v>
      </c>
      <c r="P545">
        <f>IF(G545="가설비",#REF!, 0)</f>
        <v>0</v>
      </c>
      <c r="Q545">
        <f>IF(G545="잡비제외분",#REF!, 0)</f>
        <v>0</v>
      </c>
      <c r="R545">
        <f>IF(G545="사급자재대",#REF!, 0)</f>
        <v>0</v>
      </c>
      <c r="S545">
        <f>IF(G545="관급자재대",#REF!, 0)</f>
        <v>0</v>
      </c>
      <c r="T545">
        <f>IF(G545="관급자 관급 자재대",#REF!, 0)</f>
        <v>0</v>
      </c>
      <c r="U545">
        <f>IF(G545="사용자항목2",#REF!, 0)</f>
        <v>0</v>
      </c>
      <c r="V545">
        <f>IF(G545="안전관리비",#REF!, 0)</f>
        <v>0</v>
      </c>
      <c r="W545">
        <f>IF(G545="품질관리비",#REF!, 0)</f>
        <v>0</v>
      </c>
      <c r="X545">
        <f>IF(G545="작업부산물(철거해체)",#REF!, 0)</f>
        <v>0</v>
      </c>
      <c r="Y545">
        <f>IF(G545="사용자항목6",#REF!, 0)</f>
        <v>0</v>
      </c>
      <c r="Z545">
        <f>IF(G545="사용자항목7",#REF!, 0)</f>
        <v>0</v>
      </c>
      <c r="AA545">
        <f>IF(G545="사용자항목8",#REF!, 0)</f>
        <v>0</v>
      </c>
      <c r="AB545">
        <f>IF(G545="사용자항목9",#REF!, 0)</f>
        <v>0</v>
      </c>
      <c r="AC545">
        <f>IF(G545="사용자항목10",#REF!, 0)</f>
        <v>0</v>
      </c>
      <c r="AD545">
        <f>IF(G545="사용자항목11",#REF!, 0)</f>
        <v>0</v>
      </c>
      <c r="AE545">
        <f>IF(G545="사용자항목12",#REF!, 0)</f>
        <v>0</v>
      </c>
      <c r="AF545">
        <f>IF(G545="사용자항목13",#REF!, 0)</f>
        <v>0</v>
      </c>
      <c r="AG545">
        <f>IF(G545="사용자항목14",#REF!, 0)</f>
        <v>0</v>
      </c>
      <c r="AH545">
        <f>IF(G545="사용자항목15",#REF!, 0)</f>
        <v>0</v>
      </c>
      <c r="AI545">
        <f>IF(G545="사용자항목16",#REF!, 0)</f>
        <v>0</v>
      </c>
      <c r="AJ545">
        <f>IF(G545="사용자항목17",#REF!, 0)</f>
        <v>0</v>
      </c>
      <c r="AK545">
        <f>IF(G545="사용자항목18",#REF!, 0)</f>
        <v>0</v>
      </c>
      <c r="AL545">
        <f>IF(G545="사용자항목19",#REF!, 0)</f>
        <v>0</v>
      </c>
    </row>
    <row r="546" spans="1:38" ht="23.1" customHeight="1" x14ac:dyDescent="0.3">
      <c r="A546" s="5" t="s">
        <v>360</v>
      </c>
      <c r="B546" s="5" t="s">
        <v>361</v>
      </c>
      <c r="C546" s="7" t="s">
        <v>387</v>
      </c>
      <c r="D546" s="8">
        <v>33</v>
      </c>
      <c r="F546" t="str">
        <f>""</f>
        <v/>
      </c>
      <c r="G546" s="1" t="s">
        <v>87</v>
      </c>
      <c r="H546">
        <v>1</v>
      </c>
      <c r="I546" t="e">
        <f>IF(G546="기계경비",#REF!, 0)</f>
        <v>#REF!</v>
      </c>
      <c r="J546">
        <f>IF(G546="운반비",#REF!, 0)</f>
        <v>0</v>
      </c>
      <c r="K546">
        <f>IF(G546="작업부산물",#REF!, 0)</f>
        <v>0</v>
      </c>
      <c r="L546">
        <f>IF(G546="관급",#REF!, 0)</f>
        <v>0</v>
      </c>
      <c r="M546">
        <f>IF(G546="외주비",#REF!, 0)</f>
        <v>0</v>
      </c>
      <c r="N546">
        <f>IF(G546="장비비",#REF!, 0)</f>
        <v>0</v>
      </c>
      <c r="O546">
        <f>IF(G546="폐기물처리비",#REF!, 0)</f>
        <v>0</v>
      </c>
      <c r="P546">
        <f>IF(G546="가설비",#REF!, 0)</f>
        <v>0</v>
      </c>
      <c r="Q546">
        <f>IF(G546="잡비제외분",#REF!, 0)</f>
        <v>0</v>
      </c>
      <c r="R546">
        <f>IF(G546="사급자재대",#REF!, 0)</f>
        <v>0</v>
      </c>
      <c r="S546">
        <f>IF(G546="관급자재대",#REF!, 0)</f>
        <v>0</v>
      </c>
      <c r="T546">
        <f>IF(G546="관급자 관급 자재대",#REF!, 0)</f>
        <v>0</v>
      </c>
      <c r="U546">
        <f>IF(G546="사용자항목2",#REF!, 0)</f>
        <v>0</v>
      </c>
      <c r="V546">
        <f>IF(G546="안전관리비",#REF!, 0)</f>
        <v>0</v>
      </c>
      <c r="W546">
        <f>IF(G546="품질관리비",#REF!, 0)</f>
        <v>0</v>
      </c>
      <c r="X546">
        <f>IF(G546="작업부산물(철거해체)",#REF!, 0)</f>
        <v>0</v>
      </c>
      <c r="Y546">
        <f>IF(G546="사용자항목6",#REF!, 0)</f>
        <v>0</v>
      </c>
      <c r="Z546">
        <f>IF(G546="사용자항목7",#REF!, 0)</f>
        <v>0</v>
      </c>
      <c r="AA546">
        <f>IF(G546="사용자항목8",#REF!, 0)</f>
        <v>0</v>
      </c>
      <c r="AB546">
        <f>IF(G546="사용자항목9",#REF!, 0)</f>
        <v>0</v>
      </c>
      <c r="AC546">
        <f>IF(G546="사용자항목10",#REF!, 0)</f>
        <v>0</v>
      </c>
      <c r="AD546">
        <f>IF(G546="사용자항목11",#REF!, 0)</f>
        <v>0</v>
      </c>
      <c r="AE546">
        <f>IF(G546="사용자항목12",#REF!, 0)</f>
        <v>0</v>
      </c>
      <c r="AF546">
        <f>IF(G546="사용자항목13",#REF!, 0)</f>
        <v>0</v>
      </c>
      <c r="AG546">
        <f>IF(G546="사용자항목14",#REF!, 0)</f>
        <v>0</v>
      </c>
      <c r="AH546">
        <f>IF(G546="사용자항목15",#REF!, 0)</f>
        <v>0</v>
      </c>
      <c r="AI546">
        <f>IF(G546="사용자항목16",#REF!, 0)</f>
        <v>0</v>
      </c>
      <c r="AJ546">
        <f>IF(G546="사용자항목17",#REF!, 0)</f>
        <v>0</v>
      </c>
      <c r="AK546">
        <f>IF(G546="사용자항목18",#REF!, 0)</f>
        <v>0</v>
      </c>
      <c r="AL546">
        <f>IF(G546="사용자항목19",#REF!, 0)</f>
        <v>0</v>
      </c>
    </row>
    <row r="547" spans="1:38" ht="23.1" customHeight="1" x14ac:dyDescent="0.3">
      <c r="A547" s="5" t="s">
        <v>411</v>
      </c>
      <c r="B547" s="5" t="s">
        <v>347</v>
      </c>
      <c r="C547" s="7" t="s">
        <v>387</v>
      </c>
      <c r="D547" s="8">
        <v>33</v>
      </c>
      <c r="F547" t="str">
        <f>""</f>
        <v/>
      </c>
      <c r="G547" s="1" t="s">
        <v>87</v>
      </c>
      <c r="H547">
        <v>1</v>
      </c>
      <c r="I547" t="e">
        <f>IF(G547="기계경비",#REF!, 0)</f>
        <v>#REF!</v>
      </c>
      <c r="J547">
        <f>IF(G547="운반비",#REF!, 0)</f>
        <v>0</v>
      </c>
      <c r="K547">
        <f>IF(G547="작업부산물",#REF!, 0)</f>
        <v>0</v>
      </c>
      <c r="L547">
        <f>IF(G547="관급",#REF!, 0)</f>
        <v>0</v>
      </c>
      <c r="M547">
        <f>IF(G547="외주비",#REF!, 0)</f>
        <v>0</v>
      </c>
      <c r="N547">
        <f>IF(G547="장비비",#REF!, 0)</f>
        <v>0</v>
      </c>
      <c r="O547">
        <f>IF(G547="폐기물처리비",#REF!, 0)</f>
        <v>0</v>
      </c>
      <c r="P547">
        <f>IF(G547="가설비",#REF!, 0)</f>
        <v>0</v>
      </c>
      <c r="Q547">
        <f>IF(G547="잡비제외분",#REF!, 0)</f>
        <v>0</v>
      </c>
      <c r="R547">
        <f>IF(G547="사급자재대",#REF!, 0)</f>
        <v>0</v>
      </c>
      <c r="S547">
        <f>IF(G547="관급자재대",#REF!, 0)</f>
        <v>0</v>
      </c>
      <c r="T547">
        <f>IF(G547="관급자 관급 자재대",#REF!, 0)</f>
        <v>0</v>
      </c>
      <c r="U547">
        <f>IF(G547="사용자항목2",#REF!, 0)</f>
        <v>0</v>
      </c>
      <c r="V547">
        <f>IF(G547="안전관리비",#REF!, 0)</f>
        <v>0</v>
      </c>
      <c r="W547">
        <f>IF(G547="품질관리비",#REF!, 0)</f>
        <v>0</v>
      </c>
      <c r="X547">
        <f>IF(G547="작업부산물(철거해체)",#REF!, 0)</f>
        <v>0</v>
      </c>
      <c r="Y547">
        <f>IF(G547="사용자항목6",#REF!, 0)</f>
        <v>0</v>
      </c>
      <c r="Z547">
        <f>IF(G547="사용자항목7",#REF!, 0)</f>
        <v>0</v>
      </c>
      <c r="AA547">
        <f>IF(G547="사용자항목8",#REF!, 0)</f>
        <v>0</v>
      </c>
      <c r="AB547">
        <f>IF(G547="사용자항목9",#REF!, 0)</f>
        <v>0</v>
      </c>
      <c r="AC547">
        <f>IF(G547="사용자항목10",#REF!, 0)</f>
        <v>0</v>
      </c>
      <c r="AD547">
        <f>IF(G547="사용자항목11",#REF!, 0)</f>
        <v>0</v>
      </c>
      <c r="AE547">
        <f>IF(G547="사용자항목12",#REF!, 0)</f>
        <v>0</v>
      </c>
      <c r="AF547">
        <f>IF(G547="사용자항목13",#REF!, 0)</f>
        <v>0</v>
      </c>
      <c r="AG547">
        <f>IF(G547="사용자항목14",#REF!, 0)</f>
        <v>0</v>
      </c>
      <c r="AH547">
        <f>IF(G547="사용자항목15",#REF!, 0)</f>
        <v>0</v>
      </c>
      <c r="AI547">
        <f>IF(G547="사용자항목16",#REF!, 0)</f>
        <v>0</v>
      </c>
      <c r="AJ547">
        <f>IF(G547="사용자항목17",#REF!, 0)</f>
        <v>0</v>
      </c>
      <c r="AK547">
        <f>IF(G547="사용자항목18",#REF!, 0)</f>
        <v>0</v>
      </c>
      <c r="AL547">
        <f>IF(G547="사용자항목19",#REF!, 0)</f>
        <v>0</v>
      </c>
    </row>
    <row r="548" spans="1:38" ht="23.1" customHeight="1" x14ac:dyDescent="0.3">
      <c r="A548" s="5" t="s">
        <v>412</v>
      </c>
      <c r="B548" s="5" t="s">
        <v>413</v>
      </c>
      <c r="C548" s="7" t="s">
        <v>386</v>
      </c>
      <c r="D548" s="8">
        <v>100</v>
      </c>
      <c r="F548" t="str">
        <f>""</f>
        <v/>
      </c>
      <c r="G548" s="1" t="s">
        <v>87</v>
      </c>
      <c r="H548">
        <v>1</v>
      </c>
      <c r="I548" t="e">
        <f>IF(G548="기계경비",#REF!, 0)</f>
        <v>#REF!</v>
      </c>
      <c r="J548">
        <f>IF(G548="운반비",#REF!, 0)</f>
        <v>0</v>
      </c>
      <c r="K548">
        <f>IF(G548="작업부산물",#REF!, 0)</f>
        <v>0</v>
      </c>
      <c r="L548">
        <f>IF(G548="관급",#REF!, 0)</f>
        <v>0</v>
      </c>
      <c r="M548">
        <f>IF(G548="외주비",#REF!, 0)</f>
        <v>0</v>
      </c>
      <c r="N548">
        <f>IF(G548="장비비",#REF!, 0)</f>
        <v>0</v>
      </c>
      <c r="O548">
        <f>IF(G548="폐기물처리비",#REF!, 0)</f>
        <v>0</v>
      </c>
      <c r="P548">
        <f>IF(G548="가설비",#REF!, 0)</f>
        <v>0</v>
      </c>
      <c r="Q548">
        <f>IF(G548="잡비제외분",#REF!, 0)</f>
        <v>0</v>
      </c>
      <c r="R548">
        <f>IF(G548="사급자재대",#REF!, 0)</f>
        <v>0</v>
      </c>
      <c r="S548">
        <f>IF(G548="관급자재대",#REF!, 0)</f>
        <v>0</v>
      </c>
      <c r="T548">
        <f>IF(G548="관급자 관급 자재대",#REF!, 0)</f>
        <v>0</v>
      </c>
      <c r="U548">
        <f>IF(G548="사용자항목2",#REF!, 0)</f>
        <v>0</v>
      </c>
      <c r="V548">
        <f>IF(G548="안전관리비",#REF!, 0)</f>
        <v>0</v>
      </c>
      <c r="W548">
        <f>IF(G548="품질관리비",#REF!, 0)</f>
        <v>0</v>
      </c>
      <c r="X548">
        <f>IF(G548="작업부산물(철거해체)",#REF!, 0)</f>
        <v>0</v>
      </c>
      <c r="Y548">
        <f>IF(G548="사용자항목6",#REF!, 0)</f>
        <v>0</v>
      </c>
      <c r="Z548">
        <f>IF(G548="사용자항목7",#REF!, 0)</f>
        <v>0</v>
      </c>
      <c r="AA548">
        <f>IF(G548="사용자항목8",#REF!, 0)</f>
        <v>0</v>
      </c>
      <c r="AB548">
        <f>IF(G548="사용자항목9",#REF!, 0)</f>
        <v>0</v>
      </c>
      <c r="AC548">
        <f>IF(G548="사용자항목10",#REF!, 0)</f>
        <v>0</v>
      </c>
      <c r="AD548">
        <f>IF(G548="사용자항목11",#REF!, 0)</f>
        <v>0</v>
      </c>
      <c r="AE548">
        <f>IF(G548="사용자항목12",#REF!, 0)</f>
        <v>0</v>
      </c>
      <c r="AF548">
        <f>IF(G548="사용자항목13",#REF!, 0)</f>
        <v>0</v>
      </c>
      <c r="AG548">
        <f>IF(G548="사용자항목14",#REF!, 0)</f>
        <v>0</v>
      </c>
      <c r="AH548">
        <f>IF(G548="사용자항목15",#REF!, 0)</f>
        <v>0</v>
      </c>
      <c r="AI548">
        <f>IF(G548="사용자항목16",#REF!, 0)</f>
        <v>0</v>
      </c>
      <c r="AJ548">
        <f>IF(G548="사용자항목17",#REF!, 0)</f>
        <v>0</v>
      </c>
      <c r="AK548">
        <f>IF(G548="사용자항목18",#REF!, 0)</f>
        <v>0</v>
      </c>
      <c r="AL548">
        <f>IF(G548="사용자항목19",#REF!, 0)</f>
        <v>0</v>
      </c>
    </row>
    <row r="549" spans="1:38" ht="23.1" customHeight="1" x14ac:dyDescent="0.3">
      <c r="A549" s="5" t="s">
        <v>412</v>
      </c>
      <c r="B549" s="5" t="s">
        <v>414</v>
      </c>
      <c r="C549" s="7" t="s">
        <v>386</v>
      </c>
      <c r="D549" s="8">
        <v>33</v>
      </c>
      <c r="F549" t="str">
        <f>""</f>
        <v/>
      </c>
      <c r="G549" s="1" t="s">
        <v>87</v>
      </c>
      <c r="H549">
        <v>1</v>
      </c>
      <c r="I549" t="e">
        <f>IF(G549="기계경비",#REF!, 0)</f>
        <v>#REF!</v>
      </c>
      <c r="J549">
        <f>IF(G549="운반비",#REF!, 0)</f>
        <v>0</v>
      </c>
      <c r="K549">
        <f>IF(G549="작업부산물",#REF!, 0)</f>
        <v>0</v>
      </c>
      <c r="L549">
        <f>IF(G549="관급",#REF!, 0)</f>
        <v>0</v>
      </c>
      <c r="M549">
        <f>IF(G549="외주비",#REF!, 0)</f>
        <v>0</v>
      </c>
      <c r="N549">
        <f>IF(G549="장비비",#REF!, 0)</f>
        <v>0</v>
      </c>
      <c r="O549">
        <f>IF(G549="폐기물처리비",#REF!, 0)</f>
        <v>0</v>
      </c>
      <c r="P549">
        <f>IF(G549="가설비",#REF!, 0)</f>
        <v>0</v>
      </c>
      <c r="Q549">
        <f>IF(G549="잡비제외분",#REF!, 0)</f>
        <v>0</v>
      </c>
      <c r="R549">
        <f>IF(G549="사급자재대",#REF!, 0)</f>
        <v>0</v>
      </c>
      <c r="S549">
        <f>IF(G549="관급자재대",#REF!, 0)</f>
        <v>0</v>
      </c>
      <c r="T549">
        <f>IF(G549="관급자 관급 자재대",#REF!, 0)</f>
        <v>0</v>
      </c>
      <c r="U549">
        <f>IF(G549="사용자항목2",#REF!, 0)</f>
        <v>0</v>
      </c>
      <c r="V549">
        <f>IF(G549="안전관리비",#REF!, 0)</f>
        <v>0</v>
      </c>
      <c r="W549">
        <f>IF(G549="품질관리비",#REF!, 0)</f>
        <v>0</v>
      </c>
      <c r="X549">
        <f>IF(G549="작업부산물(철거해체)",#REF!, 0)</f>
        <v>0</v>
      </c>
      <c r="Y549">
        <f>IF(G549="사용자항목6",#REF!, 0)</f>
        <v>0</v>
      </c>
      <c r="Z549">
        <f>IF(G549="사용자항목7",#REF!, 0)</f>
        <v>0</v>
      </c>
      <c r="AA549">
        <f>IF(G549="사용자항목8",#REF!, 0)</f>
        <v>0</v>
      </c>
      <c r="AB549">
        <f>IF(G549="사용자항목9",#REF!, 0)</f>
        <v>0</v>
      </c>
      <c r="AC549">
        <f>IF(G549="사용자항목10",#REF!, 0)</f>
        <v>0</v>
      </c>
      <c r="AD549">
        <f>IF(G549="사용자항목11",#REF!, 0)</f>
        <v>0</v>
      </c>
      <c r="AE549">
        <f>IF(G549="사용자항목12",#REF!, 0)</f>
        <v>0</v>
      </c>
      <c r="AF549">
        <f>IF(G549="사용자항목13",#REF!, 0)</f>
        <v>0</v>
      </c>
      <c r="AG549">
        <f>IF(G549="사용자항목14",#REF!, 0)</f>
        <v>0</v>
      </c>
      <c r="AH549">
        <f>IF(G549="사용자항목15",#REF!, 0)</f>
        <v>0</v>
      </c>
      <c r="AI549">
        <f>IF(G549="사용자항목16",#REF!, 0)</f>
        <v>0</v>
      </c>
      <c r="AJ549">
        <f>IF(G549="사용자항목17",#REF!, 0)</f>
        <v>0</v>
      </c>
      <c r="AK549">
        <f>IF(G549="사용자항목18",#REF!, 0)</f>
        <v>0</v>
      </c>
      <c r="AL549">
        <f>IF(G549="사용자항목19",#REF!, 0)</f>
        <v>0</v>
      </c>
    </row>
    <row r="550" spans="1:38" ht="23.1" customHeight="1" x14ac:dyDescent="0.3">
      <c r="A550" s="5" t="s">
        <v>415</v>
      </c>
      <c r="B550" s="5" t="s">
        <v>416</v>
      </c>
      <c r="C550" s="7" t="s">
        <v>387</v>
      </c>
      <c r="D550" s="8">
        <v>33</v>
      </c>
      <c r="F550" t="str">
        <f>""</f>
        <v/>
      </c>
      <c r="G550" s="1" t="s">
        <v>87</v>
      </c>
      <c r="H550">
        <v>1</v>
      </c>
      <c r="I550" t="e">
        <f>IF(G550="기계경비",#REF!, 0)</f>
        <v>#REF!</v>
      </c>
      <c r="J550">
        <f>IF(G550="운반비",#REF!, 0)</f>
        <v>0</v>
      </c>
      <c r="K550">
        <f>IF(G550="작업부산물",#REF!, 0)</f>
        <v>0</v>
      </c>
      <c r="L550">
        <f>IF(G550="관급",#REF!, 0)</f>
        <v>0</v>
      </c>
      <c r="M550">
        <f>IF(G550="외주비",#REF!, 0)</f>
        <v>0</v>
      </c>
      <c r="N550">
        <f>IF(G550="장비비",#REF!, 0)</f>
        <v>0</v>
      </c>
      <c r="O550">
        <f>IF(G550="폐기물처리비",#REF!, 0)</f>
        <v>0</v>
      </c>
      <c r="P550">
        <f>IF(G550="가설비",#REF!, 0)</f>
        <v>0</v>
      </c>
      <c r="Q550">
        <f>IF(G550="잡비제외분",#REF!, 0)</f>
        <v>0</v>
      </c>
      <c r="R550">
        <f>IF(G550="사급자재대",#REF!, 0)</f>
        <v>0</v>
      </c>
      <c r="S550">
        <f>IF(G550="관급자재대",#REF!, 0)</f>
        <v>0</v>
      </c>
      <c r="T550">
        <f>IF(G550="관급자 관급 자재대",#REF!, 0)</f>
        <v>0</v>
      </c>
      <c r="U550">
        <f>IF(G550="사용자항목2",#REF!, 0)</f>
        <v>0</v>
      </c>
      <c r="V550">
        <f>IF(G550="안전관리비",#REF!, 0)</f>
        <v>0</v>
      </c>
      <c r="W550">
        <f>IF(G550="품질관리비",#REF!, 0)</f>
        <v>0</v>
      </c>
      <c r="X550">
        <f>IF(G550="작업부산물(철거해체)",#REF!, 0)</f>
        <v>0</v>
      </c>
      <c r="Y550">
        <f>IF(G550="사용자항목6",#REF!, 0)</f>
        <v>0</v>
      </c>
      <c r="Z550">
        <f>IF(G550="사용자항목7",#REF!, 0)</f>
        <v>0</v>
      </c>
      <c r="AA550">
        <f>IF(G550="사용자항목8",#REF!, 0)</f>
        <v>0</v>
      </c>
      <c r="AB550">
        <f>IF(G550="사용자항목9",#REF!, 0)</f>
        <v>0</v>
      </c>
      <c r="AC550">
        <f>IF(G550="사용자항목10",#REF!, 0)</f>
        <v>0</v>
      </c>
      <c r="AD550">
        <f>IF(G550="사용자항목11",#REF!, 0)</f>
        <v>0</v>
      </c>
      <c r="AE550">
        <f>IF(G550="사용자항목12",#REF!, 0)</f>
        <v>0</v>
      </c>
      <c r="AF550">
        <f>IF(G550="사용자항목13",#REF!, 0)</f>
        <v>0</v>
      </c>
      <c r="AG550">
        <f>IF(G550="사용자항목14",#REF!, 0)</f>
        <v>0</v>
      </c>
      <c r="AH550">
        <f>IF(G550="사용자항목15",#REF!, 0)</f>
        <v>0</v>
      </c>
      <c r="AI550">
        <f>IF(G550="사용자항목16",#REF!, 0)</f>
        <v>0</v>
      </c>
      <c r="AJ550">
        <f>IF(G550="사용자항목17",#REF!, 0)</f>
        <v>0</v>
      </c>
      <c r="AK550">
        <f>IF(G550="사용자항목18",#REF!, 0)</f>
        <v>0</v>
      </c>
      <c r="AL550">
        <f>IF(G550="사용자항목19",#REF!, 0)</f>
        <v>0</v>
      </c>
    </row>
    <row r="551" spans="1:38" ht="23.1" customHeight="1" x14ac:dyDescent="0.3">
      <c r="A551" s="5" t="s">
        <v>415</v>
      </c>
      <c r="B551" s="5" t="s">
        <v>417</v>
      </c>
      <c r="C551" s="7" t="s">
        <v>387</v>
      </c>
      <c r="D551" s="8">
        <v>33</v>
      </c>
      <c r="F551" t="str">
        <f>""</f>
        <v/>
      </c>
      <c r="G551" s="1" t="s">
        <v>87</v>
      </c>
      <c r="H551">
        <v>1</v>
      </c>
      <c r="I551" t="e">
        <f>IF(G551="기계경비",#REF!, 0)</f>
        <v>#REF!</v>
      </c>
      <c r="J551">
        <f>IF(G551="운반비",#REF!, 0)</f>
        <v>0</v>
      </c>
      <c r="K551">
        <f>IF(G551="작업부산물",#REF!, 0)</f>
        <v>0</v>
      </c>
      <c r="L551">
        <f>IF(G551="관급",#REF!, 0)</f>
        <v>0</v>
      </c>
      <c r="M551">
        <f>IF(G551="외주비",#REF!, 0)</f>
        <v>0</v>
      </c>
      <c r="N551">
        <f>IF(G551="장비비",#REF!, 0)</f>
        <v>0</v>
      </c>
      <c r="O551">
        <f>IF(G551="폐기물처리비",#REF!, 0)</f>
        <v>0</v>
      </c>
      <c r="P551">
        <f>IF(G551="가설비",#REF!, 0)</f>
        <v>0</v>
      </c>
      <c r="Q551">
        <f>IF(G551="잡비제외분",#REF!, 0)</f>
        <v>0</v>
      </c>
      <c r="R551">
        <f>IF(G551="사급자재대",#REF!, 0)</f>
        <v>0</v>
      </c>
      <c r="S551">
        <f>IF(G551="관급자재대",#REF!, 0)</f>
        <v>0</v>
      </c>
      <c r="T551">
        <f>IF(G551="관급자 관급 자재대",#REF!, 0)</f>
        <v>0</v>
      </c>
      <c r="U551">
        <f>IF(G551="사용자항목2",#REF!, 0)</f>
        <v>0</v>
      </c>
      <c r="V551">
        <f>IF(G551="안전관리비",#REF!, 0)</f>
        <v>0</v>
      </c>
      <c r="W551">
        <f>IF(G551="품질관리비",#REF!, 0)</f>
        <v>0</v>
      </c>
      <c r="X551">
        <f>IF(G551="작업부산물(철거해체)",#REF!, 0)</f>
        <v>0</v>
      </c>
      <c r="Y551">
        <f>IF(G551="사용자항목6",#REF!, 0)</f>
        <v>0</v>
      </c>
      <c r="Z551">
        <f>IF(G551="사용자항목7",#REF!, 0)</f>
        <v>0</v>
      </c>
      <c r="AA551">
        <f>IF(G551="사용자항목8",#REF!, 0)</f>
        <v>0</v>
      </c>
      <c r="AB551">
        <f>IF(G551="사용자항목9",#REF!, 0)</f>
        <v>0</v>
      </c>
      <c r="AC551">
        <f>IF(G551="사용자항목10",#REF!, 0)</f>
        <v>0</v>
      </c>
      <c r="AD551">
        <f>IF(G551="사용자항목11",#REF!, 0)</f>
        <v>0</v>
      </c>
      <c r="AE551">
        <f>IF(G551="사용자항목12",#REF!, 0)</f>
        <v>0</v>
      </c>
      <c r="AF551">
        <f>IF(G551="사용자항목13",#REF!, 0)</f>
        <v>0</v>
      </c>
      <c r="AG551">
        <f>IF(G551="사용자항목14",#REF!, 0)</f>
        <v>0</v>
      </c>
      <c r="AH551">
        <f>IF(G551="사용자항목15",#REF!, 0)</f>
        <v>0</v>
      </c>
      <c r="AI551">
        <f>IF(G551="사용자항목16",#REF!, 0)</f>
        <v>0</v>
      </c>
      <c r="AJ551">
        <f>IF(G551="사용자항목17",#REF!, 0)</f>
        <v>0</v>
      </c>
      <c r="AK551">
        <f>IF(G551="사용자항목18",#REF!, 0)</f>
        <v>0</v>
      </c>
      <c r="AL551">
        <f>IF(G551="사용자항목19",#REF!, 0)</f>
        <v>0</v>
      </c>
    </row>
    <row r="552" spans="1:38" ht="23.1" customHeight="1" x14ac:dyDescent="0.3">
      <c r="A552" s="5" t="s">
        <v>418</v>
      </c>
      <c r="B552" s="5" t="s">
        <v>416</v>
      </c>
      <c r="C552" s="7" t="s">
        <v>387</v>
      </c>
      <c r="D552" s="8">
        <v>99</v>
      </c>
      <c r="F552" t="str">
        <f>""</f>
        <v/>
      </c>
      <c r="G552" s="1" t="s">
        <v>87</v>
      </c>
      <c r="H552">
        <v>1</v>
      </c>
      <c r="I552" t="e">
        <f>IF(G552="기계경비",#REF!, 0)</f>
        <v>#REF!</v>
      </c>
      <c r="J552">
        <f>IF(G552="운반비",#REF!, 0)</f>
        <v>0</v>
      </c>
      <c r="K552">
        <f>IF(G552="작업부산물",#REF!, 0)</f>
        <v>0</v>
      </c>
      <c r="L552">
        <f>IF(G552="관급",#REF!, 0)</f>
        <v>0</v>
      </c>
      <c r="M552">
        <f>IF(G552="외주비",#REF!, 0)</f>
        <v>0</v>
      </c>
      <c r="N552">
        <f>IF(G552="장비비",#REF!, 0)</f>
        <v>0</v>
      </c>
      <c r="O552">
        <f>IF(G552="폐기물처리비",#REF!, 0)</f>
        <v>0</v>
      </c>
      <c r="P552">
        <f>IF(G552="가설비",#REF!, 0)</f>
        <v>0</v>
      </c>
      <c r="Q552">
        <f>IF(G552="잡비제외분",#REF!, 0)</f>
        <v>0</v>
      </c>
      <c r="R552">
        <f>IF(G552="사급자재대",#REF!, 0)</f>
        <v>0</v>
      </c>
      <c r="S552">
        <f>IF(G552="관급자재대",#REF!, 0)</f>
        <v>0</v>
      </c>
      <c r="T552">
        <f>IF(G552="관급자 관급 자재대",#REF!, 0)</f>
        <v>0</v>
      </c>
      <c r="U552">
        <f>IF(G552="사용자항목2",#REF!, 0)</f>
        <v>0</v>
      </c>
      <c r="V552">
        <f>IF(G552="안전관리비",#REF!, 0)</f>
        <v>0</v>
      </c>
      <c r="W552">
        <f>IF(G552="품질관리비",#REF!, 0)</f>
        <v>0</v>
      </c>
      <c r="X552">
        <f>IF(G552="작업부산물(철거해체)",#REF!, 0)</f>
        <v>0</v>
      </c>
      <c r="Y552">
        <f>IF(G552="사용자항목6",#REF!, 0)</f>
        <v>0</v>
      </c>
      <c r="Z552">
        <f>IF(G552="사용자항목7",#REF!, 0)</f>
        <v>0</v>
      </c>
      <c r="AA552">
        <f>IF(G552="사용자항목8",#REF!, 0)</f>
        <v>0</v>
      </c>
      <c r="AB552">
        <f>IF(G552="사용자항목9",#REF!, 0)</f>
        <v>0</v>
      </c>
      <c r="AC552">
        <f>IF(G552="사용자항목10",#REF!, 0)</f>
        <v>0</v>
      </c>
      <c r="AD552">
        <f>IF(G552="사용자항목11",#REF!, 0)</f>
        <v>0</v>
      </c>
      <c r="AE552">
        <f>IF(G552="사용자항목12",#REF!, 0)</f>
        <v>0</v>
      </c>
      <c r="AF552">
        <f>IF(G552="사용자항목13",#REF!, 0)</f>
        <v>0</v>
      </c>
      <c r="AG552">
        <f>IF(G552="사용자항목14",#REF!, 0)</f>
        <v>0</v>
      </c>
      <c r="AH552">
        <f>IF(G552="사용자항목15",#REF!, 0)</f>
        <v>0</v>
      </c>
      <c r="AI552">
        <f>IF(G552="사용자항목16",#REF!, 0)</f>
        <v>0</v>
      </c>
      <c r="AJ552">
        <f>IF(G552="사용자항목17",#REF!, 0)</f>
        <v>0</v>
      </c>
      <c r="AK552">
        <f>IF(G552="사용자항목18",#REF!, 0)</f>
        <v>0</v>
      </c>
      <c r="AL552">
        <f>IF(G552="사용자항목19",#REF!, 0)</f>
        <v>0</v>
      </c>
    </row>
    <row r="553" spans="1:38" ht="23.1" customHeight="1" x14ac:dyDescent="0.3">
      <c r="A553" s="5" t="s">
        <v>418</v>
      </c>
      <c r="B553" s="5" t="s">
        <v>419</v>
      </c>
      <c r="C553" s="7" t="s">
        <v>387</v>
      </c>
      <c r="D553" s="8">
        <v>33</v>
      </c>
      <c r="F553" t="str">
        <f>""</f>
        <v/>
      </c>
      <c r="G553" s="1" t="s">
        <v>87</v>
      </c>
      <c r="H553">
        <v>1</v>
      </c>
      <c r="I553" t="e">
        <f>IF(G553="기계경비",#REF!, 0)</f>
        <v>#REF!</v>
      </c>
      <c r="J553">
        <f>IF(G553="운반비",#REF!, 0)</f>
        <v>0</v>
      </c>
      <c r="K553">
        <f>IF(G553="작업부산물",#REF!, 0)</f>
        <v>0</v>
      </c>
      <c r="L553">
        <f>IF(G553="관급",#REF!, 0)</f>
        <v>0</v>
      </c>
      <c r="M553">
        <f>IF(G553="외주비",#REF!, 0)</f>
        <v>0</v>
      </c>
      <c r="N553">
        <f>IF(G553="장비비",#REF!, 0)</f>
        <v>0</v>
      </c>
      <c r="O553">
        <f>IF(G553="폐기물처리비",#REF!, 0)</f>
        <v>0</v>
      </c>
      <c r="P553">
        <f>IF(G553="가설비",#REF!, 0)</f>
        <v>0</v>
      </c>
      <c r="Q553">
        <f>IF(G553="잡비제외분",#REF!, 0)</f>
        <v>0</v>
      </c>
      <c r="R553">
        <f>IF(G553="사급자재대",#REF!, 0)</f>
        <v>0</v>
      </c>
      <c r="S553">
        <f>IF(G553="관급자재대",#REF!, 0)</f>
        <v>0</v>
      </c>
      <c r="T553">
        <f>IF(G553="관급자 관급 자재대",#REF!, 0)</f>
        <v>0</v>
      </c>
      <c r="U553">
        <f>IF(G553="사용자항목2",#REF!, 0)</f>
        <v>0</v>
      </c>
      <c r="V553">
        <f>IF(G553="안전관리비",#REF!, 0)</f>
        <v>0</v>
      </c>
      <c r="W553">
        <f>IF(G553="품질관리비",#REF!, 0)</f>
        <v>0</v>
      </c>
      <c r="X553">
        <f>IF(G553="작업부산물(철거해체)",#REF!, 0)</f>
        <v>0</v>
      </c>
      <c r="Y553">
        <f>IF(G553="사용자항목6",#REF!, 0)</f>
        <v>0</v>
      </c>
      <c r="Z553">
        <f>IF(G553="사용자항목7",#REF!, 0)</f>
        <v>0</v>
      </c>
      <c r="AA553">
        <f>IF(G553="사용자항목8",#REF!, 0)</f>
        <v>0</v>
      </c>
      <c r="AB553">
        <f>IF(G553="사용자항목9",#REF!, 0)</f>
        <v>0</v>
      </c>
      <c r="AC553">
        <f>IF(G553="사용자항목10",#REF!, 0)</f>
        <v>0</v>
      </c>
      <c r="AD553">
        <f>IF(G553="사용자항목11",#REF!, 0)</f>
        <v>0</v>
      </c>
      <c r="AE553">
        <f>IF(G553="사용자항목12",#REF!, 0)</f>
        <v>0</v>
      </c>
      <c r="AF553">
        <f>IF(G553="사용자항목13",#REF!, 0)</f>
        <v>0</v>
      </c>
      <c r="AG553">
        <f>IF(G553="사용자항목14",#REF!, 0)</f>
        <v>0</v>
      </c>
      <c r="AH553">
        <f>IF(G553="사용자항목15",#REF!, 0)</f>
        <v>0</v>
      </c>
      <c r="AI553">
        <f>IF(G553="사용자항목16",#REF!, 0)</f>
        <v>0</v>
      </c>
      <c r="AJ553">
        <f>IF(G553="사용자항목17",#REF!, 0)</f>
        <v>0</v>
      </c>
      <c r="AK553">
        <f>IF(G553="사용자항목18",#REF!, 0)</f>
        <v>0</v>
      </c>
      <c r="AL553">
        <f>IF(G553="사용자항목19",#REF!, 0)</f>
        <v>0</v>
      </c>
    </row>
    <row r="554" spans="1:38" ht="23.1" customHeight="1" x14ac:dyDescent="0.3">
      <c r="A554" s="5" t="s">
        <v>420</v>
      </c>
      <c r="B554" s="5" t="s">
        <v>416</v>
      </c>
      <c r="C554" s="7" t="s">
        <v>387</v>
      </c>
      <c r="D554" s="8">
        <v>33</v>
      </c>
      <c r="F554" t="str">
        <f>""</f>
        <v/>
      </c>
      <c r="G554" s="1" t="s">
        <v>87</v>
      </c>
      <c r="H554">
        <v>1</v>
      </c>
      <c r="I554" t="e">
        <f>IF(G554="기계경비",#REF!, 0)</f>
        <v>#REF!</v>
      </c>
      <c r="J554">
        <f>IF(G554="운반비",#REF!, 0)</f>
        <v>0</v>
      </c>
      <c r="K554">
        <f>IF(G554="작업부산물",#REF!, 0)</f>
        <v>0</v>
      </c>
      <c r="L554">
        <f>IF(G554="관급",#REF!, 0)</f>
        <v>0</v>
      </c>
      <c r="M554">
        <f>IF(G554="외주비",#REF!, 0)</f>
        <v>0</v>
      </c>
      <c r="N554">
        <f>IF(G554="장비비",#REF!, 0)</f>
        <v>0</v>
      </c>
      <c r="O554">
        <f>IF(G554="폐기물처리비",#REF!, 0)</f>
        <v>0</v>
      </c>
      <c r="P554">
        <f>IF(G554="가설비",#REF!, 0)</f>
        <v>0</v>
      </c>
      <c r="Q554">
        <f>IF(G554="잡비제외분",#REF!, 0)</f>
        <v>0</v>
      </c>
      <c r="R554">
        <f>IF(G554="사급자재대",#REF!, 0)</f>
        <v>0</v>
      </c>
      <c r="S554">
        <f>IF(G554="관급자재대",#REF!, 0)</f>
        <v>0</v>
      </c>
      <c r="T554">
        <f>IF(G554="관급자 관급 자재대",#REF!, 0)</f>
        <v>0</v>
      </c>
      <c r="U554">
        <f>IF(G554="사용자항목2",#REF!, 0)</f>
        <v>0</v>
      </c>
      <c r="V554">
        <f>IF(G554="안전관리비",#REF!, 0)</f>
        <v>0</v>
      </c>
      <c r="W554">
        <f>IF(G554="품질관리비",#REF!, 0)</f>
        <v>0</v>
      </c>
      <c r="X554">
        <f>IF(G554="작업부산물(철거해체)",#REF!, 0)</f>
        <v>0</v>
      </c>
      <c r="Y554">
        <f>IF(G554="사용자항목6",#REF!, 0)</f>
        <v>0</v>
      </c>
      <c r="Z554">
        <f>IF(G554="사용자항목7",#REF!, 0)</f>
        <v>0</v>
      </c>
      <c r="AA554">
        <f>IF(G554="사용자항목8",#REF!, 0)</f>
        <v>0</v>
      </c>
      <c r="AB554">
        <f>IF(G554="사용자항목9",#REF!, 0)</f>
        <v>0</v>
      </c>
      <c r="AC554">
        <f>IF(G554="사용자항목10",#REF!, 0)</f>
        <v>0</v>
      </c>
      <c r="AD554">
        <f>IF(G554="사용자항목11",#REF!, 0)</f>
        <v>0</v>
      </c>
      <c r="AE554">
        <f>IF(G554="사용자항목12",#REF!, 0)</f>
        <v>0</v>
      </c>
      <c r="AF554">
        <f>IF(G554="사용자항목13",#REF!, 0)</f>
        <v>0</v>
      </c>
      <c r="AG554">
        <f>IF(G554="사용자항목14",#REF!, 0)</f>
        <v>0</v>
      </c>
      <c r="AH554">
        <f>IF(G554="사용자항목15",#REF!, 0)</f>
        <v>0</v>
      </c>
      <c r="AI554">
        <f>IF(G554="사용자항목16",#REF!, 0)</f>
        <v>0</v>
      </c>
      <c r="AJ554">
        <f>IF(G554="사용자항목17",#REF!, 0)</f>
        <v>0</v>
      </c>
      <c r="AK554">
        <f>IF(G554="사용자항목18",#REF!, 0)</f>
        <v>0</v>
      </c>
      <c r="AL554">
        <f>IF(G554="사용자항목19",#REF!, 0)</f>
        <v>0</v>
      </c>
    </row>
    <row r="555" spans="1:38" ht="23.1" customHeight="1" x14ac:dyDescent="0.3">
      <c r="A555" s="5" t="s">
        <v>420</v>
      </c>
      <c r="B555" s="5" t="s">
        <v>419</v>
      </c>
      <c r="C555" s="7" t="s">
        <v>387</v>
      </c>
      <c r="D555" s="8">
        <v>33</v>
      </c>
      <c r="F555" t="str">
        <f>""</f>
        <v/>
      </c>
      <c r="G555" s="1" t="s">
        <v>87</v>
      </c>
      <c r="H555">
        <v>1</v>
      </c>
      <c r="I555" t="e">
        <f>IF(G555="기계경비",#REF!, 0)</f>
        <v>#REF!</v>
      </c>
      <c r="J555">
        <f>IF(G555="운반비",#REF!, 0)</f>
        <v>0</v>
      </c>
      <c r="K555">
        <f>IF(G555="작업부산물",#REF!, 0)</f>
        <v>0</v>
      </c>
      <c r="L555">
        <f>IF(G555="관급",#REF!, 0)</f>
        <v>0</v>
      </c>
      <c r="M555">
        <f>IF(G555="외주비",#REF!, 0)</f>
        <v>0</v>
      </c>
      <c r="N555">
        <f>IF(G555="장비비",#REF!, 0)</f>
        <v>0</v>
      </c>
      <c r="O555">
        <f>IF(G555="폐기물처리비",#REF!, 0)</f>
        <v>0</v>
      </c>
      <c r="P555">
        <f>IF(G555="가설비",#REF!, 0)</f>
        <v>0</v>
      </c>
      <c r="Q555">
        <f>IF(G555="잡비제외분",#REF!, 0)</f>
        <v>0</v>
      </c>
      <c r="R555">
        <f>IF(G555="사급자재대",#REF!, 0)</f>
        <v>0</v>
      </c>
      <c r="S555">
        <f>IF(G555="관급자재대",#REF!, 0)</f>
        <v>0</v>
      </c>
      <c r="T555">
        <f>IF(G555="관급자 관급 자재대",#REF!, 0)</f>
        <v>0</v>
      </c>
      <c r="U555">
        <f>IF(G555="사용자항목2",#REF!, 0)</f>
        <v>0</v>
      </c>
      <c r="V555">
        <f>IF(G555="안전관리비",#REF!, 0)</f>
        <v>0</v>
      </c>
      <c r="W555">
        <f>IF(G555="품질관리비",#REF!, 0)</f>
        <v>0</v>
      </c>
      <c r="X555">
        <f>IF(G555="작업부산물(철거해체)",#REF!, 0)</f>
        <v>0</v>
      </c>
      <c r="Y555">
        <f>IF(G555="사용자항목6",#REF!, 0)</f>
        <v>0</v>
      </c>
      <c r="Z555">
        <f>IF(G555="사용자항목7",#REF!, 0)</f>
        <v>0</v>
      </c>
      <c r="AA555">
        <f>IF(G555="사용자항목8",#REF!, 0)</f>
        <v>0</v>
      </c>
      <c r="AB555">
        <f>IF(G555="사용자항목9",#REF!, 0)</f>
        <v>0</v>
      </c>
      <c r="AC555">
        <f>IF(G555="사용자항목10",#REF!, 0)</f>
        <v>0</v>
      </c>
      <c r="AD555">
        <f>IF(G555="사용자항목11",#REF!, 0)</f>
        <v>0</v>
      </c>
      <c r="AE555">
        <f>IF(G555="사용자항목12",#REF!, 0)</f>
        <v>0</v>
      </c>
      <c r="AF555">
        <f>IF(G555="사용자항목13",#REF!, 0)</f>
        <v>0</v>
      </c>
      <c r="AG555">
        <f>IF(G555="사용자항목14",#REF!, 0)</f>
        <v>0</v>
      </c>
      <c r="AH555">
        <f>IF(G555="사용자항목15",#REF!, 0)</f>
        <v>0</v>
      </c>
      <c r="AI555">
        <f>IF(G555="사용자항목16",#REF!, 0)</f>
        <v>0</v>
      </c>
      <c r="AJ555">
        <f>IF(G555="사용자항목17",#REF!, 0)</f>
        <v>0</v>
      </c>
      <c r="AK555">
        <f>IF(G555="사용자항목18",#REF!, 0)</f>
        <v>0</v>
      </c>
      <c r="AL555">
        <f>IF(G555="사용자항목19",#REF!, 0)</f>
        <v>0</v>
      </c>
    </row>
    <row r="556" spans="1:38" ht="23.1" customHeight="1" x14ac:dyDescent="0.3">
      <c r="A556" s="5" t="s">
        <v>421</v>
      </c>
      <c r="B556" s="5" t="s">
        <v>342</v>
      </c>
      <c r="C556" s="7" t="s">
        <v>387</v>
      </c>
      <c r="D556" s="8">
        <v>33</v>
      </c>
      <c r="F556" t="str">
        <f>""</f>
        <v/>
      </c>
      <c r="G556" s="1" t="s">
        <v>87</v>
      </c>
      <c r="H556">
        <v>1</v>
      </c>
      <c r="I556" t="e">
        <f>IF(G556="기계경비",#REF!, 0)</f>
        <v>#REF!</v>
      </c>
      <c r="J556">
        <f>IF(G556="운반비",#REF!, 0)</f>
        <v>0</v>
      </c>
      <c r="K556">
        <f>IF(G556="작업부산물",#REF!, 0)</f>
        <v>0</v>
      </c>
      <c r="L556">
        <f>IF(G556="관급",#REF!, 0)</f>
        <v>0</v>
      </c>
      <c r="M556">
        <f>IF(G556="외주비",#REF!, 0)</f>
        <v>0</v>
      </c>
      <c r="N556">
        <f>IF(G556="장비비",#REF!, 0)</f>
        <v>0</v>
      </c>
      <c r="O556">
        <f>IF(G556="폐기물처리비",#REF!, 0)</f>
        <v>0</v>
      </c>
      <c r="P556">
        <f>IF(G556="가설비",#REF!, 0)</f>
        <v>0</v>
      </c>
      <c r="Q556">
        <f>IF(G556="잡비제외분",#REF!, 0)</f>
        <v>0</v>
      </c>
      <c r="R556">
        <f>IF(G556="사급자재대",#REF!, 0)</f>
        <v>0</v>
      </c>
      <c r="S556">
        <f>IF(G556="관급자재대",#REF!, 0)</f>
        <v>0</v>
      </c>
      <c r="T556">
        <f>IF(G556="관급자 관급 자재대",#REF!, 0)</f>
        <v>0</v>
      </c>
      <c r="U556">
        <f>IF(G556="사용자항목2",#REF!, 0)</f>
        <v>0</v>
      </c>
      <c r="V556">
        <f>IF(G556="안전관리비",#REF!, 0)</f>
        <v>0</v>
      </c>
      <c r="W556">
        <f>IF(G556="품질관리비",#REF!, 0)</f>
        <v>0</v>
      </c>
      <c r="X556">
        <f>IF(G556="작업부산물(철거해체)",#REF!, 0)</f>
        <v>0</v>
      </c>
      <c r="Y556">
        <f>IF(G556="사용자항목6",#REF!, 0)</f>
        <v>0</v>
      </c>
      <c r="Z556">
        <f>IF(G556="사용자항목7",#REF!, 0)</f>
        <v>0</v>
      </c>
      <c r="AA556">
        <f>IF(G556="사용자항목8",#REF!, 0)</f>
        <v>0</v>
      </c>
      <c r="AB556">
        <f>IF(G556="사용자항목9",#REF!, 0)</f>
        <v>0</v>
      </c>
      <c r="AC556">
        <f>IF(G556="사용자항목10",#REF!, 0)</f>
        <v>0</v>
      </c>
      <c r="AD556">
        <f>IF(G556="사용자항목11",#REF!, 0)</f>
        <v>0</v>
      </c>
      <c r="AE556">
        <f>IF(G556="사용자항목12",#REF!, 0)</f>
        <v>0</v>
      </c>
      <c r="AF556">
        <f>IF(G556="사용자항목13",#REF!, 0)</f>
        <v>0</v>
      </c>
      <c r="AG556">
        <f>IF(G556="사용자항목14",#REF!, 0)</f>
        <v>0</v>
      </c>
      <c r="AH556">
        <f>IF(G556="사용자항목15",#REF!, 0)</f>
        <v>0</v>
      </c>
      <c r="AI556">
        <f>IF(G556="사용자항목16",#REF!, 0)</f>
        <v>0</v>
      </c>
      <c r="AJ556">
        <f>IF(G556="사용자항목17",#REF!, 0)</f>
        <v>0</v>
      </c>
      <c r="AK556">
        <f>IF(G556="사용자항목18",#REF!, 0)</f>
        <v>0</v>
      </c>
      <c r="AL556">
        <f>IF(G556="사용자항목19",#REF!, 0)</f>
        <v>0</v>
      </c>
    </row>
    <row r="557" spans="1:38" ht="23.1" customHeight="1" x14ac:dyDescent="0.3">
      <c r="A557" s="5" t="s">
        <v>422</v>
      </c>
      <c r="B557" s="5" t="s">
        <v>342</v>
      </c>
      <c r="C557" s="7" t="s">
        <v>387</v>
      </c>
      <c r="D557" s="8">
        <v>66</v>
      </c>
      <c r="F557" t="str">
        <f>""</f>
        <v/>
      </c>
      <c r="G557" s="1" t="s">
        <v>87</v>
      </c>
      <c r="H557">
        <v>1</v>
      </c>
      <c r="I557" t="e">
        <f>IF(G557="기계경비",#REF!, 0)</f>
        <v>#REF!</v>
      </c>
      <c r="J557">
        <f>IF(G557="운반비",#REF!, 0)</f>
        <v>0</v>
      </c>
      <c r="K557">
        <f>IF(G557="작업부산물",#REF!, 0)</f>
        <v>0</v>
      </c>
      <c r="L557">
        <f>IF(G557="관급",#REF!, 0)</f>
        <v>0</v>
      </c>
      <c r="M557">
        <f>IF(G557="외주비",#REF!, 0)</f>
        <v>0</v>
      </c>
      <c r="N557">
        <f>IF(G557="장비비",#REF!, 0)</f>
        <v>0</v>
      </c>
      <c r="O557">
        <f>IF(G557="폐기물처리비",#REF!, 0)</f>
        <v>0</v>
      </c>
      <c r="P557">
        <f>IF(G557="가설비",#REF!, 0)</f>
        <v>0</v>
      </c>
      <c r="Q557">
        <f>IF(G557="잡비제외분",#REF!, 0)</f>
        <v>0</v>
      </c>
      <c r="R557">
        <f>IF(G557="사급자재대",#REF!, 0)</f>
        <v>0</v>
      </c>
      <c r="S557">
        <f>IF(G557="관급자재대",#REF!, 0)</f>
        <v>0</v>
      </c>
      <c r="T557">
        <f>IF(G557="관급자 관급 자재대",#REF!, 0)</f>
        <v>0</v>
      </c>
      <c r="U557">
        <f>IF(G557="사용자항목2",#REF!, 0)</f>
        <v>0</v>
      </c>
      <c r="V557">
        <f>IF(G557="안전관리비",#REF!, 0)</f>
        <v>0</v>
      </c>
      <c r="W557">
        <f>IF(G557="품질관리비",#REF!, 0)</f>
        <v>0</v>
      </c>
      <c r="X557">
        <f>IF(G557="작업부산물(철거해체)",#REF!, 0)</f>
        <v>0</v>
      </c>
      <c r="Y557">
        <f>IF(G557="사용자항목6",#REF!, 0)</f>
        <v>0</v>
      </c>
      <c r="Z557">
        <f>IF(G557="사용자항목7",#REF!, 0)</f>
        <v>0</v>
      </c>
      <c r="AA557">
        <f>IF(G557="사용자항목8",#REF!, 0)</f>
        <v>0</v>
      </c>
      <c r="AB557">
        <f>IF(G557="사용자항목9",#REF!, 0)</f>
        <v>0</v>
      </c>
      <c r="AC557">
        <f>IF(G557="사용자항목10",#REF!, 0)</f>
        <v>0</v>
      </c>
      <c r="AD557">
        <f>IF(G557="사용자항목11",#REF!, 0)</f>
        <v>0</v>
      </c>
      <c r="AE557">
        <f>IF(G557="사용자항목12",#REF!, 0)</f>
        <v>0</v>
      </c>
      <c r="AF557">
        <f>IF(G557="사용자항목13",#REF!, 0)</f>
        <v>0</v>
      </c>
      <c r="AG557">
        <f>IF(G557="사용자항목14",#REF!, 0)</f>
        <v>0</v>
      </c>
      <c r="AH557">
        <f>IF(G557="사용자항목15",#REF!, 0)</f>
        <v>0</v>
      </c>
      <c r="AI557">
        <f>IF(G557="사용자항목16",#REF!, 0)</f>
        <v>0</v>
      </c>
      <c r="AJ557">
        <f>IF(G557="사용자항목17",#REF!, 0)</f>
        <v>0</v>
      </c>
      <c r="AK557">
        <f>IF(G557="사용자항목18",#REF!, 0)</f>
        <v>0</v>
      </c>
      <c r="AL557">
        <f>IF(G557="사용자항목19",#REF!, 0)</f>
        <v>0</v>
      </c>
    </row>
    <row r="558" spans="1:38" ht="23.1" customHeight="1" x14ac:dyDescent="0.3">
      <c r="A558" s="5" t="s">
        <v>422</v>
      </c>
      <c r="B558" s="5" t="s">
        <v>344</v>
      </c>
      <c r="C558" s="7" t="s">
        <v>387</v>
      </c>
      <c r="D558" s="8">
        <v>33</v>
      </c>
      <c r="F558" t="str">
        <f>""</f>
        <v/>
      </c>
      <c r="G558" s="1" t="s">
        <v>87</v>
      </c>
      <c r="H558">
        <v>1</v>
      </c>
      <c r="I558" t="e">
        <f>IF(G558="기계경비",#REF!, 0)</f>
        <v>#REF!</v>
      </c>
      <c r="J558">
        <f>IF(G558="운반비",#REF!, 0)</f>
        <v>0</v>
      </c>
      <c r="K558">
        <f>IF(G558="작업부산물",#REF!, 0)</f>
        <v>0</v>
      </c>
      <c r="L558">
        <f>IF(G558="관급",#REF!, 0)</f>
        <v>0</v>
      </c>
      <c r="M558">
        <f>IF(G558="외주비",#REF!, 0)</f>
        <v>0</v>
      </c>
      <c r="N558">
        <f>IF(G558="장비비",#REF!, 0)</f>
        <v>0</v>
      </c>
      <c r="O558">
        <f>IF(G558="폐기물처리비",#REF!, 0)</f>
        <v>0</v>
      </c>
      <c r="P558">
        <f>IF(G558="가설비",#REF!, 0)</f>
        <v>0</v>
      </c>
      <c r="Q558">
        <f>IF(G558="잡비제외분",#REF!, 0)</f>
        <v>0</v>
      </c>
      <c r="R558">
        <f>IF(G558="사급자재대",#REF!, 0)</f>
        <v>0</v>
      </c>
      <c r="S558">
        <f>IF(G558="관급자재대",#REF!, 0)</f>
        <v>0</v>
      </c>
      <c r="T558">
        <f>IF(G558="관급자 관급 자재대",#REF!, 0)</f>
        <v>0</v>
      </c>
      <c r="U558">
        <f>IF(G558="사용자항목2",#REF!, 0)</f>
        <v>0</v>
      </c>
      <c r="V558">
        <f>IF(G558="안전관리비",#REF!, 0)</f>
        <v>0</v>
      </c>
      <c r="W558">
        <f>IF(G558="품질관리비",#REF!, 0)</f>
        <v>0</v>
      </c>
      <c r="X558">
        <f>IF(G558="작업부산물(철거해체)",#REF!, 0)</f>
        <v>0</v>
      </c>
      <c r="Y558">
        <f>IF(G558="사용자항목6",#REF!, 0)</f>
        <v>0</v>
      </c>
      <c r="Z558">
        <f>IF(G558="사용자항목7",#REF!, 0)</f>
        <v>0</v>
      </c>
      <c r="AA558">
        <f>IF(G558="사용자항목8",#REF!, 0)</f>
        <v>0</v>
      </c>
      <c r="AB558">
        <f>IF(G558="사용자항목9",#REF!, 0)</f>
        <v>0</v>
      </c>
      <c r="AC558">
        <f>IF(G558="사용자항목10",#REF!, 0)</f>
        <v>0</v>
      </c>
      <c r="AD558">
        <f>IF(G558="사용자항목11",#REF!, 0)</f>
        <v>0</v>
      </c>
      <c r="AE558">
        <f>IF(G558="사용자항목12",#REF!, 0)</f>
        <v>0</v>
      </c>
      <c r="AF558">
        <f>IF(G558="사용자항목13",#REF!, 0)</f>
        <v>0</v>
      </c>
      <c r="AG558">
        <f>IF(G558="사용자항목14",#REF!, 0)</f>
        <v>0</v>
      </c>
      <c r="AH558">
        <f>IF(G558="사용자항목15",#REF!, 0)</f>
        <v>0</v>
      </c>
      <c r="AI558">
        <f>IF(G558="사용자항목16",#REF!, 0)</f>
        <v>0</v>
      </c>
      <c r="AJ558">
        <f>IF(G558="사용자항목17",#REF!, 0)</f>
        <v>0</v>
      </c>
      <c r="AK558">
        <f>IF(G558="사용자항목18",#REF!, 0)</f>
        <v>0</v>
      </c>
      <c r="AL558">
        <f>IF(G558="사용자항목19",#REF!, 0)</f>
        <v>0</v>
      </c>
    </row>
    <row r="559" spans="1:38" ht="23.1" customHeight="1" x14ac:dyDescent="0.3">
      <c r="A559" s="5" t="s">
        <v>422</v>
      </c>
      <c r="B559" s="5" t="s">
        <v>346</v>
      </c>
      <c r="C559" s="7" t="s">
        <v>387</v>
      </c>
      <c r="D559" s="8">
        <v>99</v>
      </c>
      <c r="F559" t="str">
        <f>""</f>
        <v/>
      </c>
      <c r="G559" s="1" t="s">
        <v>87</v>
      </c>
      <c r="H559">
        <v>1</v>
      </c>
      <c r="I559" t="e">
        <f>IF(G559="기계경비",#REF!, 0)</f>
        <v>#REF!</v>
      </c>
      <c r="J559">
        <f>IF(G559="운반비",#REF!, 0)</f>
        <v>0</v>
      </c>
      <c r="K559">
        <f>IF(G559="작업부산물",#REF!, 0)</f>
        <v>0</v>
      </c>
      <c r="L559">
        <f>IF(G559="관급",#REF!, 0)</f>
        <v>0</v>
      </c>
      <c r="M559">
        <f>IF(G559="외주비",#REF!, 0)</f>
        <v>0</v>
      </c>
      <c r="N559">
        <f>IF(G559="장비비",#REF!, 0)</f>
        <v>0</v>
      </c>
      <c r="O559">
        <f>IF(G559="폐기물처리비",#REF!, 0)</f>
        <v>0</v>
      </c>
      <c r="P559">
        <f>IF(G559="가설비",#REF!, 0)</f>
        <v>0</v>
      </c>
      <c r="Q559">
        <f>IF(G559="잡비제외분",#REF!, 0)</f>
        <v>0</v>
      </c>
      <c r="R559">
        <f>IF(G559="사급자재대",#REF!, 0)</f>
        <v>0</v>
      </c>
      <c r="S559">
        <f>IF(G559="관급자재대",#REF!, 0)</f>
        <v>0</v>
      </c>
      <c r="T559">
        <f>IF(G559="관급자 관급 자재대",#REF!, 0)</f>
        <v>0</v>
      </c>
      <c r="U559">
        <f>IF(G559="사용자항목2",#REF!, 0)</f>
        <v>0</v>
      </c>
      <c r="V559">
        <f>IF(G559="안전관리비",#REF!, 0)</f>
        <v>0</v>
      </c>
      <c r="W559">
        <f>IF(G559="품질관리비",#REF!, 0)</f>
        <v>0</v>
      </c>
      <c r="X559">
        <f>IF(G559="작업부산물(철거해체)",#REF!, 0)</f>
        <v>0</v>
      </c>
      <c r="Y559">
        <f>IF(G559="사용자항목6",#REF!, 0)</f>
        <v>0</v>
      </c>
      <c r="Z559">
        <f>IF(G559="사용자항목7",#REF!, 0)</f>
        <v>0</v>
      </c>
      <c r="AA559">
        <f>IF(G559="사용자항목8",#REF!, 0)</f>
        <v>0</v>
      </c>
      <c r="AB559">
        <f>IF(G559="사용자항목9",#REF!, 0)</f>
        <v>0</v>
      </c>
      <c r="AC559">
        <f>IF(G559="사용자항목10",#REF!, 0)</f>
        <v>0</v>
      </c>
      <c r="AD559">
        <f>IF(G559="사용자항목11",#REF!, 0)</f>
        <v>0</v>
      </c>
      <c r="AE559">
        <f>IF(G559="사용자항목12",#REF!, 0)</f>
        <v>0</v>
      </c>
      <c r="AF559">
        <f>IF(G559="사용자항목13",#REF!, 0)</f>
        <v>0</v>
      </c>
      <c r="AG559">
        <f>IF(G559="사용자항목14",#REF!, 0)</f>
        <v>0</v>
      </c>
      <c r="AH559">
        <f>IF(G559="사용자항목15",#REF!, 0)</f>
        <v>0</v>
      </c>
      <c r="AI559">
        <f>IF(G559="사용자항목16",#REF!, 0)</f>
        <v>0</v>
      </c>
      <c r="AJ559">
        <f>IF(G559="사용자항목17",#REF!, 0)</f>
        <v>0</v>
      </c>
      <c r="AK559">
        <f>IF(G559="사용자항목18",#REF!, 0)</f>
        <v>0</v>
      </c>
      <c r="AL559">
        <f>IF(G559="사용자항목19",#REF!, 0)</f>
        <v>0</v>
      </c>
    </row>
    <row r="560" spans="1:38" ht="23.1" customHeight="1" x14ac:dyDescent="0.3">
      <c r="A560" s="5" t="s">
        <v>422</v>
      </c>
      <c r="B560" s="5" t="s">
        <v>347</v>
      </c>
      <c r="C560" s="7" t="s">
        <v>387</v>
      </c>
      <c r="D560" s="8">
        <v>66</v>
      </c>
      <c r="F560" t="str">
        <f>""</f>
        <v/>
      </c>
      <c r="G560" s="1" t="s">
        <v>87</v>
      </c>
      <c r="H560">
        <v>1</v>
      </c>
      <c r="I560" t="e">
        <f>IF(G560="기계경비",#REF!, 0)</f>
        <v>#REF!</v>
      </c>
      <c r="J560">
        <f>IF(G560="운반비",#REF!, 0)</f>
        <v>0</v>
      </c>
      <c r="K560">
        <f>IF(G560="작업부산물",#REF!, 0)</f>
        <v>0</v>
      </c>
      <c r="L560">
        <f>IF(G560="관급",#REF!, 0)</f>
        <v>0</v>
      </c>
      <c r="M560">
        <f>IF(G560="외주비",#REF!, 0)</f>
        <v>0</v>
      </c>
      <c r="N560">
        <f>IF(G560="장비비",#REF!, 0)</f>
        <v>0</v>
      </c>
      <c r="O560">
        <f>IF(G560="폐기물처리비",#REF!, 0)</f>
        <v>0</v>
      </c>
      <c r="P560">
        <f>IF(G560="가설비",#REF!, 0)</f>
        <v>0</v>
      </c>
      <c r="Q560">
        <f>IF(G560="잡비제외분",#REF!, 0)</f>
        <v>0</v>
      </c>
      <c r="R560">
        <f>IF(G560="사급자재대",#REF!, 0)</f>
        <v>0</v>
      </c>
      <c r="S560">
        <f>IF(G560="관급자재대",#REF!, 0)</f>
        <v>0</v>
      </c>
      <c r="T560">
        <f>IF(G560="관급자 관급 자재대",#REF!, 0)</f>
        <v>0</v>
      </c>
      <c r="U560">
        <f>IF(G560="사용자항목2",#REF!, 0)</f>
        <v>0</v>
      </c>
      <c r="V560">
        <f>IF(G560="안전관리비",#REF!, 0)</f>
        <v>0</v>
      </c>
      <c r="W560">
        <f>IF(G560="품질관리비",#REF!, 0)</f>
        <v>0</v>
      </c>
      <c r="X560">
        <f>IF(G560="작업부산물(철거해체)",#REF!, 0)</f>
        <v>0</v>
      </c>
      <c r="Y560">
        <f>IF(G560="사용자항목6",#REF!, 0)</f>
        <v>0</v>
      </c>
      <c r="Z560">
        <f>IF(G560="사용자항목7",#REF!, 0)</f>
        <v>0</v>
      </c>
      <c r="AA560">
        <f>IF(G560="사용자항목8",#REF!, 0)</f>
        <v>0</v>
      </c>
      <c r="AB560">
        <f>IF(G560="사용자항목9",#REF!, 0)</f>
        <v>0</v>
      </c>
      <c r="AC560">
        <f>IF(G560="사용자항목10",#REF!, 0)</f>
        <v>0</v>
      </c>
      <c r="AD560">
        <f>IF(G560="사용자항목11",#REF!, 0)</f>
        <v>0</v>
      </c>
      <c r="AE560">
        <f>IF(G560="사용자항목12",#REF!, 0)</f>
        <v>0</v>
      </c>
      <c r="AF560">
        <f>IF(G560="사용자항목13",#REF!, 0)</f>
        <v>0</v>
      </c>
      <c r="AG560">
        <f>IF(G560="사용자항목14",#REF!, 0)</f>
        <v>0</v>
      </c>
      <c r="AH560">
        <f>IF(G560="사용자항목15",#REF!, 0)</f>
        <v>0</v>
      </c>
      <c r="AI560">
        <f>IF(G560="사용자항목16",#REF!, 0)</f>
        <v>0</v>
      </c>
      <c r="AJ560">
        <f>IF(G560="사용자항목17",#REF!, 0)</f>
        <v>0</v>
      </c>
      <c r="AK560">
        <f>IF(G560="사용자항목18",#REF!, 0)</f>
        <v>0</v>
      </c>
      <c r="AL560">
        <f>IF(G560="사용자항목19",#REF!, 0)</f>
        <v>0</v>
      </c>
    </row>
    <row r="561" spans="1:38" ht="23.1" customHeight="1" x14ac:dyDescent="0.3">
      <c r="A561" s="5" t="s">
        <v>373</v>
      </c>
      <c r="B561" s="5" t="s">
        <v>423</v>
      </c>
      <c r="C561" s="7" t="s">
        <v>399</v>
      </c>
      <c r="D561" s="8">
        <v>66</v>
      </c>
      <c r="F561" t="str">
        <f>""</f>
        <v/>
      </c>
      <c r="G561" s="1" t="s">
        <v>87</v>
      </c>
      <c r="H561">
        <v>1</v>
      </c>
      <c r="I561" t="e">
        <f>IF(G561="기계경비",#REF!, 0)</f>
        <v>#REF!</v>
      </c>
      <c r="J561">
        <f>IF(G561="운반비",#REF!, 0)</f>
        <v>0</v>
      </c>
      <c r="K561">
        <f>IF(G561="작업부산물",#REF!, 0)</f>
        <v>0</v>
      </c>
      <c r="L561">
        <f>IF(G561="관급",#REF!, 0)</f>
        <v>0</v>
      </c>
      <c r="M561">
        <f>IF(G561="외주비",#REF!, 0)</f>
        <v>0</v>
      </c>
      <c r="N561">
        <f>IF(G561="장비비",#REF!, 0)</f>
        <v>0</v>
      </c>
      <c r="O561">
        <f>IF(G561="폐기물처리비",#REF!, 0)</f>
        <v>0</v>
      </c>
      <c r="P561">
        <f>IF(G561="가설비",#REF!, 0)</f>
        <v>0</v>
      </c>
      <c r="Q561">
        <f>IF(G561="잡비제외분",#REF!, 0)</f>
        <v>0</v>
      </c>
      <c r="R561">
        <f>IF(G561="사급자재대",#REF!, 0)</f>
        <v>0</v>
      </c>
      <c r="S561">
        <f>IF(G561="관급자재대",#REF!, 0)</f>
        <v>0</v>
      </c>
      <c r="T561">
        <f>IF(G561="관급자 관급 자재대",#REF!, 0)</f>
        <v>0</v>
      </c>
      <c r="U561">
        <f>IF(G561="사용자항목2",#REF!, 0)</f>
        <v>0</v>
      </c>
      <c r="V561">
        <f>IF(G561="안전관리비",#REF!, 0)</f>
        <v>0</v>
      </c>
      <c r="W561">
        <f>IF(G561="품질관리비",#REF!, 0)</f>
        <v>0</v>
      </c>
      <c r="X561">
        <f>IF(G561="작업부산물(철거해체)",#REF!, 0)</f>
        <v>0</v>
      </c>
      <c r="Y561">
        <f>IF(G561="사용자항목6",#REF!, 0)</f>
        <v>0</v>
      </c>
      <c r="Z561">
        <f>IF(G561="사용자항목7",#REF!, 0)</f>
        <v>0</v>
      </c>
      <c r="AA561">
        <f>IF(G561="사용자항목8",#REF!, 0)</f>
        <v>0</v>
      </c>
      <c r="AB561">
        <f>IF(G561="사용자항목9",#REF!, 0)</f>
        <v>0</v>
      </c>
      <c r="AC561">
        <f>IF(G561="사용자항목10",#REF!, 0)</f>
        <v>0</v>
      </c>
      <c r="AD561">
        <f>IF(G561="사용자항목11",#REF!, 0)</f>
        <v>0</v>
      </c>
      <c r="AE561">
        <f>IF(G561="사용자항목12",#REF!, 0)</f>
        <v>0</v>
      </c>
      <c r="AF561">
        <f>IF(G561="사용자항목13",#REF!, 0)</f>
        <v>0</v>
      </c>
      <c r="AG561">
        <f>IF(G561="사용자항목14",#REF!, 0)</f>
        <v>0</v>
      </c>
      <c r="AH561">
        <f>IF(G561="사용자항목15",#REF!, 0)</f>
        <v>0</v>
      </c>
      <c r="AI561">
        <f>IF(G561="사용자항목16",#REF!, 0)</f>
        <v>0</v>
      </c>
      <c r="AJ561">
        <f>IF(G561="사용자항목17",#REF!, 0)</f>
        <v>0</v>
      </c>
      <c r="AK561">
        <f>IF(G561="사용자항목18",#REF!, 0)</f>
        <v>0</v>
      </c>
      <c r="AL561">
        <f>IF(G561="사용자항목19",#REF!, 0)</f>
        <v>0</v>
      </c>
    </row>
    <row r="562" spans="1:38" ht="23.1" customHeight="1" x14ac:dyDescent="0.3">
      <c r="A562" s="5" t="s">
        <v>373</v>
      </c>
      <c r="B562" s="5" t="s">
        <v>424</v>
      </c>
      <c r="C562" s="7" t="s">
        <v>399</v>
      </c>
      <c r="D562" s="8">
        <v>33</v>
      </c>
      <c r="F562" t="str">
        <f>""</f>
        <v/>
      </c>
      <c r="G562" s="1" t="s">
        <v>87</v>
      </c>
      <c r="H562">
        <v>1</v>
      </c>
      <c r="I562" t="e">
        <f>IF(G562="기계경비",#REF!, 0)</f>
        <v>#REF!</v>
      </c>
      <c r="J562">
        <f>IF(G562="운반비",#REF!, 0)</f>
        <v>0</v>
      </c>
      <c r="K562">
        <f>IF(G562="작업부산물",#REF!, 0)</f>
        <v>0</v>
      </c>
      <c r="L562">
        <f>IF(G562="관급",#REF!, 0)</f>
        <v>0</v>
      </c>
      <c r="M562">
        <f>IF(G562="외주비",#REF!, 0)</f>
        <v>0</v>
      </c>
      <c r="N562">
        <f>IF(G562="장비비",#REF!, 0)</f>
        <v>0</v>
      </c>
      <c r="O562">
        <f>IF(G562="폐기물처리비",#REF!, 0)</f>
        <v>0</v>
      </c>
      <c r="P562">
        <f>IF(G562="가설비",#REF!, 0)</f>
        <v>0</v>
      </c>
      <c r="Q562">
        <f>IF(G562="잡비제외분",#REF!, 0)</f>
        <v>0</v>
      </c>
      <c r="R562">
        <f>IF(G562="사급자재대",#REF!, 0)</f>
        <v>0</v>
      </c>
      <c r="S562">
        <f>IF(G562="관급자재대",#REF!, 0)</f>
        <v>0</v>
      </c>
      <c r="T562">
        <f>IF(G562="관급자 관급 자재대",#REF!, 0)</f>
        <v>0</v>
      </c>
      <c r="U562">
        <f>IF(G562="사용자항목2",#REF!, 0)</f>
        <v>0</v>
      </c>
      <c r="V562">
        <f>IF(G562="안전관리비",#REF!, 0)</f>
        <v>0</v>
      </c>
      <c r="W562">
        <f>IF(G562="품질관리비",#REF!, 0)</f>
        <v>0</v>
      </c>
      <c r="X562">
        <f>IF(G562="작업부산물(철거해체)",#REF!, 0)</f>
        <v>0</v>
      </c>
      <c r="Y562">
        <f>IF(G562="사용자항목6",#REF!, 0)</f>
        <v>0</v>
      </c>
      <c r="Z562">
        <f>IF(G562="사용자항목7",#REF!, 0)</f>
        <v>0</v>
      </c>
      <c r="AA562">
        <f>IF(G562="사용자항목8",#REF!, 0)</f>
        <v>0</v>
      </c>
      <c r="AB562">
        <f>IF(G562="사용자항목9",#REF!, 0)</f>
        <v>0</v>
      </c>
      <c r="AC562">
        <f>IF(G562="사용자항목10",#REF!, 0)</f>
        <v>0</v>
      </c>
      <c r="AD562">
        <f>IF(G562="사용자항목11",#REF!, 0)</f>
        <v>0</v>
      </c>
      <c r="AE562">
        <f>IF(G562="사용자항목12",#REF!, 0)</f>
        <v>0</v>
      </c>
      <c r="AF562">
        <f>IF(G562="사용자항목13",#REF!, 0)</f>
        <v>0</v>
      </c>
      <c r="AG562">
        <f>IF(G562="사용자항목14",#REF!, 0)</f>
        <v>0</v>
      </c>
      <c r="AH562">
        <f>IF(G562="사용자항목15",#REF!, 0)</f>
        <v>0</v>
      </c>
      <c r="AI562">
        <f>IF(G562="사용자항목16",#REF!, 0)</f>
        <v>0</v>
      </c>
      <c r="AJ562">
        <f>IF(G562="사용자항목17",#REF!, 0)</f>
        <v>0</v>
      </c>
      <c r="AK562">
        <f>IF(G562="사용자항목18",#REF!, 0)</f>
        <v>0</v>
      </c>
      <c r="AL562">
        <f>IF(G562="사용자항목19",#REF!, 0)</f>
        <v>0</v>
      </c>
    </row>
    <row r="563" spans="1:38" ht="23.1" customHeight="1" x14ac:dyDescent="0.3">
      <c r="A563" s="5" t="s">
        <v>373</v>
      </c>
      <c r="B563" s="5" t="s">
        <v>425</v>
      </c>
      <c r="C563" s="7" t="s">
        <v>399</v>
      </c>
      <c r="D563" s="8">
        <v>99</v>
      </c>
      <c r="F563" t="str">
        <f>""</f>
        <v/>
      </c>
      <c r="G563" s="1" t="s">
        <v>87</v>
      </c>
      <c r="H563">
        <v>1</v>
      </c>
      <c r="I563" t="e">
        <f>IF(G563="기계경비",#REF!, 0)</f>
        <v>#REF!</v>
      </c>
      <c r="J563">
        <f>IF(G563="운반비",#REF!, 0)</f>
        <v>0</v>
      </c>
      <c r="K563">
        <f>IF(G563="작업부산물",#REF!, 0)</f>
        <v>0</v>
      </c>
      <c r="L563">
        <f>IF(G563="관급",#REF!, 0)</f>
        <v>0</v>
      </c>
      <c r="M563">
        <f>IF(G563="외주비",#REF!, 0)</f>
        <v>0</v>
      </c>
      <c r="N563">
        <f>IF(G563="장비비",#REF!, 0)</f>
        <v>0</v>
      </c>
      <c r="O563">
        <f>IF(G563="폐기물처리비",#REF!, 0)</f>
        <v>0</v>
      </c>
      <c r="P563">
        <f>IF(G563="가설비",#REF!, 0)</f>
        <v>0</v>
      </c>
      <c r="Q563">
        <f>IF(G563="잡비제외분",#REF!, 0)</f>
        <v>0</v>
      </c>
      <c r="R563">
        <f>IF(G563="사급자재대",#REF!, 0)</f>
        <v>0</v>
      </c>
      <c r="S563">
        <f>IF(G563="관급자재대",#REF!, 0)</f>
        <v>0</v>
      </c>
      <c r="T563">
        <f>IF(G563="관급자 관급 자재대",#REF!, 0)</f>
        <v>0</v>
      </c>
      <c r="U563">
        <f>IF(G563="사용자항목2",#REF!, 0)</f>
        <v>0</v>
      </c>
      <c r="V563">
        <f>IF(G563="안전관리비",#REF!, 0)</f>
        <v>0</v>
      </c>
      <c r="W563">
        <f>IF(G563="품질관리비",#REF!, 0)</f>
        <v>0</v>
      </c>
      <c r="X563">
        <f>IF(G563="작업부산물(철거해체)",#REF!, 0)</f>
        <v>0</v>
      </c>
      <c r="Y563">
        <f>IF(G563="사용자항목6",#REF!, 0)</f>
        <v>0</v>
      </c>
      <c r="Z563">
        <f>IF(G563="사용자항목7",#REF!, 0)</f>
        <v>0</v>
      </c>
      <c r="AA563">
        <f>IF(G563="사용자항목8",#REF!, 0)</f>
        <v>0</v>
      </c>
      <c r="AB563">
        <f>IF(G563="사용자항목9",#REF!, 0)</f>
        <v>0</v>
      </c>
      <c r="AC563">
        <f>IF(G563="사용자항목10",#REF!, 0)</f>
        <v>0</v>
      </c>
      <c r="AD563">
        <f>IF(G563="사용자항목11",#REF!, 0)</f>
        <v>0</v>
      </c>
      <c r="AE563">
        <f>IF(G563="사용자항목12",#REF!, 0)</f>
        <v>0</v>
      </c>
      <c r="AF563">
        <f>IF(G563="사용자항목13",#REF!, 0)</f>
        <v>0</v>
      </c>
      <c r="AG563">
        <f>IF(G563="사용자항목14",#REF!, 0)</f>
        <v>0</v>
      </c>
      <c r="AH563">
        <f>IF(G563="사용자항목15",#REF!, 0)</f>
        <v>0</v>
      </c>
      <c r="AI563">
        <f>IF(G563="사용자항목16",#REF!, 0)</f>
        <v>0</v>
      </c>
      <c r="AJ563">
        <f>IF(G563="사용자항목17",#REF!, 0)</f>
        <v>0</v>
      </c>
      <c r="AK563">
        <f>IF(G563="사용자항목18",#REF!, 0)</f>
        <v>0</v>
      </c>
      <c r="AL563">
        <f>IF(G563="사용자항목19",#REF!, 0)</f>
        <v>0</v>
      </c>
    </row>
    <row r="564" spans="1:38" ht="23.1" customHeight="1" x14ac:dyDescent="0.3">
      <c r="A564" s="5" t="s">
        <v>373</v>
      </c>
      <c r="B564" s="5" t="s">
        <v>426</v>
      </c>
      <c r="C564" s="7" t="s">
        <v>399</v>
      </c>
      <c r="D564" s="8">
        <v>66</v>
      </c>
      <c r="F564" t="str">
        <f>""</f>
        <v/>
      </c>
      <c r="G564" s="1" t="s">
        <v>87</v>
      </c>
      <c r="H564">
        <v>1</v>
      </c>
      <c r="I564" t="e">
        <f>IF(G564="기계경비",#REF!, 0)</f>
        <v>#REF!</v>
      </c>
      <c r="J564">
        <f>IF(G564="운반비",#REF!, 0)</f>
        <v>0</v>
      </c>
      <c r="K564">
        <f>IF(G564="작업부산물",#REF!, 0)</f>
        <v>0</v>
      </c>
      <c r="L564">
        <f>IF(G564="관급",#REF!, 0)</f>
        <v>0</v>
      </c>
      <c r="M564">
        <f>IF(G564="외주비",#REF!, 0)</f>
        <v>0</v>
      </c>
      <c r="N564">
        <f>IF(G564="장비비",#REF!, 0)</f>
        <v>0</v>
      </c>
      <c r="O564">
        <f>IF(G564="폐기물처리비",#REF!, 0)</f>
        <v>0</v>
      </c>
      <c r="P564">
        <f>IF(G564="가설비",#REF!, 0)</f>
        <v>0</v>
      </c>
      <c r="Q564">
        <f>IF(G564="잡비제외분",#REF!, 0)</f>
        <v>0</v>
      </c>
      <c r="R564">
        <f>IF(G564="사급자재대",#REF!, 0)</f>
        <v>0</v>
      </c>
      <c r="S564">
        <f>IF(G564="관급자재대",#REF!, 0)</f>
        <v>0</v>
      </c>
      <c r="T564">
        <f>IF(G564="관급자 관급 자재대",#REF!, 0)</f>
        <v>0</v>
      </c>
      <c r="U564">
        <f>IF(G564="사용자항목2",#REF!, 0)</f>
        <v>0</v>
      </c>
      <c r="V564">
        <f>IF(G564="안전관리비",#REF!, 0)</f>
        <v>0</v>
      </c>
      <c r="W564">
        <f>IF(G564="품질관리비",#REF!, 0)</f>
        <v>0</v>
      </c>
      <c r="X564">
        <f>IF(G564="작업부산물(철거해체)",#REF!, 0)</f>
        <v>0</v>
      </c>
      <c r="Y564">
        <f>IF(G564="사용자항목6",#REF!, 0)</f>
        <v>0</v>
      </c>
      <c r="Z564">
        <f>IF(G564="사용자항목7",#REF!, 0)</f>
        <v>0</v>
      </c>
      <c r="AA564">
        <f>IF(G564="사용자항목8",#REF!, 0)</f>
        <v>0</v>
      </c>
      <c r="AB564">
        <f>IF(G564="사용자항목9",#REF!, 0)</f>
        <v>0</v>
      </c>
      <c r="AC564">
        <f>IF(G564="사용자항목10",#REF!, 0)</f>
        <v>0</v>
      </c>
      <c r="AD564">
        <f>IF(G564="사용자항목11",#REF!, 0)</f>
        <v>0</v>
      </c>
      <c r="AE564">
        <f>IF(G564="사용자항목12",#REF!, 0)</f>
        <v>0</v>
      </c>
      <c r="AF564">
        <f>IF(G564="사용자항목13",#REF!, 0)</f>
        <v>0</v>
      </c>
      <c r="AG564">
        <f>IF(G564="사용자항목14",#REF!, 0)</f>
        <v>0</v>
      </c>
      <c r="AH564">
        <f>IF(G564="사용자항목15",#REF!, 0)</f>
        <v>0</v>
      </c>
      <c r="AI564">
        <f>IF(G564="사용자항목16",#REF!, 0)</f>
        <v>0</v>
      </c>
      <c r="AJ564">
        <f>IF(G564="사용자항목17",#REF!, 0)</f>
        <v>0</v>
      </c>
      <c r="AK564">
        <f>IF(G564="사용자항목18",#REF!, 0)</f>
        <v>0</v>
      </c>
      <c r="AL564">
        <f>IF(G564="사용자항목19",#REF!, 0)</f>
        <v>0</v>
      </c>
    </row>
    <row r="565" spans="1:38" ht="23.1" customHeight="1" x14ac:dyDescent="0.3">
      <c r="A565" s="5" t="s">
        <v>427</v>
      </c>
      <c r="B565" s="5" t="s">
        <v>344</v>
      </c>
      <c r="C565" s="7" t="s">
        <v>399</v>
      </c>
      <c r="D565" s="8">
        <v>33</v>
      </c>
      <c r="F565" t="str">
        <f>""</f>
        <v/>
      </c>
      <c r="G565" s="1" t="s">
        <v>87</v>
      </c>
      <c r="H565">
        <v>1</v>
      </c>
      <c r="I565" t="e">
        <f>IF(G565="기계경비",#REF!, 0)</f>
        <v>#REF!</v>
      </c>
      <c r="J565">
        <f>IF(G565="운반비",#REF!, 0)</f>
        <v>0</v>
      </c>
      <c r="K565">
        <f>IF(G565="작업부산물",#REF!, 0)</f>
        <v>0</v>
      </c>
      <c r="L565">
        <f>IF(G565="관급",#REF!, 0)</f>
        <v>0</v>
      </c>
      <c r="M565">
        <f>IF(G565="외주비",#REF!, 0)</f>
        <v>0</v>
      </c>
      <c r="N565">
        <f>IF(G565="장비비",#REF!, 0)</f>
        <v>0</v>
      </c>
      <c r="O565">
        <f>IF(G565="폐기물처리비",#REF!, 0)</f>
        <v>0</v>
      </c>
      <c r="P565">
        <f>IF(G565="가설비",#REF!, 0)</f>
        <v>0</v>
      </c>
      <c r="Q565">
        <f>IF(G565="잡비제외분",#REF!, 0)</f>
        <v>0</v>
      </c>
      <c r="R565">
        <f>IF(G565="사급자재대",#REF!, 0)</f>
        <v>0</v>
      </c>
      <c r="S565">
        <f>IF(G565="관급자재대",#REF!, 0)</f>
        <v>0</v>
      </c>
      <c r="T565">
        <f>IF(G565="관급자 관급 자재대",#REF!, 0)</f>
        <v>0</v>
      </c>
      <c r="U565">
        <f>IF(G565="사용자항목2",#REF!, 0)</f>
        <v>0</v>
      </c>
      <c r="V565">
        <f>IF(G565="안전관리비",#REF!, 0)</f>
        <v>0</v>
      </c>
      <c r="W565">
        <f>IF(G565="품질관리비",#REF!, 0)</f>
        <v>0</v>
      </c>
      <c r="X565">
        <f>IF(G565="작업부산물(철거해체)",#REF!, 0)</f>
        <v>0</v>
      </c>
      <c r="Y565">
        <f>IF(G565="사용자항목6",#REF!, 0)</f>
        <v>0</v>
      </c>
      <c r="Z565">
        <f>IF(G565="사용자항목7",#REF!, 0)</f>
        <v>0</v>
      </c>
      <c r="AA565">
        <f>IF(G565="사용자항목8",#REF!, 0)</f>
        <v>0</v>
      </c>
      <c r="AB565">
        <f>IF(G565="사용자항목9",#REF!, 0)</f>
        <v>0</v>
      </c>
      <c r="AC565">
        <f>IF(G565="사용자항목10",#REF!, 0)</f>
        <v>0</v>
      </c>
      <c r="AD565">
        <f>IF(G565="사용자항목11",#REF!, 0)</f>
        <v>0</v>
      </c>
      <c r="AE565">
        <f>IF(G565="사용자항목12",#REF!, 0)</f>
        <v>0</v>
      </c>
      <c r="AF565">
        <f>IF(G565="사용자항목13",#REF!, 0)</f>
        <v>0</v>
      </c>
      <c r="AG565">
        <f>IF(G565="사용자항목14",#REF!, 0)</f>
        <v>0</v>
      </c>
      <c r="AH565">
        <f>IF(G565="사용자항목15",#REF!, 0)</f>
        <v>0</v>
      </c>
      <c r="AI565">
        <f>IF(G565="사용자항목16",#REF!, 0)</f>
        <v>0</v>
      </c>
      <c r="AJ565">
        <f>IF(G565="사용자항목17",#REF!, 0)</f>
        <v>0</v>
      </c>
      <c r="AK565">
        <f>IF(G565="사용자항목18",#REF!, 0)</f>
        <v>0</v>
      </c>
      <c r="AL565">
        <f>IF(G565="사용자항목19",#REF!, 0)</f>
        <v>0</v>
      </c>
    </row>
    <row r="566" spans="1:38" ht="23.1" customHeight="1" x14ac:dyDescent="0.3">
      <c r="A566" s="5" t="s">
        <v>427</v>
      </c>
      <c r="B566" s="5" t="s">
        <v>346</v>
      </c>
      <c r="C566" s="7" t="s">
        <v>399</v>
      </c>
      <c r="D566" s="8">
        <v>33</v>
      </c>
      <c r="F566" t="str">
        <f>""</f>
        <v/>
      </c>
      <c r="G566" s="1" t="s">
        <v>87</v>
      </c>
      <c r="H566">
        <v>1</v>
      </c>
      <c r="I566" t="e">
        <f>IF(G566="기계경비",#REF!, 0)</f>
        <v>#REF!</v>
      </c>
      <c r="J566">
        <f>IF(G566="운반비",#REF!, 0)</f>
        <v>0</v>
      </c>
      <c r="K566">
        <f>IF(G566="작업부산물",#REF!, 0)</f>
        <v>0</v>
      </c>
      <c r="L566">
        <f>IF(G566="관급",#REF!, 0)</f>
        <v>0</v>
      </c>
      <c r="M566">
        <f>IF(G566="외주비",#REF!, 0)</f>
        <v>0</v>
      </c>
      <c r="N566">
        <f>IF(G566="장비비",#REF!, 0)</f>
        <v>0</v>
      </c>
      <c r="O566">
        <f>IF(G566="폐기물처리비",#REF!, 0)</f>
        <v>0</v>
      </c>
      <c r="P566">
        <f>IF(G566="가설비",#REF!, 0)</f>
        <v>0</v>
      </c>
      <c r="Q566">
        <f>IF(G566="잡비제외분",#REF!, 0)</f>
        <v>0</v>
      </c>
      <c r="R566">
        <f>IF(G566="사급자재대",#REF!, 0)</f>
        <v>0</v>
      </c>
      <c r="S566">
        <f>IF(G566="관급자재대",#REF!, 0)</f>
        <v>0</v>
      </c>
      <c r="T566">
        <f>IF(G566="관급자 관급 자재대",#REF!, 0)</f>
        <v>0</v>
      </c>
      <c r="U566">
        <f>IF(G566="사용자항목2",#REF!, 0)</f>
        <v>0</v>
      </c>
      <c r="V566">
        <f>IF(G566="안전관리비",#REF!, 0)</f>
        <v>0</v>
      </c>
      <c r="W566">
        <f>IF(G566="품질관리비",#REF!, 0)</f>
        <v>0</v>
      </c>
      <c r="X566">
        <f>IF(G566="작업부산물(철거해체)",#REF!, 0)</f>
        <v>0</v>
      </c>
      <c r="Y566">
        <f>IF(G566="사용자항목6",#REF!, 0)</f>
        <v>0</v>
      </c>
      <c r="Z566">
        <f>IF(G566="사용자항목7",#REF!, 0)</f>
        <v>0</v>
      </c>
      <c r="AA566">
        <f>IF(G566="사용자항목8",#REF!, 0)</f>
        <v>0</v>
      </c>
      <c r="AB566">
        <f>IF(G566="사용자항목9",#REF!, 0)</f>
        <v>0</v>
      </c>
      <c r="AC566">
        <f>IF(G566="사용자항목10",#REF!, 0)</f>
        <v>0</v>
      </c>
      <c r="AD566">
        <f>IF(G566="사용자항목11",#REF!, 0)</f>
        <v>0</v>
      </c>
      <c r="AE566">
        <f>IF(G566="사용자항목12",#REF!, 0)</f>
        <v>0</v>
      </c>
      <c r="AF566">
        <f>IF(G566="사용자항목13",#REF!, 0)</f>
        <v>0</v>
      </c>
      <c r="AG566">
        <f>IF(G566="사용자항목14",#REF!, 0)</f>
        <v>0</v>
      </c>
      <c r="AH566">
        <f>IF(G566="사용자항목15",#REF!, 0)</f>
        <v>0</v>
      </c>
      <c r="AI566">
        <f>IF(G566="사용자항목16",#REF!, 0)</f>
        <v>0</v>
      </c>
      <c r="AJ566">
        <f>IF(G566="사용자항목17",#REF!, 0)</f>
        <v>0</v>
      </c>
      <c r="AK566">
        <f>IF(G566="사용자항목18",#REF!, 0)</f>
        <v>0</v>
      </c>
      <c r="AL566">
        <f>IF(G566="사용자항목19",#REF!, 0)</f>
        <v>0</v>
      </c>
    </row>
    <row r="567" spans="1:38" ht="23.1" customHeight="1" x14ac:dyDescent="0.3">
      <c r="A567" s="5" t="s">
        <v>377</v>
      </c>
      <c r="B567" s="5" t="s">
        <v>378</v>
      </c>
      <c r="C567" s="7" t="s">
        <v>387</v>
      </c>
      <c r="D567" s="8">
        <v>66</v>
      </c>
      <c r="F567" t="str">
        <f>""</f>
        <v/>
      </c>
      <c r="G567" s="1" t="s">
        <v>87</v>
      </c>
      <c r="H567">
        <v>1</v>
      </c>
      <c r="I567" t="e">
        <f>IF(G567="기계경비",#REF!, 0)</f>
        <v>#REF!</v>
      </c>
      <c r="J567">
        <f>IF(G567="운반비",#REF!, 0)</f>
        <v>0</v>
      </c>
      <c r="K567">
        <f>IF(G567="작업부산물",#REF!, 0)</f>
        <v>0</v>
      </c>
      <c r="L567">
        <f>IF(G567="관급",#REF!, 0)</f>
        <v>0</v>
      </c>
      <c r="M567">
        <f>IF(G567="외주비",#REF!, 0)</f>
        <v>0</v>
      </c>
      <c r="N567">
        <f>IF(G567="장비비",#REF!, 0)</f>
        <v>0</v>
      </c>
      <c r="O567">
        <f>IF(G567="폐기물처리비",#REF!, 0)</f>
        <v>0</v>
      </c>
      <c r="P567">
        <f>IF(G567="가설비",#REF!, 0)</f>
        <v>0</v>
      </c>
      <c r="Q567">
        <f>IF(G567="잡비제외분",#REF!, 0)</f>
        <v>0</v>
      </c>
      <c r="R567">
        <f>IF(G567="사급자재대",#REF!, 0)</f>
        <v>0</v>
      </c>
      <c r="S567">
        <f>IF(G567="관급자재대",#REF!, 0)</f>
        <v>0</v>
      </c>
      <c r="T567">
        <f>IF(G567="관급자 관급 자재대",#REF!, 0)</f>
        <v>0</v>
      </c>
      <c r="U567">
        <f>IF(G567="사용자항목2",#REF!, 0)</f>
        <v>0</v>
      </c>
      <c r="V567">
        <f>IF(G567="안전관리비",#REF!, 0)</f>
        <v>0</v>
      </c>
      <c r="W567">
        <f>IF(G567="품질관리비",#REF!, 0)</f>
        <v>0</v>
      </c>
      <c r="X567">
        <f>IF(G567="작업부산물(철거해체)",#REF!, 0)</f>
        <v>0</v>
      </c>
      <c r="Y567">
        <f>IF(G567="사용자항목6",#REF!, 0)</f>
        <v>0</v>
      </c>
      <c r="Z567">
        <f>IF(G567="사용자항목7",#REF!, 0)</f>
        <v>0</v>
      </c>
      <c r="AA567">
        <f>IF(G567="사용자항목8",#REF!, 0)</f>
        <v>0</v>
      </c>
      <c r="AB567">
        <f>IF(G567="사용자항목9",#REF!, 0)</f>
        <v>0</v>
      </c>
      <c r="AC567">
        <f>IF(G567="사용자항목10",#REF!, 0)</f>
        <v>0</v>
      </c>
      <c r="AD567">
        <f>IF(G567="사용자항목11",#REF!, 0)</f>
        <v>0</v>
      </c>
      <c r="AE567">
        <f>IF(G567="사용자항목12",#REF!, 0)</f>
        <v>0</v>
      </c>
      <c r="AF567">
        <f>IF(G567="사용자항목13",#REF!, 0)</f>
        <v>0</v>
      </c>
      <c r="AG567">
        <f>IF(G567="사용자항목14",#REF!, 0)</f>
        <v>0</v>
      </c>
      <c r="AH567">
        <f>IF(G567="사용자항목15",#REF!, 0)</f>
        <v>0</v>
      </c>
      <c r="AI567">
        <f>IF(G567="사용자항목16",#REF!, 0)</f>
        <v>0</v>
      </c>
      <c r="AJ567">
        <f>IF(G567="사용자항목17",#REF!, 0)</f>
        <v>0</v>
      </c>
      <c r="AK567">
        <f>IF(G567="사용자항목18",#REF!, 0)</f>
        <v>0</v>
      </c>
      <c r="AL567">
        <f>IF(G567="사용자항목19",#REF!, 0)</f>
        <v>0</v>
      </c>
    </row>
    <row r="568" spans="1:38" ht="23.1" customHeight="1" x14ac:dyDescent="0.3">
      <c r="A568" s="5" t="s">
        <v>379</v>
      </c>
      <c r="B568" s="5" t="s">
        <v>380</v>
      </c>
      <c r="C568" s="7" t="s">
        <v>402</v>
      </c>
      <c r="D568" s="8">
        <v>20</v>
      </c>
      <c r="F568" t="str">
        <f>""</f>
        <v/>
      </c>
      <c r="G568" s="1" t="s">
        <v>87</v>
      </c>
      <c r="H568">
        <v>1</v>
      </c>
      <c r="I568" t="e">
        <f>IF(G568="기계경비",#REF!, 0)</f>
        <v>#REF!</v>
      </c>
      <c r="J568">
        <f>IF(G568="운반비",#REF!, 0)</f>
        <v>0</v>
      </c>
      <c r="K568">
        <f>IF(G568="작업부산물",#REF!, 0)</f>
        <v>0</v>
      </c>
      <c r="L568">
        <f>IF(G568="관급",#REF!, 0)</f>
        <v>0</v>
      </c>
      <c r="M568">
        <f>IF(G568="외주비",#REF!, 0)</f>
        <v>0</v>
      </c>
      <c r="N568">
        <f>IF(G568="장비비",#REF!, 0)</f>
        <v>0</v>
      </c>
      <c r="O568">
        <f>IF(G568="폐기물처리비",#REF!, 0)</f>
        <v>0</v>
      </c>
      <c r="P568">
        <f>IF(G568="가설비",#REF!, 0)</f>
        <v>0</v>
      </c>
      <c r="Q568">
        <f>IF(G568="잡비제외분",#REF!, 0)</f>
        <v>0</v>
      </c>
      <c r="R568">
        <f>IF(G568="사급자재대",#REF!, 0)</f>
        <v>0</v>
      </c>
      <c r="S568">
        <f>IF(G568="관급자재대",#REF!, 0)</f>
        <v>0</v>
      </c>
      <c r="T568">
        <f>IF(G568="관급자 관급 자재대",#REF!, 0)</f>
        <v>0</v>
      </c>
      <c r="U568">
        <f>IF(G568="사용자항목2",#REF!, 0)</f>
        <v>0</v>
      </c>
      <c r="V568">
        <f>IF(G568="안전관리비",#REF!, 0)</f>
        <v>0</v>
      </c>
      <c r="W568">
        <f>IF(G568="품질관리비",#REF!, 0)</f>
        <v>0</v>
      </c>
      <c r="X568">
        <f>IF(G568="작업부산물(철거해체)",#REF!, 0)</f>
        <v>0</v>
      </c>
      <c r="Y568">
        <f>IF(G568="사용자항목6",#REF!, 0)</f>
        <v>0</v>
      </c>
      <c r="Z568">
        <f>IF(G568="사용자항목7",#REF!, 0)</f>
        <v>0</v>
      </c>
      <c r="AA568">
        <f>IF(G568="사용자항목8",#REF!, 0)</f>
        <v>0</v>
      </c>
      <c r="AB568">
        <f>IF(G568="사용자항목9",#REF!, 0)</f>
        <v>0</v>
      </c>
      <c r="AC568">
        <f>IF(G568="사용자항목10",#REF!, 0)</f>
        <v>0</v>
      </c>
      <c r="AD568">
        <f>IF(G568="사용자항목11",#REF!, 0)</f>
        <v>0</v>
      </c>
      <c r="AE568">
        <f>IF(G568="사용자항목12",#REF!, 0)</f>
        <v>0</v>
      </c>
      <c r="AF568">
        <f>IF(G568="사용자항목13",#REF!, 0)</f>
        <v>0</v>
      </c>
      <c r="AG568">
        <f>IF(G568="사용자항목14",#REF!, 0)</f>
        <v>0</v>
      </c>
      <c r="AH568">
        <f>IF(G568="사용자항목15",#REF!, 0)</f>
        <v>0</v>
      </c>
      <c r="AI568">
        <f>IF(G568="사용자항목16",#REF!, 0)</f>
        <v>0</v>
      </c>
      <c r="AJ568">
        <f>IF(G568="사용자항목17",#REF!, 0)</f>
        <v>0</v>
      </c>
      <c r="AK568">
        <f>IF(G568="사용자항목18",#REF!, 0)</f>
        <v>0</v>
      </c>
      <c r="AL568">
        <f>IF(G568="사용자항목19",#REF!, 0)</f>
        <v>0</v>
      </c>
    </row>
    <row r="569" spans="1:38" ht="23.1" customHeight="1" x14ac:dyDescent="0.3">
      <c r="A569" s="5" t="s">
        <v>381</v>
      </c>
      <c r="B569" s="5" t="s">
        <v>428</v>
      </c>
      <c r="C569" s="7" t="s">
        <v>402</v>
      </c>
      <c r="D569" s="8">
        <v>20</v>
      </c>
      <c r="F569" t="str">
        <f>""</f>
        <v/>
      </c>
      <c r="G569" s="1" t="s">
        <v>87</v>
      </c>
      <c r="H569">
        <v>1</v>
      </c>
      <c r="I569" t="e">
        <f>IF(G569="기계경비",#REF!, 0)</f>
        <v>#REF!</v>
      </c>
      <c r="J569">
        <f>IF(G569="운반비",#REF!, 0)</f>
        <v>0</v>
      </c>
      <c r="K569">
        <f>IF(G569="작업부산물",#REF!, 0)</f>
        <v>0</v>
      </c>
      <c r="L569">
        <f>IF(G569="관급",#REF!, 0)</f>
        <v>0</v>
      </c>
      <c r="M569">
        <f>IF(G569="외주비",#REF!, 0)</f>
        <v>0</v>
      </c>
      <c r="N569">
        <f>IF(G569="장비비",#REF!, 0)</f>
        <v>0</v>
      </c>
      <c r="O569">
        <f>IF(G569="폐기물처리비",#REF!, 0)</f>
        <v>0</v>
      </c>
      <c r="P569">
        <f>IF(G569="가설비",#REF!, 0)</f>
        <v>0</v>
      </c>
      <c r="Q569">
        <f>IF(G569="잡비제외분",#REF!, 0)</f>
        <v>0</v>
      </c>
      <c r="R569">
        <f>IF(G569="사급자재대",#REF!, 0)</f>
        <v>0</v>
      </c>
      <c r="S569">
        <f>IF(G569="관급자재대",#REF!, 0)</f>
        <v>0</v>
      </c>
      <c r="T569">
        <f>IF(G569="관급자 관급 자재대",#REF!, 0)</f>
        <v>0</v>
      </c>
      <c r="U569">
        <f>IF(G569="사용자항목2",#REF!, 0)</f>
        <v>0</v>
      </c>
      <c r="V569">
        <f>IF(G569="안전관리비",#REF!, 0)</f>
        <v>0</v>
      </c>
      <c r="W569">
        <f>IF(G569="품질관리비",#REF!, 0)</f>
        <v>0</v>
      </c>
      <c r="X569">
        <f>IF(G569="작업부산물(철거해체)",#REF!, 0)</f>
        <v>0</v>
      </c>
      <c r="Y569">
        <f>IF(G569="사용자항목6",#REF!, 0)</f>
        <v>0</v>
      </c>
      <c r="Z569">
        <f>IF(G569="사용자항목7",#REF!, 0)</f>
        <v>0</v>
      </c>
      <c r="AA569">
        <f>IF(G569="사용자항목8",#REF!, 0)</f>
        <v>0</v>
      </c>
      <c r="AB569">
        <f>IF(G569="사용자항목9",#REF!, 0)</f>
        <v>0</v>
      </c>
      <c r="AC569">
        <f>IF(G569="사용자항목10",#REF!, 0)</f>
        <v>0</v>
      </c>
      <c r="AD569">
        <f>IF(G569="사용자항목11",#REF!, 0)</f>
        <v>0</v>
      </c>
      <c r="AE569">
        <f>IF(G569="사용자항목12",#REF!, 0)</f>
        <v>0</v>
      </c>
      <c r="AF569">
        <f>IF(G569="사용자항목13",#REF!, 0)</f>
        <v>0</v>
      </c>
      <c r="AG569">
        <f>IF(G569="사용자항목14",#REF!, 0)</f>
        <v>0</v>
      </c>
      <c r="AH569">
        <f>IF(G569="사용자항목15",#REF!, 0)</f>
        <v>0</v>
      </c>
      <c r="AI569">
        <f>IF(G569="사용자항목16",#REF!, 0)</f>
        <v>0</v>
      </c>
      <c r="AJ569">
        <f>IF(G569="사용자항목17",#REF!, 0)</f>
        <v>0</v>
      </c>
      <c r="AK569">
        <f>IF(G569="사용자항목18",#REF!, 0)</f>
        <v>0</v>
      </c>
      <c r="AL569">
        <f>IF(G569="사용자항목19",#REF!, 0)</f>
        <v>0</v>
      </c>
    </row>
    <row r="570" spans="1:38" ht="23.1" customHeight="1" x14ac:dyDescent="0.3">
      <c r="A570" s="5" t="s">
        <v>383</v>
      </c>
      <c r="B570" s="5" t="s">
        <v>384</v>
      </c>
      <c r="C570" s="7" t="s">
        <v>9</v>
      </c>
      <c r="D570" s="8">
        <v>1</v>
      </c>
      <c r="F570" t="str">
        <f>""</f>
        <v/>
      </c>
      <c r="G570" s="1" t="s">
        <v>87</v>
      </c>
      <c r="H570">
        <v>1</v>
      </c>
      <c r="I570" t="e">
        <f>IF(G570="기계경비",#REF!, 0)</f>
        <v>#REF!</v>
      </c>
      <c r="J570">
        <f>IF(G570="운반비",#REF!, 0)</f>
        <v>0</v>
      </c>
      <c r="K570">
        <f>IF(G570="작업부산물",#REF!, 0)</f>
        <v>0</v>
      </c>
      <c r="L570">
        <f>IF(G570="관급",#REF!, 0)</f>
        <v>0</v>
      </c>
      <c r="M570">
        <f>IF(G570="외주비",#REF!, 0)</f>
        <v>0</v>
      </c>
      <c r="N570">
        <f>IF(G570="장비비",#REF!, 0)</f>
        <v>0</v>
      </c>
      <c r="O570">
        <f>IF(G570="폐기물처리비",#REF!, 0)</f>
        <v>0</v>
      </c>
      <c r="P570">
        <f>IF(G570="가설비",#REF!, 0)</f>
        <v>0</v>
      </c>
      <c r="Q570">
        <f>IF(G570="잡비제외분",#REF!, 0)</f>
        <v>0</v>
      </c>
      <c r="R570">
        <f>IF(G570="사급자재대",#REF!, 0)</f>
        <v>0</v>
      </c>
      <c r="S570">
        <f>IF(G570="관급자재대",#REF!, 0)</f>
        <v>0</v>
      </c>
      <c r="T570">
        <f>IF(G570="관급자 관급 자재대",#REF!, 0)</f>
        <v>0</v>
      </c>
      <c r="U570">
        <f>IF(G570="사용자항목2",#REF!, 0)</f>
        <v>0</v>
      </c>
      <c r="V570">
        <f>IF(G570="안전관리비",#REF!, 0)</f>
        <v>0</v>
      </c>
      <c r="W570">
        <f>IF(G570="품질관리비",#REF!, 0)</f>
        <v>0</v>
      </c>
      <c r="X570">
        <f>IF(G570="작업부산물(철거해체)",#REF!, 0)</f>
        <v>0</v>
      </c>
      <c r="Y570">
        <f>IF(G570="사용자항목6",#REF!, 0)</f>
        <v>0</v>
      </c>
      <c r="Z570">
        <f>IF(G570="사용자항목7",#REF!, 0)</f>
        <v>0</v>
      </c>
      <c r="AA570">
        <f>IF(G570="사용자항목8",#REF!, 0)</f>
        <v>0</v>
      </c>
      <c r="AB570">
        <f>IF(G570="사용자항목9",#REF!, 0)</f>
        <v>0</v>
      </c>
      <c r="AC570">
        <f>IF(G570="사용자항목10",#REF!, 0)</f>
        <v>0</v>
      </c>
      <c r="AD570">
        <f>IF(G570="사용자항목11",#REF!, 0)</f>
        <v>0</v>
      </c>
      <c r="AE570">
        <f>IF(G570="사용자항목12",#REF!, 0)</f>
        <v>0</v>
      </c>
      <c r="AF570">
        <f>IF(G570="사용자항목13",#REF!, 0)</f>
        <v>0</v>
      </c>
      <c r="AG570">
        <f>IF(G570="사용자항목14",#REF!, 0)</f>
        <v>0</v>
      </c>
      <c r="AH570">
        <f>IF(G570="사용자항목15",#REF!, 0)</f>
        <v>0</v>
      </c>
      <c r="AI570">
        <f>IF(G570="사용자항목16",#REF!, 0)</f>
        <v>0</v>
      </c>
      <c r="AJ570">
        <f>IF(G570="사용자항목17",#REF!, 0)</f>
        <v>0</v>
      </c>
      <c r="AK570">
        <f>IF(G570="사용자항목18",#REF!, 0)</f>
        <v>0</v>
      </c>
      <c r="AL570">
        <f>IF(G570="사용자항목19",#REF!, 0)</f>
        <v>0</v>
      </c>
    </row>
    <row r="571" spans="1:38" ht="23.1" customHeight="1" x14ac:dyDescent="0.3">
      <c r="A571" s="5" t="s">
        <v>75</v>
      </c>
      <c r="B571" s="5" t="s">
        <v>72</v>
      </c>
      <c r="C571" s="7" t="s">
        <v>73</v>
      </c>
      <c r="D571" s="8">
        <v>37</v>
      </c>
      <c r="F571" t="str">
        <f>"02"</f>
        <v>02</v>
      </c>
      <c r="G571" s="1" t="s">
        <v>87</v>
      </c>
      <c r="H571">
        <v>1</v>
      </c>
      <c r="I571" t="e">
        <f>IF(G571="기계경비",#REF!, 0)</f>
        <v>#REF!</v>
      </c>
      <c r="J571">
        <f>IF(G571="운반비",#REF!, 0)</f>
        <v>0</v>
      </c>
      <c r="K571">
        <f>IF(G571="작업부산물",#REF!, 0)</f>
        <v>0</v>
      </c>
      <c r="L571">
        <f>IF(G571="관급",#REF!, 0)</f>
        <v>0</v>
      </c>
      <c r="M571">
        <f>IF(G571="외주비",#REF!, 0)</f>
        <v>0</v>
      </c>
      <c r="N571">
        <f>IF(G571="장비비",#REF!, 0)</f>
        <v>0</v>
      </c>
      <c r="O571">
        <f>IF(G571="폐기물처리비",#REF!, 0)</f>
        <v>0</v>
      </c>
      <c r="P571">
        <f>IF(G571="가설비",#REF!, 0)</f>
        <v>0</v>
      </c>
      <c r="Q571">
        <f>IF(G571="잡비제외분",#REF!, 0)</f>
        <v>0</v>
      </c>
      <c r="R571">
        <f>IF(G571="사급자재대",#REF!, 0)</f>
        <v>0</v>
      </c>
      <c r="S571">
        <f>IF(G571="관급자재대",#REF!, 0)</f>
        <v>0</v>
      </c>
      <c r="T571">
        <f>IF(G571="관급자 관급 자재대",#REF!, 0)</f>
        <v>0</v>
      </c>
      <c r="U571">
        <f>IF(G571="사용자항목2",#REF!, 0)</f>
        <v>0</v>
      </c>
      <c r="V571">
        <f>IF(G571="안전관리비",#REF!, 0)</f>
        <v>0</v>
      </c>
      <c r="W571">
        <f>IF(G571="품질관리비",#REF!, 0)</f>
        <v>0</v>
      </c>
      <c r="X571">
        <f>IF(G571="작업부산물(철거해체)",#REF!, 0)</f>
        <v>0</v>
      </c>
      <c r="Y571">
        <f>IF(G571="사용자항목6",#REF!, 0)</f>
        <v>0</v>
      </c>
      <c r="Z571">
        <f>IF(G571="사용자항목7",#REF!, 0)</f>
        <v>0</v>
      </c>
      <c r="AA571">
        <f>IF(G571="사용자항목8",#REF!, 0)</f>
        <v>0</v>
      </c>
      <c r="AB571">
        <f>IF(G571="사용자항목9",#REF!, 0)</f>
        <v>0</v>
      </c>
      <c r="AC571">
        <f>IF(G571="사용자항목10",#REF!, 0)</f>
        <v>0</v>
      </c>
      <c r="AD571">
        <f>IF(G571="사용자항목11",#REF!, 0)</f>
        <v>0</v>
      </c>
      <c r="AE571">
        <f>IF(G571="사용자항목12",#REF!, 0)</f>
        <v>0</v>
      </c>
      <c r="AF571">
        <f>IF(G571="사용자항목13",#REF!, 0)</f>
        <v>0</v>
      </c>
      <c r="AG571">
        <f>IF(G571="사용자항목14",#REF!, 0)</f>
        <v>0</v>
      </c>
      <c r="AH571">
        <f>IF(G571="사용자항목15",#REF!, 0)</f>
        <v>0</v>
      </c>
      <c r="AI571">
        <f>IF(G571="사용자항목16",#REF!, 0)</f>
        <v>0</v>
      </c>
      <c r="AJ571">
        <f>IF(G571="사용자항목17",#REF!, 0)</f>
        <v>0</v>
      </c>
      <c r="AK571">
        <f>IF(G571="사용자항목18",#REF!, 0)</f>
        <v>0</v>
      </c>
      <c r="AL571">
        <f>IF(G571="사용자항목19",#REF!, 0)</f>
        <v>0</v>
      </c>
    </row>
    <row r="572" spans="1:38" ht="23.1" customHeight="1" x14ac:dyDescent="0.3">
      <c r="A572" s="5" t="s">
        <v>76</v>
      </c>
      <c r="B572" s="5" t="s">
        <v>72</v>
      </c>
      <c r="C572" s="7" t="s">
        <v>73</v>
      </c>
      <c r="D572" s="8">
        <v>10</v>
      </c>
      <c r="F572" t="str">
        <f>"02"</f>
        <v>02</v>
      </c>
      <c r="G572" s="1" t="s">
        <v>87</v>
      </c>
      <c r="H572">
        <v>1</v>
      </c>
      <c r="I572" t="e">
        <f>IF(G572="기계경비",#REF!, 0)</f>
        <v>#REF!</v>
      </c>
      <c r="J572">
        <f>IF(G572="운반비",#REF!, 0)</f>
        <v>0</v>
      </c>
      <c r="K572">
        <f>IF(G572="작업부산물",#REF!, 0)</f>
        <v>0</v>
      </c>
      <c r="L572">
        <f>IF(G572="관급",#REF!, 0)</f>
        <v>0</v>
      </c>
      <c r="M572">
        <f>IF(G572="외주비",#REF!, 0)</f>
        <v>0</v>
      </c>
      <c r="N572">
        <f>IF(G572="장비비",#REF!, 0)</f>
        <v>0</v>
      </c>
      <c r="O572">
        <f>IF(G572="폐기물처리비",#REF!, 0)</f>
        <v>0</v>
      </c>
      <c r="P572">
        <f>IF(G572="가설비",#REF!, 0)</f>
        <v>0</v>
      </c>
      <c r="Q572">
        <f>IF(G572="잡비제외분",#REF!, 0)</f>
        <v>0</v>
      </c>
      <c r="R572">
        <f>IF(G572="사급자재대",#REF!, 0)</f>
        <v>0</v>
      </c>
      <c r="S572">
        <f>IF(G572="관급자재대",#REF!, 0)</f>
        <v>0</v>
      </c>
      <c r="T572">
        <f>IF(G572="관급자 관급 자재대",#REF!, 0)</f>
        <v>0</v>
      </c>
      <c r="U572">
        <f>IF(G572="사용자항목2",#REF!, 0)</f>
        <v>0</v>
      </c>
      <c r="V572">
        <f>IF(G572="안전관리비",#REF!, 0)</f>
        <v>0</v>
      </c>
      <c r="W572">
        <f>IF(G572="품질관리비",#REF!, 0)</f>
        <v>0</v>
      </c>
      <c r="X572">
        <f>IF(G572="작업부산물(철거해체)",#REF!, 0)</f>
        <v>0</v>
      </c>
      <c r="Y572">
        <f>IF(G572="사용자항목6",#REF!, 0)</f>
        <v>0</v>
      </c>
      <c r="Z572">
        <f>IF(G572="사용자항목7",#REF!, 0)</f>
        <v>0</v>
      </c>
      <c r="AA572">
        <f>IF(G572="사용자항목8",#REF!, 0)</f>
        <v>0</v>
      </c>
      <c r="AB572">
        <f>IF(G572="사용자항목9",#REF!, 0)</f>
        <v>0</v>
      </c>
      <c r="AC572">
        <f>IF(G572="사용자항목10",#REF!, 0)</f>
        <v>0</v>
      </c>
      <c r="AD572">
        <f>IF(G572="사용자항목11",#REF!, 0)</f>
        <v>0</v>
      </c>
      <c r="AE572">
        <f>IF(G572="사용자항목12",#REF!, 0)</f>
        <v>0</v>
      </c>
      <c r="AF572">
        <f>IF(G572="사용자항목13",#REF!, 0)</f>
        <v>0</v>
      </c>
      <c r="AG572">
        <f>IF(G572="사용자항목14",#REF!, 0)</f>
        <v>0</v>
      </c>
      <c r="AH572">
        <f>IF(G572="사용자항목15",#REF!, 0)</f>
        <v>0</v>
      </c>
      <c r="AI572">
        <f>IF(G572="사용자항목16",#REF!, 0)</f>
        <v>0</v>
      </c>
      <c r="AJ572">
        <f>IF(G572="사용자항목17",#REF!, 0)</f>
        <v>0</v>
      </c>
      <c r="AK572">
        <f>IF(G572="사용자항목18",#REF!, 0)</f>
        <v>0</v>
      </c>
      <c r="AL572">
        <f>IF(G572="사용자항목19",#REF!, 0)</f>
        <v>0</v>
      </c>
    </row>
    <row r="573" spans="1:38" ht="23.1" customHeight="1" x14ac:dyDescent="0.3">
      <c r="A573" s="5" t="s">
        <v>128</v>
      </c>
      <c r="B573" s="5" t="s">
        <v>339</v>
      </c>
      <c r="C573" s="7" t="s">
        <v>9</v>
      </c>
      <c r="D573" s="8">
        <v>1</v>
      </c>
      <c r="F573" t="str">
        <f>""</f>
        <v/>
      </c>
      <c r="G573" s="1" t="s">
        <v>87</v>
      </c>
      <c r="H573">
        <v>1</v>
      </c>
      <c r="I573" t="e">
        <f>IF(G573="기계경비",#REF!, 0)</f>
        <v>#REF!</v>
      </c>
      <c r="J573">
        <f>IF(G573="운반비",#REF!, 0)</f>
        <v>0</v>
      </c>
      <c r="K573">
        <f>IF(G573="작업부산물",#REF!, 0)</f>
        <v>0</v>
      </c>
      <c r="L573">
        <f>IF(G573="관급",#REF!, 0)</f>
        <v>0</v>
      </c>
      <c r="M573">
        <f>IF(G573="외주비",#REF!, 0)</f>
        <v>0</v>
      </c>
      <c r="N573">
        <f>IF(G573="장비비",#REF!, 0)</f>
        <v>0</v>
      </c>
      <c r="O573">
        <f>IF(G573="폐기물처리비",#REF!, 0)</f>
        <v>0</v>
      </c>
      <c r="P573">
        <f>IF(G573="가설비",#REF!, 0)</f>
        <v>0</v>
      </c>
      <c r="Q573">
        <f>IF(G573="잡비제외분",#REF!, 0)</f>
        <v>0</v>
      </c>
      <c r="R573">
        <f>IF(G573="사급자재대",#REF!, 0)</f>
        <v>0</v>
      </c>
      <c r="S573">
        <f>IF(G573="관급자재대",#REF!, 0)</f>
        <v>0</v>
      </c>
      <c r="T573">
        <f>IF(G573="관급자 관급 자재대",#REF!, 0)</f>
        <v>0</v>
      </c>
      <c r="U573">
        <f>IF(G573="사용자항목2",#REF!, 0)</f>
        <v>0</v>
      </c>
      <c r="V573">
        <f>IF(G573="안전관리비",#REF!, 0)</f>
        <v>0</v>
      </c>
      <c r="W573">
        <f>IF(G573="품질관리비",#REF!, 0)</f>
        <v>0</v>
      </c>
      <c r="X573">
        <f>IF(G573="작업부산물(철거해체)",#REF!, 0)</f>
        <v>0</v>
      </c>
      <c r="Y573">
        <f>IF(G573="사용자항목6",#REF!, 0)</f>
        <v>0</v>
      </c>
      <c r="Z573">
        <f>IF(G573="사용자항목7",#REF!, 0)</f>
        <v>0</v>
      </c>
      <c r="AA573">
        <f>IF(G573="사용자항목8",#REF!, 0)</f>
        <v>0</v>
      </c>
      <c r="AB573">
        <f>IF(G573="사용자항목9",#REF!, 0)</f>
        <v>0</v>
      </c>
      <c r="AC573">
        <f>IF(G573="사용자항목10",#REF!, 0)</f>
        <v>0</v>
      </c>
      <c r="AD573">
        <f>IF(G573="사용자항목11",#REF!, 0)</f>
        <v>0</v>
      </c>
      <c r="AE573">
        <f>IF(G573="사용자항목12",#REF!, 0)</f>
        <v>0</v>
      </c>
      <c r="AF573">
        <f>IF(G573="사용자항목13",#REF!, 0)</f>
        <v>0</v>
      </c>
      <c r="AG573">
        <f>IF(G573="사용자항목14",#REF!, 0)</f>
        <v>0</v>
      </c>
      <c r="AH573">
        <f>IF(G573="사용자항목15",#REF!, 0)</f>
        <v>0</v>
      </c>
      <c r="AI573">
        <f>IF(G573="사용자항목16",#REF!, 0)</f>
        <v>0</v>
      </c>
      <c r="AJ573">
        <f>IF(G573="사용자항목17",#REF!, 0)</f>
        <v>0</v>
      </c>
      <c r="AK573">
        <f>IF(G573="사용자항목18",#REF!, 0)</f>
        <v>0</v>
      </c>
      <c r="AL573">
        <f>IF(G573="사용자항목19",#REF!, 0)</f>
        <v>0</v>
      </c>
    </row>
    <row r="574" spans="1:38" ht="23.1" customHeight="1" x14ac:dyDescent="0.3">
      <c r="A574" s="6"/>
      <c r="B574" s="6"/>
      <c r="C574" s="13"/>
      <c r="D574" s="8"/>
    </row>
    <row r="575" spans="1:38" ht="23.1" customHeight="1" x14ac:dyDescent="0.3">
      <c r="A575" s="6"/>
      <c r="B575" s="6"/>
      <c r="C575" s="13"/>
      <c r="D575" s="8"/>
    </row>
    <row r="576" spans="1:38" ht="23.1" customHeight="1" x14ac:dyDescent="0.3">
      <c r="A576" s="6"/>
      <c r="B576" s="6"/>
      <c r="C576" s="13"/>
      <c r="D576" s="8"/>
    </row>
    <row r="577" spans="1:42" ht="23.1" customHeight="1" x14ac:dyDescent="0.3">
      <c r="A577" s="6"/>
      <c r="B577" s="6"/>
      <c r="C577" s="13"/>
      <c r="D577" s="8"/>
    </row>
    <row r="578" spans="1:42" ht="23.1" customHeight="1" x14ac:dyDescent="0.3">
      <c r="A578" s="6"/>
      <c r="B578" s="6"/>
      <c r="C578" s="13"/>
      <c r="D578" s="8"/>
    </row>
    <row r="579" spans="1:42" ht="23.1" customHeight="1" x14ac:dyDescent="0.3">
      <c r="A579" s="6"/>
      <c r="B579" s="6"/>
      <c r="C579" s="13"/>
      <c r="D579" s="8"/>
    </row>
    <row r="580" spans="1:42" ht="23.1" customHeight="1" x14ac:dyDescent="0.3">
      <c r="A580" s="9" t="s">
        <v>89</v>
      </c>
      <c r="B580" s="10"/>
      <c r="C580" s="11"/>
      <c r="D580" s="12"/>
      <c r="I580" t="e">
        <f t="shared" ref="I580:AP580" si="27">ROUNDDOWN(SUM(I534:I573), 0)</f>
        <v>#REF!</v>
      </c>
      <c r="J580">
        <f t="shared" si="27"/>
        <v>0</v>
      </c>
      <c r="K580">
        <f t="shared" si="27"/>
        <v>0</v>
      </c>
      <c r="L580">
        <f t="shared" si="27"/>
        <v>0</v>
      </c>
      <c r="M580">
        <f t="shared" si="27"/>
        <v>0</v>
      </c>
      <c r="N580">
        <f t="shared" si="27"/>
        <v>0</v>
      </c>
      <c r="O580">
        <f t="shared" si="27"/>
        <v>0</v>
      </c>
      <c r="P580">
        <f t="shared" si="27"/>
        <v>0</v>
      </c>
      <c r="Q580">
        <f t="shared" si="27"/>
        <v>0</v>
      </c>
      <c r="R580">
        <f t="shared" si="27"/>
        <v>0</v>
      </c>
      <c r="S580">
        <f t="shared" si="27"/>
        <v>0</v>
      </c>
      <c r="T580">
        <f t="shared" si="27"/>
        <v>0</v>
      </c>
      <c r="U580">
        <f t="shared" si="27"/>
        <v>0</v>
      </c>
      <c r="V580">
        <f t="shared" si="27"/>
        <v>0</v>
      </c>
      <c r="W580">
        <f t="shared" si="27"/>
        <v>0</v>
      </c>
      <c r="X580">
        <f t="shared" si="27"/>
        <v>0</v>
      </c>
      <c r="Y580">
        <f t="shared" si="27"/>
        <v>0</v>
      </c>
      <c r="Z580">
        <f t="shared" si="27"/>
        <v>0</v>
      </c>
      <c r="AA580">
        <f t="shared" si="27"/>
        <v>0</v>
      </c>
      <c r="AB580">
        <f t="shared" si="27"/>
        <v>0</v>
      </c>
      <c r="AC580">
        <f t="shared" si="27"/>
        <v>0</v>
      </c>
      <c r="AD580">
        <f t="shared" si="27"/>
        <v>0</v>
      </c>
      <c r="AE580">
        <f t="shared" si="27"/>
        <v>0</v>
      </c>
      <c r="AF580">
        <f t="shared" si="27"/>
        <v>0</v>
      </c>
      <c r="AG580">
        <f t="shared" si="27"/>
        <v>0</v>
      </c>
      <c r="AH580">
        <f t="shared" si="27"/>
        <v>0</v>
      </c>
      <c r="AI580">
        <f t="shared" si="27"/>
        <v>0</v>
      </c>
      <c r="AJ580">
        <f t="shared" si="27"/>
        <v>0</v>
      </c>
      <c r="AK580">
        <f t="shared" si="27"/>
        <v>0</v>
      </c>
      <c r="AL580">
        <f t="shared" si="27"/>
        <v>0</v>
      </c>
      <c r="AM580">
        <f t="shared" si="27"/>
        <v>0</v>
      </c>
      <c r="AN580">
        <f t="shared" si="27"/>
        <v>0</v>
      </c>
      <c r="AO580">
        <f t="shared" si="27"/>
        <v>0</v>
      </c>
      <c r="AP580">
        <f t="shared" si="27"/>
        <v>0</v>
      </c>
    </row>
  </sheetData>
  <mergeCells count="33">
    <mergeCell ref="A421:D421"/>
    <mergeCell ref="A437:D437"/>
    <mergeCell ref="A485:D485"/>
    <mergeCell ref="A533:D533"/>
    <mergeCell ref="A293:D293"/>
    <mergeCell ref="A325:D325"/>
    <mergeCell ref="A341:D341"/>
    <mergeCell ref="A357:D357"/>
    <mergeCell ref="A373:D373"/>
    <mergeCell ref="A405:D405"/>
    <mergeCell ref="A277:D277"/>
    <mergeCell ref="A85:D85"/>
    <mergeCell ref="A101:D101"/>
    <mergeCell ref="A117:D117"/>
    <mergeCell ref="A133:D133"/>
    <mergeCell ref="A149:D149"/>
    <mergeCell ref="A165:D165"/>
    <mergeCell ref="A181:D181"/>
    <mergeCell ref="A197:D197"/>
    <mergeCell ref="A213:D213"/>
    <mergeCell ref="A229:D229"/>
    <mergeCell ref="A245:D245"/>
    <mergeCell ref="A69:D69"/>
    <mergeCell ref="A1:D1"/>
    <mergeCell ref="A2:D2"/>
    <mergeCell ref="A3:A4"/>
    <mergeCell ref="B3:B4"/>
    <mergeCell ref="C3:C4"/>
    <mergeCell ref="D3:D4"/>
    <mergeCell ref="A5:D5"/>
    <mergeCell ref="A21:D21"/>
    <mergeCell ref="A37:D37"/>
    <mergeCell ref="A53:D53"/>
  </mergeCells>
  <phoneticPr fontId="1" type="noConversion"/>
  <conditionalFormatting sqref="A5 A6:D580">
    <cfRule type="containsText" dxfId="1" priority="1" stopIfTrue="1" operator="containsText" text=".">
      <formula>NOT(ISERROR(SEARCH(".",A5)))</formula>
    </cfRule>
    <cfRule type="notContainsText" dxfId="0" priority="2" stopIfTrue="1" operator="notContains" text=".">
      <formula>ISERROR(SEARCH(".",A5))</formula>
    </cfRule>
  </conditionalFormatting>
  <pageMargins left="0.74555149110298213" right="0" top="0.54870109740219475" bottom="0.1388888888888889" header="0.3" footer="0.1388888888888889"/>
  <pageSetup paperSize="9" orientation="landscape" r:id="rId1"/>
  <rowBreaks count="36" manualBreakCount="36">
    <brk id="20" max="16383" man="1"/>
    <brk id="36" max="16383" man="1"/>
    <brk id="52" max="16383" man="1"/>
    <brk id="68" max="16383" man="1"/>
    <brk id="84" max="16383" man="1"/>
    <brk id="100" max="16383" man="1"/>
    <brk id="116" max="16383" man="1"/>
    <brk id="132" max="16383" man="1"/>
    <brk id="148" max="16383" man="1"/>
    <brk id="164" max="16383" man="1"/>
    <brk id="180" max="16383" man="1"/>
    <brk id="196" max="16383" man="1"/>
    <brk id="212" max="16383" man="1"/>
    <brk id="228" max="16383" man="1"/>
    <brk id="244" max="16383" man="1"/>
    <brk id="260" max="16383" man="1"/>
    <brk id="276" max="16383" man="1"/>
    <brk id="292" max="16383" man="1"/>
    <brk id="308" max="16383" man="1"/>
    <brk id="324" max="16383" man="1"/>
    <brk id="340" max="16383" man="1"/>
    <brk id="356" max="16383" man="1"/>
    <brk id="372" max="16383" man="1"/>
    <brk id="388" max="16383" man="1"/>
    <brk id="404" max="16383" man="1"/>
    <brk id="420" max="16383" man="1"/>
    <brk id="436" max="16383" man="1"/>
    <brk id="452" max="16383" man="1"/>
    <brk id="468" max="16383" man="1"/>
    <brk id="484" max="16383" man="1"/>
    <brk id="500" max="16383" man="1"/>
    <brk id="516" max="16383" man="1"/>
    <brk id="532" max="16383" man="1"/>
    <brk id="548" max="16383" man="1"/>
    <brk id="564" max="16383" man="1"/>
    <brk id="58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4</vt:i4>
      </vt:variant>
    </vt:vector>
  </HeadingPairs>
  <TitlesOfParts>
    <vt:vector size="6" baseType="lpstr">
      <vt:lpstr>원가계산서</vt:lpstr>
      <vt:lpstr>내역서</vt:lpstr>
      <vt:lpstr>내역서!Print_Area</vt:lpstr>
      <vt:lpstr>원가계산서!Print_Area</vt:lpstr>
      <vt:lpstr>내역서!Print_Titles</vt:lpstr>
      <vt:lpstr>원가계산서!Print_Titles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User</cp:lastModifiedBy>
  <cp:lastPrinted>2026-10-01T01:07:04Z</cp:lastPrinted>
  <dcterms:created xsi:type="dcterms:W3CDTF">2026-09-30T00:59:26Z</dcterms:created>
  <dcterms:modified xsi:type="dcterms:W3CDTF">2026-10-07T01:55:29Z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xNDMzIiwibG9nVGltZSI6IjIwMjYtMTAtMDRUMDI6MTg6MDNaIiwicElEIjoxLCJwcm9jZXNzSWQiOjE4NDEyLCJwcm9jZXNzTmFtZSI6IkVYQ0VMLkVYRSIsInRyYWNlSWQiOiI5NEVGMzNEMTkwRTc0RjIxOTQ5OUEyQzVCQUYxQjgxMSIsInVzZXJDb2RlIjoiamFuZzg5In0sIm5vZGUyIjp7ImRzZCI6IjAwMDAwMDAwMDAwMDAwMDAiLCJsb2dUaW1lIjoiMjAyNi0xMC0wNlQwODo1MjowN1oiLCJwSUQiOjIwNDgsInByb2Nlc3NJZCI6MTg0MTIsInByb2Nlc3NOYW1lIjoiRVhDRUwuRVhFIiwidHJhY2VJZCI6IjUxN0Q1RjU5NUQ4RDQyOEI5MkQzMUIzRTUyNjk4MTREIiwidXNlckNvZGUiOiJqYW5nODkifSwibm9kZTMiOnsiZHNkIjoiMDEwMDAwMDAwMDAwMTQzMyIsImxvZ1RpbWUiOiIyMDI2LTEwLTA2VDA5OjU1OjM4WiIsInBJRCI6MSwicHJvY2Vzc0lkIjoxODQxMiwicHJvY2Vzc05hbWUiOiJmX2JhdG1nci5leGUiLCJ0cmFjZUlkIjoiQzQzQTgxQzUxMDNBNDAyMkIyRUI3ODA1NzVDQTc1MEQiLCJ1c2VyQ29kZSI6Imphbmc4OSJ9LCJub2RlNCI6eyJkc2QiOiIwMTAwMDAwMDAwMDAxNDMzIiwibG9nVGltZSI6IjIwMjYtMTAtMDdUMDE6NTM6MzVaIiwicElEIjoxLCJwcm9jZXNzSWQiOjE4NDEyLCJwcm9jZXNzTmFtZSI6IkVYQ0VMLkVYRSIsInRyYWNlSWQiOiJEQkE3NkRCRUUzNEY0NTY0QTI5QTBFOTVEQjU5MDRBMCIsInVzZXJDb2RlIjoiam9qaTA0MTUifSwibm9kZTUiOnsiZHNkIjoiMDAwMDAwMDAwMDAwMDAwMCIsImxvZ1RpbWUiOiIyMDI2LTEwLTA3VDAyOjMyOjM4WiIsInBJRCI6MjA0OCwicHJvY2Vzc0lkIjoyOTkxNiwicHJvY2Vzc05hbWUiOiJFWENFTC5FWEUiLCJ0cmFjZUlkIjoiQ0VBOEFCREY4NDhFNDEzMjlGRkJEQTUzNURCN0JBODUiLCJ1c2VyQ29kZSI6ImpvamkwNDE1In0sIm5vZGVDb3VudCI6OSwicm9vdFRyYWNlSWQiOiIwMTdBQjk3ODMwMkI0Nzc4OTc5M0U0QzIyM0MwNjZDNCJ9</vt:lpwstr>
  </property>
</Properties>
</file>