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6년\개보수 입찰\외주벽\"/>
    </mc:Choice>
  </mc:AlternateContent>
  <xr:revisionPtr revIDLastSave="0" documentId="13_ncr:1_{76DC6F6A-D73E-415E-BD61-4D7FDEEED1E6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원가계산서" sheetId="10" r:id="rId1"/>
    <sheet name="공종별집계표" sheetId="9" r:id="rId2"/>
    <sheet name="공종별내역서" sheetId="8" r:id="rId3"/>
    <sheet name=" 공사설정 " sheetId="2" state="hidden" r:id="rId4"/>
  </sheets>
  <definedNames>
    <definedName name="_xlnm.Print_Area" localSheetId="2">공종별내역서!$A$1:$M$627</definedName>
    <definedName name="_xlnm.Print_Area" localSheetId="1">공종별집계표!$A$1:$M$49</definedName>
    <definedName name="_xlnm.Print_Area" localSheetId="0">원가계산서!$B$1:$G$39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8" i="9" l="1"/>
  <c r="E8" i="10" l="1"/>
  <c r="E9" i="10" s="1"/>
  <c r="E10" i="10" s="1"/>
  <c r="E15" i="10" l="1"/>
  <c r="E14" i="10"/>
  <c r="E16" i="10" s="1"/>
  <c r="E17" i="10"/>
  <c r="E13" i="10"/>
  <c r="E28" i="10"/>
  <c r="E12" i="10"/>
  <c r="E27" i="10"/>
  <c r="T17" i="9" l="1"/>
  <c r="E21" i="10" s="1"/>
  <c r="E11" i="10" l="1"/>
  <c r="E4" i="10" l="1"/>
  <c r="E7" i="10" s="1"/>
  <c r="E20" i="10" s="1"/>
  <c r="E19" i="10" l="1"/>
  <c r="E18" i="10" s="1"/>
  <c r="E26" i="10"/>
  <c r="E24" i="10"/>
  <c r="E25" i="10"/>
  <c r="E23" i="10"/>
  <c r="E29" i="10" l="1"/>
  <c r="E30" i="10" s="1"/>
  <c r="E31" i="10" s="1"/>
  <c r="T19" i="9" l="1"/>
  <c r="L339" i="8"/>
  <c r="J339" i="8"/>
  <c r="F339" i="8"/>
  <c r="H339" i="8"/>
</calcChain>
</file>

<file path=xl/sharedStrings.xml><?xml version="1.0" encoding="utf-8"?>
<sst xmlns="http://schemas.openxmlformats.org/spreadsheetml/2006/main" count="1781" uniqueCount="567">
  <si>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</si>
  <si>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</si>
  <si>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</si>
  <si>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</si>
  <si>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</si>
  <si>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</si>
  <si>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</si>
  <si>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</si>
  <si>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</si>
  <si>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</si>
  <si>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</si>
  <si>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</si>
  <si>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</si>
  <si>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</si>
  <si>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</si>
  <si>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</si>
  <si>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</si>
  <si>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</si>
  <si>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</si>
  <si>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</si>
  <si>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</si>
  <si>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</si>
  <si>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</si>
  <si>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</si>
  <si>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</si>
  <si>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</si>
  <si>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</si>
  <si>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</si>
  <si>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</si>
  <si>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</si>
  <si>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</si>
  <si>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</si>
  <si>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</si>
  <si>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</si>
  <si>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</si>
  <si>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</si>
  <si>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</si>
  <si>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</si>
  <si>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</si>
  <si>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</si>
  <si>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</si>
  <si>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</si>
  <si>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</si>
  <si>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</si>
  <si>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</si>
  <si>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</si>
  <si>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</si>
  <si>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</si>
  <si>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</si>
  <si>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</si>
  <si>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서울소년분류심사원 생활관 개선공사(외주벽)</t>
  </si>
  <si>
    <t/>
  </si>
  <si>
    <t>01</t>
  </si>
  <si>
    <t>0101</t>
  </si>
  <si>
    <t>010101  가  설  공  사</t>
  </si>
  <si>
    <t>010101</t>
  </si>
  <si>
    <t>H=3.0, 3개월</t>
  </si>
  <si>
    <t>M</t>
  </si>
  <si>
    <t>호표 18</t>
  </si>
  <si>
    <t>58F4750A9C2F7895F7163F9006DAA5</t>
  </si>
  <si>
    <t>T</t>
  </si>
  <si>
    <t>F</t>
  </si>
  <si>
    <t>01010158F4750A9C2F7895F7163F9006DAA5</t>
  </si>
  <si>
    <t>강관 조립말비계(이동식)설치 및 해체</t>
  </si>
  <si>
    <t>높이 2m, 3개월</t>
  </si>
  <si>
    <t>대</t>
  </si>
  <si>
    <t>호표 23</t>
  </si>
  <si>
    <t>58F4750A9E2A7AEEF1A6C6B2D683EC</t>
  </si>
  <si>
    <t>01010158F4750A9E2A7AEEF1A6C6B2D683EC</t>
  </si>
  <si>
    <t>높이 4m, 3개월</t>
  </si>
  <si>
    <t>호표 24</t>
  </si>
  <si>
    <t>58F4750A9E2A7AEEF1A6C685962515</t>
  </si>
  <si>
    <t>01010158F4750A9E2A7AEEF1A6C685962515</t>
  </si>
  <si>
    <t>건축물 현장정리</t>
  </si>
  <si>
    <t>외부공사, 준공청소포함</t>
  </si>
  <si>
    <t>인</t>
  </si>
  <si>
    <t>호표 28</t>
  </si>
  <si>
    <t>58F4750F1E237E6A40D61046E6C048</t>
  </si>
  <si>
    <t>01010158F4750F1E237E6A40D61046E6C048</t>
  </si>
  <si>
    <t>[ 합           계 ]</t>
  </si>
  <si>
    <t>TOTAL</t>
  </si>
  <si>
    <t>010102  토 및 지정공사</t>
  </si>
  <si>
    <t>010102</t>
  </si>
  <si>
    <t>터파기/토사</t>
  </si>
  <si>
    <t>보통, 굴착기 0.7m3 90%, 인력10%</t>
  </si>
  <si>
    <t>M3</t>
  </si>
  <si>
    <t>산근 1</t>
  </si>
  <si>
    <t>58D7D53664227D97E446431CC68277</t>
  </si>
  <si>
    <t>01010258D7D53664227D97E446431CC68277</t>
  </si>
  <si>
    <t>토사 운반/단지외 10km</t>
  </si>
  <si>
    <t>보통, 덤프 15ton+굴착기 0.7m3(고르기 별도)</t>
  </si>
  <si>
    <t>산근 2</t>
  </si>
  <si>
    <t>58D7D5355D237CE6BF26FAD4F64EE7</t>
  </si>
  <si>
    <t>01010258D7D5355D237CE6BF26FAD4F64EE7</t>
  </si>
  <si>
    <t>되메우기 및 다짐</t>
  </si>
  <si>
    <t>대형장비</t>
  </si>
  <si>
    <t>호표 90</t>
  </si>
  <si>
    <t>58D7D53BE72C7F79D7E6B4C2469793</t>
  </si>
  <si>
    <t>01010258D7D53BE72C7F79D7E6B4C2469793</t>
  </si>
  <si>
    <t>기초 지정</t>
  </si>
  <si>
    <t>잡석지정</t>
  </si>
  <si>
    <t>호표 91</t>
  </si>
  <si>
    <t>58D7D53AC6247C2E44D6DCF5164007</t>
  </si>
  <si>
    <t>01010258D7D53AC6247C2E44D6DCF5164007</t>
  </si>
  <si>
    <t>010103  철근콘크리트공사</t>
  </si>
  <si>
    <t>010103</t>
  </si>
  <si>
    <t>외주벽#1</t>
  </si>
  <si>
    <t>레미콘</t>
  </si>
  <si>
    <t>25-24-15</t>
  </si>
  <si>
    <t>5FD1C52C4B2A711EBB76630156C93AF4E47FA4</t>
  </si>
  <si>
    <t>0101035FD1C52C4B2A711EBB76630156C93AF4E47FA4</t>
  </si>
  <si>
    <t>콘크리트 펌프차 타설</t>
  </si>
  <si>
    <t>slump 15cm, 벽,기둥,슬래브 등, f2 : Type-Ⅰ, 32m</t>
  </si>
  <si>
    <t>호표 62</t>
  </si>
  <si>
    <t>58F4258C3C2C70BE0B760BFC065480</t>
  </si>
  <si>
    <t>01010358F4258C3C2C70BE0B760BFC065480</t>
  </si>
  <si>
    <t>25-18-08</t>
  </si>
  <si>
    <t>5FD1C52C4B2A711EBB76630156C93AF4E47DF1</t>
  </si>
  <si>
    <t>0101035FD1C52C4B2A711EBB76630156C93AF4E47DF1</t>
  </si>
  <si>
    <t>콘크리트 펌프차 타설(무근)</t>
  </si>
  <si>
    <t>slump 8~12cm, 벽,기둥,슬래브 등, f2 : Type-Ⅰ, 32m</t>
  </si>
  <si>
    <t>호표 61</t>
  </si>
  <si>
    <t>58F4258C3F2978F77236AC4FE63A2F</t>
  </si>
  <si>
    <t>01010358F4258C3F2978F77236AC4FE63A2F</t>
  </si>
  <si>
    <t>유로폼 설치 및 해체</t>
  </si>
  <si>
    <t>보통, 수직고 7m까지</t>
  </si>
  <si>
    <t>M2</t>
  </si>
  <si>
    <t>호표 54</t>
  </si>
  <si>
    <t>58F4258B13207FE66BF6EF37A6045B</t>
  </si>
  <si>
    <t>01010358F4258B13207FE66BF6EF37A6045B</t>
  </si>
  <si>
    <t>간단, 수직고 7m까지</t>
  </si>
  <si>
    <t>호표 55</t>
  </si>
  <si>
    <t>58F4258B13207FE66BF6EF37A60561</t>
  </si>
  <si>
    <t>01010358F4258B13207FE66BF6EF37A60561</t>
  </si>
  <si>
    <t>문양거푸집 설치 및 해체</t>
  </si>
  <si>
    <t>재료비 포함</t>
  </si>
  <si>
    <t>호표 57</t>
  </si>
  <si>
    <t>58F4258B13207C13DB564E0E760E77</t>
  </si>
  <si>
    <t>01010358F4258B13207C13DB564E0E760E77</t>
  </si>
  <si>
    <t>철근콘크리트용봉강</t>
  </si>
  <si>
    <t>철근콘크리트용봉강, 이형봉강(SD400), HD-10, 지정장소도</t>
  </si>
  <si>
    <t>TON</t>
  </si>
  <si>
    <t>5FD1C52C4A29787D60B69347A615845D24D68A</t>
  </si>
  <si>
    <t>0101035FD1C52C4A29787D60B69347A615845D24D68A</t>
  </si>
  <si>
    <t>철근콘크리트용봉강, 이형봉강(SD400), HD-13, 지정장소도</t>
  </si>
  <si>
    <t>5FD1C52C4A29787D60B69347A615845D27AA68</t>
  </si>
  <si>
    <t>0101035FD1C52C4A29787D60B69347A615845D27AA68</t>
  </si>
  <si>
    <t>철근콘크리트용봉강, 이형봉강(SD400), HD-16, 지정장소도</t>
  </si>
  <si>
    <t>5FD1C52C4A29787D60B69347A615845D26835F</t>
  </si>
  <si>
    <t>0101035FD1C52C4A29787D60B69347A615845D26835F</t>
  </si>
  <si>
    <t>철근콘크리트용봉강, 이형봉강(SD400), HD-22, 지정장소도</t>
  </si>
  <si>
    <t>5FD1C52C4A29787D60B69347A615845D207B9A</t>
  </si>
  <si>
    <t>0101035FD1C52C4A29787D60B69347A615845D207B9A</t>
  </si>
  <si>
    <t>철근 현장가공 및 현장조립</t>
  </si>
  <si>
    <t>Type-Ⅱ</t>
  </si>
  <si>
    <t>호표 60</t>
  </si>
  <si>
    <t>58F4258843207B97A726759896FB66</t>
  </si>
  <si>
    <t>01010358F4258843207B97A726759896FB66</t>
  </si>
  <si>
    <t>010104  방  수  공  사</t>
  </si>
  <si>
    <t>010104</t>
  </si>
  <si>
    <t>수밀코킹(실리콘)</t>
  </si>
  <si>
    <t>삼각, 10mm, 창호주위</t>
  </si>
  <si>
    <t>호표 65</t>
  </si>
  <si>
    <t>58F4E5DD1D2F718EA836878276177D</t>
  </si>
  <si>
    <t>01010458F4E5DD1D2F718EA836878276177D</t>
  </si>
  <si>
    <t>010105  미  장  공  사</t>
  </si>
  <si>
    <t>010105</t>
  </si>
  <si>
    <t>콘크리트면 정리</t>
  </si>
  <si>
    <t>3.6m 이하</t>
  </si>
  <si>
    <t>호표 63</t>
  </si>
  <si>
    <t>58F415A2122F7F343F66EA3A2669C9</t>
  </si>
  <si>
    <t>01010558F415A2122F7F343F66EA3A2669C9</t>
  </si>
  <si>
    <t>창호주위 발포우레탄 충전</t>
  </si>
  <si>
    <t>호표 72</t>
  </si>
  <si>
    <t>58F4A5463D2E7014B3663289F68057</t>
  </si>
  <si>
    <t>01010558F4A5463D2E7014B3663289F68057</t>
  </si>
  <si>
    <t>010106  창  호  공  사</t>
  </si>
  <si>
    <t>010106</t>
  </si>
  <si>
    <t>SD - 04 [ 외부담장도어 ]</t>
  </si>
  <si>
    <t>4.000 x 3.200 = 12.800</t>
  </si>
  <si>
    <t>EA</t>
  </si>
  <si>
    <t>호표 69</t>
  </si>
  <si>
    <t>58F4A541B82D71CFECF67F6BE66CBF</t>
  </si>
  <si>
    <t>01010658F4A541B82D71CFECF67F6BE66CBF</t>
  </si>
  <si>
    <t>도어힌지</t>
  </si>
  <si>
    <t>도어힌지, 스테인리스강, 베어링2개, 101.6*3.0mm</t>
  </si>
  <si>
    <t>개</t>
  </si>
  <si>
    <t>5FD1D53293237BF91376073596FDC3C5DE79DE</t>
  </si>
  <si>
    <t>0101065FD1D53293237BF91376073596FDC3C5DE79DE</t>
  </si>
  <si>
    <t>010107  칠    공    사</t>
  </si>
  <si>
    <t>010107</t>
  </si>
  <si>
    <t>바탕만들기+수성페인트 롤러칠</t>
  </si>
  <si>
    <t>외부 2회, con'c·mortar면, 친환경</t>
  </si>
  <si>
    <t>호표 75</t>
  </si>
  <si>
    <t>58F48571772879CB9E46901B963195</t>
  </si>
  <si>
    <t>01010758F48571772879CB9E46901B963195</t>
  </si>
  <si>
    <t>010108  부  대  공  사</t>
  </si>
  <si>
    <t>010108</t>
  </si>
  <si>
    <t>철조망 설치</t>
  </si>
  <si>
    <t>호표 66</t>
  </si>
  <si>
    <t>58F4C5818E297CD8327629FE965A09</t>
  </si>
  <si>
    <t>01010858F4C5818E297CD8327629FE965A09</t>
  </si>
  <si>
    <t>소규모아스콘포장</t>
  </si>
  <si>
    <t>표층5Cm+기층10Cm+보조기층20Cm</t>
  </si>
  <si>
    <t>호표 78</t>
  </si>
  <si>
    <t>58F56592992976E723F69F403696ED</t>
  </si>
  <si>
    <t>01010858F56592992976E723F69F403696ED</t>
  </si>
  <si>
    <t>교목굴취(나무높이) / 기계시공</t>
  </si>
  <si>
    <t>H:5.0m이하</t>
  </si>
  <si>
    <t>주</t>
  </si>
  <si>
    <t>호표 92</t>
  </si>
  <si>
    <t>58D7D538102D7DB00CF6D49BF6A6FC</t>
  </si>
  <si>
    <t>01010858D7D538102D7DB00CF6D49BF6A6FC</t>
  </si>
  <si>
    <t>010109  철  거  공  사</t>
  </si>
  <si>
    <t>010109</t>
  </si>
  <si>
    <t>강재창호 철거 / 여닫이</t>
  </si>
  <si>
    <t>창호면적 m2, 8.0 이상</t>
  </si>
  <si>
    <t>호표 86</t>
  </si>
  <si>
    <t>58F575F6BC2078EED836A7269613A1</t>
  </si>
  <si>
    <t>01010958F575F6BC2078EED836A7269613A1</t>
  </si>
  <si>
    <t>벽돌 및 불록벽 철거+</t>
  </si>
  <si>
    <t>백호0.7M3+대형브레이커</t>
  </si>
  <si>
    <t>호표 87</t>
  </si>
  <si>
    <t>58F575F6BF2D7FC0EA061D7986538B</t>
  </si>
  <si>
    <t>01010958F575F6BF2D7FC0EA061D7986538B</t>
  </si>
  <si>
    <t>휀스 철거</t>
  </si>
  <si>
    <t>H:3000</t>
  </si>
  <si>
    <t>호표 88</t>
  </si>
  <si>
    <t>58F575F6B52D79DF21F609B2F6924E</t>
  </si>
  <si>
    <t>01010958F575F6B52D79DF21F609B2F6924E</t>
  </si>
  <si>
    <t>철조망 철거</t>
  </si>
  <si>
    <t>호표 89</t>
  </si>
  <si>
    <t>58F575F6B52D79DF21F609B2D6E42A</t>
  </si>
  <si>
    <t>01010958F575F6B52D79DF21F609B2D6E42A</t>
  </si>
  <si>
    <t>010110  골    재    비</t>
  </si>
  <si>
    <t>010110</t>
  </si>
  <si>
    <t>모래</t>
  </si>
  <si>
    <t>세사/중사, 시내도착도</t>
  </si>
  <si>
    <t>5FFCB56FEC2376AFBDB6E4E0C6F931A553D0CA</t>
  </si>
  <si>
    <t>0101105FFCB56FEC2376AFBDB6E4E0C6F931A553D0CA</t>
  </si>
  <si>
    <t>자갈</t>
  </si>
  <si>
    <t>#467, 시내도착도</t>
  </si>
  <si>
    <t>5FFCB56FEC2376AE97B6CF943629233E2C553D</t>
  </si>
  <si>
    <t>0101105FFCB56FEC2376AE97B6CF943629233E2C553D</t>
  </si>
  <si>
    <t>잡석</t>
  </si>
  <si>
    <t>시내도착도</t>
  </si>
  <si>
    <t>5FFCB56FEC2376AE9FF646B146DCB1A885F6FF</t>
  </si>
  <si>
    <t>0101105FFCB56FEC2376AE9FF646B146DCB1A885F6FF</t>
  </si>
  <si>
    <t>010111  품 질 관 리 비</t>
  </si>
  <si>
    <t>010111</t>
  </si>
  <si>
    <t>3</t>
  </si>
  <si>
    <t>&lt;&lt; 품질시험비 &gt;&gt;</t>
  </si>
  <si>
    <t>콘크리트용 골재</t>
  </si>
  <si>
    <t>절대 건조 밀도 및 흡수율</t>
  </si>
  <si>
    <t>회</t>
  </si>
  <si>
    <t>호표 29</t>
  </si>
  <si>
    <t>58F4750F1D2170132326AD94264747</t>
  </si>
  <si>
    <t>01011158F4750F1D2170132326AD94264747</t>
  </si>
  <si>
    <t>0.8mm 체 통과량</t>
  </si>
  <si>
    <t>희</t>
  </si>
  <si>
    <t>호표 30</t>
  </si>
  <si>
    <t>58F4750F1D2170132326AD9426459A</t>
  </si>
  <si>
    <t>01011158F4750F1D2170132326AD9426459A</t>
  </si>
  <si>
    <t>염화물 함유량</t>
  </si>
  <si>
    <t>호표 32</t>
  </si>
  <si>
    <t>58F4750F1D2170132326AD94366F78</t>
  </si>
  <si>
    <t>01011158F4750F1D2170132326AD94366F78</t>
  </si>
  <si>
    <t>알칼리 골재 반응시험(모르타르바법)</t>
  </si>
  <si>
    <t>호표 31</t>
  </si>
  <si>
    <t>58F4750F1D2170132326AD9426413F</t>
  </si>
  <si>
    <t>01011158F4750F1D2170132326AD9426413F</t>
  </si>
  <si>
    <t>굳지 아니한 콘크리트(레미콘 포함)</t>
  </si>
  <si>
    <t>슬럼프 또는 슬럼프플로</t>
  </si>
  <si>
    <t>호표 33</t>
  </si>
  <si>
    <t>58F4750F1D21701321767FBA06F69E</t>
  </si>
  <si>
    <t>01011158F4750F1D21701321767FBA06F69E</t>
  </si>
  <si>
    <t>공기량</t>
  </si>
  <si>
    <t>호표 34</t>
  </si>
  <si>
    <t>58F4750F1D21701321767FBA06F7A4</t>
  </si>
  <si>
    <t>01011158F4750F1D21701321767FBA06F7A4</t>
  </si>
  <si>
    <t>호표 35</t>
  </si>
  <si>
    <t>58F4750F1D21701321767FBA06F5F7</t>
  </si>
  <si>
    <t>01011158F4750F1D21701321767FBA06F5F7</t>
  </si>
  <si>
    <t>단위수량</t>
  </si>
  <si>
    <t>호표 36</t>
  </si>
  <si>
    <t>58F4750F1D21701321767FBA06FA79</t>
  </si>
  <si>
    <t>01011158F4750F1D21701321767FBA06FA79</t>
  </si>
  <si>
    <t>압축강도(3개 한 조)</t>
  </si>
  <si>
    <t>호표 37</t>
  </si>
  <si>
    <t>58F4750F1D21701321767FBA06FB1F</t>
  </si>
  <si>
    <t>01011158F4750F1D21701321767FBA06FB1F</t>
  </si>
  <si>
    <t>공시체제작</t>
  </si>
  <si>
    <t>호표 38</t>
  </si>
  <si>
    <t>58F4750F1D21701321767FBA1699AD</t>
  </si>
  <si>
    <t>01011158F4750F1D21701321767FBA1699AD</t>
  </si>
  <si>
    <t>철근콘크리트용 봉강</t>
  </si>
  <si>
    <t>화학성분</t>
  </si>
  <si>
    <t>호표 39</t>
  </si>
  <si>
    <t>58F4750F1D2170132056701D567889</t>
  </si>
  <si>
    <t>01011158F4750F1D2170132056701D567889</t>
  </si>
  <si>
    <t>항복점 또는 항복강도</t>
  </si>
  <si>
    <t>호표 40</t>
  </si>
  <si>
    <t>58F4750F1D2170132056701D567B5D</t>
  </si>
  <si>
    <t>01011158F4750F1D2170132056701D567B5D</t>
  </si>
  <si>
    <t>인장강도</t>
  </si>
  <si>
    <t>호표 41</t>
  </si>
  <si>
    <t>58F4750F1D2170132056701D567AB6</t>
  </si>
  <si>
    <t>01011158F4750F1D2170132056701D567AB6</t>
  </si>
  <si>
    <t>연신율</t>
  </si>
  <si>
    <t>호표 42</t>
  </si>
  <si>
    <t>58F4750F1D2170132056701D567D0B</t>
  </si>
  <si>
    <t>01011158F4750F1D2170132056701D567D0B</t>
  </si>
  <si>
    <t>굽힘성</t>
  </si>
  <si>
    <t>호표 43</t>
  </si>
  <si>
    <t>58F4750F1D2170132056701D567C64</t>
  </si>
  <si>
    <t>01011158F4750F1D2170132056701D567C64</t>
  </si>
  <si>
    <t>겉모양, 치수, 무게</t>
  </si>
  <si>
    <t>호표 44</t>
  </si>
  <si>
    <t>58F4750F1D2170132056701D567F38</t>
  </si>
  <si>
    <t>01011158F4750F1D2170132056701D567F38</t>
  </si>
  <si>
    <t>조립형비계 및 동바리 부재</t>
  </si>
  <si>
    <t>수직재 / 압축강도</t>
  </si>
  <si>
    <t>호표 45</t>
  </si>
  <si>
    <t>58F4750F1D2170121C360CBB06FF23</t>
  </si>
  <si>
    <t>01011158F4750F1D2170121C360CBB06FF23</t>
  </si>
  <si>
    <t>수평재 / 휨강도</t>
  </si>
  <si>
    <t>호표 46</t>
  </si>
  <si>
    <t>58F4750F1D2170121C360CBB06FC6F</t>
  </si>
  <si>
    <t>01011158F4750F1D2170121C360CBB06FC6F</t>
  </si>
  <si>
    <t>가새재 / 압축강도</t>
  </si>
  <si>
    <t>호표 47</t>
  </si>
  <si>
    <t>58F4750F1D2170121C360CBB06FD75</t>
  </si>
  <si>
    <t>01011158F4750F1D2170121C360CBB06FD75</t>
  </si>
  <si>
    <t>트러스 / 휨하중</t>
  </si>
  <si>
    <t>호표 48</t>
  </si>
  <si>
    <t>58F4750F1D2170121C360CBB06FAA1</t>
  </si>
  <si>
    <t>01011158F4750F1D2170121C360CBB06FAA1</t>
  </si>
  <si>
    <t>연결조인트 / 압축하중</t>
  </si>
  <si>
    <t>호표 49</t>
  </si>
  <si>
    <t>58F4750F1D2170121C360CBB06FB48</t>
  </si>
  <si>
    <t>01011158F4750F1D2170121C360CBB06FB48</t>
  </si>
  <si>
    <t>연결조인트 / 인장하중</t>
  </si>
  <si>
    <t>호표 50</t>
  </si>
  <si>
    <t>58F4750F1D2170121C360CBB06F8F4</t>
  </si>
  <si>
    <t>01011158F4750F1D2170121C360CBB06F8F4</t>
  </si>
  <si>
    <t>품질시험 재료비</t>
  </si>
  <si>
    <t>인건비 및 공공요금의 100분의 1 계상</t>
  </si>
  <si>
    <t>식</t>
  </si>
  <si>
    <t>59EDB54497267D96A2261E15262B001</t>
  </si>
  <si>
    <t>01011159EDB54497267D96A2261E15262B001</t>
  </si>
  <si>
    <t>품질시험 장비손료</t>
  </si>
  <si>
    <t>품질시험 인건비의 100분의 1 계상</t>
  </si>
  <si>
    <t>59EDB54497267D96A2261E152628002</t>
  </si>
  <si>
    <t>01011159EDB54497267D96A2261E152628002</t>
  </si>
  <si>
    <t>품질시험에 필요한 시설비용, 시험 및 검사기구의 검정.교정비</t>
  </si>
  <si>
    <t>품질시험비의 100분의 3 계상</t>
  </si>
  <si>
    <t>59EDB54497267D96A2261E152629003</t>
  </si>
  <si>
    <t>01011159EDB54497267D96A2261E152629003</t>
  </si>
  <si>
    <t>&lt;&lt; 품질관리활동비 &gt;&gt;</t>
  </si>
  <si>
    <t>1)품질관리 업무를 수행하는 건설기술자 인건비</t>
  </si>
  <si>
    <t>초급품질관리 대상공사(금액제외, 간접노무비로 대체)</t>
  </si>
  <si>
    <t>개월</t>
  </si>
  <si>
    <t>호표 25</t>
  </si>
  <si>
    <t>58F47508D92774CF0D76543F0637CE</t>
  </si>
  <si>
    <t>01011158F47508D92774CF0D76543F0637CE</t>
  </si>
  <si>
    <t>2)품질관련 문서작성 및 관리 비용</t>
  </si>
  <si>
    <t>품질기술자 인건비의 100분의 1 계상</t>
  </si>
  <si>
    <t>호표 26</t>
  </si>
  <si>
    <t>58F47508D92774CF0D765403C6B2FC</t>
  </si>
  <si>
    <t>01011158F47508D92774CF0D765403C6B2FC</t>
  </si>
  <si>
    <t>3)품질관련 교육.훈련비</t>
  </si>
  <si>
    <t>호표 27</t>
  </si>
  <si>
    <t>58F47508D92774CF0D76541C36C3C5</t>
  </si>
  <si>
    <t>01011158F47508D92774CF0D76541C36C3C5</t>
  </si>
  <si>
    <t>4)품질검사비</t>
  </si>
  <si>
    <t>품질시험비의 100분의 1 계상</t>
  </si>
  <si>
    <t>59EDB54497267D96A2261E15262E004</t>
  </si>
  <si>
    <t>01011159EDB54497267D96A2261E15262C006</t>
  </si>
  <si>
    <t>5)그 밖의 비용</t>
  </si>
  <si>
    <t>합계의 품질관리활동비 총액[1)+2)+3)+4)]의 100분의 1</t>
  </si>
  <si>
    <t>59EDB54497267D96A2261E15262F005</t>
  </si>
  <si>
    <t>01011159EDB54497267D96A2261E15262D007</t>
  </si>
  <si>
    <t>010112  폐기물  상차비</t>
  </si>
  <si>
    <t>010112</t>
  </si>
  <si>
    <t>6</t>
  </si>
  <si>
    <t>건설폐재류 상차비</t>
  </si>
  <si>
    <t>58B5B578C52A774A4CE658D976230CCC04C032</t>
  </si>
  <si>
    <t>01011258B5B578C52A774A4CE658D976230CCC04C032</t>
  </si>
  <si>
    <t>혼합건설폐기물 상차비</t>
  </si>
  <si>
    <t>(매립지반입대상 폐기물 포함)</t>
  </si>
  <si>
    <t>58B5B578C52A774A4CE658D976230CCC04C031</t>
  </si>
  <si>
    <t>01011258B5B578C52A774A4CE658D976230CCC04C031</t>
  </si>
  <si>
    <t>010113  건설폐기물처리비</t>
  </si>
  <si>
    <t>010113</t>
  </si>
  <si>
    <t>A</t>
  </si>
  <si>
    <t>58B5B578C52A774A4CE658D97622670FC414EC</t>
  </si>
  <si>
    <t>01011358B5B578C52A774A4CE658D97622670FC414EC</t>
  </si>
  <si>
    <t>58B5B578C52A774A4CE658D97622670FC26445</t>
  </si>
  <si>
    <t>01011358B5B578C52A774A4CE658D97622670FC26445</t>
  </si>
  <si>
    <t>58B5B578C52A774A4CE658D976230CCC04C1DB</t>
  </si>
  <si>
    <t>01011358B5B578C52A774A4CE658D976230CCC04C1DB</t>
  </si>
  <si>
    <t>58B5B578C52A774A4CE658D976230CCC04C5B4</t>
  </si>
  <si>
    <t>01011358B5B578C52A774A4CE658D976230CCC04C5B4</t>
  </si>
  <si>
    <t>01011359EDB54497267D96A2261E15262B001</t>
  </si>
  <si>
    <t>비      고</t>
  </si>
  <si>
    <t>코드</t>
  </si>
  <si>
    <t>C</t>
  </si>
  <si>
    <t>E1</t>
  </si>
  <si>
    <t>E</t>
  </si>
  <si>
    <t>CM</t>
  </si>
  <si>
    <t>조달청가격</t>
  </si>
  <si>
    <t>거래가격</t>
  </si>
  <si>
    <t>유통물가</t>
  </si>
  <si>
    <t>물가자료</t>
  </si>
  <si>
    <t>조사가격</t>
  </si>
  <si>
    <t>B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</si>
  <si>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</si>
  <si>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</si>
  <si>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</si>
  <si>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</si>
  <si>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</si>
  <si>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</si>
  <si>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</si>
  <si>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</si>
  <si>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</si>
  <si>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</si>
  <si>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</si>
  <si>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</si>
  <si>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</si>
  <si>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</si>
  <si>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</si>
  <si>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</si>
  <si>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</si>
  <si>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</si>
  <si>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</si>
  <si>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</si>
  <si>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</si>
  <si>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</si>
  <si>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</si>
  <si>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</si>
  <si>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</si>
  <si>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</si>
  <si>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</si>
  <si>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</si>
  <si>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</si>
  <si>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</si>
  <si>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</si>
  <si>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</si>
  <si>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</si>
  <si>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1개월이상 적용</t>
  </si>
  <si>
    <t>C7</t>
  </si>
  <si>
    <t>국민  연금  보험료</t>
  </si>
  <si>
    <t>직접노무비 * 4.75%</t>
  </si>
  <si>
    <t>C8</t>
  </si>
  <si>
    <t>노인장기요양보험료</t>
  </si>
  <si>
    <t>직접노무비 * 13.14%</t>
  </si>
  <si>
    <t>C9</t>
  </si>
  <si>
    <t>퇴직  공제  부금비</t>
  </si>
  <si>
    <t>직접노무비 * 2.3%</t>
  </si>
  <si>
    <t>1억원이상 적용</t>
  </si>
  <si>
    <t>CA</t>
  </si>
  <si>
    <t>산업안전보건관리비</t>
  </si>
  <si>
    <t>[A] 와 [B] 중 적은 금액 적용</t>
  </si>
  <si>
    <t>CB</t>
  </si>
  <si>
    <t>[ A ]</t>
  </si>
  <si>
    <t>(재료비+직노+도급자관급/1.1) * 3.11%</t>
  </si>
  <si>
    <t>CC</t>
  </si>
  <si>
    <t>[ B ]</t>
  </si>
  <si>
    <t>((재료비+직노) * 3.11%)*1.2배</t>
  </si>
  <si>
    <t>CD</t>
  </si>
  <si>
    <t>품 질 관 리 비</t>
  </si>
  <si>
    <t>CE</t>
  </si>
  <si>
    <t>폐기물  상차비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</si>
  <si>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</si>
  <si>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</si>
  <si>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</si>
  <si>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</si>
  <si>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</si>
  <si>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</si>
  <si>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</si>
  <si>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</si>
  <si>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</si>
  <si>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</si>
  <si>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</si>
  <si>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</si>
  <si>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0.07%</t>
  </si>
  <si>
    <t>석  면  분  담  금</t>
  </si>
  <si>
    <t>노무비 * 0.006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</si>
  <si>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</si>
  <si>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</si>
  <si>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</si>
  <si>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</si>
  <si>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</si>
  <si>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</si>
  <si>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</si>
  <si>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</si>
  <si>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</si>
  <si>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</si>
  <si>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</si>
  <si>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</si>
  <si>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D5</t>
  </si>
  <si>
    <t>폐 기 물  상 차 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</si>
  <si>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</si>
  <si>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</si>
  <si>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</si>
  <si>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</si>
  <si>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</si>
  <si>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</si>
  <si>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</si>
  <si>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</si>
  <si>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</si>
  <si>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폐기물  처리비</t>
  </si>
  <si>
    <t>별도발주,천단위절사</t>
  </si>
  <si>
    <t>S4</t>
  </si>
  <si>
    <t>결   정    금   액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</si>
  <si>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</si>
  <si>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</si>
  <si>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</si>
  <si>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</si>
  <si>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</si>
  <si>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</si>
  <si>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</si>
  <si>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</si>
  <si>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</si>
  <si>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</si>
  <si>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</si>
  <si>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</si>
  <si>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</si>
  <si>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</si>
  <si>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</si>
  <si>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</si>
  <si>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</si>
  <si>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</si>
  <si>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</si>
  <si>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</si>
  <si>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</si>
  <si>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</si>
  <si>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</si>
  <si>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</si>
  <si>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</si>
  <si>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</si>
  <si>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</si>
  <si>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</si>
  <si>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</si>
  <si>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작업부산물(신설)</t>
  </si>
  <si>
    <t>운    반    비</t>
  </si>
  <si>
    <t>C1</t>
  </si>
  <si>
    <t>안 전 관 리 비</t>
  </si>
  <si>
    <t>작업부산물(철거)</t>
  </si>
  <si>
    <t>D4</t>
  </si>
  <si>
    <t>CF</t>
  </si>
  <si>
    <t>도 급 자 관 급</t>
  </si>
  <si>
    <t>DK</t>
  </si>
  <si>
    <t>관 급 자 관 급</t>
  </si>
  <si>
    <t>DL</t>
  </si>
  <si>
    <t>.....</t>
  </si>
  <si>
    <t>....</t>
  </si>
  <si>
    <t>D</t>
  </si>
  <si>
    <t>G</t>
  </si>
  <si>
    <t>H</t>
  </si>
  <si>
    <t>I</t>
  </si>
  <si>
    <t>J</t>
  </si>
  <si>
    <t>0101  ◈ 외주벽#1</t>
    <phoneticPr fontId="1" type="noConversion"/>
  </si>
  <si>
    <t>조립식가설울타리/E.G.I철판/ 2회 설치</t>
    <phoneticPr fontId="1" type="noConversion"/>
  </si>
  <si>
    <t>[ 서울소년분류심사원 청사 외주벽 개보수공사 ]</t>
    <phoneticPr fontId="1" type="noConversion"/>
  </si>
  <si>
    <t>공사명 : 서울소년분류심사원 청사 외주벽 개보수공사</t>
    <phoneticPr fontId="1" type="noConversion"/>
  </si>
  <si>
    <t>금액 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</si>
</sst>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Fill="1" applyAlignment="1">
      <alignment horizontal="right" vertical="center"/>
    </xf>
    <xf numFmtId="0" fontId="0" fillId="0" borderId="4" xfId="0" quotePrefix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4" fillId="0" borderId="7" xfId="0" quotePrefix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horizontal="center" vertical="center" wrapText="1"/>
    </xf>
    <xf numFmtId="0" fontId="3" fillId="0" borderId="8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9"/>
  <sheetViews>
    <sheetView topLeftCell="B22" zoomScale="85" zoomScaleNormal="85" workbookViewId="0">
      <selection activeCell="E6" sqref="E6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5" t="s">
        <v>416</v>
      </c>
      <c r="C1" s="15"/>
      <c r="D1" s="15"/>
      <c r="E1" s="15"/>
      <c r="F1" s="15"/>
      <c r="G1" s="15"/>
    </row>
    <row r="2" spans="1:7" ht="21.95" customHeight="1" x14ac:dyDescent="0.3">
      <c r="B2" s="16" t="s">
        <v>565</v>
      </c>
      <c r="C2" s="16"/>
      <c r="D2" s="16"/>
      <c r="E2" s="16"/>
      <c r="F2" s="17" t="s">
        <v>566</v>
      </c>
      <c r="G2" s="17"/>
    </row>
    <row r="3" spans="1:7" ht="21.95" customHeight="1" x14ac:dyDescent="0.3">
      <c r="B3" s="18" t="s">
        <v>417</v>
      </c>
      <c r="C3" s="19"/>
      <c r="D3" s="19"/>
      <c r="E3" s="14" t="s">
        <v>418</v>
      </c>
      <c r="F3" s="14" t="s">
        <v>419</v>
      </c>
      <c r="G3" s="14" t="s">
        <v>404</v>
      </c>
    </row>
    <row r="4" spans="1:7" ht="21.95" customHeight="1" x14ac:dyDescent="0.3">
      <c r="A4" s="1" t="s">
        <v>424</v>
      </c>
      <c r="B4" s="20" t="s">
        <v>420</v>
      </c>
      <c r="C4" s="20" t="s">
        <v>421</v>
      </c>
      <c r="D4" s="14" t="s">
        <v>425</v>
      </c>
      <c r="E4" s="12">
        <f>TRUNC(공종별집계표!F5, 0)</f>
        <v>0</v>
      </c>
      <c r="F4" s="10" t="s">
        <v>51</v>
      </c>
      <c r="G4" s="10" t="s">
        <v>51</v>
      </c>
    </row>
    <row r="5" spans="1:7" ht="21.95" customHeight="1" x14ac:dyDescent="0.3">
      <c r="A5" s="1" t="s">
        <v>426</v>
      </c>
      <c r="B5" s="20"/>
      <c r="C5" s="20"/>
      <c r="D5" s="14" t="s">
        <v>427</v>
      </c>
      <c r="E5" s="12">
        <v>0</v>
      </c>
      <c r="F5" s="10" t="s">
        <v>51</v>
      </c>
      <c r="G5" s="10" t="s">
        <v>51</v>
      </c>
    </row>
    <row r="6" spans="1:7" ht="21.95" customHeight="1" x14ac:dyDescent="0.3">
      <c r="A6" s="1" t="s">
        <v>428</v>
      </c>
      <c r="B6" s="20"/>
      <c r="C6" s="20"/>
      <c r="D6" s="14" t="s">
        <v>429</v>
      </c>
      <c r="E6" s="12">
        <v>0</v>
      </c>
      <c r="F6" s="10" t="s">
        <v>51</v>
      </c>
      <c r="G6" s="10" t="s">
        <v>51</v>
      </c>
    </row>
    <row r="7" spans="1:7" ht="21.95" customHeight="1" x14ac:dyDescent="0.3">
      <c r="A7" s="1" t="s">
        <v>430</v>
      </c>
      <c r="B7" s="20"/>
      <c r="C7" s="20"/>
      <c r="D7" s="14" t="s">
        <v>431</v>
      </c>
      <c r="E7" s="12">
        <f>TRUNC(E4+E5-E6, 0)</f>
        <v>0</v>
      </c>
      <c r="F7" s="10" t="s">
        <v>51</v>
      </c>
      <c r="G7" s="10" t="s">
        <v>51</v>
      </c>
    </row>
    <row r="8" spans="1:7" ht="21.95" customHeight="1" x14ac:dyDescent="0.3">
      <c r="A8" s="1" t="s">
        <v>432</v>
      </c>
      <c r="B8" s="20"/>
      <c r="C8" s="20" t="s">
        <v>422</v>
      </c>
      <c r="D8" s="14" t="s">
        <v>433</v>
      </c>
      <c r="E8" s="12">
        <f>TRUNC(공종별집계표!H5, 0)</f>
        <v>0</v>
      </c>
      <c r="F8" s="10" t="s">
        <v>51</v>
      </c>
      <c r="G8" s="10" t="s">
        <v>51</v>
      </c>
    </row>
    <row r="9" spans="1:7" ht="21.95" customHeight="1" x14ac:dyDescent="0.3">
      <c r="A9" s="1" t="s">
        <v>434</v>
      </c>
      <c r="B9" s="20"/>
      <c r="C9" s="20"/>
      <c r="D9" s="14" t="s">
        <v>435</v>
      </c>
      <c r="E9" s="12">
        <f>TRUNC(E8*0.175, 0)</f>
        <v>0</v>
      </c>
      <c r="F9" s="10" t="s">
        <v>436</v>
      </c>
      <c r="G9" s="10" t="s">
        <v>51</v>
      </c>
    </row>
    <row r="10" spans="1:7" ht="21.95" customHeight="1" x14ac:dyDescent="0.3">
      <c r="A10" s="1" t="s">
        <v>437</v>
      </c>
      <c r="B10" s="20"/>
      <c r="C10" s="20"/>
      <c r="D10" s="14" t="s">
        <v>431</v>
      </c>
      <c r="E10" s="12">
        <f>TRUNC(E8+E9, 0)</f>
        <v>0</v>
      </c>
      <c r="F10" s="10" t="s">
        <v>51</v>
      </c>
      <c r="G10" s="10" t="s">
        <v>51</v>
      </c>
    </row>
    <row r="11" spans="1:7" ht="21.95" customHeight="1" x14ac:dyDescent="0.3">
      <c r="A11" s="1" t="s">
        <v>438</v>
      </c>
      <c r="B11" s="20"/>
      <c r="C11" s="20" t="s">
        <v>423</v>
      </c>
      <c r="D11" s="14" t="s">
        <v>439</v>
      </c>
      <c r="E11" s="12">
        <f>TRUNC(공종별집계표!J5, 0)</f>
        <v>0</v>
      </c>
      <c r="F11" s="10" t="s">
        <v>51</v>
      </c>
      <c r="G11" s="10" t="s">
        <v>51</v>
      </c>
    </row>
    <row r="12" spans="1:7" ht="21.95" customHeight="1" x14ac:dyDescent="0.3">
      <c r="A12" s="1" t="s">
        <v>440</v>
      </c>
      <c r="B12" s="20"/>
      <c r="C12" s="20"/>
      <c r="D12" s="14" t="s">
        <v>441</v>
      </c>
      <c r="E12" s="12">
        <f>TRUNC(E10*0.0356, 0)</f>
        <v>0</v>
      </c>
      <c r="F12" s="10" t="s">
        <v>442</v>
      </c>
      <c r="G12" s="10" t="s">
        <v>51</v>
      </c>
    </row>
    <row r="13" spans="1:7" ht="21.95" customHeight="1" x14ac:dyDescent="0.3">
      <c r="A13" s="1" t="s">
        <v>443</v>
      </c>
      <c r="B13" s="20"/>
      <c r="C13" s="20"/>
      <c r="D13" s="14" t="s">
        <v>444</v>
      </c>
      <c r="E13" s="12">
        <f>TRUNC(E10*0.0101, 0)</f>
        <v>0</v>
      </c>
      <c r="F13" s="10" t="s">
        <v>445</v>
      </c>
      <c r="G13" s="10" t="s">
        <v>51</v>
      </c>
    </row>
    <row r="14" spans="1:7" ht="21.95" customHeight="1" x14ac:dyDescent="0.3">
      <c r="A14" s="1" t="s">
        <v>446</v>
      </c>
      <c r="B14" s="20"/>
      <c r="C14" s="20"/>
      <c r="D14" s="14" t="s">
        <v>447</v>
      </c>
      <c r="E14" s="12">
        <f>TRUNC(E8*0.03595, 0)</f>
        <v>0</v>
      </c>
      <c r="F14" s="10" t="s">
        <v>448</v>
      </c>
      <c r="G14" s="10" t="s">
        <v>449</v>
      </c>
    </row>
    <row r="15" spans="1:7" ht="21.95" customHeight="1" x14ac:dyDescent="0.3">
      <c r="A15" s="1" t="s">
        <v>450</v>
      </c>
      <c r="B15" s="20"/>
      <c r="C15" s="20"/>
      <c r="D15" s="14" t="s">
        <v>451</v>
      </c>
      <c r="E15" s="12">
        <f>TRUNC(E8*0.0475, 0)</f>
        <v>0</v>
      </c>
      <c r="F15" s="10" t="s">
        <v>452</v>
      </c>
      <c r="G15" s="10" t="s">
        <v>449</v>
      </c>
    </row>
    <row r="16" spans="1:7" ht="21.95" customHeight="1" x14ac:dyDescent="0.3">
      <c r="A16" s="1" t="s">
        <v>453</v>
      </c>
      <c r="B16" s="20"/>
      <c r="C16" s="20"/>
      <c r="D16" s="14" t="s">
        <v>454</v>
      </c>
      <c r="E16" s="12">
        <f>TRUNC(E14*0.1314, 0)</f>
        <v>0</v>
      </c>
      <c r="F16" s="10" t="s">
        <v>455</v>
      </c>
      <c r="G16" s="10" t="s">
        <v>449</v>
      </c>
    </row>
    <row r="17" spans="1:7" ht="21.95" customHeight="1" x14ac:dyDescent="0.3">
      <c r="A17" s="1" t="s">
        <v>456</v>
      </c>
      <c r="B17" s="20"/>
      <c r="C17" s="20"/>
      <c r="D17" s="14" t="s">
        <v>457</v>
      </c>
      <c r="E17" s="12">
        <f>TRUNC(E8*0.023, 0)</f>
        <v>0</v>
      </c>
      <c r="F17" s="10" t="s">
        <v>458</v>
      </c>
      <c r="G17" s="10" t="s">
        <v>459</v>
      </c>
    </row>
    <row r="18" spans="1:7" ht="21.95" customHeight="1" x14ac:dyDescent="0.3">
      <c r="A18" s="1" t="s">
        <v>460</v>
      </c>
      <c r="B18" s="20"/>
      <c r="C18" s="20"/>
      <c r="D18" s="14" t="s">
        <v>461</v>
      </c>
      <c r="E18" s="12">
        <f>TRUNC(E19, 0)</f>
        <v>0</v>
      </c>
      <c r="F18" s="10" t="s">
        <v>462</v>
      </c>
      <c r="G18" s="10" t="s">
        <v>51</v>
      </c>
    </row>
    <row r="19" spans="1:7" ht="21.95" customHeight="1" x14ac:dyDescent="0.3">
      <c r="A19" s="1" t="s">
        <v>463</v>
      </c>
      <c r="B19" s="20"/>
      <c r="C19" s="20"/>
      <c r="D19" s="14" t="s">
        <v>464</v>
      </c>
      <c r="E19" s="12">
        <f>TRUNC((E7+E8)*0.0311, 0)</f>
        <v>0</v>
      </c>
      <c r="F19" s="10" t="s">
        <v>465</v>
      </c>
      <c r="G19" s="10" t="s">
        <v>51</v>
      </c>
    </row>
    <row r="20" spans="1:7" ht="21.95" customHeight="1" x14ac:dyDescent="0.3">
      <c r="A20" s="1" t="s">
        <v>466</v>
      </c>
      <c r="B20" s="20"/>
      <c r="C20" s="20"/>
      <c r="D20" s="14" t="s">
        <v>467</v>
      </c>
      <c r="E20" s="12">
        <f>TRUNC(((E7+E8)*0.0311)*1.2, 0)</f>
        <v>0</v>
      </c>
      <c r="F20" s="10" t="s">
        <v>468</v>
      </c>
      <c r="G20" s="10" t="s">
        <v>51</v>
      </c>
    </row>
    <row r="21" spans="1:7" ht="21.95" customHeight="1" x14ac:dyDescent="0.3">
      <c r="A21" s="1" t="s">
        <v>469</v>
      </c>
      <c r="B21" s="20"/>
      <c r="C21" s="20"/>
      <c r="D21" s="14" t="s">
        <v>470</v>
      </c>
      <c r="E21" s="12">
        <f>TRUNC(공종별집계표!T17, 0)</f>
        <v>0</v>
      </c>
      <c r="F21" s="10" t="s">
        <v>51</v>
      </c>
      <c r="G21" s="10"/>
    </row>
    <row r="22" spans="1:7" ht="21.95" customHeight="1" x14ac:dyDescent="0.3">
      <c r="A22" s="1" t="s">
        <v>471</v>
      </c>
      <c r="B22" s="20"/>
      <c r="C22" s="20"/>
      <c r="D22" s="14" t="s">
        <v>472</v>
      </c>
      <c r="E22" s="12"/>
      <c r="F22" s="10" t="s">
        <v>51</v>
      </c>
      <c r="G22" s="10" t="s">
        <v>51</v>
      </c>
    </row>
    <row r="23" spans="1:7" ht="21.95" customHeight="1" x14ac:dyDescent="0.3">
      <c r="A23" s="1" t="s">
        <v>473</v>
      </c>
      <c r="B23" s="20"/>
      <c r="C23" s="20"/>
      <c r="D23" s="14" t="s">
        <v>474</v>
      </c>
      <c r="E23" s="12">
        <f>TRUNC((E7+E10)*0.05, 0)</f>
        <v>0</v>
      </c>
      <c r="F23" s="10" t="s">
        <v>475</v>
      </c>
      <c r="G23" s="10" t="s">
        <v>51</v>
      </c>
    </row>
    <row r="24" spans="1:7" ht="21.95" customHeight="1" x14ac:dyDescent="0.3">
      <c r="A24" s="1" t="s">
        <v>476</v>
      </c>
      <c r="B24" s="20"/>
      <c r="C24" s="20"/>
      <c r="D24" s="14" t="s">
        <v>477</v>
      </c>
      <c r="E24" s="12">
        <f>TRUNC((E7+E8+E11)*0.003, 0)</f>
        <v>0</v>
      </c>
      <c r="F24" s="10" t="s">
        <v>478</v>
      </c>
      <c r="G24" s="10" t="s">
        <v>51</v>
      </c>
    </row>
    <row r="25" spans="1:7" ht="21.95" customHeight="1" x14ac:dyDescent="0.3">
      <c r="A25" s="1" t="s">
        <v>479</v>
      </c>
      <c r="B25" s="20"/>
      <c r="C25" s="20"/>
      <c r="D25" s="14" t="s">
        <v>480</v>
      </c>
      <c r="E25" s="12">
        <f>TRUNC((E7+E8+E11)*0.00081, 0)</f>
        <v>0</v>
      </c>
      <c r="F25" s="10" t="s">
        <v>481</v>
      </c>
      <c r="G25" s="10" t="s">
        <v>482</v>
      </c>
    </row>
    <row r="26" spans="1:7" ht="21.95" customHeight="1" x14ac:dyDescent="0.3">
      <c r="A26" s="1" t="s">
        <v>483</v>
      </c>
      <c r="B26" s="20"/>
      <c r="C26" s="20"/>
      <c r="D26" s="14" t="s">
        <v>484</v>
      </c>
      <c r="E26" s="12">
        <f>TRUNC((E7+E8+E11)*0.0007, 0)</f>
        <v>0</v>
      </c>
      <c r="F26" s="10" t="s">
        <v>485</v>
      </c>
      <c r="G26" s="10" t="s">
        <v>51</v>
      </c>
    </row>
    <row r="27" spans="1:7" ht="21.95" customHeight="1" x14ac:dyDescent="0.3">
      <c r="A27" s="1" t="s">
        <v>409</v>
      </c>
      <c r="B27" s="20"/>
      <c r="C27" s="20"/>
      <c r="D27" s="14" t="s">
        <v>486</v>
      </c>
      <c r="E27" s="12">
        <f>TRUNC(E10*0.00006, 0)</f>
        <v>0</v>
      </c>
      <c r="F27" s="10" t="s">
        <v>487</v>
      </c>
      <c r="G27" s="10" t="s">
        <v>51</v>
      </c>
    </row>
    <row r="28" spans="1:7" ht="21.95" customHeight="1" x14ac:dyDescent="0.3">
      <c r="A28" s="1" t="s">
        <v>488</v>
      </c>
      <c r="B28" s="20"/>
      <c r="C28" s="20"/>
      <c r="D28" s="14" t="s">
        <v>489</v>
      </c>
      <c r="E28" s="12">
        <f>TRUNC(E10*0.0009, 0)</f>
        <v>0</v>
      </c>
      <c r="F28" s="10" t="s">
        <v>490</v>
      </c>
      <c r="G28" s="10" t="s">
        <v>51</v>
      </c>
    </row>
    <row r="29" spans="1:7" ht="21.95" customHeight="1" x14ac:dyDescent="0.3">
      <c r="A29" s="1" t="s">
        <v>491</v>
      </c>
      <c r="B29" s="20"/>
      <c r="C29" s="20"/>
      <c r="D29" s="14" t="s">
        <v>431</v>
      </c>
      <c r="E29" s="12">
        <f>TRUNC(E11+E12+E13+E14+E15+E16+E17+E18+E21+E22+E23+E24+E25+E26+E27+E28, 0)</f>
        <v>0</v>
      </c>
      <c r="F29" s="10" t="s">
        <v>51</v>
      </c>
      <c r="G29" s="10" t="s">
        <v>51</v>
      </c>
    </row>
    <row r="30" spans="1:7" ht="21.95" customHeight="1" x14ac:dyDescent="0.3">
      <c r="A30" s="1" t="s">
        <v>492</v>
      </c>
      <c r="B30" s="27" t="s">
        <v>493</v>
      </c>
      <c r="C30" s="28"/>
      <c r="D30" s="29"/>
      <c r="E30" s="12">
        <f>TRUNC(E7+E10+E29, 0)</f>
        <v>0</v>
      </c>
      <c r="F30" s="10" t="s">
        <v>51</v>
      </c>
      <c r="G30" s="10" t="s">
        <v>51</v>
      </c>
    </row>
    <row r="31" spans="1:7" ht="21.95" customHeight="1" x14ac:dyDescent="0.3">
      <c r="A31" s="1" t="s">
        <v>494</v>
      </c>
      <c r="B31" s="27" t="s">
        <v>495</v>
      </c>
      <c r="C31" s="28"/>
      <c r="D31" s="29"/>
      <c r="E31" s="12">
        <f>TRUNC(E30*0.08, 0)</f>
        <v>0</v>
      </c>
      <c r="F31" s="10" t="s">
        <v>496</v>
      </c>
      <c r="G31" s="10" t="s">
        <v>51</v>
      </c>
    </row>
    <row r="32" spans="1:7" ht="21.95" customHeight="1" x14ac:dyDescent="0.3">
      <c r="A32" s="1" t="s">
        <v>497</v>
      </c>
      <c r="B32" s="27" t="s">
        <v>498</v>
      </c>
      <c r="C32" s="28"/>
      <c r="D32" s="29"/>
      <c r="E32" s="12"/>
      <c r="F32" s="10" t="s">
        <v>499</v>
      </c>
      <c r="G32" s="10" t="s">
        <v>51</v>
      </c>
    </row>
    <row r="33" spans="1:7" ht="21.95" customHeight="1" x14ac:dyDescent="0.3">
      <c r="A33" s="1" t="s">
        <v>500</v>
      </c>
      <c r="B33" s="27" t="s">
        <v>501</v>
      </c>
      <c r="C33" s="28"/>
      <c r="D33" s="29"/>
      <c r="E33" s="12"/>
      <c r="F33" s="10" t="s">
        <v>51</v>
      </c>
      <c r="G33" s="10" t="s">
        <v>51</v>
      </c>
    </row>
    <row r="34" spans="1:7" ht="21.95" customHeight="1" x14ac:dyDescent="0.3">
      <c r="A34" s="1" t="s">
        <v>502</v>
      </c>
      <c r="B34" s="27" t="s">
        <v>503</v>
      </c>
      <c r="C34" s="28"/>
      <c r="D34" s="29"/>
      <c r="E34" s="12"/>
      <c r="F34" s="10" t="s">
        <v>51</v>
      </c>
      <c r="G34" s="10" t="s">
        <v>51</v>
      </c>
    </row>
    <row r="35" spans="1:7" ht="21.95" customHeight="1" x14ac:dyDescent="0.3">
      <c r="A35" s="1" t="s">
        <v>504</v>
      </c>
      <c r="B35" s="27" t="s">
        <v>505</v>
      </c>
      <c r="C35" s="28"/>
      <c r="D35" s="29"/>
      <c r="E35" s="12"/>
      <c r="F35" s="10" t="s">
        <v>506</v>
      </c>
      <c r="G35" s="10" t="s">
        <v>51</v>
      </c>
    </row>
    <row r="36" spans="1:7" ht="21.95" customHeight="1" x14ac:dyDescent="0.3">
      <c r="A36" s="1" t="s">
        <v>507</v>
      </c>
      <c r="B36" s="27" t="s">
        <v>508</v>
      </c>
      <c r="C36" s="28"/>
      <c r="D36" s="29"/>
      <c r="E36" s="12"/>
      <c r="F36" s="10" t="s">
        <v>51</v>
      </c>
      <c r="G36" s="10" t="s">
        <v>51</v>
      </c>
    </row>
    <row r="37" spans="1:7" ht="21.95" customHeight="1" x14ac:dyDescent="0.3">
      <c r="A37" s="1" t="s">
        <v>509</v>
      </c>
      <c r="B37" s="27" t="s">
        <v>510</v>
      </c>
      <c r="C37" s="28"/>
      <c r="D37" s="29"/>
      <c r="E37" s="12"/>
      <c r="F37" s="10" t="s">
        <v>51</v>
      </c>
      <c r="G37" s="10" t="s">
        <v>51</v>
      </c>
    </row>
    <row r="38" spans="1:7" ht="21.95" customHeight="1" x14ac:dyDescent="0.3">
      <c r="A38" s="1" t="s">
        <v>407</v>
      </c>
      <c r="B38" s="27" t="s">
        <v>511</v>
      </c>
      <c r="C38" s="28"/>
      <c r="D38" s="29"/>
      <c r="E38" s="12"/>
      <c r="F38" s="10" t="s">
        <v>51</v>
      </c>
      <c r="G38" s="10" t="s">
        <v>512</v>
      </c>
    </row>
    <row r="39" spans="1:7" ht="21.95" customHeight="1" x14ac:dyDescent="0.3">
      <c r="A39" s="1" t="s">
        <v>513</v>
      </c>
      <c r="B39" s="27" t="s">
        <v>514</v>
      </c>
      <c r="C39" s="28"/>
      <c r="D39" s="29"/>
      <c r="E39" s="12"/>
      <c r="F39" s="10" t="s">
        <v>51</v>
      </c>
      <c r="G39" s="10" t="s">
        <v>51</v>
      </c>
    </row>
  </sheetData>
  <mergeCells count="18">
    <mergeCell ref="B36:D36"/>
    <mergeCell ref="B37:D37"/>
    <mergeCell ref="B38:D38"/>
    <mergeCell ref="B39:D39"/>
    <mergeCell ref="B30:D30"/>
    <mergeCell ref="B31:D31"/>
    <mergeCell ref="B32:D32"/>
    <mergeCell ref="B33:D33"/>
    <mergeCell ref="B34:D34"/>
    <mergeCell ref="B35:D35"/>
    <mergeCell ref="B1:G1"/>
    <mergeCell ref="B2:E2"/>
    <mergeCell ref="F2:G2"/>
    <mergeCell ref="B3:D3"/>
    <mergeCell ref="B4:B29"/>
    <mergeCell ref="C4:C7"/>
    <mergeCell ref="C8:C10"/>
    <mergeCell ref="C11:C29"/>
  </mergeCells>
  <phoneticPr fontId="1" type="noConversion"/>
  <pageMargins left="0.78740157480314954" right="0" top="0.39370078740157477" bottom="0.39370078740157477" header="0" footer="0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49"/>
  <sheetViews>
    <sheetView workbookViewId="0">
      <selection activeCell="E2" sqref="E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564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/>
      <c r="G3" s="21" t="s">
        <v>8</v>
      </c>
      <c r="H3" s="21"/>
      <c r="I3" s="21" t="s">
        <v>9</v>
      </c>
      <c r="J3" s="21"/>
      <c r="K3" s="21" t="s">
        <v>10</v>
      </c>
      <c r="L3" s="21"/>
      <c r="M3" s="21" t="s">
        <v>11</v>
      </c>
      <c r="N3" s="16" t="s">
        <v>12</v>
      </c>
      <c r="O3" s="16" t="s">
        <v>13</v>
      </c>
      <c r="P3" s="16" t="s">
        <v>14</v>
      </c>
      <c r="Q3" s="16" t="s">
        <v>15</v>
      </c>
      <c r="R3" s="16" t="s">
        <v>16</v>
      </c>
      <c r="S3" s="16" t="s">
        <v>17</v>
      </c>
      <c r="T3" s="16" t="s">
        <v>18</v>
      </c>
    </row>
    <row r="4" spans="1:20" ht="30" customHeight="1" x14ac:dyDescent="0.3">
      <c r="A4" s="22"/>
      <c r="B4" s="22"/>
      <c r="C4" s="22"/>
      <c r="D4" s="22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22"/>
      <c r="N4" s="16"/>
      <c r="O4" s="16"/>
      <c r="P4" s="16"/>
      <c r="Q4" s="16"/>
      <c r="R4" s="16"/>
      <c r="S4" s="16"/>
      <c r="T4" s="16"/>
    </row>
    <row r="5" spans="1:20" ht="30" customHeight="1" x14ac:dyDescent="0.3">
      <c r="A5" s="10" t="s">
        <v>50</v>
      </c>
      <c r="B5" s="10" t="s">
        <v>51</v>
      </c>
      <c r="C5" s="10" t="s">
        <v>51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/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customHeight="1" x14ac:dyDescent="0.3">
      <c r="A6" s="10" t="s">
        <v>562</v>
      </c>
      <c r="B6" s="10" t="s">
        <v>51</v>
      </c>
      <c r="C6" s="10" t="s">
        <v>51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/>
      <c r="N6" s="1" t="s">
        <v>53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30" customHeight="1" x14ac:dyDescent="0.3">
      <c r="A7" s="10" t="s">
        <v>54</v>
      </c>
      <c r="B7" s="10" t="s">
        <v>51</v>
      </c>
      <c r="C7" s="10" t="s">
        <v>51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/>
      <c r="N7" s="1" t="s">
        <v>55</v>
      </c>
      <c r="O7" s="1" t="s">
        <v>51</v>
      </c>
      <c r="P7" s="1" t="s">
        <v>53</v>
      </c>
      <c r="Q7" s="1" t="s">
        <v>51</v>
      </c>
      <c r="R7">
        <v>3</v>
      </c>
      <c r="S7" s="1" t="s">
        <v>51</v>
      </c>
      <c r="T7" s="8"/>
    </row>
    <row r="8" spans="1:20" ht="30" customHeight="1" x14ac:dyDescent="0.3">
      <c r="A8" s="10" t="s">
        <v>81</v>
      </c>
      <c r="B8" s="10" t="s">
        <v>51</v>
      </c>
      <c r="C8" s="10" t="s">
        <v>51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/>
      <c r="N8" s="1" t="s">
        <v>82</v>
      </c>
      <c r="O8" s="1" t="s">
        <v>51</v>
      </c>
      <c r="P8" s="1" t="s">
        <v>53</v>
      </c>
      <c r="Q8" s="1" t="s">
        <v>51</v>
      </c>
      <c r="R8">
        <v>3</v>
      </c>
      <c r="S8" s="1" t="s">
        <v>51</v>
      </c>
      <c r="T8" s="8"/>
    </row>
    <row r="9" spans="1:20" ht="30" customHeight="1" x14ac:dyDescent="0.3">
      <c r="A9" s="10" t="s">
        <v>104</v>
      </c>
      <c r="B9" s="10" t="s">
        <v>106</v>
      </c>
      <c r="C9" s="10" t="s">
        <v>51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/>
      <c r="N9" s="1" t="s">
        <v>105</v>
      </c>
      <c r="O9" s="1" t="s">
        <v>51</v>
      </c>
      <c r="P9" s="1" t="s">
        <v>53</v>
      </c>
      <c r="Q9" s="1" t="s">
        <v>51</v>
      </c>
      <c r="R9">
        <v>3</v>
      </c>
      <c r="S9" s="1" t="s">
        <v>51</v>
      </c>
      <c r="T9" s="8"/>
    </row>
    <row r="10" spans="1:20" ht="30" customHeight="1" x14ac:dyDescent="0.3">
      <c r="A10" s="10" t="s">
        <v>158</v>
      </c>
      <c r="B10" s="10" t="s">
        <v>51</v>
      </c>
      <c r="C10" s="10" t="s">
        <v>51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/>
      <c r="N10" s="1" t="s">
        <v>159</v>
      </c>
      <c r="O10" s="1" t="s">
        <v>51</v>
      </c>
      <c r="P10" s="1" t="s">
        <v>53</v>
      </c>
      <c r="Q10" s="1" t="s">
        <v>51</v>
      </c>
      <c r="R10">
        <v>3</v>
      </c>
      <c r="S10" s="1" t="s">
        <v>51</v>
      </c>
      <c r="T10" s="8"/>
    </row>
    <row r="11" spans="1:20" ht="30" customHeight="1" x14ac:dyDescent="0.3">
      <c r="A11" s="10" t="s">
        <v>165</v>
      </c>
      <c r="B11" s="10" t="s">
        <v>51</v>
      </c>
      <c r="C11" s="10" t="s">
        <v>51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/>
      <c r="N11" s="1" t="s">
        <v>166</v>
      </c>
      <c r="O11" s="1" t="s">
        <v>51</v>
      </c>
      <c r="P11" s="1" t="s">
        <v>53</v>
      </c>
      <c r="Q11" s="1" t="s">
        <v>51</v>
      </c>
      <c r="R11">
        <v>3</v>
      </c>
      <c r="S11" s="1" t="s">
        <v>51</v>
      </c>
      <c r="T11" s="8"/>
    </row>
    <row r="12" spans="1:20" ht="30" customHeight="1" x14ac:dyDescent="0.3">
      <c r="A12" s="10" t="s">
        <v>176</v>
      </c>
      <c r="B12" s="10" t="s">
        <v>51</v>
      </c>
      <c r="C12" s="10" t="s">
        <v>51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/>
      <c r="N12" s="1" t="s">
        <v>177</v>
      </c>
      <c r="O12" s="1" t="s">
        <v>51</v>
      </c>
      <c r="P12" s="1" t="s">
        <v>53</v>
      </c>
      <c r="Q12" s="1" t="s">
        <v>51</v>
      </c>
      <c r="R12">
        <v>3</v>
      </c>
      <c r="S12" s="1" t="s">
        <v>51</v>
      </c>
      <c r="T12" s="8"/>
    </row>
    <row r="13" spans="1:20" ht="30" customHeight="1" x14ac:dyDescent="0.3">
      <c r="A13" s="10" t="s">
        <v>189</v>
      </c>
      <c r="B13" s="10" t="s">
        <v>51</v>
      </c>
      <c r="C13" s="10" t="s">
        <v>51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/>
      <c r="N13" s="1" t="s">
        <v>190</v>
      </c>
      <c r="O13" s="1" t="s">
        <v>51</v>
      </c>
      <c r="P13" s="1" t="s">
        <v>53</v>
      </c>
      <c r="Q13" s="1" t="s">
        <v>51</v>
      </c>
      <c r="R13">
        <v>3</v>
      </c>
      <c r="S13" s="1" t="s">
        <v>51</v>
      </c>
      <c r="T13" s="8"/>
    </row>
    <row r="14" spans="1:20" ht="30" customHeight="1" x14ac:dyDescent="0.3">
      <c r="A14" s="10" t="s">
        <v>196</v>
      </c>
      <c r="B14" s="10" t="s">
        <v>51</v>
      </c>
      <c r="C14" s="10" t="s">
        <v>51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0"/>
      <c r="N14" s="1" t="s">
        <v>197</v>
      </c>
      <c r="O14" s="1" t="s">
        <v>51</v>
      </c>
      <c r="P14" s="1" t="s">
        <v>53</v>
      </c>
      <c r="Q14" s="1" t="s">
        <v>51</v>
      </c>
      <c r="R14">
        <v>3</v>
      </c>
      <c r="S14" s="1" t="s">
        <v>51</v>
      </c>
      <c r="T14" s="8"/>
    </row>
    <row r="15" spans="1:20" ht="30" customHeight="1" x14ac:dyDescent="0.3">
      <c r="A15" s="10" t="s">
        <v>213</v>
      </c>
      <c r="B15" s="10" t="s">
        <v>51</v>
      </c>
      <c r="C15" s="10" t="s">
        <v>51</v>
      </c>
      <c r="D15" s="11">
        <v>1</v>
      </c>
      <c r="E15" s="12"/>
      <c r="F15" s="12"/>
      <c r="G15" s="12"/>
      <c r="H15" s="12"/>
      <c r="I15" s="12"/>
      <c r="J15" s="12"/>
      <c r="K15" s="12"/>
      <c r="L15" s="12"/>
      <c r="M15" s="10"/>
      <c r="N15" s="1" t="s">
        <v>214</v>
      </c>
      <c r="O15" s="1" t="s">
        <v>51</v>
      </c>
      <c r="P15" s="1" t="s">
        <v>53</v>
      </c>
      <c r="Q15" s="1" t="s">
        <v>51</v>
      </c>
      <c r="R15">
        <v>3</v>
      </c>
      <c r="S15" s="1" t="s">
        <v>51</v>
      </c>
      <c r="T15" s="8"/>
    </row>
    <row r="16" spans="1:20" ht="30" customHeight="1" x14ac:dyDescent="0.3">
      <c r="A16" s="10" t="s">
        <v>234</v>
      </c>
      <c r="B16" s="10" t="s">
        <v>51</v>
      </c>
      <c r="C16" s="10" t="s">
        <v>51</v>
      </c>
      <c r="D16" s="11">
        <v>1</v>
      </c>
      <c r="E16" s="12"/>
      <c r="F16" s="12"/>
      <c r="G16" s="12"/>
      <c r="H16" s="12"/>
      <c r="I16" s="12"/>
      <c r="J16" s="12"/>
      <c r="K16" s="12"/>
      <c r="L16" s="12"/>
      <c r="M16" s="10"/>
      <c r="N16" s="1" t="s">
        <v>235</v>
      </c>
      <c r="O16" s="1" t="s">
        <v>51</v>
      </c>
      <c r="P16" s="1" t="s">
        <v>53</v>
      </c>
      <c r="Q16" s="1" t="s">
        <v>51</v>
      </c>
      <c r="R16">
        <v>3</v>
      </c>
      <c r="S16" s="1" t="s">
        <v>51</v>
      </c>
      <c r="T16" s="8"/>
    </row>
    <row r="17" spans="1:20" ht="30" customHeight="1" x14ac:dyDescent="0.3">
      <c r="A17" s="10" t="s">
        <v>248</v>
      </c>
      <c r="B17" s="10" t="s">
        <v>51</v>
      </c>
      <c r="C17" s="10" t="s">
        <v>51</v>
      </c>
      <c r="D17" s="11">
        <v>1</v>
      </c>
      <c r="E17" s="12"/>
      <c r="F17" s="12"/>
      <c r="G17" s="12"/>
      <c r="H17" s="12"/>
      <c r="I17" s="12"/>
      <c r="J17" s="12"/>
      <c r="K17" s="12"/>
      <c r="L17" s="12"/>
      <c r="M17" s="10"/>
      <c r="N17" s="1" t="s">
        <v>249</v>
      </c>
      <c r="O17" s="1" t="s">
        <v>51</v>
      </c>
      <c r="P17" s="1" t="s">
        <v>51</v>
      </c>
      <c r="Q17" s="1" t="s">
        <v>250</v>
      </c>
      <c r="R17">
        <v>3</v>
      </c>
      <c r="S17" s="1" t="s">
        <v>51</v>
      </c>
      <c r="T17" s="8">
        <f>L17*1</f>
        <v>0</v>
      </c>
    </row>
    <row r="18" spans="1:20" ht="30" customHeight="1" x14ac:dyDescent="0.3">
      <c r="A18" s="10" t="s">
        <v>382</v>
      </c>
      <c r="B18" s="10" t="s">
        <v>51</v>
      </c>
      <c r="C18" s="10" t="s">
        <v>51</v>
      </c>
      <c r="D18" s="11">
        <v>1</v>
      </c>
      <c r="E18" s="12"/>
      <c r="F18" s="12"/>
      <c r="G18" s="12"/>
      <c r="H18" s="12"/>
      <c r="I18" s="12"/>
      <c r="J18" s="12"/>
      <c r="K18" s="12"/>
      <c r="L18" s="12"/>
      <c r="M18" s="10"/>
      <c r="N18" s="1" t="s">
        <v>383</v>
      </c>
      <c r="O18" s="1" t="s">
        <v>51</v>
      </c>
      <c r="P18" s="1" t="s">
        <v>51</v>
      </c>
      <c r="Q18" s="1" t="s">
        <v>384</v>
      </c>
      <c r="R18">
        <v>3</v>
      </c>
      <c r="S18" s="1" t="s">
        <v>51</v>
      </c>
      <c r="T18" s="8">
        <f>L18*1</f>
        <v>0</v>
      </c>
    </row>
    <row r="19" spans="1:20" ht="30" customHeight="1" x14ac:dyDescent="0.3">
      <c r="A19" s="10" t="s">
        <v>392</v>
      </c>
      <c r="B19" s="10" t="s">
        <v>51</v>
      </c>
      <c r="C19" s="10" t="s">
        <v>51</v>
      </c>
      <c r="D19" s="11">
        <v>1</v>
      </c>
      <c r="E19" s="12"/>
      <c r="F19" s="12"/>
      <c r="G19" s="12"/>
      <c r="H19" s="12"/>
      <c r="I19" s="12"/>
      <c r="J19" s="12"/>
      <c r="K19" s="12"/>
      <c r="L19" s="12"/>
      <c r="M19" s="10"/>
      <c r="N19" s="1" t="s">
        <v>393</v>
      </c>
      <c r="O19" s="1" t="s">
        <v>51</v>
      </c>
      <c r="P19" s="1" t="s">
        <v>51</v>
      </c>
      <c r="Q19" s="1" t="s">
        <v>394</v>
      </c>
      <c r="R19">
        <v>3</v>
      </c>
      <c r="S19" s="1" t="s">
        <v>51</v>
      </c>
      <c r="T19" s="8">
        <f>L19*1</f>
        <v>0</v>
      </c>
    </row>
    <row r="20" spans="1:20" ht="30" hidden="1" customHeight="1" x14ac:dyDescent="0.3">
      <c r="A20" s="10"/>
      <c r="B20" s="10"/>
      <c r="C20" s="10"/>
      <c r="D20" s="11"/>
      <c r="E20" s="12"/>
      <c r="F20" s="12"/>
      <c r="G20" s="12"/>
      <c r="H20" s="12"/>
      <c r="I20" s="12"/>
      <c r="J20" s="12"/>
      <c r="K20" s="12"/>
      <c r="L20" s="12"/>
      <c r="M20" s="10"/>
      <c r="N20" s="1"/>
      <c r="O20" s="1"/>
      <c r="P20" s="1"/>
      <c r="Q20" s="1"/>
      <c r="S20" s="1"/>
      <c r="T20" s="8"/>
    </row>
    <row r="21" spans="1:20" ht="30" hidden="1" customHeight="1" x14ac:dyDescent="0.3">
      <c r="A21" s="10"/>
      <c r="B21" s="10"/>
      <c r="C21" s="10"/>
      <c r="D21" s="11"/>
      <c r="E21" s="12"/>
      <c r="F21" s="12"/>
      <c r="G21" s="12"/>
      <c r="H21" s="12"/>
      <c r="I21" s="12"/>
      <c r="J21" s="12"/>
      <c r="K21" s="12"/>
      <c r="L21" s="12"/>
      <c r="M21" s="10"/>
      <c r="N21" s="1"/>
      <c r="O21" s="1"/>
      <c r="P21" s="1"/>
      <c r="Q21" s="1"/>
      <c r="S21" s="1"/>
      <c r="T21" s="8"/>
    </row>
    <row r="22" spans="1:20" ht="30" hidden="1" customHeight="1" x14ac:dyDescent="0.3">
      <c r="A22" s="10"/>
      <c r="B22" s="10"/>
      <c r="C22" s="10"/>
      <c r="D22" s="11"/>
      <c r="E22" s="12"/>
      <c r="F22" s="12"/>
      <c r="G22" s="12"/>
      <c r="H22" s="12"/>
      <c r="I22" s="12"/>
      <c r="J22" s="12"/>
      <c r="K22" s="12"/>
      <c r="L22" s="12"/>
      <c r="M22" s="10"/>
      <c r="N22" s="1"/>
      <c r="O22" s="1"/>
      <c r="P22" s="1"/>
      <c r="Q22" s="1"/>
      <c r="S22" s="1"/>
      <c r="T22" s="8"/>
    </row>
    <row r="23" spans="1:20" ht="30" hidden="1" customHeight="1" x14ac:dyDescent="0.3">
      <c r="A23" s="10"/>
      <c r="B23" s="10"/>
      <c r="C23" s="10"/>
      <c r="D23" s="11"/>
      <c r="E23" s="12"/>
      <c r="F23" s="12"/>
      <c r="G23" s="12"/>
      <c r="H23" s="12"/>
      <c r="I23" s="12"/>
      <c r="J23" s="12"/>
      <c r="K23" s="12"/>
      <c r="L23" s="12"/>
      <c r="M23" s="10"/>
      <c r="N23" s="1"/>
      <c r="O23" s="1"/>
      <c r="P23" s="1"/>
      <c r="Q23" s="1"/>
      <c r="S23" s="1"/>
      <c r="T23" s="8"/>
    </row>
    <row r="24" spans="1:20" ht="30" hidden="1" customHeight="1" x14ac:dyDescent="0.3">
      <c r="A24" s="10"/>
      <c r="B24" s="10"/>
      <c r="C24" s="10"/>
      <c r="D24" s="11"/>
      <c r="E24" s="12"/>
      <c r="F24" s="12"/>
      <c r="G24" s="12"/>
      <c r="H24" s="12"/>
      <c r="I24" s="12"/>
      <c r="J24" s="12"/>
      <c r="K24" s="12"/>
      <c r="L24" s="12"/>
      <c r="M24" s="10"/>
      <c r="N24" s="1"/>
      <c r="O24" s="1"/>
      <c r="P24" s="1"/>
      <c r="Q24" s="1"/>
      <c r="S24" s="1"/>
      <c r="T24" s="8"/>
    </row>
    <row r="25" spans="1:20" ht="30" hidden="1" customHeight="1" x14ac:dyDescent="0.3">
      <c r="A25" s="10"/>
      <c r="B25" s="10"/>
      <c r="C25" s="10"/>
      <c r="D25" s="11"/>
      <c r="E25" s="12"/>
      <c r="F25" s="12"/>
      <c r="G25" s="12"/>
      <c r="H25" s="12"/>
      <c r="I25" s="12"/>
      <c r="J25" s="12"/>
      <c r="K25" s="12"/>
      <c r="L25" s="12"/>
      <c r="M25" s="10"/>
      <c r="N25" s="1"/>
      <c r="O25" s="1"/>
      <c r="P25" s="1"/>
      <c r="Q25" s="1"/>
      <c r="S25" s="1"/>
      <c r="T25" s="8"/>
    </row>
    <row r="26" spans="1:20" ht="30" hidden="1" customHeight="1" x14ac:dyDescent="0.3">
      <c r="A26" s="10"/>
      <c r="B26" s="10"/>
      <c r="C26" s="10"/>
      <c r="D26" s="11"/>
      <c r="E26" s="12"/>
      <c r="F26" s="12"/>
      <c r="G26" s="12"/>
      <c r="H26" s="12"/>
      <c r="I26" s="12"/>
      <c r="J26" s="12"/>
      <c r="K26" s="12"/>
      <c r="L26" s="12"/>
      <c r="M26" s="10"/>
      <c r="N26" s="1"/>
      <c r="O26" s="1"/>
      <c r="P26" s="1"/>
      <c r="Q26" s="1"/>
      <c r="S26" s="1"/>
      <c r="T26" s="8"/>
    </row>
    <row r="27" spans="1:20" ht="30" hidden="1" customHeight="1" x14ac:dyDescent="0.3">
      <c r="A27" s="10"/>
      <c r="B27" s="10"/>
      <c r="C27" s="10"/>
      <c r="D27" s="11"/>
      <c r="E27" s="12"/>
      <c r="F27" s="12"/>
      <c r="G27" s="12"/>
      <c r="H27" s="12"/>
      <c r="I27" s="12"/>
      <c r="J27" s="12"/>
      <c r="K27" s="12"/>
      <c r="L27" s="12"/>
      <c r="M27" s="10"/>
      <c r="N27" s="1"/>
      <c r="O27" s="1"/>
      <c r="P27" s="1"/>
      <c r="Q27" s="1"/>
      <c r="S27" s="1"/>
      <c r="T27" s="8"/>
    </row>
    <row r="28" spans="1:20" ht="30" hidden="1" customHeight="1" x14ac:dyDescent="0.3">
      <c r="A28" s="10"/>
      <c r="B28" s="10"/>
      <c r="C28" s="10"/>
      <c r="D28" s="11"/>
      <c r="E28" s="12"/>
      <c r="F28" s="12"/>
      <c r="G28" s="12"/>
      <c r="H28" s="12"/>
      <c r="I28" s="12"/>
      <c r="J28" s="12"/>
      <c r="K28" s="12"/>
      <c r="L28" s="12"/>
      <c r="M28" s="10"/>
      <c r="N28" s="1"/>
      <c r="O28" s="1"/>
      <c r="P28" s="1"/>
      <c r="Q28" s="1"/>
      <c r="S28" s="1"/>
      <c r="T28" s="8"/>
    </row>
    <row r="29" spans="1:20" ht="30" hidden="1" customHeight="1" x14ac:dyDescent="0.3">
      <c r="A29" s="10"/>
      <c r="B29" s="10"/>
      <c r="C29" s="10"/>
      <c r="D29" s="11"/>
      <c r="E29" s="12"/>
      <c r="F29" s="12"/>
      <c r="G29" s="12"/>
      <c r="H29" s="12"/>
      <c r="I29" s="12"/>
      <c r="J29" s="12"/>
      <c r="K29" s="12"/>
      <c r="L29" s="12"/>
      <c r="M29" s="10"/>
      <c r="N29" s="1"/>
      <c r="O29" s="1"/>
      <c r="P29" s="1"/>
      <c r="Q29" s="1"/>
      <c r="S29" s="1"/>
      <c r="T29" s="8"/>
    </row>
    <row r="30" spans="1:20" ht="30" hidden="1" customHeight="1" x14ac:dyDescent="0.3">
      <c r="A30" s="10"/>
      <c r="B30" s="10"/>
      <c r="C30" s="10"/>
      <c r="D30" s="11"/>
      <c r="E30" s="12"/>
      <c r="F30" s="12"/>
      <c r="G30" s="12"/>
      <c r="H30" s="12"/>
      <c r="I30" s="12"/>
      <c r="J30" s="12"/>
      <c r="K30" s="12"/>
      <c r="L30" s="12"/>
      <c r="M30" s="10"/>
      <c r="N30" s="1"/>
      <c r="O30" s="1"/>
      <c r="P30" s="1"/>
      <c r="Q30" s="1"/>
      <c r="S30" s="1"/>
      <c r="T30" s="8"/>
    </row>
    <row r="31" spans="1:20" ht="30" hidden="1" customHeight="1" x14ac:dyDescent="0.3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T31" s="8"/>
    </row>
    <row r="32" spans="1:20" ht="30" hidden="1" customHeight="1" x14ac:dyDescent="0.3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T32" s="8"/>
    </row>
    <row r="33" spans="1:20" ht="30" hidden="1" customHeight="1" x14ac:dyDescent="0.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T33" s="8"/>
    </row>
    <row r="34" spans="1:20" ht="30" hidden="1" customHeight="1" x14ac:dyDescent="0.3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T34" s="8"/>
    </row>
    <row r="35" spans="1:20" ht="30" hidden="1" customHeight="1" x14ac:dyDescent="0.3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T35" s="8"/>
    </row>
    <row r="36" spans="1:20" ht="30" hidden="1" customHeight="1" x14ac:dyDescent="0.3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T36" s="8"/>
    </row>
    <row r="37" spans="1:20" ht="30" hidden="1" customHeight="1" x14ac:dyDescent="0.3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T37" s="8"/>
    </row>
    <row r="38" spans="1:20" ht="30" hidden="1" customHeight="1" x14ac:dyDescent="0.3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T38" s="8"/>
    </row>
    <row r="39" spans="1:20" ht="30" hidden="1" customHeight="1" x14ac:dyDescent="0.3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T39" s="8"/>
    </row>
    <row r="40" spans="1:20" ht="30" hidden="1" customHeight="1" x14ac:dyDescent="0.3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T40" s="8"/>
    </row>
    <row r="41" spans="1:20" ht="30" hidden="1" customHeight="1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T41" s="8"/>
    </row>
    <row r="42" spans="1:20" ht="30" hidden="1" customHeight="1" x14ac:dyDescent="0.3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T42" s="8"/>
    </row>
    <row r="43" spans="1:20" ht="30" hidden="1" customHeight="1" x14ac:dyDescent="0.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T43" s="8"/>
    </row>
    <row r="44" spans="1:20" ht="30" hidden="1" customHeight="1" x14ac:dyDescent="0.3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T44" s="8"/>
    </row>
    <row r="45" spans="1:20" ht="30" hidden="1" customHeight="1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T45" s="8"/>
    </row>
    <row r="46" spans="1:20" ht="30" hidden="1" customHeight="1" x14ac:dyDescent="0.3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T46" s="8"/>
    </row>
    <row r="47" spans="1:20" ht="30" hidden="1" customHeight="1" x14ac:dyDescent="0.3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T47" s="8"/>
    </row>
    <row r="48" spans="1:20" ht="30" hidden="1" customHeight="1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T48" s="8"/>
    </row>
    <row r="49" spans="1:20" ht="30" customHeight="1" x14ac:dyDescent="0.3">
      <c r="A49" s="10" t="s">
        <v>79</v>
      </c>
      <c r="B49" s="11"/>
      <c r="C49" s="11"/>
      <c r="D49" s="11"/>
      <c r="E49" s="11"/>
      <c r="F49" s="12"/>
      <c r="G49" s="11"/>
      <c r="H49" s="12"/>
      <c r="I49" s="11"/>
      <c r="J49" s="12"/>
      <c r="K49" s="11"/>
      <c r="L49" s="12"/>
      <c r="M49" s="11"/>
      <c r="T49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627"/>
  <sheetViews>
    <sheetView tabSelected="1" view="pageBreakPreview" zoomScale="85" zoomScaleNormal="100" zoomScaleSheetLayoutView="85" workbookViewId="0">
      <selection activeCell="G5" sqref="G5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564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1" t="s">
        <v>1</v>
      </c>
      <c r="B2" s="21" t="s">
        <v>2</v>
      </c>
      <c r="C2" s="21" t="s">
        <v>3</v>
      </c>
      <c r="D2" s="21" t="s">
        <v>4</v>
      </c>
      <c r="E2" s="21" t="s">
        <v>5</v>
      </c>
      <c r="F2" s="21"/>
      <c r="G2" s="21" t="s">
        <v>8</v>
      </c>
      <c r="H2" s="21"/>
      <c r="I2" s="21" t="s">
        <v>9</v>
      </c>
      <c r="J2" s="21"/>
      <c r="K2" s="21" t="s">
        <v>10</v>
      </c>
      <c r="L2" s="21"/>
      <c r="M2" s="21" t="s">
        <v>11</v>
      </c>
      <c r="N2" s="16" t="s">
        <v>19</v>
      </c>
      <c r="O2" s="16" t="s">
        <v>13</v>
      </c>
      <c r="P2" s="16" t="s">
        <v>20</v>
      </c>
      <c r="Q2" s="16" t="s">
        <v>12</v>
      </c>
      <c r="R2" s="16" t="s">
        <v>21</v>
      </c>
      <c r="S2" s="16" t="s">
        <v>22</v>
      </c>
      <c r="T2" s="16" t="s">
        <v>23</v>
      </c>
      <c r="U2" s="16" t="s">
        <v>24</v>
      </c>
      <c r="V2" s="16" t="s">
        <v>25</v>
      </c>
      <c r="W2" s="16" t="s">
        <v>26</v>
      </c>
      <c r="X2" s="16" t="s">
        <v>27</v>
      </c>
      <c r="Y2" s="16" t="s">
        <v>28</v>
      </c>
      <c r="Z2" s="16" t="s">
        <v>29</v>
      </c>
      <c r="AA2" s="16" t="s">
        <v>30</v>
      </c>
      <c r="AB2" s="16" t="s">
        <v>31</v>
      </c>
      <c r="AC2" s="16" t="s">
        <v>32</v>
      </c>
      <c r="AD2" s="16" t="s">
        <v>33</v>
      </c>
      <c r="AE2" s="16" t="s">
        <v>34</v>
      </c>
      <c r="AF2" s="16" t="s">
        <v>35</v>
      </c>
      <c r="AG2" s="16" t="s">
        <v>36</v>
      </c>
      <c r="AH2" s="16" t="s">
        <v>37</v>
      </c>
      <c r="AI2" s="16" t="s">
        <v>38</v>
      </c>
      <c r="AJ2" s="16" t="s">
        <v>39</v>
      </c>
      <c r="AK2" s="16" t="s">
        <v>40</v>
      </c>
      <c r="AL2" s="16" t="s">
        <v>41</v>
      </c>
      <c r="AM2" s="16" t="s">
        <v>42</v>
      </c>
      <c r="AN2" s="16" t="s">
        <v>43</v>
      </c>
      <c r="AO2" s="16" t="s">
        <v>44</v>
      </c>
      <c r="AP2" s="16" t="s">
        <v>45</v>
      </c>
      <c r="AQ2" s="16" t="s">
        <v>46</v>
      </c>
      <c r="AR2" s="16" t="s">
        <v>47</v>
      </c>
      <c r="AS2" s="16" t="s">
        <v>15</v>
      </c>
      <c r="AT2" s="16" t="s">
        <v>16</v>
      </c>
      <c r="AU2" s="16" t="s">
        <v>48</v>
      </c>
      <c r="AV2" s="16" t="s">
        <v>49</v>
      </c>
    </row>
    <row r="3" spans="1:48" ht="30" customHeight="1" x14ac:dyDescent="0.3">
      <c r="A3" s="21"/>
      <c r="B3" s="21"/>
      <c r="C3" s="21"/>
      <c r="D3" s="21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21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</row>
    <row r="4" spans="1:48" ht="30" customHeight="1" x14ac:dyDescent="0.3">
      <c r="A4" s="13" t="s">
        <v>54</v>
      </c>
      <c r="B4" s="13" t="s">
        <v>51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55</v>
      </c>
    </row>
    <row r="5" spans="1:48" ht="30" customHeight="1" x14ac:dyDescent="0.3">
      <c r="A5" s="13" t="s">
        <v>563</v>
      </c>
      <c r="B5" s="13" t="s">
        <v>56</v>
      </c>
      <c r="C5" s="13" t="s">
        <v>57</v>
      </c>
      <c r="D5" s="11">
        <v>70</v>
      </c>
      <c r="E5" s="12"/>
      <c r="F5" s="12"/>
      <c r="G5" s="12"/>
      <c r="H5" s="12"/>
      <c r="I5" s="12"/>
      <c r="J5" s="12"/>
      <c r="K5" s="12"/>
      <c r="L5" s="12"/>
      <c r="M5" s="13" t="s">
        <v>58</v>
      </c>
      <c r="N5" s="1" t="s">
        <v>59</v>
      </c>
      <c r="O5" s="1" t="s">
        <v>51</v>
      </c>
      <c r="P5" s="1" t="s">
        <v>51</v>
      </c>
      <c r="Q5" s="1" t="s">
        <v>55</v>
      </c>
      <c r="R5" s="1" t="s">
        <v>60</v>
      </c>
      <c r="S5" s="1" t="s">
        <v>61</v>
      </c>
      <c r="T5" s="1" t="s">
        <v>61</v>
      </c>
      <c r="AR5" s="1" t="s">
        <v>51</v>
      </c>
      <c r="AS5" s="1" t="s">
        <v>51</v>
      </c>
      <c r="AU5" s="1" t="s">
        <v>62</v>
      </c>
      <c r="AV5">
        <v>304</v>
      </c>
    </row>
    <row r="6" spans="1:48" ht="30" customHeight="1" x14ac:dyDescent="0.3">
      <c r="A6" s="13" t="s">
        <v>63</v>
      </c>
      <c r="B6" s="13" t="s">
        <v>64</v>
      </c>
      <c r="C6" s="13" t="s">
        <v>65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3" t="s">
        <v>66</v>
      </c>
      <c r="N6" s="1" t="s">
        <v>67</v>
      </c>
      <c r="O6" s="1" t="s">
        <v>51</v>
      </c>
      <c r="P6" s="1" t="s">
        <v>51</v>
      </c>
      <c r="Q6" s="1" t="s">
        <v>55</v>
      </c>
      <c r="R6" s="1" t="s">
        <v>60</v>
      </c>
      <c r="S6" s="1" t="s">
        <v>61</v>
      </c>
      <c r="T6" s="1" t="s">
        <v>61</v>
      </c>
      <c r="AR6" s="1" t="s">
        <v>51</v>
      </c>
      <c r="AS6" s="1" t="s">
        <v>51</v>
      </c>
      <c r="AU6" s="1" t="s">
        <v>68</v>
      </c>
      <c r="AV6">
        <v>305</v>
      </c>
    </row>
    <row r="7" spans="1:48" ht="30" customHeight="1" x14ac:dyDescent="0.3">
      <c r="A7" s="13" t="s">
        <v>63</v>
      </c>
      <c r="B7" s="13" t="s">
        <v>69</v>
      </c>
      <c r="C7" s="13" t="s">
        <v>65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3" t="s">
        <v>70</v>
      </c>
      <c r="N7" s="1" t="s">
        <v>71</v>
      </c>
      <c r="O7" s="1" t="s">
        <v>51</v>
      </c>
      <c r="P7" s="1" t="s">
        <v>51</v>
      </c>
      <c r="Q7" s="1" t="s">
        <v>55</v>
      </c>
      <c r="R7" s="1" t="s">
        <v>60</v>
      </c>
      <c r="S7" s="1" t="s">
        <v>61</v>
      </c>
      <c r="T7" s="1" t="s">
        <v>61</v>
      </c>
      <c r="AR7" s="1" t="s">
        <v>51</v>
      </c>
      <c r="AS7" s="1" t="s">
        <v>51</v>
      </c>
      <c r="AU7" s="1" t="s">
        <v>72</v>
      </c>
      <c r="AV7">
        <v>306</v>
      </c>
    </row>
    <row r="8" spans="1:48" ht="30" customHeight="1" x14ac:dyDescent="0.3">
      <c r="A8" s="13" t="s">
        <v>73</v>
      </c>
      <c r="B8" s="13" t="s">
        <v>74</v>
      </c>
      <c r="C8" s="13" t="s">
        <v>75</v>
      </c>
      <c r="D8" s="11">
        <v>3</v>
      </c>
      <c r="E8" s="12"/>
      <c r="F8" s="12"/>
      <c r="G8" s="12"/>
      <c r="H8" s="12"/>
      <c r="I8" s="12"/>
      <c r="J8" s="12"/>
      <c r="K8" s="12"/>
      <c r="L8" s="12"/>
      <c r="M8" s="13" t="s">
        <v>76</v>
      </c>
      <c r="N8" s="1" t="s">
        <v>77</v>
      </c>
      <c r="O8" s="1" t="s">
        <v>51</v>
      </c>
      <c r="P8" s="1" t="s">
        <v>51</v>
      </c>
      <c r="Q8" s="1" t="s">
        <v>55</v>
      </c>
      <c r="R8" s="1" t="s">
        <v>60</v>
      </c>
      <c r="S8" s="1" t="s">
        <v>61</v>
      </c>
      <c r="T8" s="1" t="s">
        <v>61</v>
      </c>
      <c r="AR8" s="1" t="s">
        <v>51</v>
      </c>
      <c r="AS8" s="1" t="s">
        <v>51</v>
      </c>
      <c r="AU8" s="1" t="s">
        <v>78</v>
      </c>
      <c r="AV8">
        <v>582</v>
      </c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55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55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55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55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55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55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55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55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55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55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55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55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55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55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55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55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55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55</v>
      </c>
    </row>
    <row r="27" spans="1:48" ht="30" customHeight="1" x14ac:dyDescent="0.3">
      <c r="A27" s="13" t="s">
        <v>79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80</v>
      </c>
    </row>
    <row r="28" spans="1:48" ht="30" customHeight="1" x14ac:dyDescent="0.3">
      <c r="A28" s="13" t="s">
        <v>81</v>
      </c>
      <c r="B28" s="13" t="s">
        <v>51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82</v>
      </c>
    </row>
    <row r="29" spans="1:48" ht="30" customHeight="1" x14ac:dyDescent="0.3">
      <c r="A29" s="13" t="s">
        <v>83</v>
      </c>
      <c r="B29" s="13" t="s">
        <v>84</v>
      </c>
      <c r="C29" s="13" t="s">
        <v>85</v>
      </c>
      <c r="D29" s="11">
        <v>153</v>
      </c>
      <c r="E29" s="12"/>
      <c r="F29" s="12"/>
      <c r="G29" s="12"/>
      <c r="H29" s="12"/>
      <c r="I29" s="12"/>
      <c r="J29" s="12"/>
      <c r="K29" s="12"/>
      <c r="L29" s="12"/>
      <c r="M29" s="13" t="s">
        <v>86</v>
      </c>
      <c r="N29" s="1" t="s">
        <v>87</v>
      </c>
      <c r="O29" s="1" t="s">
        <v>51</v>
      </c>
      <c r="P29" s="1" t="s">
        <v>51</v>
      </c>
      <c r="Q29" s="1" t="s">
        <v>82</v>
      </c>
      <c r="R29" s="1" t="s">
        <v>61</v>
      </c>
      <c r="S29" s="1" t="s">
        <v>60</v>
      </c>
      <c r="T29" s="1" t="s">
        <v>61</v>
      </c>
      <c r="AR29" s="1" t="s">
        <v>51</v>
      </c>
      <c r="AS29" s="1" t="s">
        <v>51</v>
      </c>
      <c r="AU29" s="1" t="s">
        <v>88</v>
      </c>
      <c r="AV29">
        <v>311</v>
      </c>
    </row>
    <row r="30" spans="1:48" ht="30" customHeight="1" x14ac:dyDescent="0.3">
      <c r="A30" s="13" t="s">
        <v>89</v>
      </c>
      <c r="B30" s="13" t="s">
        <v>90</v>
      </c>
      <c r="C30" s="13" t="s">
        <v>85</v>
      </c>
      <c r="D30" s="11">
        <v>59</v>
      </c>
      <c r="E30" s="12"/>
      <c r="F30" s="12"/>
      <c r="G30" s="12"/>
      <c r="H30" s="12"/>
      <c r="I30" s="12"/>
      <c r="J30" s="12"/>
      <c r="K30" s="12"/>
      <c r="L30" s="12"/>
      <c r="M30" s="13" t="s">
        <v>91</v>
      </c>
      <c r="N30" s="1" t="s">
        <v>92</v>
      </c>
      <c r="O30" s="1" t="s">
        <v>51</v>
      </c>
      <c r="P30" s="1" t="s">
        <v>51</v>
      </c>
      <c r="Q30" s="1" t="s">
        <v>82</v>
      </c>
      <c r="R30" s="1" t="s">
        <v>61</v>
      </c>
      <c r="S30" s="1" t="s">
        <v>60</v>
      </c>
      <c r="T30" s="1" t="s">
        <v>61</v>
      </c>
      <c r="AR30" s="1" t="s">
        <v>51</v>
      </c>
      <c r="AS30" s="1" t="s">
        <v>51</v>
      </c>
      <c r="AU30" s="1" t="s">
        <v>93</v>
      </c>
      <c r="AV30">
        <v>312</v>
      </c>
    </row>
    <row r="31" spans="1:48" ht="30" customHeight="1" x14ac:dyDescent="0.3">
      <c r="A31" s="13" t="s">
        <v>94</v>
      </c>
      <c r="B31" s="13" t="s">
        <v>95</v>
      </c>
      <c r="C31" s="13" t="s">
        <v>85</v>
      </c>
      <c r="D31" s="11">
        <v>95</v>
      </c>
      <c r="E31" s="12"/>
      <c r="F31" s="12"/>
      <c r="G31" s="12"/>
      <c r="H31" s="12"/>
      <c r="I31" s="12"/>
      <c r="J31" s="12"/>
      <c r="K31" s="12"/>
      <c r="L31" s="12"/>
      <c r="M31" s="13" t="s">
        <v>96</v>
      </c>
      <c r="N31" s="1" t="s">
        <v>97</v>
      </c>
      <c r="O31" s="1" t="s">
        <v>51</v>
      </c>
      <c r="P31" s="1" t="s">
        <v>51</v>
      </c>
      <c r="Q31" s="1" t="s">
        <v>82</v>
      </c>
      <c r="R31" s="1" t="s">
        <v>60</v>
      </c>
      <c r="S31" s="1" t="s">
        <v>61</v>
      </c>
      <c r="T31" s="1" t="s">
        <v>61</v>
      </c>
      <c r="AR31" s="1" t="s">
        <v>51</v>
      </c>
      <c r="AS31" s="1" t="s">
        <v>51</v>
      </c>
      <c r="AU31" s="1" t="s">
        <v>98</v>
      </c>
      <c r="AV31">
        <v>313</v>
      </c>
    </row>
    <row r="32" spans="1:48" ht="30" customHeight="1" x14ac:dyDescent="0.3">
      <c r="A32" s="13" t="s">
        <v>99</v>
      </c>
      <c r="B32" s="13" t="s">
        <v>100</v>
      </c>
      <c r="C32" s="13" t="s">
        <v>85</v>
      </c>
      <c r="D32" s="11">
        <v>15</v>
      </c>
      <c r="E32" s="12"/>
      <c r="F32" s="12"/>
      <c r="G32" s="12"/>
      <c r="H32" s="12"/>
      <c r="I32" s="12"/>
      <c r="J32" s="12"/>
      <c r="K32" s="12"/>
      <c r="L32" s="12"/>
      <c r="M32" s="13" t="s">
        <v>101</v>
      </c>
      <c r="N32" s="1" t="s">
        <v>102</v>
      </c>
      <c r="O32" s="1" t="s">
        <v>51</v>
      </c>
      <c r="P32" s="1" t="s">
        <v>51</v>
      </c>
      <c r="Q32" s="1" t="s">
        <v>82</v>
      </c>
      <c r="R32" s="1" t="s">
        <v>60</v>
      </c>
      <c r="S32" s="1" t="s">
        <v>61</v>
      </c>
      <c r="T32" s="1" t="s">
        <v>61</v>
      </c>
      <c r="AR32" s="1" t="s">
        <v>51</v>
      </c>
      <c r="AS32" s="1" t="s">
        <v>51</v>
      </c>
      <c r="AU32" s="1" t="s">
        <v>103</v>
      </c>
      <c r="AV32">
        <v>314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82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82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82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82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82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82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82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82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82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82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82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82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82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82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82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82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82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82</v>
      </c>
    </row>
    <row r="51" spans="1:48" ht="30" customHeight="1" x14ac:dyDescent="0.3">
      <c r="A51" s="13" t="s">
        <v>79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80</v>
      </c>
    </row>
    <row r="52" spans="1:48" ht="30" customHeight="1" x14ac:dyDescent="0.3">
      <c r="A52" s="13" t="s">
        <v>104</v>
      </c>
      <c r="B52" s="13" t="s">
        <v>106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105</v>
      </c>
    </row>
    <row r="53" spans="1:48" ht="30" customHeight="1" x14ac:dyDescent="0.3">
      <c r="A53" s="13" t="s">
        <v>107</v>
      </c>
      <c r="B53" s="13" t="s">
        <v>108</v>
      </c>
      <c r="C53" s="13" t="s">
        <v>85</v>
      </c>
      <c r="D53" s="11">
        <v>57</v>
      </c>
      <c r="E53" s="12"/>
      <c r="F53" s="12"/>
      <c r="G53" s="12"/>
      <c r="H53" s="12"/>
      <c r="I53" s="12"/>
      <c r="J53" s="12"/>
      <c r="K53" s="12"/>
      <c r="L53" s="12"/>
      <c r="M53" s="13" t="s">
        <v>51</v>
      </c>
      <c r="N53" s="1" t="s">
        <v>109</v>
      </c>
      <c r="O53" s="1" t="s">
        <v>51</v>
      </c>
      <c r="P53" s="1" t="s">
        <v>51</v>
      </c>
      <c r="Q53" s="1" t="s">
        <v>105</v>
      </c>
      <c r="R53" s="1" t="s">
        <v>61</v>
      </c>
      <c r="S53" s="1" t="s">
        <v>61</v>
      </c>
      <c r="T53" s="1" t="s">
        <v>60</v>
      </c>
      <c r="AR53" s="1" t="s">
        <v>51</v>
      </c>
      <c r="AS53" s="1" t="s">
        <v>51</v>
      </c>
      <c r="AU53" s="1" t="s">
        <v>110</v>
      </c>
      <c r="AV53">
        <v>316</v>
      </c>
    </row>
    <row r="54" spans="1:48" ht="30" customHeight="1" x14ac:dyDescent="0.3">
      <c r="A54" s="13" t="s">
        <v>111</v>
      </c>
      <c r="B54" s="13" t="s">
        <v>112</v>
      </c>
      <c r="C54" s="13" t="s">
        <v>85</v>
      </c>
      <c r="D54" s="11">
        <v>57</v>
      </c>
      <c r="E54" s="12"/>
      <c r="F54" s="12"/>
      <c r="G54" s="12"/>
      <c r="H54" s="12"/>
      <c r="I54" s="12"/>
      <c r="J54" s="12"/>
      <c r="K54" s="12"/>
      <c r="L54" s="12"/>
      <c r="M54" s="13" t="s">
        <v>113</v>
      </c>
      <c r="N54" s="1" t="s">
        <v>114</v>
      </c>
      <c r="O54" s="1" t="s">
        <v>51</v>
      </c>
      <c r="P54" s="1" t="s">
        <v>51</v>
      </c>
      <c r="Q54" s="1" t="s">
        <v>105</v>
      </c>
      <c r="R54" s="1" t="s">
        <v>60</v>
      </c>
      <c r="S54" s="1" t="s">
        <v>61</v>
      </c>
      <c r="T54" s="1" t="s">
        <v>61</v>
      </c>
      <c r="AR54" s="1" t="s">
        <v>51</v>
      </c>
      <c r="AS54" s="1" t="s">
        <v>51</v>
      </c>
      <c r="AU54" s="1" t="s">
        <v>115</v>
      </c>
      <c r="AV54">
        <v>317</v>
      </c>
    </row>
    <row r="55" spans="1:48" ht="30" customHeight="1" x14ac:dyDescent="0.3">
      <c r="A55" s="13" t="s">
        <v>107</v>
      </c>
      <c r="B55" s="13" t="s">
        <v>116</v>
      </c>
      <c r="C55" s="13" t="s">
        <v>85</v>
      </c>
      <c r="D55" s="11">
        <v>5</v>
      </c>
      <c r="E55" s="12"/>
      <c r="F55" s="12"/>
      <c r="G55" s="12"/>
      <c r="H55" s="12"/>
      <c r="I55" s="12"/>
      <c r="J55" s="12"/>
      <c r="K55" s="12"/>
      <c r="L55" s="12"/>
      <c r="M55" s="13" t="s">
        <v>51</v>
      </c>
      <c r="N55" s="1" t="s">
        <v>117</v>
      </c>
      <c r="O55" s="1" t="s">
        <v>51</v>
      </c>
      <c r="P55" s="1" t="s">
        <v>51</v>
      </c>
      <c r="Q55" s="1" t="s">
        <v>105</v>
      </c>
      <c r="R55" s="1" t="s">
        <v>61</v>
      </c>
      <c r="S55" s="1" t="s">
        <v>61</v>
      </c>
      <c r="T55" s="1" t="s">
        <v>60</v>
      </c>
      <c r="AR55" s="1" t="s">
        <v>51</v>
      </c>
      <c r="AS55" s="1" t="s">
        <v>51</v>
      </c>
      <c r="AU55" s="1" t="s">
        <v>118</v>
      </c>
      <c r="AV55">
        <v>318</v>
      </c>
    </row>
    <row r="56" spans="1:48" ht="30" customHeight="1" x14ac:dyDescent="0.3">
      <c r="A56" s="13" t="s">
        <v>119</v>
      </c>
      <c r="B56" s="13" t="s">
        <v>120</v>
      </c>
      <c r="C56" s="13" t="s">
        <v>85</v>
      </c>
      <c r="D56" s="11">
        <v>5</v>
      </c>
      <c r="E56" s="12"/>
      <c r="F56" s="12"/>
      <c r="G56" s="12"/>
      <c r="H56" s="12"/>
      <c r="I56" s="12"/>
      <c r="J56" s="12"/>
      <c r="K56" s="12"/>
      <c r="L56" s="12"/>
      <c r="M56" s="13" t="s">
        <v>121</v>
      </c>
      <c r="N56" s="1" t="s">
        <v>122</v>
      </c>
      <c r="O56" s="1" t="s">
        <v>51</v>
      </c>
      <c r="P56" s="1" t="s">
        <v>51</v>
      </c>
      <c r="Q56" s="1" t="s">
        <v>105</v>
      </c>
      <c r="R56" s="1" t="s">
        <v>60</v>
      </c>
      <c r="S56" s="1" t="s">
        <v>61</v>
      </c>
      <c r="T56" s="1" t="s">
        <v>61</v>
      </c>
      <c r="AR56" s="1" t="s">
        <v>51</v>
      </c>
      <c r="AS56" s="1" t="s">
        <v>51</v>
      </c>
      <c r="AU56" s="1" t="s">
        <v>123</v>
      </c>
      <c r="AV56">
        <v>319</v>
      </c>
    </row>
    <row r="57" spans="1:48" ht="30" customHeight="1" x14ac:dyDescent="0.3">
      <c r="A57" s="13" t="s">
        <v>124</v>
      </c>
      <c r="B57" s="13" t="s">
        <v>125</v>
      </c>
      <c r="C57" s="13" t="s">
        <v>126</v>
      </c>
      <c r="D57" s="11">
        <v>177</v>
      </c>
      <c r="E57" s="12"/>
      <c r="F57" s="12"/>
      <c r="G57" s="12"/>
      <c r="H57" s="12"/>
      <c r="I57" s="12"/>
      <c r="J57" s="12"/>
      <c r="K57" s="12"/>
      <c r="L57" s="12"/>
      <c r="M57" s="13" t="s">
        <v>127</v>
      </c>
      <c r="N57" s="1" t="s">
        <v>128</v>
      </c>
      <c r="O57" s="1" t="s">
        <v>51</v>
      </c>
      <c r="P57" s="1" t="s">
        <v>51</v>
      </c>
      <c r="Q57" s="1" t="s">
        <v>105</v>
      </c>
      <c r="R57" s="1" t="s">
        <v>60</v>
      </c>
      <c r="S57" s="1" t="s">
        <v>61</v>
      </c>
      <c r="T57" s="1" t="s">
        <v>61</v>
      </c>
      <c r="AR57" s="1" t="s">
        <v>51</v>
      </c>
      <c r="AS57" s="1" t="s">
        <v>51</v>
      </c>
      <c r="AU57" s="1" t="s">
        <v>129</v>
      </c>
      <c r="AV57">
        <v>320</v>
      </c>
    </row>
    <row r="58" spans="1:48" ht="30" customHeight="1" x14ac:dyDescent="0.3">
      <c r="A58" s="13" t="s">
        <v>124</v>
      </c>
      <c r="B58" s="13" t="s">
        <v>130</v>
      </c>
      <c r="C58" s="13" t="s">
        <v>126</v>
      </c>
      <c r="D58" s="11">
        <v>32</v>
      </c>
      <c r="E58" s="12"/>
      <c r="F58" s="12"/>
      <c r="G58" s="12"/>
      <c r="H58" s="12"/>
      <c r="I58" s="12"/>
      <c r="J58" s="12"/>
      <c r="K58" s="12"/>
      <c r="L58" s="12"/>
      <c r="M58" s="13" t="s">
        <v>131</v>
      </c>
      <c r="N58" s="1" t="s">
        <v>132</v>
      </c>
      <c r="O58" s="1" t="s">
        <v>51</v>
      </c>
      <c r="P58" s="1" t="s">
        <v>51</v>
      </c>
      <c r="Q58" s="1" t="s">
        <v>105</v>
      </c>
      <c r="R58" s="1" t="s">
        <v>60</v>
      </c>
      <c r="S58" s="1" t="s">
        <v>61</v>
      </c>
      <c r="T58" s="1" t="s">
        <v>61</v>
      </c>
      <c r="AR58" s="1" t="s">
        <v>51</v>
      </c>
      <c r="AS58" s="1" t="s">
        <v>51</v>
      </c>
      <c r="AU58" s="1" t="s">
        <v>133</v>
      </c>
      <c r="AV58">
        <v>321</v>
      </c>
    </row>
    <row r="59" spans="1:48" ht="30" customHeight="1" x14ac:dyDescent="0.3">
      <c r="A59" s="13" t="s">
        <v>134</v>
      </c>
      <c r="B59" s="13" t="s">
        <v>135</v>
      </c>
      <c r="C59" s="13" t="s">
        <v>126</v>
      </c>
      <c r="D59" s="11">
        <v>132</v>
      </c>
      <c r="E59" s="12"/>
      <c r="F59" s="12"/>
      <c r="G59" s="12"/>
      <c r="H59" s="12"/>
      <c r="I59" s="12"/>
      <c r="J59" s="12"/>
      <c r="K59" s="12"/>
      <c r="L59" s="12"/>
      <c r="M59" s="13" t="s">
        <v>136</v>
      </c>
      <c r="N59" s="1" t="s">
        <v>137</v>
      </c>
      <c r="O59" s="1" t="s">
        <v>51</v>
      </c>
      <c r="P59" s="1" t="s">
        <v>51</v>
      </c>
      <c r="Q59" s="1" t="s">
        <v>105</v>
      </c>
      <c r="R59" s="1" t="s">
        <v>60</v>
      </c>
      <c r="S59" s="1" t="s">
        <v>61</v>
      </c>
      <c r="T59" s="1" t="s">
        <v>61</v>
      </c>
      <c r="AR59" s="1" t="s">
        <v>51</v>
      </c>
      <c r="AS59" s="1" t="s">
        <v>51</v>
      </c>
      <c r="AU59" s="1" t="s">
        <v>138</v>
      </c>
      <c r="AV59">
        <v>322</v>
      </c>
    </row>
    <row r="60" spans="1:48" ht="30" customHeight="1" x14ac:dyDescent="0.3">
      <c r="A60" s="13" t="s">
        <v>139</v>
      </c>
      <c r="B60" s="13" t="s">
        <v>140</v>
      </c>
      <c r="C60" s="13" t="s">
        <v>141</v>
      </c>
      <c r="D60" s="11">
        <v>0.20699999999999999</v>
      </c>
      <c r="E60" s="12"/>
      <c r="F60" s="12"/>
      <c r="G60" s="12"/>
      <c r="H60" s="12"/>
      <c r="I60" s="12"/>
      <c r="J60" s="12"/>
      <c r="K60" s="12"/>
      <c r="L60" s="12"/>
      <c r="M60" s="13" t="s">
        <v>51</v>
      </c>
      <c r="N60" s="1" t="s">
        <v>142</v>
      </c>
      <c r="O60" s="1" t="s">
        <v>51</v>
      </c>
      <c r="P60" s="1" t="s">
        <v>51</v>
      </c>
      <c r="Q60" s="1" t="s">
        <v>105</v>
      </c>
      <c r="R60" s="1" t="s">
        <v>61</v>
      </c>
      <c r="S60" s="1" t="s">
        <v>61</v>
      </c>
      <c r="T60" s="1" t="s">
        <v>60</v>
      </c>
      <c r="AR60" s="1" t="s">
        <v>51</v>
      </c>
      <c r="AS60" s="1" t="s">
        <v>51</v>
      </c>
      <c r="AU60" s="1" t="s">
        <v>143</v>
      </c>
      <c r="AV60">
        <v>323</v>
      </c>
    </row>
    <row r="61" spans="1:48" ht="30" customHeight="1" x14ac:dyDescent="0.3">
      <c r="A61" s="13" t="s">
        <v>139</v>
      </c>
      <c r="B61" s="13" t="s">
        <v>144</v>
      </c>
      <c r="C61" s="13" t="s">
        <v>141</v>
      </c>
      <c r="D61" s="11">
        <v>1.726</v>
      </c>
      <c r="E61" s="12"/>
      <c r="F61" s="12"/>
      <c r="G61" s="12"/>
      <c r="H61" s="12"/>
      <c r="I61" s="12"/>
      <c r="J61" s="12"/>
      <c r="K61" s="12"/>
      <c r="L61" s="12"/>
      <c r="M61" s="13" t="s">
        <v>51</v>
      </c>
      <c r="N61" s="1" t="s">
        <v>145</v>
      </c>
      <c r="O61" s="1" t="s">
        <v>51</v>
      </c>
      <c r="P61" s="1" t="s">
        <v>51</v>
      </c>
      <c r="Q61" s="1" t="s">
        <v>105</v>
      </c>
      <c r="R61" s="1" t="s">
        <v>61</v>
      </c>
      <c r="S61" s="1" t="s">
        <v>61</v>
      </c>
      <c r="T61" s="1" t="s">
        <v>60</v>
      </c>
      <c r="AR61" s="1" t="s">
        <v>51</v>
      </c>
      <c r="AS61" s="1" t="s">
        <v>51</v>
      </c>
      <c r="AU61" s="1" t="s">
        <v>146</v>
      </c>
      <c r="AV61">
        <v>324</v>
      </c>
    </row>
    <row r="62" spans="1:48" ht="30" customHeight="1" x14ac:dyDescent="0.3">
      <c r="A62" s="13" t="s">
        <v>139</v>
      </c>
      <c r="B62" s="13" t="s">
        <v>147</v>
      </c>
      <c r="C62" s="13" t="s">
        <v>141</v>
      </c>
      <c r="D62" s="11">
        <v>4.476</v>
      </c>
      <c r="E62" s="12"/>
      <c r="F62" s="12"/>
      <c r="G62" s="12"/>
      <c r="H62" s="12"/>
      <c r="I62" s="12"/>
      <c r="J62" s="12"/>
      <c r="K62" s="12"/>
      <c r="L62" s="12"/>
      <c r="M62" s="13" t="s">
        <v>51</v>
      </c>
      <c r="N62" s="1" t="s">
        <v>148</v>
      </c>
      <c r="O62" s="1" t="s">
        <v>51</v>
      </c>
      <c r="P62" s="1" t="s">
        <v>51</v>
      </c>
      <c r="Q62" s="1" t="s">
        <v>105</v>
      </c>
      <c r="R62" s="1" t="s">
        <v>61</v>
      </c>
      <c r="S62" s="1" t="s">
        <v>61</v>
      </c>
      <c r="T62" s="1" t="s">
        <v>60</v>
      </c>
      <c r="AR62" s="1" t="s">
        <v>51</v>
      </c>
      <c r="AS62" s="1" t="s">
        <v>51</v>
      </c>
      <c r="AU62" s="1" t="s">
        <v>149</v>
      </c>
      <c r="AV62">
        <v>325</v>
      </c>
    </row>
    <row r="63" spans="1:48" ht="30" customHeight="1" x14ac:dyDescent="0.3">
      <c r="A63" s="13" t="s">
        <v>139</v>
      </c>
      <c r="B63" s="13" t="s">
        <v>150</v>
      </c>
      <c r="C63" s="13" t="s">
        <v>141</v>
      </c>
      <c r="D63" s="11">
        <v>1.1000000000000001</v>
      </c>
      <c r="E63" s="12"/>
      <c r="F63" s="12"/>
      <c r="G63" s="12"/>
      <c r="H63" s="12"/>
      <c r="I63" s="12"/>
      <c r="J63" s="12"/>
      <c r="K63" s="12"/>
      <c r="L63" s="12"/>
      <c r="M63" s="13" t="s">
        <v>51</v>
      </c>
      <c r="N63" s="1" t="s">
        <v>151</v>
      </c>
      <c r="O63" s="1" t="s">
        <v>51</v>
      </c>
      <c r="P63" s="1" t="s">
        <v>51</v>
      </c>
      <c r="Q63" s="1" t="s">
        <v>105</v>
      </c>
      <c r="R63" s="1" t="s">
        <v>61</v>
      </c>
      <c r="S63" s="1" t="s">
        <v>61</v>
      </c>
      <c r="T63" s="1" t="s">
        <v>60</v>
      </c>
      <c r="AR63" s="1" t="s">
        <v>51</v>
      </c>
      <c r="AS63" s="1" t="s">
        <v>51</v>
      </c>
      <c r="AU63" s="1" t="s">
        <v>152</v>
      </c>
      <c r="AV63">
        <v>326</v>
      </c>
    </row>
    <row r="64" spans="1:48" ht="30" customHeight="1" x14ac:dyDescent="0.3">
      <c r="A64" s="13" t="s">
        <v>153</v>
      </c>
      <c r="B64" s="13" t="s">
        <v>154</v>
      </c>
      <c r="C64" s="13" t="s">
        <v>141</v>
      </c>
      <c r="D64" s="11">
        <v>7.2910000000000004</v>
      </c>
      <c r="E64" s="12"/>
      <c r="F64" s="12"/>
      <c r="G64" s="12"/>
      <c r="H64" s="12"/>
      <c r="I64" s="12"/>
      <c r="J64" s="12"/>
      <c r="K64" s="12"/>
      <c r="L64" s="12"/>
      <c r="M64" s="13" t="s">
        <v>155</v>
      </c>
      <c r="N64" s="1" t="s">
        <v>156</v>
      </c>
      <c r="O64" s="1" t="s">
        <v>51</v>
      </c>
      <c r="P64" s="1" t="s">
        <v>51</v>
      </c>
      <c r="Q64" s="1" t="s">
        <v>105</v>
      </c>
      <c r="R64" s="1" t="s">
        <v>60</v>
      </c>
      <c r="S64" s="1" t="s">
        <v>61</v>
      </c>
      <c r="T64" s="1" t="s">
        <v>61</v>
      </c>
      <c r="AR64" s="1" t="s">
        <v>51</v>
      </c>
      <c r="AS64" s="1" t="s">
        <v>51</v>
      </c>
      <c r="AU64" s="1" t="s">
        <v>157</v>
      </c>
      <c r="AV64">
        <v>327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105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105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105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105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105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105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105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105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105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105</v>
      </c>
    </row>
    <row r="75" spans="1:48" ht="30" customHeight="1" x14ac:dyDescent="0.3">
      <c r="A75" s="13" t="s">
        <v>79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N75" t="s">
        <v>80</v>
      </c>
    </row>
    <row r="76" spans="1:48" ht="30" customHeight="1" x14ac:dyDescent="0.3">
      <c r="A76" s="13" t="s">
        <v>158</v>
      </c>
      <c r="B76" s="13" t="s">
        <v>51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159</v>
      </c>
    </row>
    <row r="77" spans="1:48" ht="30" customHeight="1" x14ac:dyDescent="0.3">
      <c r="A77" s="13" t="s">
        <v>160</v>
      </c>
      <c r="B77" s="13" t="s">
        <v>161</v>
      </c>
      <c r="C77" s="13" t="s">
        <v>57</v>
      </c>
      <c r="D77" s="11">
        <v>21</v>
      </c>
      <c r="E77" s="12"/>
      <c r="F77" s="12"/>
      <c r="G77" s="12"/>
      <c r="H77" s="12"/>
      <c r="I77" s="12"/>
      <c r="J77" s="12"/>
      <c r="K77" s="12"/>
      <c r="L77" s="12"/>
      <c r="M77" s="13" t="s">
        <v>162</v>
      </c>
      <c r="N77" s="1" t="s">
        <v>163</v>
      </c>
      <c r="O77" s="1" t="s">
        <v>51</v>
      </c>
      <c r="P77" s="1" t="s">
        <v>51</v>
      </c>
      <c r="Q77" s="1" t="s">
        <v>159</v>
      </c>
      <c r="R77" s="1" t="s">
        <v>60</v>
      </c>
      <c r="S77" s="1" t="s">
        <v>61</v>
      </c>
      <c r="T77" s="1" t="s">
        <v>61</v>
      </c>
      <c r="AR77" s="1" t="s">
        <v>51</v>
      </c>
      <c r="AS77" s="1" t="s">
        <v>51</v>
      </c>
      <c r="AU77" s="1" t="s">
        <v>164</v>
      </c>
      <c r="AV77">
        <v>688</v>
      </c>
    </row>
    <row r="78" spans="1:48" ht="30" customHeight="1" x14ac:dyDescent="0.3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Q78" s="1" t="s">
        <v>159</v>
      </c>
    </row>
    <row r="79" spans="1:48" ht="30" customHeight="1" x14ac:dyDescent="0.3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159</v>
      </c>
    </row>
    <row r="80" spans="1:48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159</v>
      </c>
    </row>
    <row r="81" spans="1:17" ht="30" customHeight="1" x14ac:dyDescent="0.3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159</v>
      </c>
    </row>
    <row r="82" spans="1:17" ht="30" customHeight="1" x14ac:dyDescent="0.3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159</v>
      </c>
    </row>
    <row r="83" spans="1:17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159</v>
      </c>
    </row>
    <row r="84" spans="1:17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159</v>
      </c>
    </row>
    <row r="85" spans="1:17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159</v>
      </c>
    </row>
    <row r="86" spans="1:17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159</v>
      </c>
    </row>
    <row r="87" spans="1:17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159</v>
      </c>
    </row>
    <row r="88" spans="1:17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159</v>
      </c>
    </row>
    <row r="89" spans="1:17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159</v>
      </c>
    </row>
    <row r="90" spans="1:17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159</v>
      </c>
    </row>
    <row r="91" spans="1:17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159</v>
      </c>
    </row>
    <row r="92" spans="1:17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159</v>
      </c>
    </row>
    <row r="93" spans="1:17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159</v>
      </c>
    </row>
    <row r="94" spans="1:17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159</v>
      </c>
    </row>
    <row r="95" spans="1:17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159</v>
      </c>
    </row>
    <row r="96" spans="1:17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159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159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159</v>
      </c>
    </row>
    <row r="99" spans="1:48" ht="30" customHeight="1" x14ac:dyDescent="0.3">
      <c r="A99" s="13" t="s">
        <v>79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N99" t="s">
        <v>80</v>
      </c>
    </row>
    <row r="100" spans="1:48" ht="30" customHeight="1" x14ac:dyDescent="0.3">
      <c r="A100" s="13" t="s">
        <v>165</v>
      </c>
      <c r="B100" s="13" t="s">
        <v>51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166</v>
      </c>
    </row>
    <row r="101" spans="1:48" ht="30" customHeight="1" x14ac:dyDescent="0.3">
      <c r="A101" s="13" t="s">
        <v>167</v>
      </c>
      <c r="B101" s="13" t="s">
        <v>168</v>
      </c>
      <c r="C101" s="13" t="s">
        <v>126</v>
      </c>
      <c r="D101" s="11">
        <v>194</v>
      </c>
      <c r="E101" s="12"/>
      <c r="F101" s="12"/>
      <c r="G101" s="12"/>
      <c r="H101" s="12"/>
      <c r="I101" s="12"/>
      <c r="J101" s="12"/>
      <c r="K101" s="12"/>
      <c r="L101" s="12"/>
      <c r="M101" s="13" t="s">
        <v>169</v>
      </c>
      <c r="N101" s="1" t="s">
        <v>170</v>
      </c>
      <c r="O101" s="1" t="s">
        <v>51</v>
      </c>
      <c r="P101" s="1" t="s">
        <v>51</v>
      </c>
      <c r="Q101" s="1" t="s">
        <v>166</v>
      </c>
      <c r="R101" s="1" t="s">
        <v>60</v>
      </c>
      <c r="S101" s="1" t="s">
        <v>61</v>
      </c>
      <c r="T101" s="1" t="s">
        <v>61</v>
      </c>
      <c r="AR101" s="1" t="s">
        <v>51</v>
      </c>
      <c r="AS101" s="1" t="s">
        <v>51</v>
      </c>
      <c r="AU101" s="1" t="s">
        <v>171</v>
      </c>
      <c r="AV101">
        <v>584</v>
      </c>
    </row>
    <row r="102" spans="1:48" ht="30" customHeight="1" x14ac:dyDescent="0.3">
      <c r="A102" s="13" t="s">
        <v>172</v>
      </c>
      <c r="B102" s="13" t="s">
        <v>51</v>
      </c>
      <c r="C102" s="13" t="s">
        <v>57</v>
      </c>
      <c r="D102" s="11">
        <v>11</v>
      </c>
      <c r="E102" s="12"/>
      <c r="F102" s="12"/>
      <c r="G102" s="12"/>
      <c r="H102" s="12"/>
      <c r="I102" s="12"/>
      <c r="J102" s="12"/>
      <c r="K102" s="12"/>
      <c r="L102" s="12"/>
      <c r="M102" s="13" t="s">
        <v>173</v>
      </c>
      <c r="N102" s="1" t="s">
        <v>174</v>
      </c>
      <c r="O102" s="1" t="s">
        <v>51</v>
      </c>
      <c r="P102" s="1" t="s">
        <v>51</v>
      </c>
      <c r="Q102" s="1" t="s">
        <v>166</v>
      </c>
      <c r="R102" s="1" t="s">
        <v>60</v>
      </c>
      <c r="S102" s="1" t="s">
        <v>61</v>
      </c>
      <c r="T102" s="1" t="s">
        <v>61</v>
      </c>
      <c r="AR102" s="1" t="s">
        <v>51</v>
      </c>
      <c r="AS102" s="1" t="s">
        <v>51</v>
      </c>
      <c r="AU102" s="1" t="s">
        <v>175</v>
      </c>
      <c r="AV102">
        <v>689</v>
      </c>
    </row>
    <row r="103" spans="1:48" ht="30" customHeight="1" x14ac:dyDescent="0.3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166</v>
      </c>
    </row>
    <row r="104" spans="1:48" ht="30" customHeight="1" x14ac:dyDescent="0.3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166</v>
      </c>
    </row>
    <row r="105" spans="1:48" ht="30" customHeight="1" x14ac:dyDescent="0.3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166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166</v>
      </c>
    </row>
    <row r="107" spans="1:48" ht="30" customHeight="1" x14ac:dyDescent="0.3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166</v>
      </c>
    </row>
    <row r="108" spans="1:48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166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166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166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166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166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166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166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166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166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166</v>
      </c>
    </row>
    <row r="118" spans="1:48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166</v>
      </c>
    </row>
    <row r="119" spans="1:48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166</v>
      </c>
    </row>
    <row r="120" spans="1:48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166</v>
      </c>
    </row>
    <row r="121" spans="1:48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166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166</v>
      </c>
    </row>
    <row r="123" spans="1:48" ht="30" customHeight="1" x14ac:dyDescent="0.3">
      <c r="A123" s="13" t="s">
        <v>79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N123" t="s">
        <v>80</v>
      </c>
    </row>
    <row r="124" spans="1:48" ht="30" customHeight="1" x14ac:dyDescent="0.3">
      <c r="A124" s="13" t="s">
        <v>176</v>
      </c>
      <c r="B124" s="13" t="s">
        <v>51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177</v>
      </c>
    </row>
    <row r="125" spans="1:48" ht="30" customHeight="1" x14ac:dyDescent="0.3">
      <c r="A125" s="13" t="s">
        <v>178</v>
      </c>
      <c r="B125" s="13" t="s">
        <v>179</v>
      </c>
      <c r="C125" s="13" t="s">
        <v>180</v>
      </c>
      <c r="D125" s="11">
        <v>1</v>
      </c>
      <c r="E125" s="12"/>
      <c r="F125" s="12"/>
      <c r="G125" s="12"/>
      <c r="H125" s="12"/>
      <c r="I125" s="12"/>
      <c r="J125" s="12"/>
      <c r="K125" s="12"/>
      <c r="L125" s="12"/>
      <c r="M125" s="13" t="s">
        <v>181</v>
      </c>
      <c r="N125" s="1" t="s">
        <v>182</v>
      </c>
      <c r="O125" s="1" t="s">
        <v>51</v>
      </c>
      <c r="P125" s="1" t="s">
        <v>51</v>
      </c>
      <c r="Q125" s="1" t="s">
        <v>177</v>
      </c>
      <c r="R125" s="1" t="s">
        <v>60</v>
      </c>
      <c r="S125" s="1" t="s">
        <v>61</v>
      </c>
      <c r="T125" s="1" t="s">
        <v>61</v>
      </c>
      <c r="AR125" s="1" t="s">
        <v>51</v>
      </c>
      <c r="AS125" s="1" t="s">
        <v>51</v>
      </c>
      <c r="AU125" s="1" t="s">
        <v>183</v>
      </c>
      <c r="AV125">
        <v>404</v>
      </c>
    </row>
    <row r="126" spans="1:48" ht="30" customHeight="1" x14ac:dyDescent="0.3">
      <c r="A126" s="13" t="s">
        <v>184</v>
      </c>
      <c r="B126" s="13" t="s">
        <v>185</v>
      </c>
      <c r="C126" s="13" t="s">
        <v>186</v>
      </c>
      <c r="D126" s="11">
        <v>6</v>
      </c>
      <c r="E126" s="12"/>
      <c r="F126" s="12"/>
      <c r="G126" s="12"/>
      <c r="H126" s="12"/>
      <c r="I126" s="12"/>
      <c r="J126" s="12"/>
      <c r="K126" s="12"/>
      <c r="L126" s="12"/>
      <c r="M126" s="13" t="s">
        <v>51</v>
      </c>
      <c r="N126" s="1" t="s">
        <v>187</v>
      </c>
      <c r="O126" s="1" t="s">
        <v>51</v>
      </c>
      <c r="P126" s="1" t="s">
        <v>51</v>
      </c>
      <c r="Q126" s="1" t="s">
        <v>177</v>
      </c>
      <c r="R126" s="1" t="s">
        <v>61</v>
      </c>
      <c r="S126" s="1" t="s">
        <v>61</v>
      </c>
      <c r="T126" s="1" t="s">
        <v>60</v>
      </c>
      <c r="AR126" s="1" t="s">
        <v>51</v>
      </c>
      <c r="AS126" s="1" t="s">
        <v>51</v>
      </c>
      <c r="AU126" s="1" t="s">
        <v>188</v>
      </c>
      <c r="AV126">
        <v>424</v>
      </c>
    </row>
    <row r="127" spans="1:48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177</v>
      </c>
    </row>
    <row r="128" spans="1:48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177</v>
      </c>
    </row>
    <row r="129" spans="1:17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177</v>
      </c>
    </row>
    <row r="130" spans="1:17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177</v>
      </c>
    </row>
    <row r="131" spans="1:17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177</v>
      </c>
    </row>
    <row r="132" spans="1:17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177</v>
      </c>
    </row>
    <row r="133" spans="1:17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177</v>
      </c>
    </row>
    <row r="134" spans="1:17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177</v>
      </c>
    </row>
    <row r="135" spans="1:17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177</v>
      </c>
    </row>
    <row r="136" spans="1:17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177</v>
      </c>
    </row>
    <row r="137" spans="1:17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177</v>
      </c>
    </row>
    <row r="138" spans="1:17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177</v>
      </c>
    </row>
    <row r="139" spans="1:17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177</v>
      </c>
    </row>
    <row r="140" spans="1:17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177</v>
      </c>
    </row>
    <row r="141" spans="1:17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177</v>
      </c>
    </row>
    <row r="142" spans="1:17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177</v>
      </c>
    </row>
    <row r="143" spans="1:17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177</v>
      </c>
    </row>
    <row r="144" spans="1:17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177</v>
      </c>
    </row>
    <row r="145" spans="1:48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177</v>
      </c>
    </row>
    <row r="146" spans="1:48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177</v>
      </c>
    </row>
    <row r="147" spans="1:48" ht="30" customHeight="1" x14ac:dyDescent="0.3">
      <c r="A147" s="13" t="s">
        <v>79</v>
      </c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N147" t="s">
        <v>80</v>
      </c>
    </row>
    <row r="148" spans="1:48" ht="30" customHeight="1" x14ac:dyDescent="0.3">
      <c r="A148" s="13" t="s">
        <v>189</v>
      </c>
      <c r="B148" s="13" t="s">
        <v>51</v>
      </c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190</v>
      </c>
    </row>
    <row r="149" spans="1:48" ht="30" customHeight="1" x14ac:dyDescent="0.3">
      <c r="A149" s="13" t="s">
        <v>191</v>
      </c>
      <c r="B149" s="13" t="s">
        <v>192</v>
      </c>
      <c r="C149" s="13" t="s">
        <v>126</v>
      </c>
      <c r="D149" s="11">
        <v>97</v>
      </c>
      <c r="E149" s="12"/>
      <c r="F149" s="12"/>
      <c r="G149" s="12"/>
      <c r="H149" s="12"/>
      <c r="I149" s="12"/>
      <c r="J149" s="12"/>
      <c r="K149" s="12"/>
      <c r="L149" s="12"/>
      <c r="M149" s="13" t="s">
        <v>193</v>
      </c>
      <c r="N149" s="1" t="s">
        <v>194</v>
      </c>
      <c r="O149" s="1" t="s">
        <v>51</v>
      </c>
      <c r="P149" s="1" t="s">
        <v>51</v>
      </c>
      <c r="Q149" s="1" t="s">
        <v>190</v>
      </c>
      <c r="R149" s="1" t="s">
        <v>60</v>
      </c>
      <c r="S149" s="1" t="s">
        <v>61</v>
      </c>
      <c r="T149" s="1" t="s">
        <v>61</v>
      </c>
      <c r="AR149" s="1" t="s">
        <v>51</v>
      </c>
      <c r="AS149" s="1" t="s">
        <v>51</v>
      </c>
      <c r="AU149" s="1" t="s">
        <v>195</v>
      </c>
      <c r="AV149">
        <v>453</v>
      </c>
    </row>
    <row r="150" spans="1:48" ht="30" customHeight="1" x14ac:dyDescent="0.3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190</v>
      </c>
    </row>
    <row r="151" spans="1:48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190</v>
      </c>
    </row>
    <row r="152" spans="1:48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190</v>
      </c>
    </row>
    <row r="153" spans="1:48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190</v>
      </c>
    </row>
    <row r="154" spans="1:48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190</v>
      </c>
    </row>
    <row r="155" spans="1:48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190</v>
      </c>
    </row>
    <row r="156" spans="1:48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190</v>
      </c>
    </row>
    <row r="157" spans="1:48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190</v>
      </c>
    </row>
    <row r="158" spans="1:48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190</v>
      </c>
    </row>
    <row r="159" spans="1:48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190</v>
      </c>
    </row>
    <row r="160" spans="1:48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190</v>
      </c>
    </row>
    <row r="161" spans="1:48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190</v>
      </c>
    </row>
    <row r="162" spans="1:48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190</v>
      </c>
    </row>
    <row r="163" spans="1:48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190</v>
      </c>
    </row>
    <row r="164" spans="1:48" ht="30" customHeight="1" x14ac:dyDescent="0.3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190</v>
      </c>
    </row>
    <row r="165" spans="1:48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190</v>
      </c>
    </row>
    <row r="166" spans="1:48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190</v>
      </c>
    </row>
    <row r="167" spans="1:48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190</v>
      </c>
    </row>
    <row r="168" spans="1:48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190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190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190</v>
      </c>
    </row>
    <row r="171" spans="1:48" ht="30" customHeight="1" x14ac:dyDescent="0.3">
      <c r="A171" s="13" t="s">
        <v>79</v>
      </c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N171" t="s">
        <v>80</v>
      </c>
    </row>
    <row r="172" spans="1:48" ht="30" customHeight="1" x14ac:dyDescent="0.3">
      <c r="A172" s="13" t="s">
        <v>196</v>
      </c>
      <c r="B172" s="13" t="s">
        <v>51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197</v>
      </c>
    </row>
    <row r="173" spans="1:48" ht="30" customHeight="1" x14ac:dyDescent="0.3">
      <c r="A173" s="13" t="s">
        <v>198</v>
      </c>
      <c r="B173" s="13" t="s">
        <v>51</v>
      </c>
      <c r="C173" s="13" t="s">
        <v>57</v>
      </c>
      <c r="D173" s="11">
        <v>33</v>
      </c>
      <c r="E173" s="12"/>
      <c r="F173" s="12"/>
      <c r="G173" s="12"/>
      <c r="H173" s="12"/>
      <c r="I173" s="12"/>
      <c r="J173" s="12"/>
      <c r="K173" s="12"/>
      <c r="L173" s="12"/>
      <c r="M173" s="13" t="s">
        <v>199</v>
      </c>
      <c r="N173" s="1" t="s">
        <v>200</v>
      </c>
      <c r="O173" s="1" t="s">
        <v>51</v>
      </c>
      <c r="P173" s="1" t="s">
        <v>51</v>
      </c>
      <c r="Q173" s="1" t="s">
        <v>197</v>
      </c>
      <c r="R173" s="1" t="s">
        <v>60</v>
      </c>
      <c r="S173" s="1" t="s">
        <v>61</v>
      </c>
      <c r="T173" s="1" t="s">
        <v>61</v>
      </c>
      <c r="AR173" s="1" t="s">
        <v>51</v>
      </c>
      <c r="AS173" s="1" t="s">
        <v>51</v>
      </c>
      <c r="AU173" s="1" t="s">
        <v>201</v>
      </c>
      <c r="AV173">
        <v>455</v>
      </c>
    </row>
    <row r="174" spans="1:48" ht="30" customHeight="1" x14ac:dyDescent="0.3">
      <c r="A174" s="13" t="s">
        <v>202</v>
      </c>
      <c r="B174" s="13" t="s">
        <v>203</v>
      </c>
      <c r="C174" s="13" t="s">
        <v>126</v>
      </c>
      <c r="D174" s="11">
        <v>55</v>
      </c>
      <c r="E174" s="12"/>
      <c r="F174" s="12"/>
      <c r="G174" s="12"/>
      <c r="H174" s="12"/>
      <c r="I174" s="12"/>
      <c r="J174" s="12"/>
      <c r="K174" s="12"/>
      <c r="L174" s="12"/>
      <c r="M174" s="13" t="s">
        <v>204</v>
      </c>
      <c r="N174" s="1" t="s">
        <v>205</v>
      </c>
      <c r="O174" s="1" t="s">
        <v>51</v>
      </c>
      <c r="P174" s="1" t="s">
        <v>51</v>
      </c>
      <c r="Q174" s="1" t="s">
        <v>197</v>
      </c>
      <c r="R174" s="1" t="s">
        <v>60</v>
      </c>
      <c r="S174" s="1" t="s">
        <v>61</v>
      </c>
      <c r="T174" s="1" t="s">
        <v>61</v>
      </c>
      <c r="AR174" s="1" t="s">
        <v>51</v>
      </c>
      <c r="AS174" s="1" t="s">
        <v>51</v>
      </c>
      <c r="AU174" s="1" t="s">
        <v>206</v>
      </c>
      <c r="AV174">
        <v>456</v>
      </c>
    </row>
    <row r="175" spans="1:48" ht="30" customHeight="1" x14ac:dyDescent="0.3">
      <c r="A175" s="13" t="s">
        <v>207</v>
      </c>
      <c r="B175" s="13" t="s">
        <v>208</v>
      </c>
      <c r="C175" s="13" t="s">
        <v>209</v>
      </c>
      <c r="D175" s="11">
        <v>3</v>
      </c>
      <c r="E175" s="12"/>
      <c r="F175" s="12"/>
      <c r="G175" s="12"/>
      <c r="H175" s="12"/>
      <c r="I175" s="12"/>
      <c r="J175" s="12"/>
      <c r="K175" s="12"/>
      <c r="L175" s="12"/>
      <c r="M175" s="13" t="s">
        <v>210</v>
      </c>
      <c r="N175" s="1" t="s">
        <v>211</v>
      </c>
      <c r="O175" s="1" t="s">
        <v>51</v>
      </c>
      <c r="P175" s="1" t="s">
        <v>51</v>
      </c>
      <c r="Q175" s="1" t="s">
        <v>197</v>
      </c>
      <c r="R175" s="1" t="s">
        <v>60</v>
      </c>
      <c r="S175" s="1" t="s">
        <v>61</v>
      </c>
      <c r="T175" s="1" t="s">
        <v>61</v>
      </c>
      <c r="AR175" s="1" t="s">
        <v>51</v>
      </c>
      <c r="AS175" s="1" t="s">
        <v>51</v>
      </c>
      <c r="AU175" s="1" t="s">
        <v>212</v>
      </c>
      <c r="AV175">
        <v>457</v>
      </c>
    </row>
    <row r="176" spans="1:48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197</v>
      </c>
    </row>
    <row r="177" spans="1:17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197</v>
      </c>
    </row>
    <row r="178" spans="1:17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197</v>
      </c>
    </row>
    <row r="179" spans="1:17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197</v>
      </c>
    </row>
    <row r="180" spans="1:17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197</v>
      </c>
    </row>
    <row r="181" spans="1:17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197</v>
      </c>
    </row>
    <row r="182" spans="1:17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197</v>
      </c>
    </row>
    <row r="183" spans="1:17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197</v>
      </c>
    </row>
    <row r="184" spans="1:17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197</v>
      </c>
    </row>
    <row r="185" spans="1:17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197</v>
      </c>
    </row>
    <row r="186" spans="1:17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197</v>
      </c>
    </row>
    <row r="187" spans="1:17" ht="30" customHeight="1" x14ac:dyDescent="0.3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197</v>
      </c>
    </row>
    <row r="188" spans="1:17" ht="30" customHeight="1" x14ac:dyDescent="0.3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197</v>
      </c>
    </row>
    <row r="189" spans="1:17" ht="30" customHeight="1" x14ac:dyDescent="0.3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197</v>
      </c>
    </row>
    <row r="190" spans="1:17" ht="30" customHeight="1" x14ac:dyDescent="0.3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197</v>
      </c>
    </row>
    <row r="191" spans="1:17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197</v>
      </c>
    </row>
    <row r="192" spans="1:17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197</v>
      </c>
    </row>
    <row r="193" spans="1:48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197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197</v>
      </c>
    </row>
    <row r="195" spans="1:48" ht="30" customHeight="1" x14ac:dyDescent="0.3">
      <c r="A195" s="13" t="s">
        <v>79</v>
      </c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N195" t="s">
        <v>80</v>
      </c>
    </row>
    <row r="196" spans="1:48" ht="30" customHeight="1" x14ac:dyDescent="0.3">
      <c r="A196" s="13" t="s">
        <v>213</v>
      </c>
      <c r="B196" s="13" t="s">
        <v>51</v>
      </c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214</v>
      </c>
    </row>
    <row r="197" spans="1:48" ht="30" customHeight="1" x14ac:dyDescent="0.3">
      <c r="A197" s="13" t="s">
        <v>215</v>
      </c>
      <c r="B197" s="13" t="s">
        <v>216</v>
      </c>
      <c r="C197" s="13" t="s">
        <v>126</v>
      </c>
      <c r="D197" s="11">
        <v>13</v>
      </c>
      <c r="E197" s="12"/>
      <c r="F197" s="12"/>
      <c r="G197" s="12"/>
      <c r="H197" s="12"/>
      <c r="I197" s="12"/>
      <c r="J197" s="12"/>
      <c r="K197" s="12"/>
      <c r="L197" s="12"/>
      <c r="M197" s="13" t="s">
        <v>217</v>
      </c>
      <c r="N197" s="1" t="s">
        <v>218</v>
      </c>
      <c r="O197" s="1" t="s">
        <v>51</v>
      </c>
      <c r="P197" s="1" t="s">
        <v>51</v>
      </c>
      <c r="Q197" s="1" t="s">
        <v>214</v>
      </c>
      <c r="R197" s="1" t="s">
        <v>60</v>
      </c>
      <c r="S197" s="1" t="s">
        <v>61</v>
      </c>
      <c r="T197" s="1" t="s">
        <v>61</v>
      </c>
      <c r="AR197" s="1" t="s">
        <v>51</v>
      </c>
      <c r="AS197" s="1" t="s">
        <v>51</v>
      </c>
      <c r="AU197" s="1" t="s">
        <v>219</v>
      </c>
      <c r="AV197">
        <v>585</v>
      </c>
    </row>
    <row r="198" spans="1:48" ht="30" customHeight="1" x14ac:dyDescent="0.3">
      <c r="A198" s="13" t="s">
        <v>220</v>
      </c>
      <c r="B198" s="13" t="s">
        <v>221</v>
      </c>
      <c r="C198" s="13" t="s">
        <v>85</v>
      </c>
      <c r="D198" s="11">
        <v>16</v>
      </c>
      <c r="E198" s="12"/>
      <c r="F198" s="12"/>
      <c r="G198" s="12"/>
      <c r="H198" s="12"/>
      <c r="I198" s="12"/>
      <c r="J198" s="12"/>
      <c r="K198" s="12"/>
      <c r="L198" s="12"/>
      <c r="M198" s="13" t="s">
        <v>222</v>
      </c>
      <c r="N198" s="1" t="s">
        <v>223</v>
      </c>
      <c r="O198" s="1" t="s">
        <v>51</v>
      </c>
      <c r="P198" s="1" t="s">
        <v>51</v>
      </c>
      <c r="Q198" s="1" t="s">
        <v>214</v>
      </c>
      <c r="R198" s="1" t="s">
        <v>60</v>
      </c>
      <c r="S198" s="1" t="s">
        <v>61</v>
      </c>
      <c r="T198" s="1" t="s">
        <v>61</v>
      </c>
      <c r="AR198" s="1" t="s">
        <v>51</v>
      </c>
      <c r="AS198" s="1" t="s">
        <v>51</v>
      </c>
      <c r="AU198" s="1" t="s">
        <v>224</v>
      </c>
      <c r="AV198">
        <v>470</v>
      </c>
    </row>
    <row r="199" spans="1:48" ht="30" customHeight="1" x14ac:dyDescent="0.3">
      <c r="A199" s="13" t="s">
        <v>225</v>
      </c>
      <c r="B199" s="13" t="s">
        <v>226</v>
      </c>
      <c r="C199" s="13" t="s">
        <v>57</v>
      </c>
      <c r="D199" s="11">
        <v>17</v>
      </c>
      <c r="E199" s="12"/>
      <c r="F199" s="12"/>
      <c r="G199" s="12"/>
      <c r="H199" s="12"/>
      <c r="I199" s="12"/>
      <c r="J199" s="12"/>
      <c r="K199" s="12"/>
      <c r="L199" s="12"/>
      <c r="M199" s="13" t="s">
        <v>227</v>
      </c>
      <c r="N199" s="1" t="s">
        <v>228</v>
      </c>
      <c r="O199" s="1" t="s">
        <v>51</v>
      </c>
      <c r="P199" s="1" t="s">
        <v>51</v>
      </c>
      <c r="Q199" s="1" t="s">
        <v>214</v>
      </c>
      <c r="R199" s="1" t="s">
        <v>60</v>
      </c>
      <c r="S199" s="1" t="s">
        <v>61</v>
      </c>
      <c r="T199" s="1" t="s">
        <v>61</v>
      </c>
      <c r="AR199" s="1" t="s">
        <v>51</v>
      </c>
      <c r="AS199" s="1" t="s">
        <v>51</v>
      </c>
      <c r="AU199" s="1" t="s">
        <v>229</v>
      </c>
      <c r="AV199">
        <v>479</v>
      </c>
    </row>
    <row r="200" spans="1:48" ht="30" customHeight="1" x14ac:dyDescent="0.3">
      <c r="A200" s="13" t="s">
        <v>230</v>
      </c>
      <c r="B200" s="13" t="s">
        <v>51</v>
      </c>
      <c r="C200" s="13" t="s">
        <v>57</v>
      </c>
      <c r="D200" s="11">
        <v>37</v>
      </c>
      <c r="E200" s="12"/>
      <c r="F200" s="12"/>
      <c r="G200" s="12"/>
      <c r="H200" s="12"/>
      <c r="I200" s="12"/>
      <c r="J200" s="12"/>
      <c r="K200" s="12"/>
      <c r="L200" s="12"/>
      <c r="M200" s="13" t="s">
        <v>231</v>
      </c>
      <c r="N200" s="1" t="s">
        <v>232</v>
      </c>
      <c r="O200" s="1" t="s">
        <v>51</v>
      </c>
      <c r="P200" s="1" t="s">
        <v>51</v>
      </c>
      <c r="Q200" s="1" t="s">
        <v>214</v>
      </c>
      <c r="R200" s="1" t="s">
        <v>60</v>
      </c>
      <c r="S200" s="1" t="s">
        <v>61</v>
      </c>
      <c r="T200" s="1" t="s">
        <v>61</v>
      </c>
      <c r="AR200" s="1" t="s">
        <v>51</v>
      </c>
      <c r="AS200" s="1" t="s">
        <v>51</v>
      </c>
      <c r="AU200" s="1" t="s">
        <v>233</v>
      </c>
      <c r="AV200">
        <v>480</v>
      </c>
    </row>
    <row r="201" spans="1:48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214</v>
      </c>
    </row>
    <row r="202" spans="1:48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214</v>
      </c>
    </row>
    <row r="203" spans="1:48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214</v>
      </c>
    </row>
    <row r="204" spans="1:48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214</v>
      </c>
    </row>
    <row r="205" spans="1:48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214</v>
      </c>
    </row>
    <row r="206" spans="1:48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214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214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214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214</v>
      </c>
    </row>
    <row r="210" spans="1:48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214</v>
      </c>
    </row>
    <row r="211" spans="1:48" ht="30" customHeight="1" x14ac:dyDescent="0.3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214</v>
      </c>
    </row>
    <row r="212" spans="1:48" ht="30" customHeight="1" x14ac:dyDescent="0.3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214</v>
      </c>
    </row>
    <row r="213" spans="1:48" ht="30" customHeight="1" x14ac:dyDescent="0.3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214</v>
      </c>
    </row>
    <row r="214" spans="1:48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214</v>
      </c>
    </row>
    <row r="215" spans="1:48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214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214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214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214</v>
      </c>
    </row>
    <row r="219" spans="1:48" ht="30" customHeight="1" x14ac:dyDescent="0.3">
      <c r="A219" s="13" t="s">
        <v>79</v>
      </c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N219" t="s">
        <v>80</v>
      </c>
    </row>
    <row r="220" spans="1:48" ht="30" customHeight="1" x14ac:dyDescent="0.3">
      <c r="A220" s="13" t="s">
        <v>234</v>
      </c>
      <c r="B220" s="13" t="s">
        <v>51</v>
      </c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235</v>
      </c>
    </row>
    <row r="221" spans="1:48" ht="30" customHeight="1" x14ac:dyDescent="0.3">
      <c r="A221" s="13" t="s">
        <v>236</v>
      </c>
      <c r="B221" s="13" t="s">
        <v>237</v>
      </c>
      <c r="C221" s="13" t="s">
        <v>85</v>
      </c>
      <c r="D221" s="11">
        <v>1</v>
      </c>
      <c r="E221" s="12"/>
      <c r="F221" s="12"/>
      <c r="G221" s="12"/>
      <c r="H221" s="12"/>
      <c r="I221" s="12"/>
      <c r="J221" s="12"/>
      <c r="K221" s="12"/>
      <c r="L221" s="12"/>
      <c r="M221" s="13" t="s">
        <v>51</v>
      </c>
      <c r="N221" s="1" t="s">
        <v>238</v>
      </c>
      <c r="O221" s="1" t="s">
        <v>51</v>
      </c>
      <c r="P221" s="1" t="s">
        <v>51</v>
      </c>
      <c r="Q221" s="1" t="s">
        <v>235</v>
      </c>
      <c r="R221" s="1" t="s">
        <v>61</v>
      </c>
      <c r="S221" s="1" t="s">
        <v>61</v>
      </c>
      <c r="T221" s="1" t="s">
        <v>60</v>
      </c>
      <c r="AR221" s="1" t="s">
        <v>51</v>
      </c>
      <c r="AS221" s="1" t="s">
        <v>51</v>
      </c>
      <c r="AU221" s="1" t="s">
        <v>239</v>
      </c>
      <c r="AV221">
        <v>491</v>
      </c>
    </row>
    <row r="222" spans="1:48" ht="30" customHeight="1" x14ac:dyDescent="0.3">
      <c r="A222" s="13" t="s">
        <v>240</v>
      </c>
      <c r="B222" s="13" t="s">
        <v>241</v>
      </c>
      <c r="C222" s="13" t="s">
        <v>85</v>
      </c>
      <c r="D222" s="11">
        <v>5</v>
      </c>
      <c r="E222" s="12"/>
      <c r="F222" s="12"/>
      <c r="G222" s="12"/>
      <c r="H222" s="12"/>
      <c r="I222" s="12"/>
      <c r="J222" s="12"/>
      <c r="K222" s="12"/>
      <c r="L222" s="12"/>
      <c r="M222" s="13" t="s">
        <v>51</v>
      </c>
      <c r="N222" s="1" t="s">
        <v>242</v>
      </c>
      <c r="O222" s="1" t="s">
        <v>51</v>
      </c>
      <c r="P222" s="1" t="s">
        <v>51</v>
      </c>
      <c r="Q222" s="1" t="s">
        <v>235</v>
      </c>
      <c r="R222" s="1" t="s">
        <v>61</v>
      </c>
      <c r="S222" s="1" t="s">
        <v>61</v>
      </c>
      <c r="T222" s="1" t="s">
        <v>60</v>
      </c>
      <c r="AR222" s="1" t="s">
        <v>51</v>
      </c>
      <c r="AS222" s="1" t="s">
        <v>51</v>
      </c>
      <c r="AU222" s="1" t="s">
        <v>243</v>
      </c>
      <c r="AV222">
        <v>586</v>
      </c>
    </row>
    <row r="223" spans="1:48" ht="30" customHeight="1" x14ac:dyDescent="0.3">
      <c r="A223" s="13" t="s">
        <v>244</v>
      </c>
      <c r="B223" s="13" t="s">
        <v>245</v>
      </c>
      <c r="C223" s="13" t="s">
        <v>85</v>
      </c>
      <c r="D223" s="11">
        <v>17</v>
      </c>
      <c r="E223" s="12"/>
      <c r="F223" s="12"/>
      <c r="G223" s="12"/>
      <c r="H223" s="12"/>
      <c r="I223" s="12"/>
      <c r="J223" s="12"/>
      <c r="K223" s="12"/>
      <c r="L223" s="12"/>
      <c r="M223" s="13" t="s">
        <v>51</v>
      </c>
      <c r="N223" s="1" t="s">
        <v>246</v>
      </c>
      <c r="O223" s="1" t="s">
        <v>51</v>
      </c>
      <c r="P223" s="1" t="s">
        <v>51</v>
      </c>
      <c r="Q223" s="1" t="s">
        <v>235</v>
      </c>
      <c r="R223" s="1" t="s">
        <v>61</v>
      </c>
      <c r="S223" s="1" t="s">
        <v>61</v>
      </c>
      <c r="T223" s="1" t="s">
        <v>60</v>
      </c>
      <c r="AR223" s="1" t="s">
        <v>51</v>
      </c>
      <c r="AS223" s="1" t="s">
        <v>51</v>
      </c>
      <c r="AU223" s="1" t="s">
        <v>247</v>
      </c>
      <c r="AV223">
        <v>587</v>
      </c>
    </row>
    <row r="224" spans="1:48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235</v>
      </c>
    </row>
    <row r="225" spans="1:17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235</v>
      </c>
    </row>
    <row r="226" spans="1:17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235</v>
      </c>
    </row>
    <row r="227" spans="1:17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235</v>
      </c>
    </row>
    <row r="228" spans="1:17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235</v>
      </c>
    </row>
    <row r="229" spans="1:17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235</v>
      </c>
    </row>
    <row r="230" spans="1:17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235</v>
      </c>
    </row>
    <row r="231" spans="1:17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235</v>
      </c>
    </row>
    <row r="232" spans="1:17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235</v>
      </c>
    </row>
    <row r="233" spans="1:17" ht="30" customHeight="1" x14ac:dyDescent="0.3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235</v>
      </c>
    </row>
    <row r="234" spans="1:17" ht="30" customHeight="1" x14ac:dyDescent="0.3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235</v>
      </c>
    </row>
    <row r="235" spans="1:17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235</v>
      </c>
    </row>
    <row r="236" spans="1:17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235</v>
      </c>
    </row>
    <row r="237" spans="1:17" ht="30" customHeight="1" x14ac:dyDescent="0.3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 t="s">
        <v>235</v>
      </c>
    </row>
    <row r="238" spans="1:17" ht="30" customHeight="1" x14ac:dyDescent="0.3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235</v>
      </c>
    </row>
    <row r="239" spans="1:17" ht="30" customHeight="1" x14ac:dyDescent="0.3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 t="s">
        <v>235</v>
      </c>
    </row>
    <row r="240" spans="1:17" ht="30" customHeight="1" x14ac:dyDescent="0.3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235</v>
      </c>
    </row>
    <row r="241" spans="1:48" ht="30" customHeight="1" x14ac:dyDescent="0.3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235</v>
      </c>
    </row>
    <row r="242" spans="1:48" ht="30" customHeight="1" x14ac:dyDescent="0.3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235</v>
      </c>
    </row>
    <row r="243" spans="1:48" ht="30" customHeight="1" x14ac:dyDescent="0.3">
      <c r="A243" s="13" t="s">
        <v>79</v>
      </c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  <c r="N243" t="s">
        <v>80</v>
      </c>
    </row>
    <row r="244" spans="1:48" ht="30" customHeight="1" x14ac:dyDescent="0.3">
      <c r="A244" s="13" t="s">
        <v>248</v>
      </c>
      <c r="B244" s="13" t="s">
        <v>51</v>
      </c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249</v>
      </c>
    </row>
    <row r="245" spans="1:48" ht="30" customHeight="1" x14ac:dyDescent="0.3">
      <c r="A245" s="13" t="s">
        <v>251</v>
      </c>
      <c r="B245" s="13" t="s">
        <v>51</v>
      </c>
      <c r="C245" s="13" t="s">
        <v>51</v>
      </c>
      <c r="D245" s="11"/>
      <c r="E245" s="12"/>
      <c r="F245" s="12"/>
      <c r="G245" s="12"/>
      <c r="H245" s="12"/>
      <c r="I245" s="12"/>
      <c r="J245" s="12"/>
      <c r="K245" s="12"/>
      <c r="L245" s="12"/>
      <c r="M245" s="13" t="s">
        <v>51</v>
      </c>
      <c r="N245" s="1" t="s">
        <v>51</v>
      </c>
      <c r="O245" s="1" t="s">
        <v>51</v>
      </c>
      <c r="P245" s="1" t="s">
        <v>51</v>
      </c>
      <c r="Q245" s="1" t="s">
        <v>249</v>
      </c>
      <c r="R245" s="1" t="s">
        <v>61</v>
      </c>
      <c r="S245" s="1" t="s">
        <v>61</v>
      </c>
      <c r="T245" s="1" t="s">
        <v>61</v>
      </c>
      <c r="AR245" s="1" t="s">
        <v>51</v>
      </c>
      <c r="AS245" s="1" t="s">
        <v>51</v>
      </c>
      <c r="AU245" s="1" t="s">
        <v>249</v>
      </c>
      <c r="AV245">
        <v>495</v>
      </c>
    </row>
    <row r="246" spans="1:48" ht="30" customHeight="1" x14ac:dyDescent="0.3">
      <c r="A246" s="13" t="s">
        <v>252</v>
      </c>
      <c r="B246" s="13" t="s">
        <v>253</v>
      </c>
      <c r="C246" s="13" t="s">
        <v>254</v>
      </c>
      <c r="D246" s="11">
        <v>1</v>
      </c>
      <c r="E246" s="12"/>
      <c r="F246" s="12"/>
      <c r="G246" s="12"/>
      <c r="H246" s="12"/>
      <c r="I246" s="12"/>
      <c r="J246" s="12"/>
      <c r="K246" s="12"/>
      <c r="L246" s="12"/>
      <c r="M246" s="13" t="s">
        <v>255</v>
      </c>
      <c r="N246" s="1" t="s">
        <v>256</v>
      </c>
      <c r="O246" s="1" t="s">
        <v>51</v>
      </c>
      <c r="P246" s="1" t="s">
        <v>51</v>
      </c>
      <c r="Q246" s="1" t="s">
        <v>249</v>
      </c>
      <c r="R246" s="1" t="s">
        <v>60</v>
      </c>
      <c r="S246" s="1" t="s">
        <v>61</v>
      </c>
      <c r="T246" s="1" t="s">
        <v>61</v>
      </c>
      <c r="X246">
        <v>1</v>
      </c>
      <c r="Y246">
        <v>2</v>
      </c>
      <c r="Z246">
        <v>3</v>
      </c>
      <c r="AA246">
        <v>4</v>
      </c>
      <c r="AR246" s="1" t="s">
        <v>51</v>
      </c>
      <c r="AS246" s="1" t="s">
        <v>51</v>
      </c>
      <c r="AU246" s="1" t="s">
        <v>257</v>
      </c>
      <c r="AV246">
        <v>496</v>
      </c>
    </row>
    <row r="247" spans="1:48" ht="30" customHeight="1" x14ac:dyDescent="0.3">
      <c r="A247" s="13" t="s">
        <v>252</v>
      </c>
      <c r="B247" s="13" t="s">
        <v>258</v>
      </c>
      <c r="C247" s="13" t="s">
        <v>259</v>
      </c>
      <c r="D247" s="11">
        <v>1</v>
      </c>
      <c r="E247" s="12"/>
      <c r="F247" s="12"/>
      <c r="G247" s="12"/>
      <c r="H247" s="12"/>
      <c r="I247" s="12"/>
      <c r="J247" s="12"/>
      <c r="K247" s="12"/>
      <c r="L247" s="12"/>
      <c r="M247" s="13" t="s">
        <v>260</v>
      </c>
      <c r="N247" s="1" t="s">
        <v>261</v>
      </c>
      <c r="O247" s="1" t="s">
        <v>51</v>
      </c>
      <c r="P247" s="1" t="s">
        <v>51</v>
      </c>
      <c r="Q247" s="1" t="s">
        <v>249</v>
      </c>
      <c r="R247" s="1" t="s">
        <v>60</v>
      </c>
      <c r="S247" s="1" t="s">
        <v>61</v>
      </c>
      <c r="T247" s="1" t="s">
        <v>61</v>
      </c>
      <c r="X247">
        <v>1</v>
      </c>
      <c r="Y247">
        <v>2</v>
      </c>
      <c r="Z247">
        <v>3</v>
      </c>
      <c r="AA247">
        <v>4</v>
      </c>
      <c r="AR247" s="1" t="s">
        <v>51</v>
      </c>
      <c r="AS247" s="1" t="s">
        <v>51</v>
      </c>
      <c r="AU247" s="1" t="s">
        <v>262</v>
      </c>
      <c r="AV247">
        <v>497</v>
      </c>
    </row>
    <row r="248" spans="1:48" ht="30" customHeight="1" x14ac:dyDescent="0.3">
      <c r="A248" s="13" t="s">
        <v>252</v>
      </c>
      <c r="B248" s="13" t="s">
        <v>263</v>
      </c>
      <c r="C248" s="13" t="s">
        <v>254</v>
      </c>
      <c r="D248" s="11">
        <v>1</v>
      </c>
      <c r="E248" s="12"/>
      <c r="F248" s="12"/>
      <c r="G248" s="12"/>
      <c r="H248" s="12"/>
      <c r="I248" s="12"/>
      <c r="J248" s="12"/>
      <c r="K248" s="12"/>
      <c r="L248" s="12"/>
      <c r="M248" s="13" t="s">
        <v>264</v>
      </c>
      <c r="N248" s="1" t="s">
        <v>265</v>
      </c>
      <c r="O248" s="1" t="s">
        <v>51</v>
      </c>
      <c r="P248" s="1" t="s">
        <v>51</v>
      </c>
      <c r="Q248" s="1" t="s">
        <v>249</v>
      </c>
      <c r="R248" s="1" t="s">
        <v>60</v>
      </c>
      <c r="S248" s="1" t="s">
        <v>61</v>
      </c>
      <c r="T248" s="1" t="s">
        <v>61</v>
      </c>
      <c r="X248">
        <v>1</v>
      </c>
      <c r="Y248">
        <v>2</v>
      </c>
      <c r="Z248">
        <v>3</v>
      </c>
      <c r="AA248">
        <v>4</v>
      </c>
      <c r="AR248" s="1" t="s">
        <v>51</v>
      </c>
      <c r="AS248" s="1" t="s">
        <v>51</v>
      </c>
      <c r="AU248" s="1" t="s">
        <v>266</v>
      </c>
      <c r="AV248">
        <v>498</v>
      </c>
    </row>
    <row r="249" spans="1:48" ht="30" customHeight="1" x14ac:dyDescent="0.3">
      <c r="A249" s="13" t="s">
        <v>252</v>
      </c>
      <c r="B249" s="13" t="s">
        <v>267</v>
      </c>
      <c r="C249" s="13" t="s">
        <v>259</v>
      </c>
      <c r="D249" s="11">
        <v>1</v>
      </c>
      <c r="E249" s="12"/>
      <c r="F249" s="12"/>
      <c r="G249" s="12"/>
      <c r="H249" s="12"/>
      <c r="I249" s="12"/>
      <c r="J249" s="12"/>
      <c r="K249" s="12"/>
      <c r="L249" s="12"/>
      <c r="M249" s="13" t="s">
        <v>268</v>
      </c>
      <c r="N249" s="1" t="s">
        <v>269</v>
      </c>
      <c r="O249" s="1" t="s">
        <v>51</v>
      </c>
      <c r="P249" s="1" t="s">
        <v>51</v>
      </c>
      <c r="Q249" s="1" t="s">
        <v>249</v>
      </c>
      <c r="R249" s="1" t="s">
        <v>60</v>
      </c>
      <c r="S249" s="1" t="s">
        <v>61</v>
      </c>
      <c r="T249" s="1" t="s">
        <v>61</v>
      </c>
      <c r="X249">
        <v>1</v>
      </c>
      <c r="Y249">
        <v>2</v>
      </c>
      <c r="Z249">
        <v>3</v>
      </c>
      <c r="AA249">
        <v>4</v>
      </c>
      <c r="AR249" s="1" t="s">
        <v>51</v>
      </c>
      <c r="AS249" s="1" t="s">
        <v>51</v>
      </c>
      <c r="AU249" s="1" t="s">
        <v>270</v>
      </c>
      <c r="AV249">
        <v>499</v>
      </c>
    </row>
    <row r="250" spans="1:48" ht="30" customHeight="1" x14ac:dyDescent="0.3">
      <c r="A250" s="13" t="s">
        <v>271</v>
      </c>
      <c r="B250" s="13" t="s">
        <v>272</v>
      </c>
      <c r="C250" s="13" t="s">
        <v>254</v>
      </c>
      <c r="D250" s="11">
        <v>1</v>
      </c>
      <c r="E250" s="12"/>
      <c r="F250" s="12"/>
      <c r="G250" s="12"/>
      <c r="H250" s="12"/>
      <c r="I250" s="12"/>
      <c r="J250" s="12"/>
      <c r="K250" s="12"/>
      <c r="L250" s="12"/>
      <c r="M250" s="13" t="s">
        <v>273</v>
      </c>
      <c r="N250" s="1" t="s">
        <v>274</v>
      </c>
      <c r="O250" s="1" t="s">
        <v>51</v>
      </c>
      <c r="P250" s="1" t="s">
        <v>51</v>
      </c>
      <c r="Q250" s="1" t="s">
        <v>249</v>
      </c>
      <c r="R250" s="1" t="s">
        <v>60</v>
      </c>
      <c r="S250" s="1" t="s">
        <v>61</v>
      </c>
      <c r="T250" s="1" t="s">
        <v>61</v>
      </c>
      <c r="X250">
        <v>1</v>
      </c>
      <c r="Y250">
        <v>2</v>
      </c>
      <c r="Z250">
        <v>3</v>
      </c>
      <c r="AA250">
        <v>4</v>
      </c>
      <c r="AR250" s="1" t="s">
        <v>51</v>
      </c>
      <c r="AS250" s="1" t="s">
        <v>51</v>
      </c>
      <c r="AU250" s="1" t="s">
        <v>275</v>
      </c>
      <c r="AV250">
        <v>506</v>
      </c>
    </row>
    <row r="251" spans="1:48" ht="30" customHeight="1" x14ac:dyDescent="0.3">
      <c r="A251" s="13" t="s">
        <v>271</v>
      </c>
      <c r="B251" s="13" t="s">
        <v>276</v>
      </c>
      <c r="C251" s="13" t="s">
        <v>254</v>
      </c>
      <c r="D251" s="11">
        <v>1</v>
      </c>
      <c r="E251" s="12"/>
      <c r="F251" s="12"/>
      <c r="G251" s="12"/>
      <c r="H251" s="12"/>
      <c r="I251" s="12"/>
      <c r="J251" s="12"/>
      <c r="K251" s="12"/>
      <c r="L251" s="12"/>
      <c r="M251" s="13" t="s">
        <v>277</v>
      </c>
      <c r="N251" s="1" t="s">
        <v>278</v>
      </c>
      <c r="O251" s="1" t="s">
        <v>51</v>
      </c>
      <c r="P251" s="1" t="s">
        <v>51</v>
      </c>
      <c r="Q251" s="1" t="s">
        <v>249</v>
      </c>
      <c r="R251" s="1" t="s">
        <v>60</v>
      </c>
      <c r="S251" s="1" t="s">
        <v>61</v>
      </c>
      <c r="T251" s="1" t="s">
        <v>61</v>
      </c>
      <c r="X251">
        <v>1</v>
      </c>
      <c r="Y251">
        <v>2</v>
      </c>
      <c r="Z251">
        <v>3</v>
      </c>
      <c r="AA251">
        <v>4</v>
      </c>
      <c r="AR251" s="1" t="s">
        <v>51</v>
      </c>
      <c r="AS251" s="1" t="s">
        <v>51</v>
      </c>
      <c r="AU251" s="1" t="s">
        <v>279</v>
      </c>
      <c r="AV251">
        <v>507</v>
      </c>
    </row>
    <row r="252" spans="1:48" ht="30" customHeight="1" x14ac:dyDescent="0.3">
      <c r="A252" s="13" t="s">
        <v>271</v>
      </c>
      <c r="B252" s="13" t="s">
        <v>263</v>
      </c>
      <c r="C252" s="13" t="s">
        <v>254</v>
      </c>
      <c r="D252" s="11">
        <v>1</v>
      </c>
      <c r="E252" s="12"/>
      <c r="F252" s="12"/>
      <c r="G252" s="12"/>
      <c r="H252" s="12"/>
      <c r="I252" s="12"/>
      <c r="J252" s="12"/>
      <c r="K252" s="12"/>
      <c r="L252" s="12"/>
      <c r="M252" s="13" t="s">
        <v>280</v>
      </c>
      <c r="N252" s="1" t="s">
        <v>281</v>
      </c>
      <c r="O252" s="1" t="s">
        <v>51</v>
      </c>
      <c r="P252" s="1" t="s">
        <v>51</v>
      </c>
      <c r="Q252" s="1" t="s">
        <v>249</v>
      </c>
      <c r="R252" s="1" t="s">
        <v>60</v>
      </c>
      <c r="S252" s="1" t="s">
        <v>61</v>
      </c>
      <c r="T252" s="1" t="s">
        <v>61</v>
      </c>
      <c r="X252">
        <v>1</v>
      </c>
      <c r="Y252">
        <v>2</v>
      </c>
      <c r="Z252">
        <v>3</v>
      </c>
      <c r="AA252">
        <v>4</v>
      </c>
      <c r="AR252" s="1" t="s">
        <v>51</v>
      </c>
      <c r="AS252" s="1" t="s">
        <v>51</v>
      </c>
      <c r="AU252" s="1" t="s">
        <v>282</v>
      </c>
      <c r="AV252">
        <v>508</v>
      </c>
    </row>
    <row r="253" spans="1:48" ht="30" customHeight="1" x14ac:dyDescent="0.3">
      <c r="A253" s="13" t="s">
        <v>271</v>
      </c>
      <c r="B253" s="13" t="s">
        <v>283</v>
      </c>
      <c r="C253" s="13" t="s">
        <v>254</v>
      </c>
      <c r="D253" s="11">
        <v>1</v>
      </c>
      <c r="E253" s="12"/>
      <c r="F253" s="12"/>
      <c r="G253" s="12"/>
      <c r="H253" s="12"/>
      <c r="I253" s="12"/>
      <c r="J253" s="12"/>
      <c r="K253" s="12"/>
      <c r="L253" s="12"/>
      <c r="M253" s="13" t="s">
        <v>284</v>
      </c>
      <c r="N253" s="1" t="s">
        <v>285</v>
      </c>
      <c r="O253" s="1" t="s">
        <v>51</v>
      </c>
      <c r="P253" s="1" t="s">
        <v>51</v>
      </c>
      <c r="Q253" s="1" t="s">
        <v>249</v>
      </c>
      <c r="R253" s="1" t="s">
        <v>60</v>
      </c>
      <c r="S253" s="1" t="s">
        <v>61</v>
      </c>
      <c r="T253" s="1" t="s">
        <v>61</v>
      </c>
      <c r="X253">
        <v>1</v>
      </c>
      <c r="Y253">
        <v>2</v>
      </c>
      <c r="Z253">
        <v>3</v>
      </c>
      <c r="AA253">
        <v>4</v>
      </c>
      <c r="AR253" s="1" t="s">
        <v>51</v>
      </c>
      <c r="AS253" s="1" t="s">
        <v>51</v>
      </c>
      <c r="AU253" s="1" t="s">
        <v>286</v>
      </c>
      <c r="AV253">
        <v>509</v>
      </c>
    </row>
    <row r="254" spans="1:48" ht="30" customHeight="1" x14ac:dyDescent="0.3">
      <c r="A254" s="13" t="s">
        <v>271</v>
      </c>
      <c r="B254" s="13" t="s">
        <v>287</v>
      </c>
      <c r="C254" s="13" t="s">
        <v>254</v>
      </c>
      <c r="D254" s="11">
        <v>1</v>
      </c>
      <c r="E254" s="12"/>
      <c r="F254" s="12"/>
      <c r="G254" s="12"/>
      <c r="H254" s="12"/>
      <c r="I254" s="12"/>
      <c r="J254" s="12"/>
      <c r="K254" s="12"/>
      <c r="L254" s="12"/>
      <c r="M254" s="13" t="s">
        <v>288</v>
      </c>
      <c r="N254" s="1" t="s">
        <v>289</v>
      </c>
      <c r="O254" s="1" t="s">
        <v>51</v>
      </c>
      <c r="P254" s="1" t="s">
        <v>51</v>
      </c>
      <c r="Q254" s="1" t="s">
        <v>249</v>
      </c>
      <c r="R254" s="1" t="s">
        <v>60</v>
      </c>
      <c r="S254" s="1" t="s">
        <v>61</v>
      </c>
      <c r="T254" s="1" t="s">
        <v>61</v>
      </c>
      <c r="X254">
        <v>1</v>
      </c>
      <c r="Y254">
        <v>2</v>
      </c>
      <c r="Z254">
        <v>3</v>
      </c>
      <c r="AA254">
        <v>4</v>
      </c>
      <c r="AR254" s="1" t="s">
        <v>51</v>
      </c>
      <c r="AS254" s="1" t="s">
        <v>51</v>
      </c>
      <c r="AU254" s="1" t="s">
        <v>290</v>
      </c>
      <c r="AV254">
        <v>510</v>
      </c>
    </row>
    <row r="255" spans="1:48" ht="30" customHeight="1" x14ac:dyDescent="0.3">
      <c r="A255" s="13" t="s">
        <v>271</v>
      </c>
      <c r="B255" s="13" t="s">
        <v>291</v>
      </c>
      <c r="C255" s="13" t="s">
        <v>254</v>
      </c>
      <c r="D255" s="11">
        <v>1</v>
      </c>
      <c r="E255" s="12"/>
      <c r="F255" s="12"/>
      <c r="G255" s="12"/>
      <c r="H255" s="12"/>
      <c r="I255" s="12"/>
      <c r="J255" s="12"/>
      <c r="K255" s="12"/>
      <c r="L255" s="12"/>
      <c r="M255" s="13" t="s">
        <v>292</v>
      </c>
      <c r="N255" s="1" t="s">
        <v>293</v>
      </c>
      <c r="O255" s="1" t="s">
        <v>51</v>
      </c>
      <c r="P255" s="1" t="s">
        <v>51</v>
      </c>
      <c r="Q255" s="1" t="s">
        <v>249</v>
      </c>
      <c r="R255" s="1" t="s">
        <v>60</v>
      </c>
      <c r="S255" s="1" t="s">
        <v>61</v>
      </c>
      <c r="T255" s="1" t="s">
        <v>61</v>
      </c>
      <c r="X255">
        <v>1</v>
      </c>
      <c r="Y255">
        <v>2</v>
      </c>
      <c r="Z255">
        <v>3</v>
      </c>
      <c r="AA255">
        <v>4</v>
      </c>
      <c r="AR255" s="1" t="s">
        <v>51</v>
      </c>
      <c r="AS255" s="1" t="s">
        <v>51</v>
      </c>
      <c r="AU255" s="1" t="s">
        <v>294</v>
      </c>
      <c r="AV255">
        <v>511</v>
      </c>
    </row>
    <row r="256" spans="1:48" ht="30" customHeight="1" x14ac:dyDescent="0.3">
      <c r="A256" s="13" t="s">
        <v>295</v>
      </c>
      <c r="B256" s="13" t="s">
        <v>296</v>
      </c>
      <c r="C256" s="13" t="s">
        <v>254</v>
      </c>
      <c r="D256" s="11">
        <v>1</v>
      </c>
      <c r="E256" s="12"/>
      <c r="F256" s="12"/>
      <c r="G256" s="12"/>
      <c r="H256" s="12"/>
      <c r="I256" s="12"/>
      <c r="J256" s="12"/>
      <c r="K256" s="12"/>
      <c r="L256" s="12"/>
      <c r="M256" s="13" t="s">
        <v>297</v>
      </c>
      <c r="N256" s="1" t="s">
        <v>298</v>
      </c>
      <c r="O256" s="1" t="s">
        <v>51</v>
      </c>
      <c r="P256" s="1" t="s">
        <v>51</v>
      </c>
      <c r="Q256" s="1" t="s">
        <v>249</v>
      </c>
      <c r="R256" s="1" t="s">
        <v>60</v>
      </c>
      <c r="S256" s="1" t="s">
        <v>61</v>
      </c>
      <c r="T256" s="1" t="s">
        <v>61</v>
      </c>
      <c r="X256">
        <v>1</v>
      </c>
      <c r="Y256">
        <v>2</v>
      </c>
      <c r="Z256">
        <v>3</v>
      </c>
      <c r="AA256">
        <v>4</v>
      </c>
      <c r="AR256" s="1" t="s">
        <v>51</v>
      </c>
      <c r="AS256" s="1" t="s">
        <v>51</v>
      </c>
      <c r="AU256" s="1" t="s">
        <v>299</v>
      </c>
      <c r="AV256">
        <v>512</v>
      </c>
    </row>
    <row r="257" spans="1:48" ht="30" customHeight="1" x14ac:dyDescent="0.3">
      <c r="A257" s="13" t="s">
        <v>295</v>
      </c>
      <c r="B257" s="13" t="s">
        <v>300</v>
      </c>
      <c r="C257" s="13" t="s">
        <v>254</v>
      </c>
      <c r="D257" s="11">
        <v>1</v>
      </c>
      <c r="E257" s="12"/>
      <c r="F257" s="12"/>
      <c r="G257" s="12"/>
      <c r="H257" s="12"/>
      <c r="I257" s="12"/>
      <c r="J257" s="12"/>
      <c r="K257" s="12"/>
      <c r="L257" s="12"/>
      <c r="M257" s="13" t="s">
        <v>301</v>
      </c>
      <c r="N257" s="1" t="s">
        <v>302</v>
      </c>
      <c r="O257" s="1" t="s">
        <v>51</v>
      </c>
      <c r="P257" s="1" t="s">
        <v>51</v>
      </c>
      <c r="Q257" s="1" t="s">
        <v>249</v>
      </c>
      <c r="R257" s="1" t="s">
        <v>60</v>
      </c>
      <c r="S257" s="1" t="s">
        <v>61</v>
      </c>
      <c r="T257" s="1" t="s">
        <v>61</v>
      </c>
      <c r="X257">
        <v>1</v>
      </c>
      <c r="Y257">
        <v>2</v>
      </c>
      <c r="Z257">
        <v>3</v>
      </c>
      <c r="AA257">
        <v>4</v>
      </c>
      <c r="AR257" s="1" t="s">
        <v>51</v>
      </c>
      <c r="AS257" s="1" t="s">
        <v>51</v>
      </c>
      <c r="AU257" s="1" t="s">
        <v>303</v>
      </c>
      <c r="AV257">
        <v>513</v>
      </c>
    </row>
    <row r="258" spans="1:48" ht="30" customHeight="1" x14ac:dyDescent="0.3">
      <c r="A258" s="13" t="s">
        <v>295</v>
      </c>
      <c r="B258" s="13" t="s">
        <v>304</v>
      </c>
      <c r="C258" s="13" t="s">
        <v>254</v>
      </c>
      <c r="D258" s="11">
        <v>1</v>
      </c>
      <c r="E258" s="12"/>
      <c r="F258" s="12"/>
      <c r="G258" s="12"/>
      <c r="H258" s="12"/>
      <c r="I258" s="12"/>
      <c r="J258" s="12"/>
      <c r="K258" s="12"/>
      <c r="L258" s="12"/>
      <c r="M258" s="13" t="s">
        <v>305</v>
      </c>
      <c r="N258" s="1" t="s">
        <v>306</v>
      </c>
      <c r="O258" s="1" t="s">
        <v>51</v>
      </c>
      <c r="P258" s="1" t="s">
        <v>51</v>
      </c>
      <c r="Q258" s="1" t="s">
        <v>249</v>
      </c>
      <c r="R258" s="1" t="s">
        <v>60</v>
      </c>
      <c r="S258" s="1" t="s">
        <v>61</v>
      </c>
      <c r="T258" s="1" t="s">
        <v>61</v>
      </c>
      <c r="X258">
        <v>1</v>
      </c>
      <c r="Y258">
        <v>2</v>
      </c>
      <c r="Z258">
        <v>3</v>
      </c>
      <c r="AA258">
        <v>4</v>
      </c>
      <c r="AR258" s="1" t="s">
        <v>51</v>
      </c>
      <c r="AS258" s="1" t="s">
        <v>51</v>
      </c>
      <c r="AU258" s="1" t="s">
        <v>307</v>
      </c>
      <c r="AV258">
        <v>514</v>
      </c>
    </row>
    <row r="259" spans="1:48" ht="30" customHeight="1" x14ac:dyDescent="0.3">
      <c r="A259" s="13" t="s">
        <v>295</v>
      </c>
      <c r="B259" s="13" t="s">
        <v>308</v>
      </c>
      <c r="C259" s="13" t="s">
        <v>254</v>
      </c>
      <c r="D259" s="11">
        <v>1</v>
      </c>
      <c r="E259" s="12"/>
      <c r="F259" s="12"/>
      <c r="G259" s="12"/>
      <c r="H259" s="12"/>
      <c r="I259" s="12"/>
      <c r="J259" s="12"/>
      <c r="K259" s="12"/>
      <c r="L259" s="12"/>
      <c r="M259" s="13" t="s">
        <v>309</v>
      </c>
      <c r="N259" s="1" t="s">
        <v>310</v>
      </c>
      <c r="O259" s="1" t="s">
        <v>51</v>
      </c>
      <c r="P259" s="1" t="s">
        <v>51</v>
      </c>
      <c r="Q259" s="1" t="s">
        <v>249</v>
      </c>
      <c r="R259" s="1" t="s">
        <v>60</v>
      </c>
      <c r="S259" s="1" t="s">
        <v>61</v>
      </c>
      <c r="T259" s="1" t="s">
        <v>61</v>
      </c>
      <c r="X259">
        <v>1</v>
      </c>
      <c r="Y259">
        <v>2</v>
      </c>
      <c r="Z259">
        <v>3</v>
      </c>
      <c r="AA259">
        <v>4</v>
      </c>
      <c r="AR259" s="1" t="s">
        <v>51</v>
      </c>
      <c r="AS259" s="1" t="s">
        <v>51</v>
      </c>
      <c r="AU259" s="1" t="s">
        <v>311</v>
      </c>
      <c r="AV259">
        <v>515</v>
      </c>
    </row>
    <row r="260" spans="1:48" ht="30" customHeight="1" x14ac:dyDescent="0.3">
      <c r="A260" s="13" t="s">
        <v>295</v>
      </c>
      <c r="B260" s="13" t="s">
        <v>312</v>
      </c>
      <c r="C260" s="13" t="s">
        <v>254</v>
      </c>
      <c r="D260" s="11">
        <v>1</v>
      </c>
      <c r="E260" s="12"/>
      <c r="F260" s="12"/>
      <c r="G260" s="12"/>
      <c r="H260" s="12"/>
      <c r="I260" s="12"/>
      <c r="J260" s="12"/>
      <c r="K260" s="12"/>
      <c r="L260" s="12"/>
      <c r="M260" s="13" t="s">
        <v>313</v>
      </c>
      <c r="N260" s="1" t="s">
        <v>314</v>
      </c>
      <c r="O260" s="1" t="s">
        <v>51</v>
      </c>
      <c r="P260" s="1" t="s">
        <v>51</v>
      </c>
      <c r="Q260" s="1" t="s">
        <v>249</v>
      </c>
      <c r="R260" s="1" t="s">
        <v>60</v>
      </c>
      <c r="S260" s="1" t="s">
        <v>61</v>
      </c>
      <c r="T260" s="1" t="s">
        <v>61</v>
      </c>
      <c r="X260">
        <v>1</v>
      </c>
      <c r="Y260">
        <v>2</v>
      </c>
      <c r="Z260">
        <v>3</v>
      </c>
      <c r="AA260">
        <v>4</v>
      </c>
      <c r="AR260" s="1" t="s">
        <v>51</v>
      </c>
      <c r="AS260" s="1" t="s">
        <v>51</v>
      </c>
      <c r="AU260" s="1" t="s">
        <v>315</v>
      </c>
      <c r="AV260">
        <v>516</v>
      </c>
    </row>
    <row r="261" spans="1:48" ht="30" customHeight="1" x14ac:dyDescent="0.3">
      <c r="A261" s="13" t="s">
        <v>295</v>
      </c>
      <c r="B261" s="13" t="s">
        <v>316</v>
      </c>
      <c r="C261" s="13" t="s">
        <v>254</v>
      </c>
      <c r="D261" s="11">
        <v>1</v>
      </c>
      <c r="E261" s="12"/>
      <c r="F261" s="12"/>
      <c r="G261" s="12"/>
      <c r="H261" s="12"/>
      <c r="I261" s="12"/>
      <c r="J261" s="12"/>
      <c r="K261" s="12"/>
      <c r="L261" s="12"/>
      <c r="M261" s="13" t="s">
        <v>317</v>
      </c>
      <c r="N261" s="1" t="s">
        <v>318</v>
      </c>
      <c r="O261" s="1" t="s">
        <v>51</v>
      </c>
      <c r="P261" s="1" t="s">
        <v>51</v>
      </c>
      <c r="Q261" s="1" t="s">
        <v>249</v>
      </c>
      <c r="R261" s="1" t="s">
        <v>60</v>
      </c>
      <c r="S261" s="1" t="s">
        <v>61</v>
      </c>
      <c r="T261" s="1" t="s">
        <v>61</v>
      </c>
      <c r="X261">
        <v>1</v>
      </c>
      <c r="Y261">
        <v>2</v>
      </c>
      <c r="Z261">
        <v>3</v>
      </c>
      <c r="AA261">
        <v>4</v>
      </c>
      <c r="AR261" s="1" t="s">
        <v>51</v>
      </c>
      <c r="AS261" s="1" t="s">
        <v>51</v>
      </c>
      <c r="AU261" s="1" t="s">
        <v>319</v>
      </c>
      <c r="AV261">
        <v>517</v>
      </c>
    </row>
    <row r="262" spans="1:48" ht="30" customHeight="1" x14ac:dyDescent="0.3">
      <c r="A262" s="13" t="s">
        <v>320</v>
      </c>
      <c r="B262" s="13" t="s">
        <v>321</v>
      </c>
      <c r="C262" s="13" t="s">
        <v>254</v>
      </c>
      <c r="D262" s="11">
        <v>1</v>
      </c>
      <c r="E262" s="12"/>
      <c r="F262" s="12"/>
      <c r="G262" s="12"/>
      <c r="H262" s="12"/>
      <c r="I262" s="12"/>
      <c r="J262" s="12"/>
      <c r="K262" s="12"/>
      <c r="L262" s="12"/>
      <c r="M262" s="13" t="s">
        <v>322</v>
      </c>
      <c r="N262" s="1" t="s">
        <v>323</v>
      </c>
      <c r="O262" s="1" t="s">
        <v>51</v>
      </c>
      <c r="P262" s="1" t="s">
        <v>51</v>
      </c>
      <c r="Q262" s="1" t="s">
        <v>249</v>
      </c>
      <c r="R262" s="1" t="s">
        <v>60</v>
      </c>
      <c r="S262" s="1" t="s">
        <v>61</v>
      </c>
      <c r="T262" s="1" t="s">
        <v>61</v>
      </c>
      <c r="X262">
        <v>1</v>
      </c>
      <c r="Y262">
        <v>2</v>
      </c>
      <c r="Z262">
        <v>3</v>
      </c>
      <c r="AA262">
        <v>4</v>
      </c>
      <c r="AR262" s="1" t="s">
        <v>51</v>
      </c>
      <c r="AS262" s="1" t="s">
        <v>51</v>
      </c>
      <c r="AU262" s="1" t="s">
        <v>324</v>
      </c>
      <c r="AV262">
        <v>518</v>
      </c>
    </row>
    <row r="263" spans="1:48" ht="30" customHeight="1" x14ac:dyDescent="0.3">
      <c r="A263" s="13" t="s">
        <v>320</v>
      </c>
      <c r="B263" s="13" t="s">
        <v>325</v>
      </c>
      <c r="C263" s="13" t="s">
        <v>254</v>
      </c>
      <c r="D263" s="11">
        <v>1</v>
      </c>
      <c r="E263" s="12"/>
      <c r="F263" s="12"/>
      <c r="G263" s="12"/>
      <c r="H263" s="12"/>
      <c r="I263" s="12"/>
      <c r="J263" s="12"/>
      <c r="K263" s="12"/>
      <c r="L263" s="12"/>
      <c r="M263" s="13" t="s">
        <v>326</v>
      </c>
      <c r="N263" s="1" t="s">
        <v>327</v>
      </c>
      <c r="O263" s="1" t="s">
        <v>51</v>
      </c>
      <c r="P263" s="1" t="s">
        <v>51</v>
      </c>
      <c r="Q263" s="1" t="s">
        <v>249</v>
      </c>
      <c r="R263" s="1" t="s">
        <v>60</v>
      </c>
      <c r="S263" s="1" t="s">
        <v>61</v>
      </c>
      <c r="T263" s="1" t="s">
        <v>61</v>
      </c>
      <c r="X263">
        <v>1</v>
      </c>
      <c r="Y263">
        <v>2</v>
      </c>
      <c r="Z263">
        <v>3</v>
      </c>
      <c r="AA263">
        <v>4</v>
      </c>
      <c r="AR263" s="1" t="s">
        <v>51</v>
      </c>
      <c r="AS263" s="1" t="s">
        <v>51</v>
      </c>
      <c r="AU263" s="1" t="s">
        <v>328</v>
      </c>
      <c r="AV263">
        <v>519</v>
      </c>
    </row>
    <row r="264" spans="1:48" ht="30" customHeight="1" x14ac:dyDescent="0.3">
      <c r="A264" s="13" t="s">
        <v>320</v>
      </c>
      <c r="B264" s="13" t="s">
        <v>329</v>
      </c>
      <c r="C264" s="13" t="s">
        <v>254</v>
      </c>
      <c r="D264" s="11">
        <v>1</v>
      </c>
      <c r="E264" s="12"/>
      <c r="F264" s="12"/>
      <c r="G264" s="12"/>
      <c r="H264" s="12"/>
      <c r="I264" s="12"/>
      <c r="J264" s="12"/>
      <c r="K264" s="12"/>
      <c r="L264" s="12"/>
      <c r="M264" s="13" t="s">
        <v>330</v>
      </c>
      <c r="N264" s="1" t="s">
        <v>331</v>
      </c>
      <c r="O264" s="1" t="s">
        <v>51</v>
      </c>
      <c r="P264" s="1" t="s">
        <v>51</v>
      </c>
      <c r="Q264" s="1" t="s">
        <v>249</v>
      </c>
      <c r="R264" s="1" t="s">
        <v>60</v>
      </c>
      <c r="S264" s="1" t="s">
        <v>61</v>
      </c>
      <c r="T264" s="1" t="s">
        <v>61</v>
      </c>
      <c r="X264">
        <v>1</v>
      </c>
      <c r="Y264">
        <v>2</v>
      </c>
      <c r="Z264">
        <v>3</v>
      </c>
      <c r="AA264">
        <v>4</v>
      </c>
      <c r="AR264" s="1" t="s">
        <v>51</v>
      </c>
      <c r="AS264" s="1" t="s">
        <v>51</v>
      </c>
      <c r="AU264" s="1" t="s">
        <v>332</v>
      </c>
      <c r="AV264">
        <v>520</v>
      </c>
    </row>
    <row r="265" spans="1:48" ht="30" customHeight="1" x14ac:dyDescent="0.3">
      <c r="A265" s="13" t="s">
        <v>320</v>
      </c>
      <c r="B265" s="13" t="s">
        <v>333</v>
      </c>
      <c r="C265" s="13" t="s">
        <v>254</v>
      </c>
      <c r="D265" s="11">
        <v>1</v>
      </c>
      <c r="E265" s="12"/>
      <c r="F265" s="12"/>
      <c r="G265" s="12"/>
      <c r="H265" s="12"/>
      <c r="I265" s="12"/>
      <c r="J265" s="12"/>
      <c r="K265" s="12"/>
      <c r="L265" s="12"/>
      <c r="M265" s="13" t="s">
        <v>334</v>
      </c>
      <c r="N265" s="1" t="s">
        <v>335</v>
      </c>
      <c r="O265" s="1" t="s">
        <v>51</v>
      </c>
      <c r="P265" s="1" t="s">
        <v>51</v>
      </c>
      <c r="Q265" s="1" t="s">
        <v>249</v>
      </c>
      <c r="R265" s="1" t="s">
        <v>60</v>
      </c>
      <c r="S265" s="1" t="s">
        <v>61</v>
      </c>
      <c r="T265" s="1" t="s">
        <v>61</v>
      </c>
      <c r="X265">
        <v>1</v>
      </c>
      <c r="Y265">
        <v>2</v>
      </c>
      <c r="Z265">
        <v>3</v>
      </c>
      <c r="AA265">
        <v>4</v>
      </c>
      <c r="AR265" s="1" t="s">
        <v>51</v>
      </c>
      <c r="AS265" s="1" t="s">
        <v>51</v>
      </c>
      <c r="AU265" s="1" t="s">
        <v>336</v>
      </c>
      <c r="AV265">
        <v>521</v>
      </c>
    </row>
    <row r="266" spans="1:48" ht="30" customHeight="1" x14ac:dyDescent="0.3">
      <c r="A266" s="13" t="s">
        <v>320</v>
      </c>
      <c r="B266" s="13" t="s">
        <v>337</v>
      </c>
      <c r="C266" s="13" t="s">
        <v>254</v>
      </c>
      <c r="D266" s="11">
        <v>1</v>
      </c>
      <c r="E266" s="12"/>
      <c r="F266" s="12"/>
      <c r="G266" s="12"/>
      <c r="H266" s="12"/>
      <c r="I266" s="12"/>
      <c r="J266" s="12"/>
      <c r="K266" s="12"/>
      <c r="L266" s="12"/>
      <c r="M266" s="13" t="s">
        <v>338</v>
      </c>
      <c r="N266" s="1" t="s">
        <v>339</v>
      </c>
      <c r="O266" s="1" t="s">
        <v>51</v>
      </c>
      <c r="P266" s="1" t="s">
        <v>51</v>
      </c>
      <c r="Q266" s="1" t="s">
        <v>249</v>
      </c>
      <c r="R266" s="1" t="s">
        <v>60</v>
      </c>
      <c r="S266" s="1" t="s">
        <v>61</v>
      </c>
      <c r="T266" s="1" t="s">
        <v>61</v>
      </c>
      <c r="X266">
        <v>1</v>
      </c>
      <c r="Y266">
        <v>2</v>
      </c>
      <c r="Z266">
        <v>3</v>
      </c>
      <c r="AA266">
        <v>4</v>
      </c>
      <c r="AR266" s="1" t="s">
        <v>51</v>
      </c>
      <c r="AS266" s="1" t="s">
        <v>51</v>
      </c>
      <c r="AU266" s="1" t="s">
        <v>340</v>
      </c>
      <c r="AV266">
        <v>522</v>
      </c>
    </row>
    <row r="267" spans="1:48" ht="30" customHeight="1" x14ac:dyDescent="0.3">
      <c r="A267" s="13" t="s">
        <v>320</v>
      </c>
      <c r="B267" s="13" t="s">
        <v>341</v>
      </c>
      <c r="C267" s="13" t="s">
        <v>254</v>
      </c>
      <c r="D267" s="11">
        <v>1</v>
      </c>
      <c r="E267" s="12"/>
      <c r="F267" s="12"/>
      <c r="G267" s="12"/>
      <c r="H267" s="12"/>
      <c r="I267" s="12"/>
      <c r="J267" s="12"/>
      <c r="K267" s="12"/>
      <c r="L267" s="12"/>
      <c r="M267" s="13" t="s">
        <v>342</v>
      </c>
      <c r="N267" s="1" t="s">
        <v>343</v>
      </c>
      <c r="O267" s="1" t="s">
        <v>51</v>
      </c>
      <c r="P267" s="1" t="s">
        <v>51</v>
      </c>
      <c r="Q267" s="1" t="s">
        <v>249</v>
      </c>
      <c r="R267" s="1" t="s">
        <v>60</v>
      </c>
      <c r="S267" s="1" t="s">
        <v>61</v>
      </c>
      <c r="T267" s="1" t="s">
        <v>61</v>
      </c>
      <c r="X267">
        <v>1</v>
      </c>
      <c r="Y267">
        <v>2</v>
      </c>
      <c r="Z267">
        <v>3</v>
      </c>
      <c r="AA267">
        <v>4</v>
      </c>
      <c r="AR267" s="1" t="s">
        <v>51</v>
      </c>
      <c r="AS267" s="1" t="s">
        <v>51</v>
      </c>
      <c r="AU267" s="1" t="s">
        <v>344</v>
      </c>
      <c r="AV267">
        <v>523</v>
      </c>
    </row>
    <row r="268" spans="1:48" ht="30" customHeight="1" x14ac:dyDescent="0.3">
      <c r="A268" s="13" t="s">
        <v>345</v>
      </c>
      <c r="B268" s="13" t="s">
        <v>346</v>
      </c>
      <c r="C268" s="13" t="s">
        <v>347</v>
      </c>
      <c r="D268" s="11">
        <v>1</v>
      </c>
      <c r="E268" s="12"/>
      <c r="F268" s="12"/>
      <c r="G268" s="12"/>
      <c r="H268" s="12"/>
      <c r="I268" s="12"/>
      <c r="J268" s="12"/>
      <c r="K268" s="12"/>
      <c r="L268" s="12"/>
      <c r="M268" s="13" t="s">
        <v>51</v>
      </c>
      <c r="N268" s="1" t="s">
        <v>348</v>
      </c>
      <c r="O268" s="1" t="s">
        <v>51</v>
      </c>
      <c r="P268" s="1" t="s">
        <v>51</v>
      </c>
      <c r="Q268" s="1" t="s">
        <v>249</v>
      </c>
      <c r="R268" s="1" t="s">
        <v>61</v>
      </c>
      <c r="S268" s="1" t="s">
        <v>61</v>
      </c>
      <c r="T268" s="1" t="s">
        <v>61</v>
      </c>
      <c r="U268">
        <v>3</v>
      </c>
      <c r="V268">
        <v>2</v>
      </c>
      <c r="W268">
        <v>0.01</v>
      </c>
      <c r="Z268">
        <v>3</v>
      </c>
      <c r="AA268">
        <v>4</v>
      </c>
      <c r="AR268" s="1" t="s">
        <v>51</v>
      </c>
      <c r="AS268" s="1" t="s">
        <v>51</v>
      </c>
      <c r="AU268" s="1" t="s">
        <v>349</v>
      </c>
      <c r="AV268">
        <v>555</v>
      </c>
    </row>
    <row r="269" spans="1:48" ht="30" customHeight="1" x14ac:dyDescent="0.3">
      <c r="A269" s="13" t="s">
        <v>350</v>
      </c>
      <c r="B269" s="13" t="s">
        <v>351</v>
      </c>
      <c r="C269" s="13" t="s">
        <v>347</v>
      </c>
      <c r="D269" s="11">
        <v>1</v>
      </c>
      <c r="E269" s="12"/>
      <c r="F269" s="12"/>
      <c r="G269" s="12"/>
      <c r="H269" s="12"/>
      <c r="I269" s="12"/>
      <c r="J269" s="12"/>
      <c r="K269" s="12"/>
      <c r="L269" s="12"/>
      <c r="M269" s="13" t="s">
        <v>51</v>
      </c>
      <c r="N269" s="1" t="s">
        <v>352</v>
      </c>
      <c r="O269" s="1" t="s">
        <v>51</v>
      </c>
      <c r="P269" s="1" t="s">
        <v>51</v>
      </c>
      <c r="Q269" s="1" t="s">
        <v>249</v>
      </c>
      <c r="R269" s="1" t="s">
        <v>61</v>
      </c>
      <c r="S269" s="1" t="s">
        <v>61</v>
      </c>
      <c r="T269" s="1" t="s">
        <v>61</v>
      </c>
      <c r="U269">
        <v>3</v>
      </c>
      <c r="V269">
        <v>2</v>
      </c>
      <c r="W269">
        <v>0.01</v>
      </c>
      <c r="Z269">
        <v>3</v>
      </c>
      <c r="AA269">
        <v>4</v>
      </c>
      <c r="AR269" s="1" t="s">
        <v>51</v>
      </c>
      <c r="AS269" s="1" t="s">
        <v>51</v>
      </c>
      <c r="AU269" s="1" t="s">
        <v>353</v>
      </c>
      <c r="AV269">
        <v>556</v>
      </c>
    </row>
    <row r="270" spans="1:48" ht="30" customHeight="1" x14ac:dyDescent="0.3">
      <c r="A270" s="13" t="s">
        <v>354</v>
      </c>
      <c r="B270" s="13" t="s">
        <v>355</v>
      </c>
      <c r="C270" s="13" t="s">
        <v>347</v>
      </c>
      <c r="D270" s="11">
        <v>1</v>
      </c>
      <c r="E270" s="12"/>
      <c r="F270" s="12"/>
      <c r="G270" s="12"/>
      <c r="H270" s="12"/>
      <c r="I270" s="12"/>
      <c r="J270" s="12"/>
      <c r="K270" s="12"/>
      <c r="L270" s="12"/>
      <c r="M270" s="13" t="s">
        <v>51</v>
      </c>
      <c r="N270" s="1" t="s">
        <v>356</v>
      </c>
      <c r="O270" s="1" t="s">
        <v>51</v>
      </c>
      <c r="P270" s="1" t="s">
        <v>51</v>
      </c>
      <c r="Q270" s="1" t="s">
        <v>249</v>
      </c>
      <c r="R270" s="1" t="s">
        <v>61</v>
      </c>
      <c r="S270" s="1" t="s">
        <v>61</v>
      </c>
      <c r="T270" s="1" t="s">
        <v>61</v>
      </c>
      <c r="U270">
        <v>3</v>
      </c>
      <c r="V270">
        <v>2</v>
      </c>
      <c r="W270">
        <v>0.03</v>
      </c>
      <c r="AA270">
        <v>4</v>
      </c>
      <c r="AR270" s="1" t="s">
        <v>51</v>
      </c>
      <c r="AS270" s="1" t="s">
        <v>51</v>
      </c>
      <c r="AU270" s="1" t="s">
        <v>357</v>
      </c>
      <c r="AV270">
        <v>557</v>
      </c>
    </row>
    <row r="271" spans="1:48" ht="30" customHeight="1" x14ac:dyDescent="0.3">
      <c r="A271" s="13" t="s">
        <v>358</v>
      </c>
      <c r="B271" s="13" t="s">
        <v>51</v>
      </c>
      <c r="C271" s="13" t="s">
        <v>51</v>
      </c>
      <c r="D271" s="11"/>
      <c r="E271" s="12"/>
      <c r="F271" s="12"/>
      <c r="G271" s="12"/>
      <c r="H271" s="12"/>
      <c r="I271" s="12"/>
      <c r="J271" s="12"/>
      <c r="K271" s="12"/>
      <c r="L271" s="12"/>
      <c r="M271" s="13" t="s">
        <v>51</v>
      </c>
      <c r="N271" s="1" t="s">
        <v>51</v>
      </c>
      <c r="O271" s="1" t="s">
        <v>51</v>
      </c>
      <c r="P271" s="1" t="s">
        <v>51</v>
      </c>
      <c r="Q271" s="1" t="s">
        <v>249</v>
      </c>
      <c r="R271" s="1" t="s">
        <v>61</v>
      </c>
      <c r="S271" s="1" t="s">
        <v>61</v>
      </c>
      <c r="T271" s="1" t="s">
        <v>61</v>
      </c>
      <c r="AR271" s="1" t="s">
        <v>51</v>
      </c>
      <c r="AS271" s="1" t="s">
        <v>51</v>
      </c>
      <c r="AU271" s="1" t="s">
        <v>249</v>
      </c>
      <c r="AV271">
        <v>558</v>
      </c>
    </row>
    <row r="272" spans="1:48" ht="30" customHeight="1" x14ac:dyDescent="0.3">
      <c r="A272" s="13" t="s">
        <v>359</v>
      </c>
      <c r="B272" s="13" t="s">
        <v>360</v>
      </c>
      <c r="C272" s="13" t="s">
        <v>361</v>
      </c>
      <c r="D272" s="11">
        <v>1</v>
      </c>
      <c r="E272" s="12"/>
      <c r="F272" s="12"/>
      <c r="G272" s="12"/>
      <c r="H272" s="12"/>
      <c r="I272" s="12"/>
      <c r="J272" s="12"/>
      <c r="K272" s="12"/>
      <c r="L272" s="12"/>
      <c r="M272" s="13" t="s">
        <v>362</v>
      </c>
      <c r="N272" s="1" t="s">
        <v>363</v>
      </c>
      <c r="O272" s="1" t="s">
        <v>51</v>
      </c>
      <c r="P272" s="1" t="s">
        <v>51</v>
      </c>
      <c r="Q272" s="1" t="s">
        <v>249</v>
      </c>
      <c r="R272" s="1" t="s">
        <v>60</v>
      </c>
      <c r="S272" s="1" t="s">
        <v>61</v>
      </c>
      <c r="T272" s="1" t="s">
        <v>61</v>
      </c>
      <c r="AB272">
        <v>5</v>
      </c>
      <c r="AR272" s="1" t="s">
        <v>51</v>
      </c>
      <c r="AS272" s="1" t="s">
        <v>51</v>
      </c>
      <c r="AU272" s="1" t="s">
        <v>364</v>
      </c>
      <c r="AV272">
        <v>559</v>
      </c>
    </row>
    <row r="273" spans="1:48" ht="30" customHeight="1" x14ac:dyDescent="0.3">
      <c r="A273" s="13" t="s">
        <v>365</v>
      </c>
      <c r="B273" s="13" t="s">
        <v>366</v>
      </c>
      <c r="C273" s="13" t="s">
        <v>347</v>
      </c>
      <c r="D273" s="11">
        <v>1</v>
      </c>
      <c r="E273" s="12"/>
      <c r="F273" s="12"/>
      <c r="G273" s="12"/>
      <c r="H273" s="12"/>
      <c r="I273" s="12"/>
      <c r="J273" s="12"/>
      <c r="K273" s="12"/>
      <c r="L273" s="12"/>
      <c r="M273" s="13" t="s">
        <v>367</v>
      </c>
      <c r="N273" s="1" t="s">
        <v>368</v>
      </c>
      <c r="O273" s="1" t="s">
        <v>51</v>
      </c>
      <c r="P273" s="1" t="s">
        <v>51</v>
      </c>
      <c r="Q273" s="1" t="s">
        <v>249</v>
      </c>
      <c r="R273" s="1" t="s">
        <v>60</v>
      </c>
      <c r="S273" s="1" t="s">
        <v>61</v>
      </c>
      <c r="T273" s="1" t="s">
        <v>61</v>
      </c>
      <c r="AB273">
        <v>5</v>
      </c>
      <c r="AR273" s="1" t="s">
        <v>51</v>
      </c>
      <c r="AS273" s="1" t="s">
        <v>51</v>
      </c>
      <c r="AU273" s="1" t="s">
        <v>369</v>
      </c>
      <c r="AV273">
        <v>560</v>
      </c>
    </row>
    <row r="274" spans="1:48" ht="30" customHeight="1" x14ac:dyDescent="0.3">
      <c r="A274" s="13" t="s">
        <v>370</v>
      </c>
      <c r="B274" s="13" t="s">
        <v>366</v>
      </c>
      <c r="C274" s="13" t="s">
        <v>347</v>
      </c>
      <c r="D274" s="11">
        <v>1</v>
      </c>
      <c r="E274" s="12"/>
      <c r="F274" s="12"/>
      <c r="G274" s="12"/>
      <c r="H274" s="12"/>
      <c r="I274" s="12"/>
      <c r="J274" s="12"/>
      <c r="K274" s="12"/>
      <c r="L274" s="12"/>
      <c r="M274" s="13" t="s">
        <v>371</v>
      </c>
      <c r="N274" s="1" t="s">
        <v>372</v>
      </c>
      <c r="O274" s="1" t="s">
        <v>51</v>
      </c>
      <c r="P274" s="1" t="s">
        <v>51</v>
      </c>
      <c r="Q274" s="1" t="s">
        <v>249</v>
      </c>
      <c r="R274" s="1" t="s">
        <v>60</v>
      </c>
      <c r="S274" s="1" t="s">
        <v>61</v>
      </c>
      <c r="T274" s="1" t="s">
        <v>61</v>
      </c>
      <c r="AB274">
        <v>5</v>
      </c>
      <c r="AR274" s="1" t="s">
        <v>51</v>
      </c>
      <c r="AS274" s="1" t="s">
        <v>51</v>
      </c>
      <c r="AU274" s="1" t="s">
        <v>373</v>
      </c>
      <c r="AV274">
        <v>561</v>
      </c>
    </row>
    <row r="275" spans="1:48" ht="30" customHeight="1" x14ac:dyDescent="0.3">
      <c r="A275" s="13" t="s">
        <v>374</v>
      </c>
      <c r="B275" s="13" t="s">
        <v>375</v>
      </c>
      <c r="C275" s="13" t="s">
        <v>347</v>
      </c>
      <c r="D275" s="11">
        <v>1</v>
      </c>
      <c r="E275" s="12"/>
      <c r="F275" s="12"/>
      <c r="G275" s="12"/>
      <c r="H275" s="12"/>
      <c r="I275" s="12"/>
      <c r="J275" s="12"/>
      <c r="K275" s="12"/>
      <c r="L275" s="12"/>
      <c r="M275" s="13" t="s">
        <v>51</v>
      </c>
      <c r="N275" s="1" t="s">
        <v>376</v>
      </c>
      <c r="O275" s="1" t="s">
        <v>51</v>
      </c>
      <c r="P275" s="1" t="s">
        <v>51</v>
      </c>
      <c r="Q275" s="1" t="s">
        <v>249</v>
      </c>
      <c r="R275" s="1" t="s">
        <v>61</v>
      </c>
      <c r="S275" s="1" t="s">
        <v>61</v>
      </c>
      <c r="T275" s="1" t="s">
        <v>61</v>
      </c>
      <c r="U275">
        <v>3</v>
      </c>
      <c r="V275">
        <v>2</v>
      </c>
      <c r="W275">
        <v>0.01</v>
      </c>
      <c r="AB275">
        <v>5</v>
      </c>
      <c r="AR275" s="1" t="s">
        <v>51</v>
      </c>
      <c r="AS275" s="1" t="s">
        <v>51</v>
      </c>
      <c r="AU275" s="1" t="s">
        <v>377</v>
      </c>
      <c r="AV275">
        <v>562</v>
      </c>
    </row>
    <row r="276" spans="1:48" ht="30" customHeight="1" x14ac:dyDescent="0.3">
      <c r="A276" s="13" t="s">
        <v>378</v>
      </c>
      <c r="B276" s="13" t="s">
        <v>379</v>
      </c>
      <c r="C276" s="13" t="s">
        <v>347</v>
      </c>
      <c r="D276" s="11">
        <v>1</v>
      </c>
      <c r="E276" s="12"/>
      <c r="F276" s="12"/>
      <c r="G276" s="12"/>
      <c r="H276" s="12"/>
      <c r="I276" s="12"/>
      <c r="J276" s="12"/>
      <c r="K276" s="12"/>
      <c r="L276" s="12"/>
      <c r="M276" s="13" t="s">
        <v>51</v>
      </c>
      <c r="N276" s="1" t="s">
        <v>380</v>
      </c>
      <c r="O276" s="1" t="s">
        <v>51</v>
      </c>
      <c r="P276" s="1" t="s">
        <v>51</v>
      </c>
      <c r="Q276" s="1" t="s">
        <v>249</v>
      </c>
      <c r="R276" s="1" t="s">
        <v>61</v>
      </c>
      <c r="S276" s="1" t="s">
        <v>61</v>
      </c>
      <c r="T276" s="1" t="s">
        <v>61</v>
      </c>
      <c r="U276">
        <v>3</v>
      </c>
      <c r="V276">
        <v>2</v>
      </c>
      <c r="W276">
        <v>0.01</v>
      </c>
      <c r="AR276" s="1" t="s">
        <v>51</v>
      </c>
      <c r="AS276" s="1" t="s">
        <v>51</v>
      </c>
      <c r="AU276" s="1" t="s">
        <v>381</v>
      </c>
      <c r="AV276">
        <v>563</v>
      </c>
    </row>
    <row r="277" spans="1:48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249</v>
      </c>
    </row>
    <row r="278" spans="1:48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249</v>
      </c>
    </row>
    <row r="279" spans="1:48" ht="30" customHeight="1" x14ac:dyDescent="0.3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249</v>
      </c>
    </row>
    <row r="280" spans="1:48" ht="30" customHeight="1" x14ac:dyDescent="0.3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249</v>
      </c>
    </row>
    <row r="281" spans="1:48" ht="30" customHeight="1" x14ac:dyDescent="0.3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 t="s">
        <v>249</v>
      </c>
    </row>
    <row r="282" spans="1:48" ht="30" customHeight="1" x14ac:dyDescent="0.3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249</v>
      </c>
    </row>
    <row r="283" spans="1:48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249</v>
      </c>
    </row>
    <row r="284" spans="1:48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249</v>
      </c>
    </row>
    <row r="285" spans="1:48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249</v>
      </c>
    </row>
    <row r="286" spans="1:48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249</v>
      </c>
    </row>
    <row r="287" spans="1:48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249</v>
      </c>
    </row>
    <row r="288" spans="1:48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249</v>
      </c>
    </row>
    <row r="289" spans="1:48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249</v>
      </c>
    </row>
    <row r="290" spans="1:48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249</v>
      </c>
    </row>
    <row r="291" spans="1:48" ht="30" customHeight="1" x14ac:dyDescent="0.3">
      <c r="A291" s="13" t="s">
        <v>79</v>
      </c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N291" t="s">
        <v>80</v>
      </c>
    </row>
    <row r="292" spans="1:48" ht="30" customHeight="1" x14ac:dyDescent="0.3">
      <c r="A292" s="13" t="s">
        <v>382</v>
      </c>
      <c r="B292" s="13" t="s">
        <v>51</v>
      </c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383</v>
      </c>
    </row>
    <row r="293" spans="1:48" ht="30" customHeight="1" x14ac:dyDescent="0.3">
      <c r="A293" s="13" t="s">
        <v>385</v>
      </c>
      <c r="B293" s="13" t="s">
        <v>51</v>
      </c>
      <c r="C293" s="13" t="s">
        <v>141</v>
      </c>
      <c r="D293" s="11">
        <v>33.6</v>
      </c>
      <c r="E293" s="12"/>
      <c r="F293" s="12"/>
      <c r="G293" s="12"/>
      <c r="H293" s="12"/>
      <c r="I293" s="12"/>
      <c r="J293" s="12"/>
      <c r="K293" s="12"/>
      <c r="L293" s="12"/>
      <c r="M293" s="13" t="s">
        <v>51</v>
      </c>
      <c r="N293" s="1" t="s">
        <v>386</v>
      </c>
      <c r="O293" s="1" t="s">
        <v>51</v>
      </c>
      <c r="P293" s="1" t="s">
        <v>51</v>
      </c>
      <c r="Q293" s="1" t="s">
        <v>383</v>
      </c>
      <c r="R293" s="1" t="s">
        <v>61</v>
      </c>
      <c r="S293" s="1" t="s">
        <v>61</v>
      </c>
      <c r="T293" s="1" t="s">
        <v>60</v>
      </c>
      <c r="AR293" s="1" t="s">
        <v>51</v>
      </c>
      <c r="AS293" s="1" t="s">
        <v>51</v>
      </c>
      <c r="AU293" s="1" t="s">
        <v>387</v>
      </c>
      <c r="AV293">
        <v>565</v>
      </c>
    </row>
    <row r="294" spans="1:48" ht="30" customHeight="1" x14ac:dyDescent="0.3">
      <c r="A294" s="13" t="s">
        <v>388</v>
      </c>
      <c r="B294" s="13" t="s">
        <v>389</v>
      </c>
      <c r="C294" s="13" t="s">
        <v>141</v>
      </c>
      <c r="D294" s="11">
        <v>1.361</v>
      </c>
      <c r="E294" s="12"/>
      <c r="F294" s="12"/>
      <c r="G294" s="12"/>
      <c r="H294" s="12"/>
      <c r="I294" s="12"/>
      <c r="J294" s="12"/>
      <c r="K294" s="12"/>
      <c r="L294" s="12"/>
      <c r="M294" s="13" t="s">
        <v>51</v>
      </c>
      <c r="N294" s="1" t="s">
        <v>390</v>
      </c>
      <c r="O294" s="1" t="s">
        <v>51</v>
      </c>
      <c r="P294" s="1" t="s">
        <v>51</v>
      </c>
      <c r="Q294" s="1" t="s">
        <v>383</v>
      </c>
      <c r="R294" s="1" t="s">
        <v>61</v>
      </c>
      <c r="S294" s="1" t="s">
        <v>61</v>
      </c>
      <c r="T294" s="1" t="s">
        <v>60</v>
      </c>
      <c r="AR294" s="1" t="s">
        <v>51</v>
      </c>
      <c r="AS294" s="1" t="s">
        <v>51</v>
      </c>
      <c r="AU294" s="1" t="s">
        <v>391</v>
      </c>
      <c r="AV294">
        <v>566</v>
      </c>
    </row>
    <row r="295" spans="1:48" ht="30" customHeight="1" x14ac:dyDescent="0.3">
      <c r="A295" s="11"/>
      <c r="B295" s="11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1"/>
      <c r="Q295" s="1" t="s">
        <v>383</v>
      </c>
    </row>
    <row r="296" spans="1:48" ht="30" customHeight="1" x14ac:dyDescent="0.3">
      <c r="A296" s="11"/>
      <c r="B296" s="1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1"/>
      <c r="Q296" s="1" t="s">
        <v>383</v>
      </c>
    </row>
    <row r="297" spans="1:48" ht="30" customHeight="1" x14ac:dyDescent="0.3">
      <c r="A297" s="11"/>
      <c r="B297" s="1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1"/>
      <c r="Q297" s="1" t="s">
        <v>383</v>
      </c>
    </row>
    <row r="298" spans="1:48" ht="30" customHeight="1" x14ac:dyDescent="0.3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  <c r="Q298" s="1" t="s">
        <v>383</v>
      </c>
    </row>
    <row r="299" spans="1:48" ht="30" customHeight="1" x14ac:dyDescent="0.3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383</v>
      </c>
    </row>
    <row r="300" spans="1:48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383</v>
      </c>
    </row>
    <row r="301" spans="1:48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383</v>
      </c>
    </row>
    <row r="302" spans="1:48" ht="30" customHeight="1" x14ac:dyDescent="0.3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Q302" s="1" t="s">
        <v>383</v>
      </c>
    </row>
    <row r="303" spans="1:48" ht="30" customHeight="1" x14ac:dyDescent="0.3">
      <c r="A303" s="11"/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383</v>
      </c>
    </row>
    <row r="304" spans="1:48" ht="30" customHeight="1" x14ac:dyDescent="0.3">
      <c r="A304" s="11"/>
      <c r="B304" s="11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  <c r="Q304" s="1" t="s">
        <v>383</v>
      </c>
    </row>
    <row r="305" spans="1:48" ht="30" customHeight="1" x14ac:dyDescent="0.3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  <c r="Q305" s="1" t="s">
        <v>383</v>
      </c>
    </row>
    <row r="306" spans="1:48" ht="30" customHeight="1" x14ac:dyDescent="0.3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383</v>
      </c>
    </row>
    <row r="307" spans="1:48" ht="30" customHeight="1" x14ac:dyDescent="0.3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383</v>
      </c>
    </row>
    <row r="308" spans="1:48" ht="30" customHeight="1" x14ac:dyDescent="0.3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383</v>
      </c>
    </row>
    <row r="309" spans="1:48" ht="30" customHeight="1" x14ac:dyDescent="0.3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383</v>
      </c>
    </row>
    <row r="310" spans="1:48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383</v>
      </c>
    </row>
    <row r="311" spans="1:48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383</v>
      </c>
    </row>
    <row r="312" spans="1:48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383</v>
      </c>
    </row>
    <row r="313" spans="1:48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383</v>
      </c>
    </row>
    <row r="314" spans="1:48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383</v>
      </c>
    </row>
    <row r="315" spans="1:48" ht="30" customHeight="1" x14ac:dyDescent="0.3">
      <c r="A315" s="13" t="s">
        <v>79</v>
      </c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  <c r="N315" t="s">
        <v>80</v>
      </c>
    </row>
    <row r="316" spans="1:48" ht="30" customHeight="1" x14ac:dyDescent="0.3">
      <c r="A316" s="13"/>
      <c r="B316" s="13"/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393</v>
      </c>
    </row>
    <row r="317" spans="1:48" ht="30" customHeight="1" x14ac:dyDescent="0.3">
      <c r="A317" s="13"/>
      <c r="B317" s="13"/>
      <c r="C317" s="13"/>
      <c r="D317" s="11"/>
      <c r="E317" s="12"/>
      <c r="F317" s="12"/>
      <c r="G317" s="12"/>
      <c r="H317" s="12"/>
      <c r="I317" s="12"/>
      <c r="J317" s="12"/>
      <c r="K317" s="12"/>
      <c r="L317" s="12"/>
      <c r="M317" s="13" t="s">
        <v>51</v>
      </c>
      <c r="N317" s="1" t="s">
        <v>395</v>
      </c>
      <c r="O317" s="1" t="s">
        <v>51</v>
      </c>
      <c r="P317" s="1" t="s">
        <v>51</v>
      </c>
      <c r="Q317" s="1" t="s">
        <v>393</v>
      </c>
      <c r="R317" s="1" t="s">
        <v>61</v>
      </c>
      <c r="S317" s="1" t="s">
        <v>61</v>
      </c>
      <c r="T317" s="1" t="s">
        <v>60</v>
      </c>
      <c r="X317">
        <v>1</v>
      </c>
      <c r="AR317" s="1" t="s">
        <v>51</v>
      </c>
      <c r="AS317" s="1" t="s">
        <v>51</v>
      </c>
      <c r="AU317" s="1" t="s">
        <v>396</v>
      </c>
      <c r="AV317">
        <v>572</v>
      </c>
    </row>
    <row r="318" spans="1:48" ht="30" customHeight="1" x14ac:dyDescent="0.3">
      <c r="A318" s="13"/>
      <c r="B318" s="13"/>
      <c r="C318" s="13"/>
      <c r="D318" s="11"/>
      <c r="E318" s="12"/>
      <c r="F318" s="12"/>
      <c r="G318" s="12"/>
      <c r="H318" s="12"/>
      <c r="I318" s="12"/>
      <c r="J318" s="12"/>
      <c r="K318" s="12"/>
      <c r="L318" s="12"/>
      <c r="M318" s="13" t="s">
        <v>51</v>
      </c>
      <c r="N318" s="1" t="s">
        <v>397</v>
      </c>
      <c r="O318" s="1" t="s">
        <v>51</v>
      </c>
      <c r="P318" s="1" t="s">
        <v>51</v>
      </c>
      <c r="Q318" s="1" t="s">
        <v>393</v>
      </c>
      <c r="R318" s="1" t="s">
        <v>61</v>
      </c>
      <c r="S318" s="1" t="s">
        <v>61</v>
      </c>
      <c r="T318" s="1" t="s">
        <v>60</v>
      </c>
      <c r="X318">
        <v>1</v>
      </c>
      <c r="AR318" s="1" t="s">
        <v>51</v>
      </c>
      <c r="AS318" s="1" t="s">
        <v>51</v>
      </c>
      <c r="AU318" s="1" t="s">
        <v>398</v>
      </c>
      <c r="AV318">
        <v>574</v>
      </c>
    </row>
    <row r="319" spans="1:48" ht="30" customHeight="1" x14ac:dyDescent="0.3">
      <c r="A319" s="13"/>
      <c r="B319" s="13"/>
      <c r="C319" s="13"/>
      <c r="D319" s="11"/>
      <c r="E319" s="12"/>
      <c r="F319" s="12"/>
      <c r="G319" s="12"/>
      <c r="H319" s="12"/>
      <c r="I319" s="12"/>
      <c r="J319" s="12"/>
      <c r="K319" s="12"/>
      <c r="L319" s="12"/>
      <c r="M319" s="13" t="s">
        <v>51</v>
      </c>
      <c r="N319" s="1" t="s">
        <v>399</v>
      </c>
      <c r="O319" s="1" t="s">
        <v>51</v>
      </c>
      <c r="P319" s="1" t="s">
        <v>51</v>
      </c>
      <c r="Q319" s="1" t="s">
        <v>393</v>
      </c>
      <c r="R319" s="1" t="s">
        <v>61</v>
      </c>
      <c r="S319" s="1" t="s">
        <v>61</v>
      </c>
      <c r="T319" s="1" t="s">
        <v>60</v>
      </c>
      <c r="X319">
        <v>1</v>
      </c>
      <c r="AR319" s="1" t="s">
        <v>51</v>
      </c>
      <c r="AS319" s="1" t="s">
        <v>51</v>
      </c>
      <c r="AU319" s="1" t="s">
        <v>400</v>
      </c>
      <c r="AV319">
        <v>575</v>
      </c>
    </row>
    <row r="320" spans="1:48" ht="30" customHeight="1" x14ac:dyDescent="0.3">
      <c r="A320" s="13"/>
      <c r="B320" s="13"/>
      <c r="C320" s="13"/>
      <c r="D320" s="11"/>
      <c r="E320" s="12"/>
      <c r="F320" s="12"/>
      <c r="G320" s="12"/>
      <c r="H320" s="12"/>
      <c r="I320" s="12"/>
      <c r="J320" s="12"/>
      <c r="K320" s="12"/>
      <c r="L320" s="12"/>
      <c r="M320" s="13" t="s">
        <v>51</v>
      </c>
      <c r="N320" s="1" t="s">
        <v>401</v>
      </c>
      <c r="O320" s="1" t="s">
        <v>51</v>
      </c>
      <c r="P320" s="1" t="s">
        <v>51</v>
      </c>
      <c r="Q320" s="1" t="s">
        <v>393</v>
      </c>
      <c r="R320" s="1" t="s">
        <v>61</v>
      </c>
      <c r="S320" s="1" t="s">
        <v>61</v>
      </c>
      <c r="T320" s="1" t="s">
        <v>60</v>
      </c>
      <c r="X320">
        <v>1</v>
      </c>
      <c r="AR320" s="1" t="s">
        <v>51</v>
      </c>
      <c r="AS320" s="1" t="s">
        <v>51</v>
      </c>
      <c r="AU320" s="1" t="s">
        <v>402</v>
      </c>
      <c r="AV320">
        <v>576</v>
      </c>
    </row>
    <row r="321" spans="1:48" ht="30" customHeight="1" x14ac:dyDescent="0.3">
      <c r="A321" s="13"/>
      <c r="B321" s="13"/>
      <c r="C321" s="13"/>
      <c r="D321" s="11"/>
      <c r="E321" s="12"/>
      <c r="F321" s="12"/>
      <c r="G321" s="12"/>
      <c r="H321" s="12"/>
      <c r="I321" s="12"/>
      <c r="J321" s="12"/>
      <c r="K321" s="12"/>
      <c r="L321" s="12"/>
      <c r="M321" s="13" t="s">
        <v>51</v>
      </c>
      <c r="N321" s="1" t="s">
        <v>348</v>
      </c>
      <c r="O321" s="1" t="s">
        <v>51</v>
      </c>
      <c r="P321" s="1" t="s">
        <v>51</v>
      </c>
      <c r="Q321" s="1" t="s">
        <v>393</v>
      </c>
      <c r="R321" s="1" t="s">
        <v>61</v>
      </c>
      <c r="S321" s="1" t="s">
        <v>61</v>
      </c>
      <c r="T321" s="1" t="s">
        <v>61</v>
      </c>
      <c r="U321">
        <v>3</v>
      </c>
      <c r="V321">
        <v>2</v>
      </c>
      <c r="W321">
        <v>0.1</v>
      </c>
      <c r="AR321" s="1" t="s">
        <v>51</v>
      </c>
      <c r="AS321" s="1" t="s">
        <v>51</v>
      </c>
      <c r="AU321" s="1" t="s">
        <v>403</v>
      </c>
      <c r="AV321">
        <v>577</v>
      </c>
    </row>
    <row r="322" spans="1:48" ht="30" customHeight="1" x14ac:dyDescent="0.3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 t="s">
        <v>393</v>
      </c>
    </row>
    <row r="323" spans="1:48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393</v>
      </c>
    </row>
    <row r="324" spans="1:48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393</v>
      </c>
    </row>
    <row r="325" spans="1:48" ht="30" customHeight="1" x14ac:dyDescent="0.3">
      <c r="A325" s="11"/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  <c r="Q325" s="1" t="s">
        <v>393</v>
      </c>
    </row>
    <row r="326" spans="1:48" ht="30" customHeight="1" x14ac:dyDescent="0.3">
      <c r="A326" s="11"/>
      <c r="B326" s="11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 t="s">
        <v>393</v>
      </c>
    </row>
    <row r="327" spans="1:48" ht="30" customHeight="1" x14ac:dyDescent="0.3">
      <c r="A327" s="11"/>
      <c r="B327" s="11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1"/>
      <c r="Q327" s="1" t="s">
        <v>393</v>
      </c>
    </row>
    <row r="328" spans="1:48" ht="30" customHeight="1" x14ac:dyDescent="0.3">
      <c r="A328" s="11"/>
      <c r="B328" s="1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1"/>
      <c r="Q328" s="1" t="s">
        <v>393</v>
      </c>
    </row>
    <row r="329" spans="1:48" ht="30" customHeight="1" x14ac:dyDescent="0.3">
      <c r="A329" s="11"/>
      <c r="B329" s="11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1"/>
      <c r="Q329" s="1" t="s">
        <v>393</v>
      </c>
    </row>
    <row r="330" spans="1:48" ht="30" customHeight="1" x14ac:dyDescent="0.3">
      <c r="A330" s="11"/>
      <c r="B330" s="11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1"/>
      <c r="Q330" s="1" t="s">
        <v>393</v>
      </c>
    </row>
    <row r="331" spans="1:48" ht="30" customHeight="1" x14ac:dyDescent="0.3">
      <c r="A331" s="11"/>
      <c r="B331" s="11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1"/>
      <c r="Q331" s="1" t="s">
        <v>393</v>
      </c>
    </row>
    <row r="332" spans="1:48" ht="30" customHeight="1" x14ac:dyDescent="0.3">
      <c r="A332" s="11"/>
      <c r="B332" s="1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1"/>
      <c r="Q332" s="1" t="s">
        <v>393</v>
      </c>
    </row>
    <row r="333" spans="1:48" ht="30" customHeight="1" x14ac:dyDescent="0.3">
      <c r="A333" s="11"/>
      <c r="B333" s="11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1"/>
      <c r="Q333" s="1" t="s">
        <v>393</v>
      </c>
    </row>
    <row r="334" spans="1:48" ht="30" customHeight="1" x14ac:dyDescent="0.3">
      <c r="A334" s="11"/>
      <c r="B334" s="11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1"/>
      <c r="Q334" s="1" t="s">
        <v>393</v>
      </c>
    </row>
    <row r="335" spans="1:48" ht="30" customHeight="1" x14ac:dyDescent="0.3">
      <c r="A335" s="11"/>
      <c r="B335" s="1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1"/>
      <c r="Q335" s="1" t="s">
        <v>393</v>
      </c>
    </row>
    <row r="336" spans="1:48" ht="30" customHeight="1" x14ac:dyDescent="0.3">
      <c r="A336" s="11"/>
      <c r="B336" s="1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1"/>
      <c r="Q336" s="1" t="s">
        <v>393</v>
      </c>
    </row>
    <row r="337" spans="1:47" ht="30" customHeight="1" x14ac:dyDescent="0.3">
      <c r="A337" s="11"/>
      <c r="B337" s="1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1"/>
      <c r="Q337" s="1" t="s">
        <v>393</v>
      </c>
    </row>
    <row r="338" spans="1:47" ht="30" customHeight="1" x14ac:dyDescent="0.3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  <c r="Q338" s="1" t="s">
        <v>393</v>
      </c>
    </row>
    <row r="339" spans="1:47" ht="30" customHeight="1" x14ac:dyDescent="0.3">
      <c r="A339" s="13" t="s">
        <v>79</v>
      </c>
      <c r="B339" s="11"/>
      <c r="C339" s="11"/>
      <c r="D339" s="11"/>
      <c r="E339" s="12"/>
      <c r="F339" s="12">
        <f>SUMIF(Q317:Q338,"010113",F317:F338)</f>
        <v>0</v>
      </c>
      <c r="G339" s="12"/>
      <c r="H339" s="12">
        <f>SUMIF(Q317:Q338,"010113",H317:H338)</f>
        <v>0</v>
      </c>
      <c r="I339" s="12"/>
      <c r="J339" s="12">
        <f>SUMIF(Q317:Q338,"010113",J317:J338)</f>
        <v>0</v>
      </c>
      <c r="K339" s="12"/>
      <c r="L339" s="12">
        <f>SUMIF(Q317:Q338,"010113",L317:L338)</f>
        <v>0</v>
      </c>
      <c r="M339" s="11"/>
      <c r="N339" t="s">
        <v>80</v>
      </c>
    </row>
    <row r="340" spans="1:47" ht="30" hidden="1" customHeight="1" x14ac:dyDescent="0.3">
      <c r="A340" s="25"/>
      <c r="B340" s="25"/>
      <c r="C340" s="25"/>
      <c r="D340" s="25"/>
      <c r="E340" s="23"/>
      <c r="F340" s="24"/>
      <c r="G340" s="23"/>
      <c r="H340" s="24"/>
      <c r="I340" s="23"/>
      <c r="J340" s="24"/>
      <c r="K340" s="23"/>
      <c r="L340" s="24"/>
      <c r="M340" s="25"/>
      <c r="Q340" s="1"/>
    </row>
    <row r="341" spans="1:47" ht="30" hidden="1" customHeight="1" x14ac:dyDescent="0.3">
      <c r="A341" s="26"/>
      <c r="B341" s="26"/>
      <c r="C341" s="26"/>
      <c r="D341" s="26"/>
      <c r="E341" s="7"/>
      <c r="F341" s="7"/>
      <c r="G341" s="7"/>
      <c r="H341" s="7"/>
      <c r="I341" s="7"/>
      <c r="J341" s="7"/>
      <c r="K341" s="7"/>
      <c r="L341" s="7"/>
      <c r="M341" s="26"/>
      <c r="N341" s="1"/>
      <c r="O341" s="1"/>
      <c r="P341" s="1"/>
      <c r="Q341" s="1"/>
      <c r="R341" s="1"/>
      <c r="S341" s="1"/>
      <c r="T341" s="1"/>
      <c r="AR341" s="1"/>
      <c r="AS341" s="1"/>
      <c r="AU341" s="1"/>
    </row>
    <row r="342" spans="1:47" ht="30" hidden="1" customHeight="1" x14ac:dyDescent="0.3">
      <c r="A342" s="13"/>
      <c r="B342" s="13"/>
      <c r="C342" s="11"/>
      <c r="D342" s="11"/>
      <c r="E342" s="12"/>
      <c r="F342" s="12"/>
      <c r="G342" s="12"/>
      <c r="H342" s="12"/>
      <c r="I342" s="12"/>
      <c r="J342" s="12"/>
      <c r="K342" s="12"/>
      <c r="L342" s="12"/>
      <c r="M342" s="11"/>
      <c r="N342" s="1"/>
      <c r="O342" s="1"/>
      <c r="P342" s="1"/>
      <c r="Q342" s="1"/>
      <c r="R342" s="1"/>
      <c r="S342" s="1"/>
      <c r="T342" s="1"/>
      <c r="AR342" s="1"/>
      <c r="AS342" s="1"/>
      <c r="AU342" s="1"/>
    </row>
    <row r="343" spans="1:47" ht="30" hidden="1" customHeight="1" x14ac:dyDescent="0.3">
      <c r="A343" s="13"/>
      <c r="B343" s="13"/>
      <c r="C343" s="13"/>
      <c r="D343" s="11"/>
      <c r="E343" s="12"/>
      <c r="F343" s="12"/>
      <c r="G343" s="12"/>
      <c r="H343" s="12"/>
      <c r="I343" s="12"/>
      <c r="J343" s="12"/>
      <c r="K343" s="12"/>
      <c r="L343" s="12"/>
      <c r="M343" s="13"/>
      <c r="N343" s="1"/>
      <c r="O343" s="1"/>
      <c r="P343" s="1"/>
      <c r="Q343" s="1"/>
      <c r="R343" s="1"/>
      <c r="S343" s="1"/>
      <c r="T343" s="1"/>
      <c r="AR343" s="1"/>
      <c r="AS343" s="1"/>
      <c r="AU343" s="1"/>
    </row>
    <row r="344" spans="1:47" ht="30" hidden="1" customHeight="1" x14ac:dyDescent="0.3">
      <c r="A344" s="13"/>
      <c r="B344" s="13"/>
      <c r="C344" s="13"/>
      <c r="D344" s="11"/>
      <c r="E344" s="12"/>
      <c r="F344" s="12"/>
      <c r="G344" s="12"/>
      <c r="H344" s="12"/>
      <c r="I344" s="12"/>
      <c r="J344" s="12"/>
      <c r="K344" s="12"/>
      <c r="L344" s="12"/>
      <c r="M344" s="13"/>
      <c r="N344" s="1"/>
      <c r="O344" s="1"/>
      <c r="P344" s="1"/>
      <c r="Q344" s="1"/>
      <c r="R344" s="1"/>
      <c r="S344" s="1"/>
      <c r="T344" s="1"/>
      <c r="AR344" s="1"/>
      <c r="AS344" s="1"/>
      <c r="AU344" s="1"/>
    </row>
    <row r="345" spans="1:47" ht="30" hidden="1" customHeight="1" x14ac:dyDescent="0.3">
      <c r="A345" s="13"/>
      <c r="B345" s="13"/>
      <c r="C345" s="13"/>
      <c r="D345" s="11"/>
      <c r="E345" s="12"/>
      <c r="F345" s="12"/>
      <c r="G345" s="12"/>
      <c r="H345" s="12"/>
      <c r="I345" s="12"/>
      <c r="J345" s="12"/>
      <c r="K345" s="12"/>
      <c r="L345" s="12"/>
      <c r="M345" s="13"/>
      <c r="Q345" s="1"/>
    </row>
    <row r="346" spans="1:47" ht="30" hidden="1" customHeight="1" x14ac:dyDescent="0.3">
      <c r="A346" s="13"/>
      <c r="B346" s="13"/>
      <c r="C346" s="13"/>
      <c r="D346" s="11"/>
      <c r="E346" s="12"/>
      <c r="F346" s="12"/>
      <c r="G346" s="12"/>
      <c r="H346" s="12"/>
      <c r="I346" s="12"/>
      <c r="J346" s="12"/>
      <c r="K346" s="12"/>
      <c r="L346" s="12"/>
      <c r="M346" s="13"/>
      <c r="Q346" s="1"/>
    </row>
    <row r="347" spans="1:47" ht="30" hidden="1" customHeight="1" x14ac:dyDescent="0.3">
      <c r="A347" s="11"/>
      <c r="B347" s="11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1"/>
      <c r="Q347" s="1"/>
    </row>
    <row r="348" spans="1:47" ht="30" hidden="1" customHeight="1" x14ac:dyDescent="0.3">
      <c r="A348" s="11"/>
      <c r="B348" s="11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1"/>
      <c r="Q348" s="1"/>
    </row>
    <row r="349" spans="1:47" ht="30" hidden="1" customHeight="1" x14ac:dyDescent="0.3">
      <c r="A349" s="11"/>
      <c r="B349" s="1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/>
    </row>
    <row r="350" spans="1:47" ht="30" hidden="1" customHeight="1" x14ac:dyDescent="0.3">
      <c r="A350" s="11"/>
      <c r="B350" s="11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1"/>
      <c r="Q350" s="1"/>
    </row>
    <row r="351" spans="1:47" ht="30" hidden="1" customHeight="1" x14ac:dyDescent="0.3">
      <c r="A351" s="11"/>
      <c r="B351" s="1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1"/>
      <c r="Q351" s="1"/>
    </row>
    <row r="352" spans="1:47" ht="30" hidden="1" customHeight="1" x14ac:dyDescent="0.3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  <c r="Q352" s="1"/>
    </row>
    <row r="353" spans="1:47" ht="30" hidden="1" customHeight="1" x14ac:dyDescent="0.3">
      <c r="A353" s="11"/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  <c r="Q353" s="1"/>
    </row>
    <row r="354" spans="1:47" ht="30" hidden="1" customHeight="1" x14ac:dyDescent="0.3">
      <c r="A354" s="11"/>
      <c r="B354" s="11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  <c r="Q354" s="1"/>
    </row>
    <row r="355" spans="1:47" ht="30" hidden="1" customHeight="1" x14ac:dyDescent="0.3">
      <c r="A355" s="11"/>
      <c r="B355" s="11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1"/>
      <c r="Q355" s="1"/>
    </row>
    <row r="356" spans="1:47" ht="30" hidden="1" customHeight="1" x14ac:dyDescent="0.3">
      <c r="A356" s="11"/>
      <c r="B356" s="11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1"/>
      <c r="Q356" s="1"/>
    </row>
    <row r="357" spans="1:47" ht="30" hidden="1" customHeight="1" x14ac:dyDescent="0.3">
      <c r="A357" s="11"/>
      <c r="B357" s="11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1"/>
      <c r="Q357" s="1"/>
    </row>
    <row r="358" spans="1:47" ht="30" hidden="1" customHeight="1" x14ac:dyDescent="0.3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  <c r="Q358" s="1"/>
    </row>
    <row r="359" spans="1:47" ht="30" hidden="1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/>
    </row>
    <row r="360" spans="1:47" ht="30" hidden="1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/>
    </row>
    <row r="361" spans="1:47" ht="30" hidden="1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/>
    </row>
    <row r="362" spans="1:47" ht="30" hidden="1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/>
    </row>
    <row r="363" spans="1:47" ht="30" hidden="1" customHeight="1" x14ac:dyDescent="0.3">
      <c r="A363" s="13"/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  <c r="N363" s="1"/>
      <c r="O363" s="1"/>
      <c r="P363" s="1"/>
      <c r="Q363" s="1"/>
      <c r="R363" s="1"/>
      <c r="S363" s="1"/>
      <c r="T363" s="1"/>
      <c r="AR363" s="1"/>
      <c r="AS363" s="1"/>
      <c r="AU363" s="1"/>
    </row>
    <row r="364" spans="1:47" ht="30" hidden="1" customHeight="1" x14ac:dyDescent="0.3">
      <c r="A364" s="13"/>
      <c r="B364" s="13"/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1"/>
      <c r="N364" s="1"/>
      <c r="O364" s="1"/>
      <c r="P364" s="1"/>
      <c r="Q364" s="1"/>
      <c r="R364" s="1"/>
      <c r="S364" s="1"/>
      <c r="T364" s="1"/>
      <c r="AR364" s="1"/>
      <c r="AS364" s="1"/>
      <c r="AU364" s="1"/>
    </row>
    <row r="365" spans="1:47" ht="30" hidden="1" customHeight="1" x14ac:dyDescent="0.3">
      <c r="A365" s="13"/>
      <c r="B365" s="13"/>
      <c r="C365" s="13"/>
      <c r="D365" s="11"/>
      <c r="E365" s="12"/>
      <c r="F365" s="12"/>
      <c r="G365" s="12"/>
      <c r="H365" s="12"/>
      <c r="I365" s="12"/>
      <c r="J365" s="12"/>
      <c r="K365" s="12"/>
      <c r="L365" s="12"/>
      <c r="M365" s="13"/>
      <c r="N365" s="1"/>
      <c r="O365" s="1"/>
      <c r="P365" s="1"/>
      <c r="Q365" s="1"/>
      <c r="R365" s="1"/>
      <c r="S365" s="1"/>
      <c r="T365" s="1"/>
      <c r="AR365" s="1"/>
      <c r="AS365" s="1"/>
      <c r="AU365" s="1"/>
    </row>
    <row r="366" spans="1:47" ht="30" hidden="1" customHeight="1" x14ac:dyDescent="0.3">
      <c r="A366" s="13"/>
      <c r="B366" s="13"/>
      <c r="C366" s="13"/>
      <c r="D366" s="11"/>
      <c r="E366" s="12"/>
      <c r="F366" s="12"/>
      <c r="G366" s="12"/>
      <c r="H366" s="12"/>
      <c r="I366" s="12"/>
      <c r="J366" s="12"/>
      <c r="K366" s="12"/>
      <c r="L366" s="12"/>
      <c r="M366" s="13"/>
      <c r="N366" s="1"/>
      <c r="O366" s="1"/>
      <c r="P366" s="1"/>
      <c r="Q366" s="1"/>
      <c r="R366" s="1"/>
      <c r="S366" s="1"/>
      <c r="T366" s="1"/>
      <c r="AR366" s="1"/>
      <c r="AS366" s="1"/>
      <c r="AU366" s="1"/>
    </row>
    <row r="367" spans="1:47" ht="30" hidden="1" customHeight="1" x14ac:dyDescent="0.3">
      <c r="A367" s="13"/>
      <c r="B367" s="13"/>
      <c r="C367" s="13"/>
      <c r="D367" s="11"/>
      <c r="E367" s="12"/>
      <c r="F367" s="12"/>
      <c r="G367" s="12"/>
      <c r="H367" s="12"/>
      <c r="I367" s="12"/>
      <c r="J367" s="12"/>
      <c r="K367" s="12"/>
      <c r="L367" s="12"/>
      <c r="M367" s="13"/>
      <c r="N367" s="1"/>
      <c r="O367" s="1"/>
      <c r="P367" s="1"/>
      <c r="Q367" s="1"/>
      <c r="R367" s="1"/>
      <c r="S367" s="1"/>
      <c r="T367" s="1"/>
      <c r="AR367" s="1"/>
      <c r="AS367" s="1"/>
      <c r="AU367" s="1"/>
    </row>
    <row r="368" spans="1:47" ht="30" hidden="1" customHeight="1" x14ac:dyDescent="0.3">
      <c r="A368" s="13"/>
      <c r="B368" s="13"/>
      <c r="C368" s="13"/>
      <c r="D368" s="11"/>
      <c r="E368" s="12"/>
      <c r="F368" s="12"/>
      <c r="G368" s="12"/>
      <c r="H368" s="12"/>
      <c r="I368" s="12"/>
      <c r="J368" s="12"/>
      <c r="K368" s="12"/>
      <c r="L368" s="12"/>
      <c r="M368" s="13"/>
      <c r="N368" s="1"/>
      <c r="O368" s="1"/>
      <c r="P368" s="1"/>
      <c r="Q368" s="1"/>
      <c r="R368" s="1"/>
      <c r="S368" s="1"/>
      <c r="T368" s="1"/>
      <c r="AR368" s="1"/>
      <c r="AS368" s="1"/>
      <c r="AU368" s="1"/>
    </row>
    <row r="369" spans="1:47" ht="30" hidden="1" customHeight="1" x14ac:dyDescent="0.3">
      <c r="A369" s="11"/>
      <c r="B369" s="11"/>
      <c r="C369" s="11"/>
      <c r="D369" s="11"/>
      <c r="E369" s="12"/>
      <c r="F369" s="12"/>
      <c r="G369" s="12"/>
      <c r="H369" s="12"/>
      <c r="I369" s="12"/>
      <c r="J369" s="12"/>
      <c r="K369" s="12"/>
      <c r="L369" s="12"/>
      <c r="M369" s="11"/>
      <c r="N369" s="1"/>
      <c r="O369" s="1"/>
      <c r="P369" s="1"/>
      <c r="Q369" s="1"/>
      <c r="R369" s="1"/>
      <c r="S369" s="1"/>
      <c r="T369" s="1"/>
      <c r="AR369" s="1"/>
      <c r="AS369" s="1"/>
      <c r="AU369" s="1"/>
    </row>
    <row r="370" spans="1:47" ht="30" hidden="1" customHeight="1" x14ac:dyDescent="0.3">
      <c r="A370" s="11"/>
      <c r="B370" s="11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1"/>
      <c r="N370" s="1"/>
      <c r="O370" s="1"/>
      <c r="P370" s="1"/>
      <c r="Q370" s="1"/>
      <c r="R370" s="1"/>
      <c r="S370" s="1"/>
      <c r="T370" s="1"/>
      <c r="AR370" s="1"/>
      <c r="AS370" s="1"/>
      <c r="AU370" s="1"/>
    </row>
    <row r="371" spans="1:47" ht="30" hidden="1" customHeight="1" x14ac:dyDescent="0.3">
      <c r="A371" s="11"/>
      <c r="B371" s="11"/>
      <c r="C371" s="11"/>
      <c r="D371" s="11"/>
      <c r="E371" s="12"/>
      <c r="F371" s="12"/>
      <c r="G371" s="12"/>
      <c r="H371" s="12"/>
      <c r="I371" s="12"/>
      <c r="J371" s="12"/>
      <c r="K371" s="12"/>
      <c r="L371" s="12"/>
      <c r="M371" s="11"/>
      <c r="N371" s="1"/>
      <c r="O371" s="1"/>
      <c r="P371" s="1"/>
      <c r="Q371" s="1"/>
      <c r="R371" s="1"/>
      <c r="S371" s="1"/>
      <c r="T371" s="1"/>
      <c r="AR371" s="1"/>
      <c r="AS371" s="1"/>
      <c r="AU371" s="1"/>
    </row>
    <row r="372" spans="1:47" ht="30" hidden="1" customHeight="1" x14ac:dyDescent="0.3">
      <c r="A372" s="11"/>
      <c r="B372" s="11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1"/>
      <c r="N372" s="1"/>
      <c r="O372" s="1"/>
      <c r="P372" s="1"/>
      <c r="Q372" s="1"/>
      <c r="R372" s="1"/>
      <c r="S372" s="1"/>
      <c r="T372" s="1"/>
      <c r="AR372" s="1"/>
      <c r="AS372" s="1"/>
      <c r="AU372" s="1"/>
    </row>
    <row r="373" spans="1:47" ht="30" hidden="1" customHeight="1" x14ac:dyDescent="0.3">
      <c r="A373" s="11"/>
      <c r="B373" s="11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1"/>
      <c r="N373" s="1"/>
      <c r="O373" s="1"/>
      <c r="P373" s="1"/>
      <c r="Q373" s="1"/>
      <c r="R373" s="1"/>
      <c r="S373" s="1"/>
      <c r="T373" s="1"/>
      <c r="AR373" s="1"/>
      <c r="AS373" s="1"/>
      <c r="AU373" s="1"/>
    </row>
    <row r="374" spans="1:47" ht="30" hidden="1" customHeight="1" x14ac:dyDescent="0.3">
      <c r="A374" s="11"/>
      <c r="B374" s="11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1"/>
      <c r="N374" s="1"/>
      <c r="O374" s="1"/>
      <c r="P374" s="1"/>
      <c r="Q374" s="1"/>
      <c r="R374" s="1"/>
      <c r="S374" s="1"/>
      <c r="T374" s="1"/>
      <c r="AR374" s="1"/>
      <c r="AS374" s="1"/>
      <c r="AU374" s="1"/>
    </row>
    <row r="375" spans="1:47" ht="30" hidden="1" customHeight="1" x14ac:dyDescent="0.3">
      <c r="A375" s="11"/>
      <c r="B375" s="11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1"/>
      <c r="Q375" s="1"/>
    </row>
    <row r="376" spans="1:47" ht="30" hidden="1" customHeight="1" x14ac:dyDescent="0.3">
      <c r="A376" s="11"/>
      <c r="B376" s="11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1"/>
      <c r="Q376" s="1"/>
    </row>
    <row r="377" spans="1:47" ht="30" hidden="1" customHeight="1" x14ac:dyDescent="0.3">
      <c r="A377" s="11"/>
      <c r="B377" s="1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1"/>
      <c r="Q377" s="1"/>
    </row>
    <row r="378" spans="1:47" ht="30" hidden="1" customHeight="1" x14ac:dyDescent="0.3">
      <c r="A378" s="11"/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  <c r="Q378" s="1"/>
    </row>
    <row r="379" spans="1:47" ht="30" hidden="1" customHeight="1" x14ac:dyDescent="0.3">
      <c r="A379" s="11"/>
      <c r="B379" s="11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1"/>
      <c r="Q379" s="1"/>
    </row>
    <row r="380" spans="1:47" ht="30" hidden="1" customHeight="1" x14ac:dyDescent="0.3">
      <c r="A380" s="11"/>
      <c r="B380" s="11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1"/>
      <c r="Q380" s="1"/>
    </row>
    <row r="381" spans="1:47" ht="30" hidden="1" customHeight="1" x14ac:dyDescent="0.3">
      <c r="A381" s="11"/>
      <c r="B381" s="11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1"/>
      <c r="Q381" s="1"/>
    </row>
    <row r="382" spans="1:47" ht="30" hidden="1" customHeight="1" x14ac:dyDescent="0.3">
      <c r="A382" s="11"/>
      <c r="B382" s="11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1"/>
      <c r="Q382" s="1"/>
    </row>
    <row r="383" spans="1:47" ht="30" hidden="1" customHeight="1" x14ac:dyDescent="0.3">
      <c r="A383" s="11"/>
      <c r="B383" s="1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1"/>
      <c r="Q383" s="1"/>
    </row>
    <row r="384" spans="1:47" ht="30" hidden="1" customHeight="1" x14ac:dyDescent="0.3">
      <c r="A384" s="11"/>
      <c r="B384" s="1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1"/>
      <c r="Q384" s="1"/>
    </row>
    <row r="385" spans="1:47" ht="30" hidden="1" customHeight="1" x14ac:dyDescent="0.3">
      <c r="A385" s="11"/>
      <c r="B385" s="1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1"/>
    </row>
    <row r="386" spans="1:47" ht="30" hidden="1" customHeight="1" x14ac:dyDescent="0.3">
      <c r="A386" s="11"/>
      <c r="B386" s="1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1"/>
      <c r="Q386" s="1"/>
    </row>
    <row r="387" spans="1:47" ht="30" hidden="1" customHeight="1" x14ac:dyDescent="0.3">
      <c r="A387" s="13"/>
      <c r="B387" s="11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1"/>
      <c r="N387" s="1"/>
      <c r="O387" s="1"/>
      <c r="P387" s="1"/>
      <c r="Q387" s="1"/>
      <c r="R387" s="1"/>
      <c r="S387" s="1"/>
      <c r="T387" s="1"/>
      <c r="AR387" s="1"/>
      <c r="AS387" s="1"/>
      <c r="AU387" s="1"/>
    </row>
    <row r="388" spans="1:47" ht="30" hidden="1" customHeight="1" x14ac:dyDescent="0.3">
      <c r="A388" s="13"/>
      <c r="B388" s="13"/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1"/>
      <c r="Q388" s="1"/>
    </row>
    <row r="389" spans="1:47" ht="30" hidden="1" customHeight="1" x14ac:dyDescent="0.3">
      <c r="A389" s="13"/>
      <c r="B389" s="13"/>
      <c r="C389" s="13"/>
      <c r="D389" s="11"/>
      <c r="E389" s="12"/>
      <c r="F389" s="12"/>
      <c r="G389" s="12"/>
      <c r="H389" s="12"/>
      <c r="I389" s="12"/>
      <c r="J389" s="12"/>
      <c r="K389" s="12"/>
      <c r="L389" s="12"/>
      <c r="M389" s="13"/>
      <c r="Q389" s="1"/>
    </row>
    <row r="390" spans="1:47" ht="30" hidden="1" customHeight="1" x14ac:dyDescent="0.3">
      <c r="A390" s="13"/>
      <c r="B390" s="13"/>
      <c r="C390" s="13"/>
      <c r="D390" s="11"/>
      <c r="E390" s="12"/>
      <c r="F390" s="12"/>
      <c r="G390" s="12"/>
      <c r="H390" s="12"/>
      <c r="I390" s="12"/>
      <c r="J390" s="12"/>
      <c r="K390" s="12"/>
      <c r="L390" s="12"/>
      <c r="M390" s="13"/>
      <c r="Q390" s="1"/>
    </row>
    <row r="391" spans="1:47" ht="30" hidden="1" customHeight="1" x14ac:dyDescent="0.3">
      <c r="A391" s="13"/>
      <c r="B391" s="13"/>
      <c r="C391" s="13"/>
      <c r="D391" s="11"/>
      <c r="E391" s="12"/>
      <c r="F391" s="12"/>
      <c r="G391" s="12"/>
      <c r="H391" s="12"/>
      <c r="I391" s="12"/>
      <c r="J391" s="12"/>
      <c r="K391" s="12"/>
      <c r="L391" s="12"/>
      <c r="M391" s="13"/>
      <c r="Q391" s="1"/>
    </row>
    <row r="392" spans="1:47" ht="30" hidden="1" customHeight="1" x14ac:dyDescent="0.3">
      <c r="A392" s="13"/>
      <c r="B392" s="13"/>
      <c r="C392" s="13"/>
      <c r="D392" s="11"/>
      <c r="E392" s="12"/>
      <c r="F392" s="12"/>
      <c r="G392" s="12"/>
      <c r="H392" s="12"/>
      <c r="I392" s="12"/>
      <c r="J392" s="12"/>
      <c r="K392" s="12"/>
      <c r="L392" s="12"/>
      <c r="M392" s="13"/>
      <c r="Q392" s="1"/>
    </row>
    <row r="393" spans="1:47" ht="30" hidden="1" customHeight="1" x14ac:dyDescent="0.3">
      <c r="A393" s="13"/>
      <c r="B393" s="13"/>
      <c r="C393" s="13"/>
      <c r="D393" s="11"/>
      <c r="E393" s="12"/>
      <c r="F393" s="12"/>
      <c r="G393" s="12"/>
      <c r="H393" s="12"/>
      <c r="I393" s="12"/>
      <c r="J393" s="12"/>
      <c r="K393" s="12"/>
      <c r="L393" s="12"/>
      <c r="M393" s="13"/>
      <c r="Q393" s="1"/>
    </row>
    <row r="394" spans="1:47" ht="30" hidden="1" customHeight="1" x14ac:dyDescent="0.3">
      <c r="A394" s="13"/>
      <c r="B394" s="13"/>
      <c r="C394" s="13"/>
      <c r="D394" s="11"/>
      <c r="E394" s="12"/>
      <c r="F394" s="12"/>
      <c r="G394" s="12"/>
      <c r="H394" s="12"/>
      <c r="I394" s="12"/>
      <c r="J394" s="12"/>
      <c r="K394" s="12"/>
      <c r="L394" s="12"/>
      <c r="M394" s="13"/>
      <c r="Q394" s="1"/>
    </row>
    <row r="395" spans="1:47" ht="30" hidden="1" customHeight="1" x14ac:dyDescent="0.3">
      <c r="A395" s="13"/>
      <c r="B395" s="13"/>
      <c r="C395" s="13"/>
      <c r="D395" s="11"/>
      <c r="E395" s="12"/>
      <c r="F395" s="12"/>
      <c r="G395" s="12"/>
      <c r="H395" s="12"/>
      <c r="I395" s="12"/>
      <c r="J395" s="12"/>
      <c r="K395" s="12"/>
      <c r="L395" s="12"/>
      <c r="M395" s="13"/>
      <c r="Q395" s="1"/>
    </row>
    <row r="396" spans="1:47" ht="30" hidden="1" customHeight="1" x14ac:dyDescent="0.3">
      <c r="A396" s="13"/>
      <c r="B396" s="13"/>
      <c r="C396" s="13"/>
      <c r="D396" s="11"/>
      <c r="E396" s="12"/>
      <c r="F396" s="12"/>
      <c r="G396" s="12"/>
      <c r="H396" s="12"/>
      <c r="I396" s="12"/>
      <c r="J396" s="12"/>
      <c r="K396" s="12"/>
      <c r="L396" s="12"/>
      <c r="M396" s="13"/>
      <c r="Q396" s="1"/>
    </row>
    <row r="397" spans="1:47" ht="30" hidden="1" customHeight="1" x14ac:dyDescent="0.3">
      <c r="A397" s="13"/>
      <c r="B397" s="13"/>
      <c r="C397" s="13"/>
      <c r="D397" s="11"/>
      <c r="E397" s="12"/>
      <c r="F397" s="12"/>
      <c r="G397" s="12"/>
      <c r="H397" s="12"/>
      <c r="I397" s="12"/>
      <c r="J397" s="12"/>
      <c r="K397" s="12"/>
      <c r="L397" s="12"/>
      <c r="M397" s="13"/>
      <c r="Q397" s="1"/>
    </row>
    <row r="398" spans="1:47" ht="30" hidden="1" customHeight="1" x14ac:dyDescent="0.3">
      <c r="A398" s="13"/>
      <c r="B398" s="13"/>
      <c r="C398" s="13"/>
      <c r="D398" s="11"/>
      <c r="E398" s="12"/>
      <c r="F398" s="12"/>
      <c r="G398" s="12"/>
      <c r="H398" s="12"/>
      <c r="I398" s="12"/>
      <c r="J398" s="12"/>
      <c r="K398" s="12"/>
      <c r="L398" s="12"/>
      <c r="M398" s="13"/>
      <c r="Q398" s="1"/>
    </row>
    <row r="399" spans="1:47" ht="30" hidden="1" customHeight="1" x14ac:dyDescent="0.3">
      <c r="A399" s="13"/>
      <c r="B399" s="13"/>
      <c r="C399" s="13"/>
      <c r="D399" s="11"/>
      <c r="E399" s="12"/>
      <c r="F399" s="12"/>
      <c r="G399" s="12"/>
      <c r="H399" s="12"/>
      <c r="I399" s="12"/>
      <c r="J399" s="12"/>
      <c r="K399" s="12"/>
      <c r="L399" s="12"/>
      <c r="M399" s="13"/>
      <c r="Q399" s="1"/>
    </row>
    <row r="400" spans="1:47" ht="30" hidden="1" customHeight="1" x14ac:dyDescent="0.3">
      <c r="A400" s="13"/>
      <c r="B400" s="13"/>
      <c r="C400" s="13"/>
      <c r="D400" s="11"/>
      <c r="E400" s="12"/>
      <c r="F400" s="12"/>
      <c r="G400" s="12"/>
      <c r="H400" s="12"/>
      <c r="I400" s="12"/>
      <c r="J400" s="12"/>
      <c r="K400" s="12"/>
      <c r="L400" s="12"/>
      <c r="M400" s="13"/>
      <c r="Q400" s="1"/>
    </row>
    <row r="401" spans="1:47" ht="30" hidden="1" customHeight="1" x14ac:dyDescent="0.3">
      <c r="A401" s="11"/>
      <c r="B401" s="11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1"/>
      <c r="Q401" s="1"/>
    </row>
    <row r="402" spans="1:47" ht="30" hidden="1" customHeight="1" x14ac:dyDescent="0.3">
      <c r="A402" s="11"/>
      <c r="B402" s="11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1"/>
      <c r="Q402" s="1"/>
    </row>
    <row r="403" spans="1:47" ht="30" hidden="1" customHeight="1" x14ac:dyDescent="0.3">
      <c r="A403" s="11"/>
      <c r="B403" s="11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1"/>
      <c r="Q403" s="1"/>
    </row>
    <row r="404" spans="1:47" ht="30" hidden="1" customHeight="1" x14ac:dyDescent="0.3">
      <c r="A404" s="11"/>
      <c r="B404" s="11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1"/>
      <c r="Q404" s="1"/>
    </row>
    <row r="405" spans="1:47" ht="30" hidden="1" customHeight="1" x14ac:dyDescent="0.3">
      <c r="A405" s="11"/>
      <c r="B405" s="11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1"/>
      <c r="Q405" s="1"/>
    </row>
    <row r="406" spans="1:47" ht="30" hidden="1" customHeight="1" x14ac:dyDescent="0.3">
      <c r="A406" s="11"/>
      <c r="B406" s="11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1"/>
      <c r="Q406" s="1"/>
    </row>
    <row r="407" spans="1:47" ht="30" hidden="1" customHeight="1" x14ac:dyDescent="0.3">
      <c r="A407" s="11"/>
      <c r="B407" s="11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1"/>
      <c r="Q407" s="1"/>
    </row>
    <row r="408" spans="1:47" ht="30" hidden="1" customHeight="1" x14ac:dyDescent="0.3">
      <c r="A408" s="11"/>
      <c r="B408" s="11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1"/>
      <c r="Q408" s="1"/>
    </row>
    <row r="409" spans="1:47" ht="30" hidden="1" customHeight="1" x14ac:dyDescent="0.3">
      <c r="A409" s="11"/>
      <c r="B409" s="11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1"/>
    </row>
    <row r="410" spans="1:47" ht="30" hidden="1" customHeight="1" x14ac:dyDescent="0.3">
      <c r="A410" s="11"/>
      <c r="B410" s="11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1"/>
      <c r="Q410" s="1"/>
    </row>
    <row r="411" spans="1:47" ht="30" hidden="1" customHeight="1" x14ac:dyDescent="0.3">
      <c r="A411" s="13"/>
      <c r="B411" s="11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1"/>
      <c r="N411" s="1"/>
      <c r="O411" s="1"/>
      <c r="P411" s="1"/>
      <c r="Q411" s="1"/>
      <c r="R411" s="1"/>
      <c r="S411" s="1"/>
      <c r="T411" s="1"/>
      <c r="AR411" s="1"/>
      <c r="AS411" s="1"/>
      <c r="AU411" s="1"/>
    </row>
    <row r="412" spans="1:47" ht="30" hidden="1" customHeight="1" x14ac:dyDescent="0.3">
      <c r="A412" s="13"/>
      <c r="B412" s="13"/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1"/>
      <c r="Q412" s="1"/>
    </row>
    <row r="413" spans="1:47" ht="30" hidden="1" customHeight="1" x14ac:dyDescent="0.3">
      <c r="A413" s="13"/>
      <c r="B413" s="13"/>
      <c r="C413" s="13"/>
      <c r="D413" s="11"/>
      <c r="E413" s="12"/>
      <c r="F413" s="12"/>
      <c r="G413" s="12"/>
      <c r="H413" s="12"/>
      <c r="I413" s="12"/>
      <c r="J413" s="12"/>
      <c r="K413" s="12"/>
      <c r="L413" s="12"/>
      <c r="M413" s="13"/>
      <c r="Q413" s="1"/>
    </row>
    <row r="414" spans="1:47" ht="30" hidden="1" customHeight="1" x14ac:dyDescent="0.3">
      <c r="A414" s="13"/>
      <c r="B414" s="13"/>
      <c r="C414" s="13"/>
      <c r="D414" s="11"/>
      <c r="E414" s="12"/>
      <c r="F414" s="12"/>
      <c r="G414" s="12"/>
      <c r="H414" s="12"/>
      <c r="I414" s="12"/>
      <c r="J414" s="12"/>
      <c r="K414" s="12"/>
      <c r="L414" s="12"/>
      <c r="M414" s="13"/>
      <c r="Q414" s="1"/>
    </row>
    <row r="415" spans="1:47" ht="30" hidden="1" customHeight="1" x14ac:dyDescent="0.3">
      <c r="A415" s="13"/>
      <c r="B415" s="13"/>
      <c r="C415" s="13"/>
      <c r="D415" s="11"/>
      <c r="E415" s="12"/>
      <c r="F415" s="12"/>
      <c r="G415" s="12"/>
      <c r="H415" s="12"/>
      <c r="I415" s="12"/>
      <c r="J415" s="12"/>
      <c r="K415" s="12"/>
      <c r="L415" s="12"/>
      <c r="M415" s="13"/>
      <c r="Q415" s="1"/>
    </row>
    <row r="416" spans="1:47" ht="30" hidden="1" customHeight="1" x14ac:dyDescent="0.3">
      <c r="A416" s="13"/>
      <c r="B416" s="13"/>
      <c r="C416" s="13"/>
      <c r="D416" s="11"/>
      <c r="E416" s="12"/>
      <c r="F416" s="12"/>
      <c r="G416" s="12"/>
      <c r="H416" s="12"/>
      <c r="I416" s="12"/>
      <c r="J416" s="12"/>
      <c r="K416" s="12"/>
      <c r="L416" s="12"/>
      <c r="M416" s="13"/>
      <c r="Q416" s="1"/>
    </row>
    <row r="417" spans="1:17" ht="30" hidden="1" customHeight="1" x14ac:dyDescent="0.3">
      <c r="A417" s="11"/>
      <c r="B417" s="11"/>
      <c r="C417" s="11"/>
      <c r="D417" s="11"/>
      <c r="E417" s="12"/>
      <c r="F417" s="12"/>
      <c r="G417" s="12"/>
      <c r="H417" s="12"/>
      <c r="I417" s="12"/>
      <c r="J417" s="12"/>
      <c r="K417" s="12"/>
      <c r="L417" s="12"/>
      <c r="M417" s="11"/>
      <c r="Q417" s="1"/>
    </row>
    <row r="418" spans="1:17" ht="30" hidden="1" customHeight="1" x14ac:dyDescent="0.3">
      <c r="A418" s="11"/>
      <c r="B418" s="11"/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1"/>
      <c r="Q418" s="1"/>
    </row>
    <row r="419" spans="1:17" ht="30" hidden="1" customHeight="1" x14ac:dyDescent="0.3">
      <c r="A419" s="11"/>
      <c r="B419" s="11"/>
      <c r="C419" s="11"/>
      <c r="D419" s="11"/>
      <c r="E419" s="12"/>
      <c r="F419" s="12"/>
      <c r="G419" s="12"/>
      <c r="H419" s="12"/>
      <c r="I419" s="12"/>
      <c r="J419" s="12"/>
      <c r="K419" s="12"/>
      <c r="L419" s="12"/>
      <c r="M419" s="11"/>
      <c r="Q419" s="1"/>
    </row>
    <row r="420" spans="1:17" ht="30" hidden="1" customHeight="1" x14ac:dyDescent="0.3">
      <c r="A420" s="11"/>
      <c r="B420" s="11"/>
      <c r="C420" s="11"/>
      <c r="D420" s="11"/>
      <c r="E420" s="12"/>
      <c r="F420" s="12"/>
      <c r="G420" s="12"/>
      <c r="H420" s="12"/>
      <c r="I420" s="12"/>
      <c r="J420" s="12"/>
      <c r="K420" s="12"/>
      <c r="L420" s="12"/>
      <c r="M420" s="11"/>
      <c r="Q420" s="1"/>
    </row>
    <row r="421" spans="1:17" ht="30" hidden="1" customHeight="1" x14ac:dyDescent="0.3">
      <c r="A421" s="11"/>
      <c r="B421" s="11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1"/>
      <c r="Q421" s="1"/>
    </row>
    <row r="422" spans="1:17" ht="30" hidden="1" customHeight="1" x14ac:dyDescent="0.3">
      <c r="A422" s="11"/>
      <c r="B422" s="11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1"/>
      <c r="Q422" s="1"/>
    </row>
    <row r="423" spans="1:17" ht="30" hidden="1" customHeight="1" x14ac:dyDescent="0.3">
      <c r="A423" s="11"/>
      <c r="B423" s="11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1"/>
      <c r="Q423" s="1"/>
    </row>
    <row r="424" spans="1:17" ht="30" hidden="1" customHeight="1" x14ac:dyDescent="0.3">
      <c r="A424" s="11"/>
      <c r="B424" s="11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1"/>
      <c r="Q424" s="1"/>
    </row>
    <row r="425" spans="1:17" ht="30" hidden="1" customHeight="1" x14ac:dyDescent="0.3">
      <c r="A425" s="11"/>
      <c r="B425" s="11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1"/>
      <c r="Q425" s="1"/>
    </row>
    <row r="426" spans="1:17" ht="30" hidden="1" customHeight="1" x14ac:dyDescent="0.3">
      <c r="A426" s="11"/>
      <c r="B426" s="11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1"/>
      <c r="Q426" s="1"/>
    </row>
    <row r="427" spans="1:17" ht="30" hidden="1" customHeight="1" x14ac:dyDescent="0.3">
      <c r="A427" s="11"/>
      <c r="B427" s="11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1"/>
      <c r="Q427" s="1"/>
    </row>
    <row r="428" spans="1:17" ht="30" hidden="1" customHeight="1" x14ac:dyDescent="0.3">
      <c r="A428" s="11"/>
      <c r="B428" s="11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1"/>
      <c r="Q428" s="1"/>
    </row>
    <row r="429" spans="1:17" ht="30" hidden="1" customHeight="1" x14ac:dyDescent="0.3">
      <c r="A429" s="11"/>
      <c r="B429" s="11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1"/>
      <c r="Q429" s="1"/>
    </row>
    <row r="430" spans="1:17" ht="30" hidden="1" customHeight="1" x14ac:dyDescent="0.3">
      <c r="A430" s="11"/>
      <c r="B430" s="11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1"/>
      <c r="Q430" s="1"/>
    </row>
    <row r="431" spans="1:17" ht="30" hidden="1" customHeight="1" x14ac:dyDescent="0.3">
      <c r="A431" s="11"/>
      <c r="B431" s="11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1"/>
      <c r="Q431" s="1"/>
    </row>
    <row r="432" spans="1:17" ht="30" hidden="1" customHeight="1" x14ac:dyDescent="0.3">
      <c r="A432" s="11"/>
      <c r="B432" s="11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1"/>
      <c r="Q432" s="1"/>
    </row>
    <row r="433" spans="1:47" ht="30" hidden="1" customHeight="1" x14ac:dyDescent="0.3">
      <c r="A433" s="11"/>
      <c r="B433" s="11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1"/>
    </row>
    <row r="434" spans="1:47" ht="30" hidden="1" customHeight="1" x14ac:dyDescent="0.3">
      <c r="A434" s="11"/>
      <c r="B434" s="11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1"/>
      <c r="Q434" s="1"/>
    </row>
    <row r="435" spans="1:47" ht="30" hidden="1" customHeight="1" x14ac:dyDescent="0.3">
      <c r="A435" s="13"/>
      <c r="B435" s="11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1"/>
      <c r="N435" s="1"/>
      <c r="O435" s="1"/>
      <c r="P435" s="1"/>
      <c r="Q435" s="1"/>
      <c r="R435" s="1"/>
      <c r="S435" s="1"/>
      <c r="T435" s="1"/>
      <c r="AR435" s="1"/>
      <c r="AS435" s="1"/>
      <c r="AU435" s="1"/>
    </row>
    <row r="436" spans="1:47" ht="30" hidden="1" customHeight="1" x14ac:dyDescent="0.3">
      <c r="A436" s="13"/>
      <c r="B436" s="13"/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1"/>
      <c r="Q436" s="1"/>
    </row>
    <row r="437" spans="1:47" ht="30" hidden="1" customHeight="1" x14ac:dyDescent="0.3">
      <c r="A437" s="13"/>
      <c r="B437" s="13"/>
      <c r="C437" s="13"/>
      <c r="D437" s="11"/>
      <c r="E437" s="12"/>
      <c r="F437" s="12"/>
      <c r="G437" s="12"/>
      <c r="H437" s="12"/>
      <c r="I437" s="12"/>
      <c r="J437" s="12"/>
      <c r="K437" s="12"/>
      <c r="L437" s="12"/>
      <c r="M437" s="13"/>
      <c r="Q437" s="1"/>
    </row>
    <row r="438" spans="1:47" ht="30" hidden="1" customHeight="1" x14ac:dyDescent="0.3">
      <c r="A438" s="13"/>
      <c r="B438" s="13"/>
      <c r="C438" s="13"/>
      <c r="D438" s="11"/>
      <c r="E438" s="12"/>
      <c r="F438" s="12"/>
      <c r="G438" s="12"/>
      <c r="H438" s="12"/>
      <c r="I438" s="12"/>
      <c r="J438" s="12"/>
      <c r="K438" s="12"/>
      <c r="L438" s="12"/>
      <c r="M438" s="13"/>
      <c r="Q438" s="1"/>
    </row>
    <row r="439" spans="1:47" ht="30" hidden="1" customHeight="1" x14ac:dyDescent="0.3">
      <c r="A439" s="13"/>
      <c r="B439" s="13"/>
      <c r="C439" s="13"/>
      <c r="D439" s="11"/>
      <c r="E439" s="12"/>
      <c r="F439" s="12"/>
      <c r="G439" s="12"/>
      <c r="H439" s="12"/>
      <c r="I439" s="12"/>
      <c r="J439" s="12"/>
      <c r="K439" s="12"/>
      <c r="L439" s="12"/>
      <c r="M439" s="13"/>
      <c r="Q439" s="1"/>
    </row>
    <row r="440" spans="1:47" ht="30" hidden="1" customHeight="1" x14ac:dyDescent="0.3">
      <c r="A440" s="13"/>
      <c r="B440" s="13"/>
      <c r="C440" s="13"/>
      <c r="D440" s="11"/>
      <c r="E440" s="12"/>
      <c r="F440" s="12"/>
      <c r="G440" s="12"/>
      <c r="H440" s="12"/>
      <c r="I440" s="12"/>
      <c r="J440" s="12"/>
      <c r="K440" s="12"/>
      <c r="L440" s="12"/>
      <c r="M440" s="13"/>
      <c r="Q440" s="1"/>
    </row>
    <row r="441" spans="1:47" ht="30" hidden="1" customHeight="1" x14ac:dyDescent="0.3">
      <c r="A441" s="13"/>
      <c r="B441" s="13"/>
      <c r="C441" s="13"/>
      <c r="D441" s="11"/>
      <c r="E441" s="12"/>
      <c r="F441" s="12"/>
      <c r="G441" s="12"/>
      <c r="H441" s="12"/>
      <c r="I441" s="12"/>
      <c r="J441" s="12"/>
      <c r="K441" s="12"/>
      <c r="L441" s="12"/>
      <c r="M441" s="13"/>
      <c r="Q441" s="1"/>
    </row>
    <row r="442" spans="1:47" ht="30" hidden="1" customHeight="1" x14ac:dyDescent="0.3">
      <c r="A442" s="13"/>
      <c r="B442" s="13"/>
      <c r="C442" s="13"/>
      <c r="D442" s="11"/>
      <c r="E442" s="12"/>
      <c r="F442" s="12"/>
      <c r="G442" s="12"/>
      <c r="H442" s="12"/>
      <c r="I442" s="12"/>
      <c r="J442" s="12"/>
      <c r="K442" s="12"/>
      <c r="L442" s="12"/>
      <c r="M442" s="13"/>
      <c r="Q442" s="1"/>
    </row>
    <row r="443" spans="1:47" ht="30" hidden="1" customHeight="1" x14ac:dyDescent="0.3">
      <c r="A443" s="13"/>
      <c r="B443" s="13"/>
      <c r="C443" s="13"/>
      <c r="D443" s="11"/>
      <c r="E443" s="12"/>
      <c r="F443" s="12"/>
      <c r="G443" s="12"/>
      <c r="H443" s="12"/>
      <c r="I443" s="12"/>
      <c r="J443" s="12"/>
      <c r="K443" s="12"/>
      <c r="L443" s="12"/>
      <c r="M443" s="13"/>
      <c r="Q443" s="1"/>
    </row>
    <row r="444" spans="1:47" ht="30" hidden="1" customHeight="1" x14ac:dyDescent="0.3">
      <c r="A444" s="13"/>
      <c r="B444" s="13"/>
      <c r="C444" s="13"/>
      <c r="D444" s="11"/>
      <c r="E444" s="12"/>
      <c r="F444" s="12"/>
      <c r="G444" s="12"/>
      <c r="H444" s="12"/>
      <c r="I444" s="12"/>
      <c r="J444" s="12"/>
      <c r="K444" s="12"/>
      <c r="L444" s="12"/>
      <c r="M444" s="13"/>
      <c r="Q444" s="1"/>
    </row>
    <row r="445" spans="1:47" ht="30" hidden="1" customHeight="1" x14ac:dyDescent="0.3">
      <c r="A445" s="13"/>
      <c r="B445" s="13"/>
      <c r="C445" s="13"/>
      <c r="D445" s="11"/>
      <c r="E445" s="12"/>
      <c r="F445" s="12"/>
      <c r="G445" s="12"/>
      <c r="H445" s="12"/>
      <c r="I445" s="12"/>
      <c r="J445" s="12"/>
      <c r="K445" s="12"/>
      <c r="L445" s="12"/>
      <c r="M445" s="13"/>
      <c r="Q445" s="1"/>
    </row>
    <row r="446" spans="1:47" ht="30" hidden="1" customHeight="1" x14ac:dyDescent="0.3">
      <c r="A446" s="13"/>
      <c r="B446" s="13"/>
      <c r="C446" s="13"/>
      <c r="D446" s="11"/>
      <c r="E446" s="12"/>
      <c r="F446" s="12"/>
      <c r="G446" s="12"/>
      <c r="H446" s="12"/>
      <c r="I446" s="12"/>
      <c r="J446" s="12"/>
      <c r="K446" s="12"/>
      <c r="L446" s="12"/>
      <c r="M446" s="13"/>
      <c r="Q446" s="1"/>
    </row>
    <row r="447" spans="1:47" ht="30" hidden="1" customHeight="1" x14ac:dyDescent="0.3">
      <c r="A447" s="13"/>
      <c r="B447" s="13"/>
      <c r="C447" s="13"/>
      <c r="D447" s="11"/>
      <c r="E447" s="12"/>
      <c r="F447" s="12"/>
      <c r="G447" s="12"/>
      <c r="H447" s="12"/>
      <c r="I447" s="12"/>
      <c r="J447" s="12"/>
      <c r="K447" s="12"/>
      <c r="L447" s="12"/>
      <c r="M447" s="13"/>
      <c r="Q447" s="1"/>
    </row>
    <row r="448" spans="1:47" ht="30" hidden="1" customHeight="1" x14ac:dyDescent="0.3">
      <c r="A448" s="13"/>
      <c r="B448" s="13"/>
      <c r="C448" s="13"/>
      <c r="D448" s="11"/>
      <c r="E448" s="12"/>
      <c r="F448" s="12"/>
      <c r="G448" s="12"/>
      <c r="H448" s="12"/>
      <c r="I448" s="12"/>
      <c r="J448" s="12"/>
      <c r="K448" s="12"/>
      <c r="L448" s="12"/>
      <c r="M448" s="13"/>
      <c r="Q448" s="1"/>
    </row>
    <row r="449" spans="1:47" ht="30" hidden="1" customHeight="1" x14ac:dyDescent="0.3">
      <c r="A449" s="11"/>
      <c r="B449" s="11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1"/>
      <c r="Q449" s="1"/>
    </row>
    <row r="450" spans="1:47" ht="30" hidden="1" customHeight="1" x14ac:dyDescent="0.3">
      <c r="A450" s="11"/>
      <c r="B450" s="11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1"/>
      <c r="Q450" s="1"/>
    </row>
    <row r="451" spans="1:47" ht="30" hidden="1" customHeight="1" x14ac:dyDescent="0.3">
      <c r="A451" s="11"/>
      <c r="B451" s="11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1"/>
      <c r="Q451" s="1"/>
    </row>
    <row r="452" spans="1:47" ht="30" hidden="1" customHeight="1" x14ac:dyDescent="0.3">
      <c r="A452" s="11"/>
      <c r="B452" s="11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1"/>
      <c r="Q452" s="1"/>
    </row>
    <row r="453" spans="1:47" ht="30" hidden="1" customHeight="1" x14ac:dyDescent="0.3">
      <c r="A453" s="11"/>
      <c r="B453" s="11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1"/>
      <c r="Q453" s="1"/>
    </row>
    <row r="454" spans="1:47" ht="30" hidden="1" customHeight="1" x14ac:dyDescent="0.3">
      <c r="A454" s="11"/>
      <c r="B454" s="11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1"/>
      <c r="Q454" s="1"/>
    </row>
    <row r="455" spans="1:47" ht="30" hidden="1" customHeight="1" x14ac:dyDescent="0.3">
      <c r="A455" s="11"/>
      <c r="B455" s="11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1"/>
      <c r="Q455" s="1"/>
    </row>
    <row r="456" spans="1:47" ht="30" hidden="1" customHeight="1" x14ac:dyDescent="0.3">
      <c r="A456" s="11"/>
      <c r="B456" s="11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1"/>
      <c r="Q456" s="1"/>
    </row>
    <row r="457" spans="1:47" ht="30" hidden="1" customHeight="1" x14ac:dyDescent="0.3">
      <c r="A457" s="11"/>
      <c r="B457" s="11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1"/>
    </row>
    <row r="458" spans="1:47" ht="30" hidden="1" customHeight="1" x14ac:dyDescent="0.3">
      <c r="A458" s="11"/>
      <c r="B458" s="11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1"/>
      <c r="Q458" s="1"/>
    </row>
    <row r="459" spans="1:47" ht="30" hidden="1" customHeight="1" x14ac:dyDescent="0.3">
      <c r="A459" s="13"/>
      <c r="B459" s="11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1"/>
      <c r="N459" s="1"/>
      <c r="O459" s="1"/>
      <c r="P459" s="1"/>
      <c r="Q459" s="1"/>
      <c r="R459" s="1"/>
      <c r="S459" s="1"/>
      <c r="T459" s="1"/>
      <c r="AR459" s="1"/>
      <c r="AS459" s="1"/>
      <c r="AU459" s="1"/>
    </row>
    <row r="460" spans="1:47" ht="30" hidden="1" customHeight="1" x14ac:dyDescent="0.3">
      <c r="A460" s="13"/>
      <c r="B460" s="13"/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1"/>
      <c r="N460" s="1"/>
      <c r="O460" s="1"/>
      <c r="P460" s="1"/>
      <c r="Q460" s="1"/>
      <c r="R460" s="1"/>
      <c r="S460" s="1"/>
      <c r="T460" s="1"/>
      <c r="AR460" s="1"/>
      <c r="AS460" s="1"/>
      <c r="AU460" s="1"/>
    </row>
    <row r="461" spans="1:47" ht="30" hidden="1" customHeight="1" x14ac:dyDescent="0.3">
      <c r="A461" s="13"/>
      <c r="B461" s="13"/>
      <c r="C461" s="13"/>
      <c r="D461" s="11"/>
      <c r="E461" s="12"/>
      <c r="F461" s="12"/>
      <c r="G461" s="12"/>
      <c r="H461" s="12"/>
      <c r="I461" s="12"/>
      <c r="J461" s="12"/>
      <c r="K461" s="12"/>
      <c r="L461" s="12"/>
      <c r="M461" s="13"/>
      <c r="Q461" s="1"/>
    </row>
    <row r="462" spans="1:47" ht="30" hidden="1" customHeight="1" x14ac:dyDescent="0.3">
      <c r="A462" s="11"/>
      <c r="B462" s="11"/>
      <c r="C462" s="11"/>
      <c r="D462" s="11"/>
      <c r="E462" s="12"/>
      <c r="F462" s="12"/>
      <c r="G462" s="12"/>
      <c r="H462" s="12"/>
      <c r="I462" s="12"/>
      <c r="J462" s="12"/>
      <c r="K462" s="12"/>
      <c r="L462" s="12"/>
      <c r="M462" s="11"/>
      <c r="Q462" s="1"/>
    </row>
    <row r="463" spans="1:47" ht="30" hidden="1" customHeight="1" x14ac:dyDescent="0.3">
      <c r="A463" s="11"/>
      <c r="B463" s="11"/>
      <c r="C463" s="11"/>
      <c r="D463" s="11"/>
      <c r="E463" s="12"/>
      <c r="F463" s="12"/>
      <c r="G463" s="12"/>
      <c r="H463" s="12"/>
      <c r="I463" s="12"/>
      <c r="J463" s="12"/>
      <c r="K463" s="12"/>
      <c r="L463" s="12"/>
      <c r="M463" s="11"/>
      <c r="Q463" s="1"/>
    </row>
    <row r="464" spans="1:47" ht="30" hidden="1" customHeight="1" x14ac:dyDescent="0.3">
      <c r="A464" s="11"/>
      <c r="B464" s="11"/>
      <c r="C464" s="11"/>
      <c r="D464" s="11"/>
      <c r="E464" s="12"/>
      <c r="F464" s="12"/>
      <c r="G464" s="12"/>
      <c r="H464" s="12"/>
      <c r="I464" s="12"/>
      <c r="J464" s="12"/>
      <c r="K464" s="12"/>
      <c r="L464" s="12"/>
      <c r="M464" s="11"/>
      <c r="Q464" s="1"/>
    </row>
    <row r="465" spans="1:17" ht="30" hidden="1" customHeight="1" x14ac:dyDescent="0.3">
      <c r="A465" s="11"/>
      <c r="B465" s="11"/>
      <c r="C465" s="11"/>
      <c r="D465" s="11"/>
      <c r="E465" s="12"/>
      <c r="F465" s="12"/>
      <c r="G465" s="12"/>
      <c r="H465" s="12"/>
      <c r="I465" s="12"/>
      <c r="J465" s="12"/>
      <c r="K465" s="12"/>
      <c r="L465" s="12"/>
      <c r="M465" s="11"/>
      <c r="Q465" s="1"/>
    </row>
    <row r="466" spans="1:17" ht="30" hidden="1" customHeight="1" x14ac:dyDescent="0.3">
      <c r="A466" s="11"/>
      <c r="B466" s="11"/>
      <c r="C466" s="11"/>
      <c r="D466" s="11"/>
      <c r="E466" s="12"/>
      <c r="F466" s="12"/>
      <c r="G466" s="12"/>
      <c r="H466" s="12"/>
      <c r="I466" s="12"/>
      <c r="J466" s="12"/>
      <c r="K466" s="12"/>
      <c r="L466" s="12"/>
      <c r="M466" s="11"/>
      <c r="Q466" s="1"/>
    </row>
    <row r="467" spans="1:17" ht="30" hidden="1" customHeight="1" x14ac:dyDescent="0.3">
      <c r="A467" s="11"/>
      <c r="B467" s="11"/>
      <c r="C467" s="11"/>
      <c r="D467" s="11"/>
      <c r="E467" s="12"/>
      <c r="F467" s="12"/>
      <c r="G467" s="12"/>
      <c r="H467" s="12"/>
      <c r="I467" s="12"/>
      <c r="J467" s="12"/>
      <c r="K467" s="12"/>
      <c r="L467" s="12"/>
      <c r="M467" s="11"/>
      <c r="Q467" s="1"/>
    </row>
    <row r="468" spans="1:17" ht="30" hidden="1" customHeight="1" x14ac:dyDescent="0.3">
      <c r="A468" s="11"/>
      <c r="B468" s="11"/>
      <c r="C468" s="11"/>
      <c r="D468" s="11"/>
      <c r="E468" s="12"/>
      <c r="F468" s="12"/>
      <c r="G468" s="12"/>
      <c r="H468" s="12"/>
      <c r="I468" s="12"/>
      <c r="J468" s="12"/>
      <c r="K468" s="12"/>
      <c r="L468" s="12"/>
      <c r="M468" s="11"/>
      <c r="Q468" s="1"/>
    </row>
    <row r="469" spans="1:17" ht="30" hidden="1" customHeight="1" x14ac:dyDescent="0.3">
      <c r="A469" s="11"/>
      <c r="B469" s="11"/>
      <c r="C469" s="11"/>
      <c r="D469" s="11"/>
      <c r="E469" s="12"/>
      <c r="F469" s="12"/>
      <c r="G469" s="12"/>
      <c r="H469" s="12"/>
      <c r="I469" s="12"/>
      <c r="J469" s="12"/>
      <c r="K469" s="12"/>
      <c r="L469" s="12"/>
      <c r="M469" s="11"/>
      <c r="Q469" s="1"/>
    </row>
    <row r="470" spans="1:17" ht="30" hidden="1" customHeight="1" x14ac:dyDescent="0.3">
      <c r="A470" s="11"/>
      <c r="B470" s="11"/>
      <c r="C470" s="11"/>
      <c r="D470" s="11"/>
      <c r="E470" s="12"/>
      <c r="F470" s="12"/>
      <c r="G470" s="12"/>
      <c r="H470" s="12"/>
      <c r="I470" s="12"/>
      <c r="J470" s="12"/>
      <c r="K470" s="12"/>
      <c r="L470" s="12"/>
      <c r="M470" s="11"/>
      <c r="Q470" s="1"/>
    </row>
    <row r="471" spans="1:17" ht="30" hidden="1" customHeight="1" x14ac:dyDescent="0.3">
      <c r="A471" s="11"/>
      <c r="B471" s="11"/>
      <c r="C471" s="11"/>
      <c r="D471" s="11"/>
      <c r="E471" s="12"/>
      <c r="F471" s="12"/>
      <c r="G471" s="12"/>
      <c r="H471" s="12"/>
      <c r="I471" s="12"/>
      <c r="J471" s="12"/>
      <c r="K471" s="12"/>
      <c r="L471" s="12"/>
      <c r="M471" s="11"/>
      <c r="Q471" s="1"/>
    </row>
    <row r="472" spans="1:17" ht="30" hidden="1" customHeight="1" x14ac:dyDescent="0.3">
      <c r="A472" s="11"/>
      <c r="B472" s="11"/>
      <c r="C472" s="11"/>
      <c r="D472" s="11"/>
      <c r="E472" s="12"/>
      <c r="F472" s="12"/>
      <c r="G472" s="12"/>
      <c r="H472" s="12"/>
      <c r="I472" s="12"/>
      <c r="J472" s="12"/>
      <c r="K472" s="12"/>
      <c r="L472" s="12"/>
      <c r="M472" s="11"/>
      <c r="Q472" s="1"/>
    </row>
    <row r="473" spans="1:17" ht="30" hidden="1" customHeight="1" x14ac:dyDescent="0.3">
      <c r="A473" s="11"/>
      <c r="B473" s="11"/>
      <c r="C473" s="11"/>
      <c r="D473" s="11"/>
      <c r="E473" s="12"/>
      <c r="F473" s="12"/>
      <c r="G473" s="12"/>
      <c r="H473" s="12"/>
      <c r="I473" s="12"/>
      <c r="J473" s="12"/>
      <c r="K473" s="12"/>
      <c r="L473" s="12"/>
      <c r="M473" s="11"/>
      <c r="Q473" s="1"/>
    </row>
    <row r="474" spans="1:17" ht="30" hidden="1" customHeight="1" x14ac:dyDescent="0.3">
      <c r="A474" s="11"/>
      <c r="B474" s="11"/>
      <c r="C474" s="11"/>
      <c r="D474" s="11"/>
      <c r="E474" s="12"/>
      <c r="F474" s="12"/>
      <c r="G474" s="12"/>
      <c r="H474" s="12"/>
      <c r="I474" s="12"/>
      <c r="J474" s="12"/>
      <c r="K474" s="12"/>
      <c r="L474" s="12"/>
      <c r="M474" s="11"/>
      <c r="Q474" s="1"/>
    </row>
    <row r="475" spans="1:17" ht="30" hidden="1" customHeight="1" x14ac:dyDescent="0.3">
      <c r="A475" s="11"/>
      <c r="B475" s="11"/>
      <c r="C475" s="11"/>
      <c r="D475" s="11"/>
      <c r="E475" s="12"/>
      <c r="F475" s="12"/>
      <c r="G475" s="12"/>
      <c r="H475" s="12"/>
      <c r="I475" s="12"/>
      <c r="J475" s="12"/>
      <c r="K475" s="12"/>
      <c r="L475" s="12"/>
      <c r="M475" s="11"/>
      <c r="Q475" s="1"/>
    </row>
    <row r="476" spans="1:17" ht="30" hidden="1" customHeight="1" x14ac:dyDescent="0.3">
      <c r="A476" s="11"/>
      <c r="B476" s="11"/>
      <c r="C476" s="11"/>
      <c r="D476" s="11"/>
      <c r="E476" s="12"/>
      <c r="F476" s="12"/>
      <c r="G476" s="12"/>
      <c r="H476" s="12"/>
      <c r="I476" s="12"/>
      <c r="J476" s="12"/>
      <c r="K476" s="12"/>
      <c r="L476" s="12"/>
      <c r="M476" s="11"/>
      <c r="Q476" s="1"/>
    </row>
    <row r="477" spans="1:17" ht="30" hidden="1" customHeight="1" x14ac:dyDescent="0.3">
      <c r="A477" s="11"/>
      <c r="B477" s="11"/>
      <c r="C477" s="11"/>
      <c r="D477" s="11"/>
      <c r="E477" s="12"/>
      <c r="F477" s="12"/>
      <c r="G477" s="12"/>
      <c r="H477" s="12"/>
      <c r="I477" s="12"/>
      <c r="J477" s="12"/>
      <c r="K477" s="12"/>
      <c r="L477" s="12"/>
      <c r="M477" s="11"/>
      <c r="Q477" s="1"/>
    </row>
    <row r="478" spans="1:17" ht="30" hidden="1" customHeight="1" x14ac:dyDescent="0.3">
      <c r="A478" s="11"/>
      <c r="B478" s="11"/>
      <c r="C478" s="11"/>
      <c r="D478" s="11"/>
      <c r="E478" s="12"/>
      <c r="F478" s="12"/>
      <c r="G478" s="12"/>
      <c r="H478" s="12"/>
      <c r="I478" s="12"/>
      <c r="J478" s="12"/>
      <c r="K478" s="12"/>
      <c r="L478" s="12"/>
      <c r="M478" s="11"/>
      <c r="Q478" s="1"/>
    </row>
    <row r="479" spans="1:17" ht="30" hidden="1" customHeight="1" x14ac:dyDescent="0.3">
      <c r="A479" s="11"/>
      <c r="B479" s="11"/>
      <c r="C479" s="11"/>
      <c r="D479" s="11"/>
      <c r="E479" s="12"/>
      <c r="F479" s="12"/>
      <c r="G479" s="12"/>
      <c r="H479" s="12"/>
      <c r="I479" s="12"/>
      <c r="J479" s="12"/>
      <c r="K479" s="12"/>
      <c r="L479" s="12"/>
      <c r="M479" s="11"/>
      <c r="Q479" s="1"/>
    </row>
    <row r="480" spans="1:17" ht="30" hidden="1" customHeight="1" x14ac:dyDescent="0.3">
      <c r="A480" s="11"/>
      <c r="B480" s="11"/>
      <c r="C480" s="11"/>
      <c r="D480" s="11"/>
      <c r="E480" s="12"/>
      <c r="F480" s="12"/>
      <c r="G480" s="12"/>
      <c r="H480" s="12"/>
      <c r="I480" s="12"/>
      <c r="J480" s="12"/>
      <c r="K480" s="12"/>
      <c r="L480" s="12"/>
      <c r="M480" s="11"/>
      <c r="Q480" s="1"/>
    </row>
    <row r="481" spans="1:47" ht="30" hidden="1" customHeight="1" x14ac:dyDescent="0.3">
      <c r="A481" s="11"/>
      <c r="B481" s="11"/>
      <c r="C481" s="11"/>
      <c r="D481" s="11"/>
      <c r="E481" s="12"/>
      <c r="F481" s="12"/>
      <c r="G481" s="12"/>
      <c r="H481" s="12"/>
      <c r="I481" s="12"/>
      <c r="J481" s="12"/>
      <c r="K481" s="12"/>
      <c r="L481" s="12"/>
      <c r="M481" s="11"/>
    </row>
    <row r="482" spans="1:47" ht="30" hidden="1" customHeight="1" x14ac:dyDescent="0.3">
      <c r="A482" s="11"/>
      <c r="B482" s="11"/>
      <c r="C482" s="11"/>
      <c r="D482" s="11"/>
      <c r="E482" s="12"/>
      <c r="F482" s="12"/>
      <c r="G482" s="12"/>
      <c r="H482" s="12"/>
      <c r="I482" s="12"/>
      <c r="J482" s="12"/>
      <c r="K482" s="12"/>
      <c r="L482" s="12"/>
      <c r="M482" s="11"/>
      <c r="Q482" s="1"/>
    </row>
    <row r="483" spans="1:47" ht="30" hidden="1" customHeight="1" x14ac:dyDescent="0.3">
      <c r="A483" s="13"/>
      <c r="B483" s="11"/>
      <c r="C483" s="11"/>
      <c r="D483" s="11"/>
      <c r="E483" s="12"/>
      <c r="F483" s="12"/>
      <c r="G483" s="12"/>
      <c r="H483" s="12"/>
      <c r="I483" s="12"/>
      <c r="J483" s="12"/>
      <c r="K483" s="12"/>
      <c r="L483" s="12"/>
      <c r="M483" s="11"/>
      <c r="N483" s="1"/>
      <c r="O483" s="1"/>
      <c r="P483" s="1"/>
      <c r="Q483" s="1"/>
      <c r="R483" s="1"/>
      <c r="S483" s="1"/>
      <c r="T483" s="1"/>
      <c r="AR483" s="1"/>
      <c r="AS483" s="1"/>
      <c r="AU483" s="1"/>
    </row>
    <row r="484" spans="1:47" ht="30" hidden="1" customHeight="1" x14ac:dyDescent="0.3">
      <c r="A484" s="13"/>
      <c r="B484" s="13"/>
      <c r="C484" s="11"/>
      <c r="D484" s="11"/>
      <c r="E484" s="12"/>
      <c r="F484" s="12"/>
      <c r="G484" s="12"/>
      <c r="H484" s="12"/>
      <c r="I484" s="12"/>
      <c r="J484" s="12"/>
      <c r="K484" s="12"/>
      <c r="L484" s="12"/>
      <c r="M484" s="11"/>
      <c r="N484" s="1"/>
      <c r="O484" s="1"/>
      <c r="P484" s="1"/>
      <c r="Q484" s="1"/>
      <c r="R484" s="1"/>
      <c r="S484" s="1"/>
      <c r="T484" s="1"/>
      <c r="AR484" s="1"/>
      <c r="AS484" s="1"/>
      <c r="AU484" s="1"/>
    </row>
    <row r="485" spans="1:47" ht="30" hidden="1" customHeight="1" x14ac:dyDescent="0.3">
      <c r="A485" s="13"/>
      <c r="B485" s="13"/>
      <c r="C485" s="13"/>
      <c r="D485" s="11"/>
      <c r="E485" s="12"/>
      <c r="F485" s="12"/>
      <c r="G485" s="12"/>
      <c r="H485" s="12"/>
      <c r="I485" s="12"/>
      <c r="J485" s="12"/>
      <c r="K485" s="12"/>
      <c r="L485" s="12"/>
      <c r="M485" s="13"/>
      <c r="Q485" s="1"/>
    </row>
    <row r="486" spans="1:47" ht="30" hidden="1" customHeight="1" x14ac:dyDescent="0.3">
      <c r="A486" s="11"/>
      <c r="B486" s="11"/>
      <c r="C486" s="11"/>
      <c r="D486" s="11"/>
      <c r="E486" s="12"/>
      <c r="F486" s="12"/>
      <c r="G486" s="12"/>
      <c r="H486" s="12"/>
      <c r="I486" s="12"/>
      <c r="J486" s="12"/>
      <c r="K486" s="12"/>
      <c r="L486" s="12"/>
      <c r="M486" s="11"/>
      <c r="Q486" s="1"/>
    </row>
    <row r="487" spans="1:47" ht="30" hidden="1" customHeight="1" x14ac:dyDescent="0.3">
      <c r="A487" s="11"/>
      <c r="B487" s="11"/>
      <c r="C487" s="11"/>
      <c r="D487" s="11"/>
      <c r="E487" s="12"/>
      <c r="F487" s="12"/>
      <c r="G487" s="12"/>
      <c r="H487" s="12"/>
      <c r="I487" s="12"/>
      <c r="J487" s="12"/>
      <c r="K487" s="12"/>
      <c r="L487" s="12"/>
      <c r="M487" s="11"/>
      <c r="Q487" s="1"/>
    </row>
    <row r="488" spans="1:47" ht="30" hidden="1" customHeight="1" x14ac:dyDescent="0.3">
      <c r="A488" s="11"/>
      <c r="B488" s="11"/>
      <c r="C488" s="11"/>
      <c r="D488" s="11"/>
      <c r="E488" s="12"/>
      <c r="F488" s="12"/>
      <c r="G488" s="12"/>
      <c r="H488" s="12"/>
      <c r="I488" s="12"/>
      <c r="J488" s="12"/>
      <c r="K488" s="12"/>
      <c r="L488" s="12"/>
      <c r="M488" s="11"/>
      <c r="Q488" s="1"/>
    </row>
    <row r="489" spans="1:47" ht="30" hidden="1" customHeight="1" x14ac:dyDescent="0.3">
      <c r="A489" s="11"/>
      <c r="B489" s="11"/>
      <c r="C489" s="11"/>
      <c r="D489" s="11"/>
      <c r="E489" s="12"/>
      <c r="F489" s="12"/>
      <c r="G489" s="12"/>
      <c r="H489" s="12"/>
      <c r="I489" s="12"/>
      <c r="J489" s="12"/>
      <c r="K489" s="12"/>
      <c r="L489" s="12"/>
      <c r="M489" s="11"/>
      <c r="Q489" s="1"/>
    </row>
    <row r="490" spans="1:47" ht="30" hidden="1" customHeight="1" x14ac:dyDescent="0.3">
      <c r="A490" s="11"/>
      <c r="B490" s="11"/>
      <c r="C490" s="11"/>
      <c r="D490" s="11"/>
      <c r="E490" s="12"/>
      <c r="F490" s="12"/>
      <c r="G490" s="12"/>
      <c r="H490" s="12"/>
      <c r="I490" s="12"/>
      <c r="J490" s="12"/>
      <c r="K490" s="12"/>
      <c r="L490" s="12"/>
      <c r="M490" s="11"/>
      <c r="Q490" s="1"/>
    </row>
    <row r="491" spans="1:47" ht="30" hidden="1" customHeight="1" x14ac:dyDescent="0.3">
      <c r="A491" s="11"/>
      <c r="B491" s="11"/>
      <c r="C491" s="11"/>
      <c r="D491" s="11"/>
      <c r="E491" s="12"/>
      <c r="F491" s="12"/>
      <c r="G491" s="12"/>
      <c r="H491" s="12"/>
      <c r="I491" s="12"/>
      <c r="J491" s="12"/>
      <c r="K491" s="12"/>
      <c r="L491" s="12"/>
      <c r="M491" s="11"/>
      <c r="Q491" s="1"/>
    </row>
    <row r="492" spans="1:47" ht="30" hidden="1" customHeight="1" x14ac:dyDescent="0.3">
      <c r="A492" s="11"/>
      <c r="B492" s="11"/>
      <c r="C492" s="11"/>
      <c r="D492" s="11"/>
      <c r="E492" s="12"/>
      <c r="F492" s="12"/>
      <c r="G492" s="12"/>
      <c r="H492" s="12"/>
      <c r="I492" s="12"/>
      <c r="J492" s="12"/>
      <c r="K492" s="12"/>
      <c r="L492" s="12"/>
      <c r="M492" s="11"/>
      <c r="Q492" s="1"/>
    </row>
    <row r="493" spans="1:47" ht="30" hidden="1" customHeight="1" x14ac:dyDescent="0.3">
      <c r="A493" s="11"/>
      <c r="B493" s="11"/>
      <c r="C493" s="11"/>
      <c r="D493" s="11"/>
      <c r="E493" s="12"/>
      <c r="F493" s="12"/>
      <c r="G493" s="12"/>
      <c r="H493" s="12"/>
      <c r="I493" s="12"/>
      <c r="J493" s="12"/>
      <c r="K493" s="12"/>
      <c r="L493" s="12"/>
      <c r="M493" s="11"/>
      <c r="Q493" s="1"/>
    </row>
    <row r="494" spans="1:47" ht="30" hidden="1" customHeight="1" x14ac:dyDescent="0.3">
      <c r="A494" s="11"/>
      <c r="B494" s="11"/>
      <c r="C494" s="11"/>
      <c r="D494" s="11"/>
      <c r="E494" s="12"/>
      <c r="F494" s="12"/>
      <c r="G494" s="12"/>
      <c r="H494" s="12"/>
      <c r="I494" s="12"/>
      <c r="J494" s="12"/>
      <c r="K494" s="12"/>
      <c r="L494" s="12"/>
      <c r="M494" s="11"/>
      <c r="Q494" s="1"/>
    </row>
    <row r="495" spans="1:47" ht="30" hidden="1" customHeight="1" x14ac:dyDescent="0.3">
      <c r="A495" s="11"/>
      <c r="B495" s="11"/>
      <c r="C495" s="11"/>
      <c r="D495" s="11"/>
      <c r="E495" s="12"/>
      <c r="F495" s="12"/>
      <c r="G495" s="12"/>
      <c r="H495" s="12"/>
      <c r="I495" s="12"/>
      <c r="J495" s="12"/>
      <c r="K495" s="12"/>
      <c r="L495" s="12"/>
      <c r="M495" s="11"/>
      <c r="Q495" s="1"/>
    </row>
    <row r="496" spans="1:47" ht="30" hidden="1" customHeight="1" x14ac:dyDescent="0.3">
      <c r="A496" s="11"/>
      <c r="B496" s="11"/>
      <c r="C496" s="11"/>
      <c r="D496" s="11"/>
      <c r="E496" s="12"/>
      <c r="F496" s="12"/>
      <c r="G496" s="12"/>
      <c r="H496" s="12"/>
      <c r="I496" s="12"/>
      <c r="J496" s="12"/>
      <c r="K496" s="12"/>
      <c r="L496" s="12"/>
      <c r="M496" s="11"/>
      <c r="Q496" s="1"/>
    </row>
    <row r="497" spans="1:47" ht="30" hidden="1" customHeight="1" x14ac:dyDescent="0.3">
      <c r="A497" s="11"/>
      <c r="B497" s="11"/>
      <c r="C497" s="11"/>
      <c r="D497" s="11"/>
      <c r="E497" s="12"/>
      <c r="F497" s="12"/>
      <c r="G497" s="12"/>
      <c r="H497" s="12"/>
      <c r="I497" s="12"/>
      <c r="J497" s="12"/>
      <c r="K497" s="12"/>
      <c r="L497" s="12"/>
      <c r="M497" s="11"/>
      <c r="Q497" s="1"/>
    </row>
    <row r="498" spans="1:47" ht="30" hidden="1" customHeight="1" x14ac:dyDescent="0.3">
      <c r="A498" s="11"/>
      <c r="B498" s="11"/>
      <c r="C498" s="11"/>
      <c r="D498" s="11"/>
      <c r="E498" s="12"/>
      <c r="F498" s="12"/>
      <c r="G498" s="12"/>
      <c r="H498" s="12"/>
      <c r="I498" s="12"/>
      <c r="J498" s="12"/>
      <c r="K498" s="12"/>
      <c r="L498" s="12"/>
      <c r="M498" s="11"/>
      <c r="Q498" s="1"/>
    </row>
    <row r="499" spans="1:47" ht="30" hidden="1" customHeight="1" x14ac:dyDescent="0.3">
      <c r="A499" s="11"/>
      <c r="B499" s="11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1"/>
      <c r="Q499" s="1"/>
    </row>
    <row r="500" spans="1:47" ht="30" hidden="1" customHeight="1" x14ac:dyDescent="0.3">
      <c r="A500" s="11"/>
      <c r="B500" s="11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1"/>
      <c r="Q500" s="1"/>
    </row>
    <row r="501" spans="1:47" ht="30" hidden="1" customHeight="1" x14ac:dyDescent="0.3">
      <c r="A501" s="11"/>
      <c r="B501" s="11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1"/>
      <c r="Q501" s="1"/>
    </row>
    <row r="502" spans="1:47" ht="30" hidden="1" customHeight="1" x14ac:dyDescent="0.3">
      <c r="A502" s="11"/>
      <c r="B502" s="11"/>
      <c r="C502" s="11"/>
      <c r="D502" s="11"/>
      <c r="E502" s="12"/>
      <c r="F502" s="12"/>
      <c r="G502" s="12"/>
      <c r="H502" s="12"/>
      <c r="I502" s="12"/>
      <c r="J502" s="12"/>
      <c r="K502" s="12"/>
      <c r="L502" s="12"/>
      <c r="M502" s="11"/>
      <c r="Q502" s="1"/>
    </row>
    <row r="503" spans="1:47" ht="30" hidden="1" customHeight="1" x14ac:dyDescent="0.3">
      <c r="A503" s="11"/>
      <c r="B503" s="11"/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1"/>
      <c r="Q503" s="1"/>
    </row>
    <row r="504" spans="1:47" ht="30" hidden="1" customHeight="1" x14ac:dyDescent="0.3">
      <c r="A504" s="11"/>
      <c r="B504" s="11"/>
      <c r="C504" s="11"/>
      <c r="D504" s="11"/>
      <c r="E504" s="12"/>
      <c r="F504" s="12"/>
      <c r="G504" s="12"/>
      <c r="H504" s="12"/>
      <c r="I504" s="12"/>
      <c r="J504" s="12"/>
      <c r="K504" s="12"/>
      <c r="L504" s="12"/>
      <c r="M504" s="11"/>
      <c r="Q504" s="1"/>
    </row>
    <row r="505" spans="1:47" ht="30" hidden="1" customHeight="1" x14ac:dyDescent="0.3">
      <c r="A505" s="11"/>
      <c r="B505" s="11"/>
      <c r="C505" s="11"/>
      <c r="D505" s="11"/>
      <c r="E505" s="12"/>
      <c r="F505" s="12"/>
      <c r="G505" s="12"/>
      <c r="H505" s="12"/>
      <c r="I505" s="12"/>
      <c r="J505" s="12"/>
      <c r="K505" s="12"/>
      <c r="L505" s="12"/>
      <c r="M505" s="11"/>
    </row>
    <row r="506" spans="1:47" ht="30" hidden="1" customHeight="1" x14ac:dyDescent="0.3">
      <c r="A506" s="11"/>
      <c r="B506" s="11"/>
      <c r="C506" s="11"/>
      <c r="D506" s="11"/>
      <c r="E506" s="12"/>
      <c r="F506" s="12"/>
      <c r="G506" s="12"/>
      <c r="H506" s="12"/>
      <c r="I506" s="12"/>
      <c r="J506" s="12"/>
      <c r="K506" s="12"/>
      <c r="L506" s="12"/>
      <c r="M506" s="11"/>
      <c r="Q506" s="1"/>
    </row>
    <row r="507" spans="1:47" ht="30" hidden="1" customHeight="1" x14ac:dyDescent="0.3">
      <c r="A507" s="13"/>
      <c r="B507" s="11"/>
      <c r="C507" s="11"/>
      <c r="D507" s="11"/>
      <c r="E507" s="12"/>
      <c r="F507" s="12"/>
      <c r="G507" s="12"/>
      <c r="H507" s="12"/>
      <c r="I507" s="12"/>
      <c r="J507" s="12"/>
      <c r="K507" s="12"/>
      <c r="L507" s="12"/>
      <c r="M507" s="11"/>
      <c r="N507" s="1"/>
      <c r="O507" s="1"/>
      <c r="P507" s="1"/>
      <c r="Q507" s="1"/>
      <c r="R507" s="1"/>
      <c r="S507" s="1"/>
      <c r="T507" s="1"/>
      <c r="AR507" s="1"/>
      <c r="AS507" s="1"/>
      <c r="AU507" s="1"/>
    </row>
    <row r="508" spans="1:47" ht="30" hidden="1" customHeight="1" x14ac:dyDescent="0.3">
      <c r="A508" s="13"/>
      <c r="B508" s="13"/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1"/>
      <c r="N508" s="1"/>
      <c r="O508" s="1"/>
      <c r="P508" s="1"/>
      <c r="Q508" s="1"/>
      <c r="R508" s="1"/>
      <c r="S508" s="1"/>
      <c r="T508" s="1"/>
      <c r="AR508" s="1"/>
      <c r="AS508" s="1"/>
      <c r="AU508" s="1"/>
    </row>
    <row r="509" spans="1:47" ht="30" hidden="1" customHeight="1" x14ac:dyDescent="0.3">
      <c r="A509" s="13"/>
      <c r="B509" s="13"/>
      <c r="C509" s="13"/>
      <c r="D509" s="11"/>
      <c r="E509" s="12"/>
      <c r="F509" s="12"/>
      <c r="G509" s="12"/>
      <c r="H509" s="12"/>
      <c r="I509" s="12"/>
      <c r="J509" s="12"/>
      <c r="K509" s="12"/>
      <c r="L509" s="12"/>
      <c r="M509" s="13"/>
      <c r="Q509" s="1"/>
    </row>
    <row r="510" spans="1:47" ht="30" hidden="1" customHeight="1" x14ac:dyDescent="0.3">
      <c r="A510" s="11"/>
      <c r="B510" s="11"/>
      <c r="C510" s="11"/>
      <c r="D510" s="11"/>
      <c r="E510" s="12"/>
      <c r="F510" s="12"/>
      <c r="G510" s="12"/>
      <c r="H510" s="12"/>
      <c r="I510" s="12"/>
      <c r="J510" s="12"/>
      <c r="K510" s="12"/>
      <c r="L510" s="12"/>
      <c r="M510" s="11"/>
      <c r="Q510" s="1"/>
    </row>
    <row r="511" spans="1:47" ht="30" hidden="1" customHeight="1" x14ac:dyDescent="0.3">
      <c r="A511" s="11"/>
      <c r="B511" s="11"/>
      <c r="C511" s="11"/>
      <c r="D511" s="11"/>
      <c r="E511" s="12"/>
      <c r="F511" s="12"/>
      <c r="G511" s="12"/>
      <c r="H511" s="12"/>
      <c r="I511" s="12"/>
      <c r="J511" s="12"/>
      <c r="K511" s="12"/>
      <c r="L511" s="12"/>
      <c r="M511" s="11"/>
      <c r="Q511" s="1"/>
    </row>
    <row r="512" spans="1:47" ht="30" hidden="1" customHeight="1" x14ac:dyDescent="0.3">
      <c r="A512" s="11"/>
      <c r="B512" s="11"/>
      <c r="C512" s="11"/>
      <c r="D512" s="11"/>
      <c r="E512" s="12"/>
      <c r="F512" s="12"/>
      <c r="G512" s="12"/>
      <c r="H512" s="12"/>
      <c r="I512" s="12"/>
      <c r="J512" s="12"/>
      <c r="K512" s="12"/>
      <c r="L512" s="12"/>
      <c r="M512" s="11"/>
      <c r="Q512" s="1"/>
    </row>
    <row r="513" spans="1:17" ht="30" hidden="1" customHeight="1" x14ac:dyDescent="0.3">
      <c r="A513" s="11"/>
      <c r="B513" s="11"/>
      <c r="C513" s="11"/>
      <c r="D513" s="11"/>
      <c r="E513" s="12"/>
      <c r="F513" s="12"/>
      <c r="G513" s="12"/>
      <c r="H513" s="12"/>
      <c r="I513" s="12"/>
      <c r="J513" s="12"/>
      <c r="K513" s="12"/>
      <c r="L513" s="12"/>
      <c r="M513" s="11"/>
      <c r="Q513" s="1"/>
    </row>
    <row r="514" spans="1:17" ht="30" hidden="1" customHeight="1" x14ac:dyDescent="0.3">
      <c r="A514" s="11"/>
      <c r="B514" s="11"/>
      <c r="C514" s="11"/>
      <c r="D514" s="11"/>
      <c r="E514" s="12"/>
      <c r="F514" s="12"/>
      <c r="G514" s="12"/>
      <c r="H514" s="12"/>
      <c r="I514" s="12"/>
      <c r="J514" s="12"/>
      <c r="K514" s="12"/>
      <c r="L514" s="12"/>
      <c r="M514" s="11"/>
      <c r="Q514" s="1"/>
    </row>
    <row r="515" spans="1:17" ht="30" hidden="1" customHeight="1" x14ac:dyDescent="0.3">
      <c r="A515" s="11"/>
      <c r="B515" s="11"/>
      <c r="C515" s="11"/>
      <c r="D515" s="11"/>
      <c r="E515" s="12"/>
      <c r="F515" s="12"/>
      <c r="G515" s="12"/>
      <c r="H515" s="12"/>
      <c r="I515" s="12"/>
      <c r="J515" s="12"/>
      <c r="K515" s="12"/>
      <c r="L515" s="12"/>
      <c r="M515" s="11"/>
      <c r="Q515" s="1"/>
    </row>
    <row r="516" spans="1:17" ht="30" hidden="1" customHeight="1" x14ac:dyDescent="0.3">
      <c r="A516" s="11"/>
      <c r="B516" s="11"/>
      <c r="C516" s="11"/>
      <c r="D516" s="11"/>
      <c r="E516" s="12"/>
      <c r="F516" s="12"/>
      <c r="G516" s="12"/>
      <c r="H516" s="12"/>
      <c r="I516" s="12"/>
      <c r="J516" s="12"/>
      <c r="K516" s="12"/>
      <c r="L516" s="12"/>
      <c r="M516" s="11"/>
      <c r="Q516" s="1"/>
    </row>
    <row r="517" spans="1:17" ht="30" hidden="1" customHeight="1" x14ac:dyDescent="0.3">
      <c r="A517" s="11"/>
      <c r="B517" s="11"/>
      <c r="C517" s="11"/>
      <c r="D517" s="11"/>
      <c r="E517" s="12"/>
      <c r="F517" s="12"/>
      <c r="G517" s="12"/>
      <c r="H517" s="12"/>
      <c r="I517" s="12"/>
      <c r="J517" s="12"/>
      <c r="K517" s="12"/>
      <c r="L517" s="12"/>
      <c r="M517" s="11"/>
      <c r="Q517" s="1"/>
    </row>
    <row r="518" spans="1:17" ht="30" hidden="1" customHeight="1" x14ac:dyDescent="0.3">
      <c r="A518" s="11"/>
      <c r="B518" s="11"/>
      <c r="C518" s="11"/>
      <c r="D518" s="11"/>
      <c r="E518" s="12"/>
      <c r="F518" s="12"/>
      <c r="G518" s="12"/>
      <c r="H518" s="12"/>
      <c r="I518" s="12"/>
      <c r="J518" s="12"/>
      <c r="K518" s="12"/>
      <c r="L518" s="12"/>
      <c r="M518" s="11"/>
      <c r="Q518" s="1"/>
    </row>
    <row r="519" spans="1:17" ht="30" hidden="1" customHeight="1" x14ac:dyDescent="0.3">
      <c r="A519" s="11"/>
      <c r="B519" s="11"/>
      <c r="C519" s="11"/>
      <c r="D519" s="11"/>
      <c r="E519" s="12"/>
      <c r="F519" s="12"/>
      <c r="G519" s="12"/>
      <c r="H519" s="12"/>
      <c r="I519" s="12"/>
      <c r="J519" s="12"/>
      <c r="K519" s="12"/>
      <c r="L519" s="12"/>
      <c r="M519" s="11"/>
      <c r="Q519" s="1"/>
    </row>
    <row r="520" spans="1:17" ht="30" hidden="1" customHeight="1" x14ac:dyDescent="0.3">
      <c r="A520" s="11"/>
      <c r="B520" s="11"/>
      <c r="C520" s="11"/>
      <c r="D520" s="11"/>
      <c r="E520" s="12"/>
      <c r="F520" s="12"/>
      <c r="G520" s="12"/>
      <c r="H520" s="12"/>
      <c r="I520" s="12"/>
      <c r="J520" s="12"/>
      <c r="K520" s="12"/>
      <c r="L520" s="12"/>
      <c r="M520" s="11"/>
      <c r="Q520" s="1"/>
    </row>
    <row r="521" spans="1:17" ht="30" hidden="1" customHeight="1" x14ac:dyDescent="0.3">
      <c r="A521" s="11"/>
      <c r="B521" s="11"/>
      <c r="C521" s="11"/>
      <c r="D521" s="11"/>
      <c r="E521" s="12"/>
      <c r="F521" s="12"/>
      <c r="G521" s="12"/>
      <c r="H521" s="12"/>
      <c r="I521" s="12"/>
      <c r="J521" s="12"/>
      <c r="K521" s="12"/>
      <c r="L521" s="12"/>
      <c r="M521" s="11"/>
      <c r="Q521" s="1"/>
    </row>
    <row r="522" spans="1:17" ht="30" hidden="1" customHeight="1" x14ac:dyDescent="0.3">
      <c r="A522" s="11"/>
      <c r="B522" s="11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1"/>
      <c r="Q522" s="1"/>
    </row>
    <row r="523" spans="1:17" ht="30" hidden="1" customHeight="1" x14ac:dyDescent="0.3">
      <c r="A523" s="11"/>
      <c r="B523" s="11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1"/>
      <c r="Q523" s="1"/>
    </row>
    <row r="524" spans="1:17" ht="30" hidden="1" customHeight="1" x14ac:dyDescent="0.3">
      <c r="A524" s="11"/>
      <c r="B524" s="11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1"/>
      <c r="Q524" s="1"/>
    </row>
    <row r="525" spans="1:17" ht="30" hidden="1" customHeight="1" x14ac:dyDescent="0.3">
      <c r="A525" s="11"/>
      <c r="B525" s="11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1"/>
      <c r="Q525" s="1"/>
    </row>
    <row r="526" spans="1:17" ht="30" hidden="1" customHeight="1" x14ac:dyDescent="0.3">
      <c r="A526" s="11"/>
      <c r="B526" s="11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1"/>
      <c r="Q526" s="1"/>
    </row>
    <row r="527" spans="1:17" ht="30" hidden="1" customHeight="1" x14ac:dyDescent="0.3">
      <c r="A527" s="11"/>
      <c r="B527" s="11"/>
      <c r="C527" s="11"/>
      <c r="D527" s="11"/>
      <c r="E527" s="12"/>
      <c r="F527" s="12"/>
      <c r="G527" s="12"/>
      <c r="H527" s="12"/>
      <c r="I527" s="12"/>
      <c r="J527" s="12"/>
      <c r="K527" s="12"/>
      <c r="L527" s="12"/>
      <c r="M527" s="11"/>
      <c r="Q527" s="1"/>
    </row>
    <row r="528" spans="1:17" ht="30" hidden="1" customHeight="1" x14ac:dyDescent="0.3">
      <c r="A528" s="11"/>
      <c r="B528" s="11"/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1"/>
      <c r="Q528" s="1"/>
    </row>
    <row r="529" spans="1:47" ht="30" hidden="1" customHeight="1" x14ac:dyDescent="0.3">
      <c r="A529" s="11"/>
      <c r="B529" s="11"/>
      <c r="C529" s="11"/>
      <c r="D529" s="11"/>
      <c r="E529" s="12"/>
      <c r="F529" s="12"/>
      <c r="G529" s="12"/>
      <c r="H529" s="12"/>
      <c r="I529" s="12"/>
      <c r="J529" s="12"/>
      <c r="K529" s="12"/>
      <c r="L529" s="12"/>
      <c r="M529" s="11"/>
    </row>
    <row r="530" spans="1:47" ht="30" hidden="1" customHeight="1" x14ac:dyDescent="0.3">
      <c r="A530" s="11"/>
      <c r="B530" s="11"/>
      <c r="C530" s="11"/>
      <c r="D530" s="11"/>
      <c r="E530" s="12"/>
      <c r="F530" s="12"/>
      <c r="G530" s="12"/>
      <c r="H530" s="12"/>
      <c r="I530" s="12"/>
      <c r="J530" s="12"/>
      <c r="K530" s="12"/>
      <c r="L530" s="12"/>
      <c r="M530" s="11"/>
      <c r="Q530" s="1"/>
    </row>
    <row r="531" spans="1:47" ht="30" hidden="1" customHeight="1" x14ac:dyDescent="0.3">
      <c r="A531" s="13"/>
      <c r="B531" s="11"/>
      <c r="C531" s="11"/>
      <c r="D531" s="11"/>
      <c r="E531" s="12"/>
      <c r="F531" s="12"/>
      <c r="G531" s="12"/>
      <c r="H531" s="12"/>
      <c r="I531" s="12"/>
      <c r="J531" s="12"/>
      <c r="K531" s="12"/>
      <c r="L531" s="12"/>
      <c r="M531" s="11"/>
      <c r="N531" s="1"/>
      <c r="O531" s="1"/>
      <c r="P531" s="1"/>
      <c r="Q531" s="1"/>
      <c r="R531" s="1"/>
      <c r="S531" s="1"/>
      <c r="T531" s="1"/>
      <c r="AR531" s="1"/>
      <c r="AS531" s="1"/>
      <c r="AU531" s="1"/>
    </row>
    <row r="532" spans="1:47" ht="30" hidden="1" customHeight="1" x14ac:dyDescent="0.3">
      <c r="A532" s="13"/>
      <c r="B532" s="13"/>
      <c r="C532" s="11"/>
      <c r="D532" s="11"/>
      <c r="E532" s="12"/>
      <c r="F532" s="12"/>
      <c r="G532" s="12"/>
      <c r="H532" s="12"/>
      <c r="I532" s="12"/>
      <c r="J532" s="12"/>
      <c r="K532" s="12"/>
      <c r="L532" s="12"/>
      <c r="M532" s="11"/>
      <c r="N532" s="1"/>
      <c r="O532" s="1"/>
      <c r="P532" s="1"/>
      <c r="Q532" s="1"/>
      <c r="R532" s="1"/>
      <c r="S532" s="1"/>
      <c r="T532" s="1"/>
      <c r="AR532" s="1"/>
      <c r="AS532" s="1"/>
      <c r="AU532" s="1"/>
    </row>
    <row r="533" spans="1:47" ht="30" hidden="1" customHeight="1" x14ac:dyDescent="0.3">
      <c r="A533" s="13"/>
      <c r="B533" s="13"/>
      <c r="C533" s="13"/>
      <c r="D533" s="11"/>
      <c r="E533" s="12"/>
      <c r="F533" s="12"/>
      <c r="G533" s="12"/>
      <c r="H533" s="12"/>
      <c r="I533" s="12"/>
      <c r="J533" s="12"/>
      <c r="K533" s="12"/>
      <c r="L533" s="12"/>
      <c r="M533" s="13"/>
      <c r="N533" s="1"/>
      <c r="O533" s="1"/>
      <c r="P533" s="1"/>
      <c r="Q533" s="1"/>
      <c r="R533" s="1"/>
      <c r="S533" s="1"/>
      <c r="T533" s="1"/>
      <c r="AR533" s="1"/>
      <c r="AS533" s="1"/>
      <c r="AU533" s="1"/>
    </row>
    <row r="534" spans="1:47" ht="30" hidden="1" customHeight="1" x14ac:dyDescent="0.3">
      <c r="A534" s="13"/>
      <c r="B534" s="13"/>
      <c r="C534" s="13"/>
      <c r="D534" s="11"/>
      <c r="E534" s="12"/>
      <c r="F534" s="12"/>
      <c r="G534" s="12"/>
      <c r="H534" s="12"/>
      <c r="I534" s="12"/>
      <c r="J534" s="12"/>
      <c r="K534" s="12"/>
      <c r="L534" s="12"/>
      <c r="M534" s="13"/>
      <c r="N534" s="1"/>
      <c r="O534" s="1"/>
      <c r="P534" s="1"/>
      <c r="Q534" s="1"/>
      <c r="R534" s="1"/>
      <c r="S534" s="1"/>
      <c r="T534" s="1"/>
      <c r="AR534" s="1"/>
      <c r="AS534" s="1"/>
      <c r="AU534" s="1"/>
    </row>
    <row r="535" spans="1:47" ht="30" hidden="1" customHeight="1" x14ac:dyDescent="0.3">
      <c r="A535" s="11"/>
      <c r="B535" s="11"/>
      <c r="C535" s="11"/>
      <c r="D535" s="11"/>
      <c r="E535" s="12"/>
      <c r="F535" s="12"/>
      <c r="G535" s="12"/>
      <c r="H535" s="12"/>
      <c r="I535" s="12"/>
      <c r="J535" s="12"/>
      <c r="K535" s="12"/>
      <c r="L535" s="12"/>
      <c r="M535" s="11"/>
      <c r="N535" s="1"/>
      <c r="O535" s="1"/>
      <c r="P535" s="1"/>
      <c r="Q535" s="1"/>
      <c r="R535" s="1"/>
      <c r="S535" s="1"/>
      <c r="T535" s="1"/>
      <c r="AR535" s="1"/>
      <c r="AS535" s="1"/>
      <c r="AU535" s="1"/>
    </row>
    <row r="536" spans="1:47" ht="30" hidden="1" customHeight="1" x14ac:dyDescent="0.3">
      <c r="A536" s="11"/>
      <c r="B536" s="11"/>
      <c r="C536" s="11"/>
      <c r="D536" s="11"/>
      <c r="E536" s="12"/>
      <c r="F536" s="12"/>
      <c r="G536" s="12"/>
      <c r="H536" s="12"/>
      <c r="I536" s="12"/>
      <c r="J536" s="12"/>
      <c r="K536" s="12"/>
      <c r="L536" s="12"/>
      <c r="M536" s="11"/>
      <c r="Q536" s="1"/>
    </row>
    <row r="537" spans="1:47" ht="30" hidden="1" customHeight="1" x14ac:dyDescent="0.3">
      <c r="A537" s="11"/>
      <c r="B537" s="11"/>
      <c r="C537" s="11"/>
      <c r="D537" s="11"/>
      <c r="E537" s="12"/>
      <c r="F537" s="12"/>
      <c r="G537" s="12"/>
      <c r="H537" s="12"/>
      <c r="I537" s="12"/>
      <c r="J537" s="12"/>
      <c r="K537" s="12"/>
      <c r="L537" s="12"/>
      <c r="M537" s="11"/>
      <c r="Q537" s="1"/>
    </row>
    <row r="538" spans="1:47" ht="30" hidden="1" customHeight="1" x14ac:dyDescent="0.3">
      <c r="A538" s="11"/>
      <c r="B538" s="11"/>
      <c r="C538" s="11"/>
      <c r="D538" s="11"/>
      <c r="E538" s="12"/>
      <c r="F538" s="12"/>
      <c r="G538" s="12"/>
      <c r="H538" s="12"/>
      <c r="I538" s="12"/>
      <c r="J538" s="12"/>
      <c r="K538" s="12"/>
      <c r="L538" s="12"/>
      <c r="M538" s="11"/>
      <c r="Q538" s="1"/>
    </row>
    <row r="539" spans="1:47" ht="30" hidden="1" customHeight="1" x14ac:dyDescent="0.3">
      <c r="A539" s="11"/>
      <c r="B539" s="11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1"/>
      <c r="Q539" s="1"/>
    </row>
    <row r="540" spans="1:47" ht="30" hidden="1" customHeight="1" x14ac:dyDescent="0.3">
      <c r="A540" s="11"/>
      <c r="B540" s="11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1"/>
      <c r="Q540" s="1"/>
    </row>
    <row r="541" spans="1:47" ht="30" hidden="1" customHeight="1" x14ac:dyDescent="0.3">
      <c r="A541" s="11"/>
      <c r="B541" s="11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1"/>
      <c r="Q541" s="1"/>
    </row>
    <row r="542" spans="1:47" ht="30" hidden="1" customHeight="1" x14ac:dyDescent="0.3">
      <c r="A542" s="11"/>
      <c r="B542" s="11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1"/>
      <c r="Q542" s="1"/>
    </row>
    <row r="543" spans="1:47" ht="30" hidden="1" customHeight="1" x14ac:dyDescent="0.3">
      <c r="A543" s="11"/>
      <c r="B543" s="11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1"/>
      <c r="Q543" s="1"/>
    </row>
    <row r="544" spans="1:47" ht="30" hidden="1" customHeight="1" x14ac:dyDescent="0.3">
      <c r="A544" s="11"/>
      <c r="B544" s="11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1"/>
      <c r="Q544" s="1"/>
    </row>
    <row r="545" spans="1:17" ht="30" hidden="1" customHeight="1" x14ac:dyDescent="0.3">
      <c r="A545" s="11"/>
      <c r="B545" s="11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1"/>
      <c r="Q545" s="1"/>
    </row>
    <row r="546" spans="1:17" ht="30" hidden="1" customHeight="1" x14ac:dyDescent="0.3">
      <c r="A546" s="11"/>
      <c r="B546" s="11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1"/>
      <c r="Q546" s="1"/>
    </row>
    <row r="547" spans="1:17" ht="30" hidden="1" customHeight="1" x14ac:dyDescent="0.3">
      <c r="A547" s="11"/>
      <c r="B547" s="11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1"/>
      <c r="Q547" s="1"/>
    </row>
    <row r="548" spans="1:17" ht="30" hidden="1" customHeight="1" x14ac:dyDescent="0.3">
      <c r="A548" s="11"/>
      <c r="B548" s="11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1"/>
      <c r="Q548" s="1"/>
    </row>
    <row r="549" spans="1:17" ht="30" hidden="1" customHeight="1" x14ac:dyDescent="0.3">
      <c r="A549" s="11"/>
      <c r="B549" s="11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1"/>
      <c r="Q549" s="1"/>
    </row>
    <row r="550" spans="1:17" ht="30" hidden="1" customHeight="1" x14ac:dyDescent="0.3">
      <c r="A550" s="11"/>
      <c r="B550" s="11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1"/>
      <c r="Q550" s="1"/>
    </row>
    <row r="551" spans="1:17" ht="30" hidden="1" customHeight="1" x14ac:dyDescent="0.3">
      <c r="A551" s="11"/>
      <c r="B551" s="11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1"/>
      <c r="Q551" s="1"/>
    </row>
    <row r="552" spans="1:17" ht="30" hidden="1" customHeight="1" x14ac:dyDescent="0.3">
      <c r="A552" s="11"/>
      <c r="B552" s="11"/>
      <c r="C552" s="11"/>
      <c r="D552" s="11"/>
      <c r="E552" s="12"/>
      <c r="F552" s="12"/>
      <c r="G552" s="12"/>
      <c r="H552" s="12"/>
      <c r="I552" s="12"/>
      <c r="J552" s="12"/>
      <c r="K552" s="12"/>
      <c r="L552" s="12"/>
      <c r="M552" s="11"/>
      <c r="Q552" s="1"/>
    </row>
    <row r="553" spans="1:17" ht="30" hidden="1" customHeight="1" x14ac:dyDescent="0.3">
      <c r="A553" s="11"/>
      <c r="B553" s="11"/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1"/>
    </row>
    <row r="554" spans="1:17" hidden="1" x14ac:dyDescent="0.3">
      <c r="A554" s="11"/>
      <c r="B554" s="11"/>
      <c r="C554" s="11"/>
      <c r="D554" s="11"/>
      <c r="E554" s="12"/>
      <c r="F554" s="12"/>
      <c r="G554" s="12"/>
      <c r="H554" s="12"/>
      <c r="I554" s="12"/>
      <c r="J554" s="12"/>
      <c r="K554" s="12"/>
      <c r="L554" s="12"/>
      <c r="M554" s="11"/>
    </row>
    <row r="555" spans="1:17" hidden="1" x14ac:dyDescent="0.3">
      <c r="A555" s="13"/>
      <c r="B555" s="11"/>
      <c r="C555" s="11"/>
      <c r="D555" s="11"/>
      <c r="E555" s="12"/>
      <c r="F555" s="12"/>
      <c r="G555" s="12"/>
      <c r="H555" s="12"/>
      <c r="I555" s="12"/>
      <c r="J555" s="12"/>
      <c r="K555" s="12"/>
      <c r="L555" s="12"/>
      <c r="M555" s="11"/>
    </row>
    <row r="556" spans="1:17" hidden="1" x14ac:dyDescent="0.3">
      <c r="A556" s="13"/>
      <c r="B556" s="13"/>
      <c r="C556" s="11"/>
      <c r="D556" s="11"/>
      <c r="E556" s="12"/>
      <c r="F556" s="12"/>
      <c r="G556" s="12"/>
      <c r="H556" s="12"/>
      <c r="I556" s="12"/>
      <c r="J556" s="12"/>
      <c r="K556" s="12"/>
      <c r="L556" s="12"/>
      <c r="M556" s="11"/>
    </row>
    <row r="557" spans="1:17" hidden="1" x14ac:dyDescent="0.3">
      <c r="A557" s="13"/>
      <c r="B557" s="13"/>
      <c r="C557" s="13"/>
      <c r="D557" s="11"/>
      <c r="E557" s="12"/>
      <c r="F557" s="12"/>
      <c r="G557" s="12"/>
      <c r="H557" s="12"/>
      <c r="I557" s="12"/>
      <c r="J557" s="12"/>
      <c r="K557" s="12"/>
      <c r="L557" s="12"/>
      <c r="M557" s="13"/>
    </row>
    <row r="558" spans="1:17" hidden="1" x14ac:dyDescent="0.3">
      <c r="A558" s="13"/>
      <c r="B558" s="13"/>
      <c r="C558" s="13"/>
      <c r="D558" s="11"/>
      <c r="E558" s="12"/>
      <c r="F558" s="12"/>
      <c r="G558" s="12"/>
      <c r="H558" s="12"/>
      <c r="I558" s="12"/>
      <c r="J558" s="12"/>
      <c r="K558" s="12"/>
      <c r="L558" s="12"/>
      <c r="M558" s="13"/>
    </row>
    <row r="559" spans="1:17" hidden="1" x14ac:dyDescent="0.3">
      <c r="A559" s="11"/>
      <c r="B559" s="11"/>
      <c r="C559" s="11"/>
      <c r="D559" s="11"/>
      <c r="E559" s="12"/>
      <c r="F559" s="12"/>
      <c r="G559" s="12"/>
      <c r="H559" s="12"/>
      <c r="I559" s="12"/>
      <c r="J559" s="12"/>
      <c r="K559" s="12"/>
      <c r="L559" s="12"/>
      <c r="M559" s="11"/>
    </row>
    <row r="560" spans="1:17" hidden="1" x14ac:dyDescent="0.3">
      <c r="A560" s="11"/>
      <c r="B560" s="11"/>
      <c r="C560" s="11"/>
      <c r="D560" s="11"/>
      <c r="E560" s="12"/>
      <c r="F560" s="12"/>
      <c r="G560" s="12"/>
      <c r="H560" s="12"/>
      <c r="I560" s="12"/>
      <c r="J560" s="12"/>
      <c r="K560" s="12"/>
      <c r="L560" s="12"/>
      <c r="M560" s="11"/>
    </row>
    <row r="561" spans="1:13" hidden="1" x14ac:dyDescent="0.3">
      <c r="A561" s="11"/>
      <c r="B561" s="11"/>
      <c r="C561" s="11"/>
      <c r="D561" s="11"/>
      <c r="E561" s="12"/>
      <c r="F561" s="12"/>
      <c r="G561" s="12"/>
      <c r="H561" s="12"/>
      <c r="I561" s="12"/>
      <c r="J561" s="12"/>
      <c r="K561" s="12"/>
      <c r="L561" s="12"/>
      <c r="M561" s="11"/>
    </row>
    <row r="562" spans="1:13" hidden="1" x14ac:dyDescent="0.3">
      <c r="A562" s="11"/>
      <c r="B562" s="11"/>
      <c r="C562" s="11"/>
      <c r="D562" s="11"/>
      <c r="E562" s="12"/>
      <c r="F562" s="12"/>
      <c r="G562" s="12"/>
      <c r="H562" s="12"/>
      <c r="I562" s="12"/>
      <c r="J562" s="12"/>
      <c r="K562" s="12"/>
      <c r="L562" s="12"/>
      <c r="M562" s="11"/>
    </row>
    <row r="563" spans="1:13" hidden="1" x14ac:dyDescent="0.3">
      <c r="A563" s="11"/>
      <c r="B563" s="11"/>
      <c r="C563" s="11"/>
      <c r="D563" s="11"/>
      <c r="E563" s="12"/>
      <c r="F563" s="12"/>
      <c r="G563" s="12"/>
      <c r="H563" s="12"/>
      <c r="I563" s="12"/>
      <c r="J563" s="12"/>
      <c r="K563" s="12"/>
      <c r="L563" s="12"/>
      <c r="M563" s="11"/>
    </row>
    <row r="564" spans="1:13" hidden="1" x14ac:dyDescent="0.3">
      <c r="A564" s="11"/>
      <c r="B564" s="11"/>
      <c r="C564" s="11"/>
      <c r="D564" s="11"/>
      <c r="E564" s="12"/>
      <c r="F564" s="12"/>
      <c r="G564" s="12"/>
      <c r="H564" s="12"/>
      <c r="I564" s="12"/>
      <c r="J564" s="12"/>
      <c r="K564" s="12"/>
      <c r="L564" s="12"/>
      <c r="M564" s="11"/>
    </row>
    <row r="565" spans="1:13" hidden="1" x14ac:dyDescent="0.3">
      <c r="A565" s="11"/>
      <c r="B565" s="11"/>
      <c r="C565" s="11"/>
      <c r="D565" s="11"/>
      <c r="E565" s="12"/>
      <c r="F565" s="12"/>
      <c r="G565" s="12"/>
      <c r="H565" s="12"/>
      <c r="I565" s="12"/>
      <c r="J565" s="12"/>
      <c r="K565" s="12"/>
      <c r="L565" s="12"/>
      <c r="M565" s="11"/>
    </row>
    <row r="566" spans="1:13" hidden="1" x14ac:dyDescent="0.3">
      <c r="A566" s="11"/>
      <c r="B566" s="11"/>
      <c r="C566" s="11"/>
      <c r="D566" s="11"/>
      <c r="E566" s="12"/>
      <c r="F566" s="12"/>
      <c r="G566" s="12"/>
      <c r="H566" s="12"/>
      <c r="I566" s="12"/>
      <c r="J566" s="12"/>
      <c r="K566" s="12"/>
      <c r="L566" s="12"/>
      <c r="M566" s="11"/>
    </row>
    <row r="567" spans="1:13" hidden="1" x14ac:dyDescent="0.3">
      <c r="A567" s="11"/>
      <c r="B567" s="11"/>
      <c r="C567" s="11"/>
      <c r="D567" s="11"/>
      <c r="E567" s="12"/>
      <c r="F567" s="12"/>
      <c r="G567" s="12"/>
      <c r="H567" s="12"/>
      <c r="I567" s="12"/>
      <c r="J567" s="12"/>
      <c r="K567" s="12"/>
      <c r="L567" s="12"/>
      <c r="M567" s="11"/>
    </row>
    <row r="568" spans="1:13" hidden="1" x14ac:dyDescent="0.3">
      <c r="A568" s="11"/>
      <c r="B568" s="11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1"/>
    </row>
    <row r="569" spans="1:13" hidden="1" x14ac:dyDescent="0.3">
      <c r="A569" s="11"/>
      <c r="B569" s="11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1"/>
    </row>
    <row r="570" spans="1:13" hidden="1" x14ac:dyDescent="0.3">
      <c r="A570" s="11"/>
      <c r="B570" s="11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1"/>
    </row>
    <row r="571" spans="1:13" hidden="1" x14ac:dyDescent="0.3">
      <c r="A571" s="11"/>
      <c r="B571" s="11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1"/>
    </row>
    <row r="572" spans="1:13" hidden="1" x14ac:dyDescent="0.3">
      <c r="A572" s="11"/>
      <c r="B572" s="11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1"/>
    </row>
    <row r="573" spans="1:13" hidden="1" x14ac:dyDescent="0.3">
      <c r="A573" s="11"/>
      <c r="B573" s="11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1"/>
    </row>
    <row r="574" spans="1:13" hidden="1" x14ac:dyDescent="0.3">
      <c r="A574" s="11"/>
      <c r="B574" s="11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1"/>
    </row>
    <row r="575" spans="1:13" hidden="1" x14ac:dyDescent="0.3">
      <c r="A575" s="11"/>
      <c r="B575" s="11"/>
      <c r="C575" s="11"/>
      <c r="D575" s="11"/>
      <c r="E575" s="12"/>
      <c r="F575" s="12"/>
      <c r="G575" s="12"/>
      <c r="H575" s="12"/>
      <c r="I575" s="12"/>
      <c r="J575" s="12"/>
      <c r="K575" s="12"/>
      <c r="L575" s="12"/>
      <c r="M575" s="11"/>
    </row>
    <row r="576" spans="1:13" hidden="1" x14ac:dyDescent="0.3">
      <c r="A576" s="11"/>
      <c r="B576" s="11"/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1"/>
    </row>
    <row r="577" spans="1:13" hidden="1" x14ac:dyDescent="0.3">
      <c r="A577" s="11"/>
      <c r="B577" s="11"/>
      <c r="C577" s="11"/>
      <c r="D577" s="11"/>
      <c r="E577" s="12"/>
      <c r="F577" s="12"/>
      <c r="G577" s="12"/>
      <c r="H577" s="12"/>
      <c r="I577" s="12"/>
      <c r="J577" s="12"/>
      <c r="K577" s="12"/>
      <c r="L577" s="12"/>
      <c r="M577" s="11"/>
    </row>
    <row r="578" spans="1:13" hidden="1" x14ac:dyDescent="0.3">
      <c r="A578" s="11"/>
      <c r="B578" s="11"/>
      <c r="C578" s="11"/>
      <c r="D578" s="11"/>
      <c r="E578" s="12"/>
      <c r="F578" s="12"/>
      <c r="G578" s="12"/>
      <c r="H578" s="12"/>
      <c r="I578" s="12"/>
      <c r="J578" s="12"/>
      <c r="K578" s="12"/>
      <c r="L578" s="12"/>
      <c r="M578" s="11"/>
    </row>
    <row r="579" spans="1:13" hidden="1" x14ac:dyDescent="0.3">
      <c r="A579" s="13"/>
      <c r="B579" s="11"/>
      <c r="C579" s="11"/>
      <c r="D579" s="11"/>
      <c r="E579" s="12"/>
      <c r="F579" s="12"/>
      <c r="G579" s="12"/>
      <c r="H579" s="12"/>
      <c r="I579" s="12"/>
      <c r="J579" s="12"/>
      <c r="K579" s="12"/>
      <c r="L579" s="12"/>
      <c r="M579" s="11"/>
    </row>
    <row r="580" spans="1:13" hidden="1" x14ac:dyDescent="0.3">
      <c r="A580" s="13"/>
      <c r="B580" s="13"/>
      <c r="C580" s="11"/>
      <c r="D580" s="11"/>
      <c r="E580" s="12"/>
      <c r="F580" s="12"/>
      <c r="G580" s="12"/>
      <c r="H580" s="12"/>
      <c r="I580" s="12"/>
      <c r="J580" s="12"/>
      <c r="K580" s="12"/>
      <c r="L580" s="12"/>
      <c r="M580" s="11"/>
    </row>
    <row r="581" spans="1:13" hidden="1" x14ac:dyDescent="0.3">
      <c r="A581" s="13"/>
      <c r="B581" s="13"/>
      <c r="C581" s="13"/>
      <c r="D581" s="11"/>
      <c r="E581" s="12"/>
      <c r="F581" s="12"/>
      <c r="G581" s="12"/>
      <c r="H581" s="12"/>
      <c r="I581" s="12"/>
      <c r="J581" s="12"/>
      <c r="K581" s="12"/>
      <c r="L581" s="12"/>
      <c r="M581" s="13"/>
    </row>
    <row r="582" spans="1:13" hidden="1" x14ac:dyDescent="0.3">
      <c r="A582" s="13"/>
      <c r="B582" s="13"/>
      <c r="C582" s="13"/>
      <c r="D582" s="11"/>
      <c r="E582" s="12"/>
      <c r="F582" s="12"/>
      <c r="G582" s="12"/>
      <c r="H582" s="12"/>
      <c r="I582" s="12"/>
      <c r="J582" s="12"/>
      <c r="K582" s="12"/>
      <c r="L582" s="12"/>
      <c r="M582" s="13"/>
    </row>
    <row r="583" spans="1:13" hidden="1" x14ac:dyDescent="0.3">
      <c r="A583" s="11"/>
      <c r="B583" s="11"/>
      <c r="C583" s="11"/>
      <c r="D583" s="11"/>
      <c r="E583" s="12"/>
      <c r="F583" s="12"/>
      <c r="G583" s="12"/>
      <c r="H583" s="12"/>
      <c r="I583" s="12"/>
      <c r="J583" s="12"/>
      <c r="K583" s="12"/>
      <c r="L583" s="12"/>
      <c r="M583" s="11"/>
    </row>
    <row r="584" spans="1:13" hidden="1" x14ac:dyDescent="0.3">
      <c r="A584" s="11"/>
      <c r="B584" s="11"/>
      <c r="C584" s="11"/>
      <c r="D584" s="11"/>
      <c r="E584" s="12"/>
      <c r="F584" s="12"/>
      <c r="G584" s="12"/>
      <c r="H584" s="12"/>
      <c r="I584" s="12"/>
      <c r="J584" s="12"/>
      <c r="K584" s="12"/>
      <c r="L584" s="12"/>
      <c r="M584" s="11"/>
    </row>
    <row r="585" spans="1:13" hidden="1" x14ac:dyDescent="0.3">
      <c r="A585" s="11"/>
      <c r="B585" s="11"/>
      <c r="C585" s="11"/>
      <c r="D585" s="11"/>
      <c r="E585" s="12"/>
      <c r="F585" s="12"/>
      <c r="G585" s="12"/>
      <c r="H585" s="12"/>
      <c r="I585" s="12"/>
      <c r="J585" s="12"/>
      <c r="K585" s="12"/>
      <c r="L585" s="12"/>
      <c r="M585" s="11"/>
    </row>
    <row r="586" spans="1:13" hidden="1" x14ac:dyDescent="0.3">
      <c r="A586" s="11"/>
      <c r="B586" s="11"/>
      <c r="C586" s="11"/>
      <c r="D586" s="11"/>
      <c r="E586" s="12"/>
      <c r="F586" s="12"/>
      <c r="G586" s="12"/>
      <c r="H586" s="12"/>
      <c r="I586" s="12"/>
      <c r="J586" s="12"/>
      <c r="K586" s="12"/>
      <c r="L586" s="12"/>
      <c r="M586" s="11"/>
    </row>
    <row r="587" spans="1:13" hidden="1" x14ac:dyDescent="0.3">
      <c r="A587" s="11"/>
      <c r="B587" s="11"/>
      <c r="C587" s="11"/>
      <c r="D587" s="11"/>
      <c r="E587" s="12"/>
      <c r="F587" s="12"/>
      <c r="G587" s="12"/>
      <c r="H587" s="12"/>
      <c r="I587" s="12"/>
      <c r="J587" s="12"/>
      <c r="K587" s="12"/>
      <c r="L587" s="12"/>
      <c r="M587" s="11"/>
    </row>
    <row r="588" spans="1:13" hidden="1" x14ac:dyDescent="0.3">
      <c r="A588" s="11"/>
      <c r="B588" s="11"/>
      <c r="C588" s="11"/>
      <c r="D588" s="11"/>
      <c r="E588" s="12"/>
      <c r="F588" s="12"/>
      <c r="G588" s="12"/>
      <c r="H588" s="12"/>
      <c r="I588" s="12"/>
      <c r="J588" s="12"/>
      <c r="K588" s="12"/>
      <c r="L588" s="12"/>
      <c r="M588" s="11"/>
    </row>
    <row r="589" spans="1:13" hidden="1" x14ac:dyDescent="0.3">
      <c r="A589" s="11"/>
      <c r="B589" s="11"/>
      <c r="C589" s="11"/>
      <c r="D589" s="11"/>
      <c r="E589" s="12"/>
      <c r="F589" s="12"/>
      <c r="G589" s="12"/>
      <c r="H589" s="12"/>
      <c r="I589" s="12"/>
      <c r="J589" s="12"/>
      <c r="K589" s="12"/>
      <c r="L589" s="12"/>
      <c r="M589" s="11"/>
    </row>
    <row r="590" spans="1:13" hidden="1" x14ac:dyDescent="0.3">
      <c r="A590" s="11"/>
      <c r="B590" s="11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1"/>
    </row>
    <row r="591" spans="1:13" hidden="1" x14ac:dyDescent="0.3">
      <c r="A591" s="11"/>
      <c r="B591" s="11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1"/>
    </row>
    <row r="592" spans="1:13" hidden="1" x14ac:dyDescent="0.3">
      <c r="A592" s="11"/>
      <c r="B592" s="11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1"/>
    </row>
    <row r="593" spans="1:13" hidden="1" x14ac:dyDescent="0.3">
      <c r="A593" s="11"/>
      <c r="B593" s="11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1"/>
    </row>
    <row r="594" spans="1:13" hidden="1" x14ac:dyDescent="0.3">
      <c r="A594" s="11"/>
      <c r="B594" s="11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1"/>
    </row>
    <row r="595" spans="1:13" hidden="1" x14ac:dyDescent="0.3">
      <c r="A595" s="11"/>
      <c r="B595" s="11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1"/>
    </row>
    <row r="596" spans="1:13" hidden="1" x14ac:dyDescent="0.3">
      <c r="A596" s="11"/>
      <c r="B596" s="11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1"/>
    </row>
    <row r="597" spans="1:13" hidden="1" x14ac:dyDescent="0.3">
      <c r="A597" s="11"/>
      <c r="B597" s="11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1"/>
    </row>
    <row r="598" spans="1:13" hidden="1" x14ac:dyDescent="0.3">
      <c r="A598" s="11"/>
      <c r="B598" s="11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1"/>
    </row>
    <row r="599" spans="1:13" hidden="1" x14ac:dyDescent="0.3">
      <c r="A599" s="11"/>
      <c r="B599" s="11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1"/>
    </row>
    <row r="600" spans="1:13" hidden="1" x14ac:dyDescent="0.3">
      <c r="A600" s="11"/>
      <c r="B600" s="11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1"/>
    </row>
    <row r="601" spans="1:13" hidden="1" x14ac:dyDescent="0.3">
      <c r="A601" s="11"/>
      <c r="B601" s="11"/>
      <c r="C601" s="11"/>
      <c r="D601" s="11"/>
      <c r="E601" s="12"/>
      <c r="F601" s="12"/>
      <c r="G601" s="12"/>
      <c r="H601" s="12"/>
      <c r="I601" s="12"/>
      <c r="J601" s="12"/>
      <c r="K601" s="12"/>
      <c r="L601" s="12"/>
      <c r="M601" s="11"/>
    </row>
    <row r="602" spans="1:13" hidden="1" x14ac:dyDescent="0.3">
      <c r="A602" s="11"/>
      <c r="B602" s="11"/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1"/>
    </row>
    <row r="603" spans="1:13" hidden="1" x14ac:dyDescent="0.3">
      <c r="A603" s="13"/>
      <c r="B603" s="11"/>
      <c r="C603" s="11"/>
      <c r="D603" s="11"/>
      <c r="E603" s="12"/>
      <c r="F603" s="12"/>
      <c r="G603" s="12"/>
      <c r="H603" s="12"/>
      <c r="I603" s="12"/>
      <c r="J603" s="12"/>
      <c r="K603" s="12"/>
      <c r="L603" s="12"/>
      <c r="M603" s="11"/>
    </row>
    <row r="604" spans="1:13" hidden="1" x14ac:dyDescent="0.3">
      <c r="A604" s="13"/>
      <c r="B604" s="13"/>
      <c r="C604" s="11"/>
      <c r="D604" s="11"/>
      <c r="E604" s="12"/>
      <c r="F604" s="12"/>
      <c r="G604" s="12"/>
      <c r="H604" s="12"/>
      <c r="I604" s="12"/>
      <c r="J604" s="12"/>
      <c r="K604" s="12"/>
      <c r="L604" s="12"/>
      <c r="M604" s="11"/>
    </row>
    <row r="605" spans="1:13" hidden="1" x14ac:dyDescent="0.3">
      <c r="A605" s="13"/>
      <c r="B605" s="13"/>
      <c r="C605" s="13"/>
      <c r="D605" s="11"/>
      <c r="E605" s="12"/>
      <c r="F605" s="12"/>
      <c r="G605" s="12"/>
      <c r="H605" s="12"/>
      <c r="I605" s="12"/>
      <c r="J605" s="12"/>
      <c r="K605" s="12"/>
      <c r="L605" s="12"/>
      <c r="M605" s="13"/>
    </row>
    <row r="606" spans="1:13" hidden="1" x14ac:dyDescent="0.3">
      <c r="A606" s="13"/>
      <c r="B606" s="13"/>
      <c r="C606" s="13"/>
      <c r="D606" s="11"/>
      <c r="E606" s="12"/>
      <c r="F606" s="12"/>
      <c r="G606" s="12"/>
      <c r="H606" s="12"/>
      <c r="I606" s="12"/>
      <c r="J606" s="12"/>
      <c r="K606" s="12"/>
      <c r="L606" s="12"/>
      <c r="M606" s="13"/>
    </row>
    <row r="607" spans="1:13" hidden="1" x14ac:dyDescent="0.3">
      <c r="A607" s="13"/>
      <c r="B607" s="13"/>
      <c r="C607" s="13"/>
      <c r="D607" s="11"/>
      <c r="E607" s="12"/>
      <c r="F607" s="12"/>
      <c r="G607" s="12"/>
      <c r="H607" s="12"/>
      <c r="I607" s="12"/>
      <c r="J607" s="12"/>
      <c r="K607" s="12"/>
      <c r="L607" s="12"/>
      <c r="M607" s="13"/>
    </row>
    <row r="608" spans="1:13" hidden="1" x14ac:dyDescent="0.3">
      <c r="A608" s="13"/>
      <c r="B608" s="13"/>
      <c r="C608" s="13"/>
      <c r="D608" s="11"/>
      <c r="E608" s="12"/>
      <c r="F608" s="12"/>
      <c r="G608" s="12"/>
      <c r="H608" s="12"/>
      <c r="I608" s="12"/>
      <c r="J608" s="12"/>
      <c r="K608" s="12"/>
      <c r="L608" s="12"/>
      <c r="M608" s="13"/>
    </row>
    <row r="609" spans="1:13" hidden="1" x14ac:dyDescent="0.3">
      <c r="A609" s="13"/>
      <c r="B609" s="13"/>
      <c r="C609" s="13"/>
      <c r="D609" s="11"/>
      <c r="E609" s="12"/>
      <c r="F609" s="12"/>
      <c r="G609" s="12"/>
      <c r="H609" s="12"/>
      <c r="I609" s="12"/>
      <c r="J609" s="12"/>
      <c r="K609" s="12"/>
      <c r="L609" s="12"/>
      <c r="M609" s="13"/>
    </row>
    <row r="610" spans="1:13" hidden="1" x14ac:dyDescent="0.3">
      <c r="A610" s="11"/>
      <c r="B610" s="11"/>
      <c r="C610" s="11"/>
      <c r="D610" s="11"/>
      <c r="E610" s="12"/>
      <c r="F610" s="12"/>
      <c r="G610" s="12"/>
      <c r="H610" s="12"/>
      <c r="I610" s="12"/>
      <c r="J610" s="12"/>
      <c r="K610" s="12"/>
      <c r="L610" s="12"/>
      <c r="M610" s="11"/>
    </row>
    <row r="611" spans="1:13" hidden="1" x14ac:dyDescent="0.3">
      <c r="A611" s="11"/>
      <c r="B611" s="11"/>
      <c r="C611" s="11"/>
      <c r="D611" s="11"/>
      <c r="E611" s="12"/>
      <c r="F611" s="12"/>
      <c r="G611" s="12"/>
      <c r="H611" s="12"/>
      <c r="I611" s="12"/>
      <c r="J611" s="12"/>
      <c r="K611" s="12"/>
      <c r="L611" s="12"/>
      <c r="M611" s="11"/>
    </row>
    <row r="612" spans="1:13" hidden="1" x14ac:dyDescent="0.3">
      <c r="A612" s="11"/>
      <c r="B612" s="11"/>
      <c r="C612" s="11"/>
      <c r="D612" s="11"/>
      <c r="E612" s="12"/>
      <c r="F612" s="12"/>
      <c r="G612" s="12"/>
      <c r="H612" s="12"/>
      <c r="I612" s="12"/>
      <c r="J612" s="12"/>
      <c r="K612" s="12"/>
      <c r="L612" s="12"/>
      <c r="M612" s="11"/>
    </row>
    <row r="613" spans="1:13" hidden="1" x14ac:dyDescent="0.3">
      <c r="A613" s="11"/>
      <c r="B613" s="11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1"/>
    </row>
    <row r="614" spans="1:13" hidden="1" x14ac:dyDescent="0.3">
      <c r="A614" s="11"/>
      <c r="B614" s="11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1"/>
    </row>
    <row r="615" spans="1:13" hidden="1" x14ac:dyDescent="0.3">
      <c r="A615" s="11"/>
      <c r="B615" s="11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1"/>
    </row>
    <row r="616" spans="1:13" hidden="1" x14ac:dyDescent="0.3">
      <c r="A616" s="11"/>
      <c r="B616" s="11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1"/>
    </row>
    <row r="617" spans="1:13" hidden="1" x14ac:dyDescent="0.3">
      <c r="A617" s="11"/>
      <c r="B617" s="11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1"/>
    </row>
    <row r="618" spans="1:13" hidden="1" x14ac:dyDescent="0.3">
      <c r="A618" s="11"/>
      <c r="B618" s="11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1"/>
    </row>
    <row r="619" spans="1:13" hidden="1" x14ac:dyDescent="0.3">
      <c r="A619" s="11"/>
      <c r="B619" s="11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1"/>
    </row>
    <row r="620" spans="1:13" hidden="1" x14ac:dyDescent="0.3">
      <c r="A620" s="11"/>
      <c r="B620" s="11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1"/>
    </row>
    <row r="621" spans="1:13" hidden="1" x14ac:dyDescent="0.3">
      <c r="A621" s="11"/>
      <c r="B621" s="11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1"/>
    </row>
    <row r="622" spans="1:13" hidden="1" x14ac:dyDescent="0.3">
      <c r="A622" s="11"/>
      <c r="B622" s="11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1"/>
    </row>
    <row r="623" spans="1:13" hidden="1" x14ac:dyDescent="0.3">
      <c r="A623" s="11"/>
      <c r="B623" s="11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1"/>
    </row>
    <row r="624" spans="1:13" hidden="1" x14ac:dyDescent="0.3">
      <c r="A624" s="11"/>
      <c r="B624" s="11"/>
      <c r="C624" s="11"/>
      <c r="D624" s="11"/>
      <c r="E624" s="12"/>
      <c r="F624" s="12"/>
      <c r="G624" s="12"/>
      <c r="H624" s="12"/>
      <c r="I624" s="12"/>
      <c r="J624" s="12"/>
      <c r="K624" s="12"/>
      <c r="L624" s="12"/>
      <c r="M624" s="11"/>
    </row>
    <row r="625" spans="1:13" hidden="1" x14ac:dyDescent="0.3">
      <c r="A625" s="11"/>
      <c r="B625" s="11"/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1"/>
    </row>
    <row r="626" spans="1:13" hidden="1" x14ac:dyDescent="0.3">
      <c r="A626" s="11"/>
      <c r="B626" s="11"/>
      <c r="C626" s="11"/>
      <c r="D626" s="11"/>
      <c r="E626" s="12"/>
      <c r="F626" s="12"/>
      <c r="G626" s="12"/>
      <c r="H626" s="12"/>
      <c r="I626" s="12"/>
      <c r="J626" s="12"/>
      <c r="K626" s="12"/>
      <c r="L626" s="12"/>
      <c r="M626" s="11"/>
    </row>
    <row r="627" spans="1:13" hidden="1" x14ac:dyDescent="0.3">
      <c r="A627" s="13"/>
      <c r="B627" s="11"/>
      <c r="C627" s="11"/>
      <c r="D627" s="11"/>
      <c r="E627" s="12"/>
      <c r="F627" s="12"/>
      <c r="G627" s="12"/>
      <c r="H627" s="12"/>
      <c r="I627" s="12"/>
      <c r="J627" s="12"/>
      <c r="K627" s="12"/>
      <c r="L627" s="12"/>
      <c r="M627" s="11"/>
    </row>
  </sheetData>
  <mergeCells count="53">
    <mergeCell ref="G340:H340"/>
    <mergeCell ref="I340:J340"/>
    <mergeCell ref="K340:L340"/>
    <mergeCell ref="M340:M341"/>
    <mergeCell ref="A340:A341"/>
    <mergeCell ref="B340:B341"/>
    <mergeCell ref="C340:C341"/>
    <mergeCell ref="D340:D341"/>
    <mergeCell ref="E340:F340"/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1" manualBreakCount="21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91" max="16383" man="1"/>
    <brk id="339" max="16383" man="1"/>
    <brk id="363" max="12" man="1"/>
    <brk id="385" max="16383" man="1"/>
    <brk id="409" max="16383" man="1"/>
    <brk id="433" max="16383" man="1"/>
    <brk id="457" max="16383" man="1"/>
    <brk id="481" max="16383" man="1"/>
    <brk id="505" max="16383" man="1"/>
    <brk id="529" max="16383" man="1"/>
    <brk id="55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43"/>
  <sheetViews>
    <sheetView workbookViewId="0"/>
  </sheetViews>
  <sheetFormatPr defaultRowHeight="16.5" x14ac:dyDescent="0.3"/>
  <sheetData>
    <row r="1" spans="1:7" x14ac:dyDescent="0.3">
      <c r="A1" t="s">
        <v>515</v>
      </c>
    </row>
    <row r="2" spans="1:7" x14ac:dyDescent="0.3">
      <c r="A2" s="1" t="s">
        <v>516</v>
      </c>
      <c r="B2" t="s">
        <v>394</v>
      </c>
      <c r="C2" s="1" t="s">
        <v>517</v>
      </c>
    </row>
    <row r="3" spans="1:7" x14ac:dyDescent="0.3">
      <c r="A3" s="1" t="s">
        <v>518</v>
      </c>
      <c r="B3" t="s">
        <v>519</v>
      </c>
    </row>
    <row r="4" spans="1:7" x14ac:dyDescent="0.3">
      <c r="A4" s="1" t="s">
        <v>520</v>
      </c>
      <c r="B4">
        <v>5</v>
      </c>
    </row>
    <row r="5" spans="1:7" x14ac:dyDescent="0.3">
      <c r="A5" s="1" t="s">
        <v>521</v>
      </c>
      <c r="B5">
        <v>5</v>
      </c>
    </row>
    <row r="6" spans="1:7" x14ac:dyDescent="0.3">
      <c r="A6" s="1" t="s">
        <v>522</v>
      </c>
      <c r="B6" t="s">
        <v>523</v>
      </c>
    </row>
    <row r="7" spans="1:7" x14ac:dyDescent="0.3">
      <c r="A7" s="1" t="s">
        <v>524</v>
      </c>
      <c r="B7" t="s">
        <v>406</v>
      </c>
      <c r="C7" t="s">
        <v>60</v>
      </c>
    </row>
    <row r="8" spans="1:7" x14ac:dyDescent="0.3">
      <c r="A8" s="1" t="s">
        <v>525</v>
      </c>
      <c r="B8" t="s">
        <v>406</v>
      </c>
      <c r="C8">
        <v>2</v>
      </c>
    </row>
    <row r="9" spans="1:7" x14ac:dyDescent="0.3">
      <c r="A9" s="1" t="s">
        <v>526</v>
      </c>
      <c r="B9" t="s">
        <v>410</v>
      </c>
      <c r="C9" t="s">
        <v>411</v>
      </c>
      <c r="D9" t="s">
        <v>412</v>
      </c>
      <c r="E9" t="s">
        <v>413</v>
      </c>
      <c r="F9" t="s">
        <v>414</v>
      </c>
      <c r="G9" t="s">
        <v>527</v>
      </c>
    </row>
    <row r="10" spans="1:7" x14ac:dyDescent="0.3">
      <c r="A10" s="1" t="s">
        <v>528</v>
      </c>
      <c r="B10">
        <v>1507</v>
      </c>
      <c r="C10">
        <v>0</v>
      </c>
      <c r="D10">
        <v>0</v>
      </c>
    </row>
    <row r="11" spans="1:7" x14ac:dyDescent="0.3">
      <c r="A11" s="1" t="s">
        <v>529</v>
      </c>
      <c r="B11" t="s">
        <v>530</v>
      </c>
      <c r="C11">
        <v>4</v>
      </c>
    </row>
    <row r="12" spans="1:7" x14ac:dyDescent="0.3">
      <c r="A12" s="1" t="s">
        <v>531</v>
      </c>
      <c r="B12" t="s">
        <v>530</v>
      </c>
      <c r="C12">
        <v>4</v>
      </c>
    </row>
    <row r="13" spans="1:7" x14ac:dyDescent="0.3">
      <c r="A13" s="1" t="s">
        <v>532</v>
      </c>
      <c r="B13" t="s">
        <v>530</v>
      </c>
      <c r="C13">
        <v>3</v>
      </c>
    </row>
    <row r="14" spans="1:7" x14ac:dyDescent="0.3">
      <c r="A14" s="1" t="s">
        <v>533</v>
      </c>
      <c r="B14" t="s">
        <v>530</v>
      </c>
      <c r="C14">
        <v>5</v>
      </c>
    </row>
    <row r="15" spans="1:7" x14ac:dyDescent="0.3">
      <c r="A15" s="1" t="s">
        <v>534</v>
      </c>
      <c r="B15" t="s">
        <v>394</v>
      </c>
      <c r="C15" t="s">
        <v>535</v>
      </c>
      <c r="D15" t="s">
        <v>535</v>
      </c>
      <c r="E15" t="s">
        <v>535</v>
      </c>
      <c r="F15">
        <v>1</v>
      </c>
    </row>
    <row r="16" spans="1:7" x14ac:dyDescent="0.3">
      <c r="A16" s="1" t="s">
        <v>536</v>
      </c>
      <c r="B16">
        <v>1.1100000000000001</v>
      </c>
      <c r="C16">
        <v>1.1200000000000001</v>
      </c>
    </row>
    <row r="17" spans="1:13" x14ac:dyDescent="0.3">
      <c r="A17" s="1" t="s">
        <v>537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538</v>
      </c>
      <c r="B18">
        <v>1.25</v>
      </c>
      <c r="C18">
        <v>1.071</v>
      </c>
    </row>
    <row r="19" spans="1:13" x14ac:dyDescent="0.3">
      <c r="A19" s="1" t="s">
        <v>539</v>
      </c>
    </row>
    <row r="20" spans="1:13" x14ac:dyDescent="0.3">
      <c r="A20" s="1" t="s">
        <v>540</v>
      </c>
      <c r="B20" s="1" t="s">
        <v>406</v>
      </c>
      <c r="C20">
        <v>1</v>
      </c>
    </row>
    <row r="21" spans="1:13" x14ac:dyDescent="0.3">
      <c r="A21" t="s">
        <v>405</v>
      </c>
      <c r="B21" t="s">
        <v>542</v>
      </c>
      <c r="C21" t="s">
        <v>543</v>
      </c>
    </row>
    <row r="22" spans="1:13" x14ac:dyDescent="0.3">
      <c r="A22">
        <v>1</v>
      </c>
      <c r="B22" s="1" t="s">
        <v>544</v>
      </c>
      <c r="C22" s="1" t="s">
        <v>428</v>
      </c>
    </row>
    <row r="23" spans="1:13" x14ac:dyDescent="0.3">
      <c r="A23">
        <v>2</v>
      </c>
      <c r="B23" s="1" t="s">
        <v>545</v>
      </c>
      <c r="C23" s="1" t="s">
        <v>546</v>
      </c>
    </row>
    <row r="24" spans="1:13" x14ac:dyDescent="0.3">
      <c r="A24">
        <v>3</v>
      </c>
      <c r="B24" s="1" t="s">
        <v>470</v>
      </c>
      <c r="C24" s="1" t="s">
        <v>469</v>
      </c>
    </row>
    <row r="25" spans="1:13" x14ac:dyDescent="0.3">
      <c r="A25">
        <v>4</v>
      </c>
      <c r="B25" s="1" t="s">
        <v>547</v>
      </c>
      <c r="C25" s="1" t="s">
        <v>471</v>
      </c>
    </row>
    <row r="26" spans="1:13" x14ac:dyDescent="0.3">
      <c r="A26">
        <v>5</v>
      </c>
      <c r="B26" s="1" t="s">
        <v>548</v>
      </c>
      <c r="C26" s="1" t="s">
        <v>549</v>
      </c>
    </row>
    <row r="27" spans="1:13" x14ac:dyDescent="0.3">
      <c r="A27">
        <v>6</v>
      </c>
      <c r="B27" s="1" t="s">
        <v>472</v>
      </c>
      <c r="C27" s="1" t="s">
        <v>471</v>
      </c>
    </row>
    <row r="28" spans="1:13" x14ac:dyDescent="0.3">
      <c r="A28">
        <v>7</v>
      </c>
      <c r="B28" s="1" t="s">
        <v>511</v>
      </c>
      <c r="C28" s="1" t="s">
        <v>550</v>
      </c>
    </row>
    <row r="29" spans="1:13" x14ac:dyDescent="0.3">
      <c r="A29">
        <v>8</v>
      </c>
      <c r="B29" s="1" t="s">
        <v>551</v>
      </c>
      <c r="C29" s="1" t="s">
        <v>552</v>
      </c>
    </row>
    <row r="30" spans="1:13" x14ac:dyDescent="0.3">
      <c r="A30">
        <v>9</v>
      </c>
      <c r="B30" s="1" t="s">
        <v>553</v>
      </c>
      <c r="C30" s="1" t="s">
        <v>554</v>
      </c>
    </row>
    <row r="31" spans="1:13" x14ac:dyDescent="0.3">
      <c r="A31" t="s">
        <v>394</v>
      </c>
      <c r="B31" s="1" t="s">
        <v>511</v>
      </c>
      <c r="C31" s="1" t="s">
        <v>407</v>
      </c>
    </row>
    <row r="32" spans="1:13" x14ac:dyDescent="0.3">
      <c r="A32" t="s">
        <v>415</v>
      </c>
      <c r="B32" s="1" t="s">
        <v>555</v>
      </c>
      <c r="C32" s="1" t="s">
        <v>51</v>
      </c>
    </row>
    <row r="33" spans="1:3" x14ac:dyDescent="0.3">
      <c r="A33" t="s">
        <v>406</v>
      </c>
      <c r="B33" s="1" t="s">
        <v>556</v>
      </c>
      <c r="C33" s="1" t="s">
        <v>51</v>
      </c>
    </row>
    <row r="34" spans="1:3" x14ac:dyDescent="0.3">
      <c r="A34" t="s">
        <v>557</v>
      </c>
      <c r="B34" s="1" t="s">
        <v>556</v>
      </c>
      <c r="C34" s="1" t="s">
        <v>51</v>
      </c>
    </row>
    <row r="35" spans="1:3" x14ac:dyDescent="0.3">
      <c r="A35" t="s">
        <v>408</v>
      </c>
      <c r="B35" s="1" t="s">
        <v>556</v>
      </c>
      <c r="C35" s="1" t="s">
        <v>51</v>
      </c>
    </row>
    <row r="36" spans="1:3" x14ac:dyDescent="0.3">
      <c r="A36" t="s">
        <v>61</v>
      </c>
      <c r="B36" s="1" t="s">
        <v>556</v>
      </c>
      <c r="C36" s="1" t="s">
        <v>51</v>
      </c>
    </row>
    <row r="37" spans="1:3" x14ac:dyDescent="0.3">
      <c r="A37" t="s">
        <v>558</v>
      </c>
      <c r="B37" s="1" t="s">
        <v>556</v>
      </c>
      <c r="C37" s="1" t="s">
        <v>51</v>
      </c>
    </row>
    <row r="38" spans="1:3" x14ac:dyDescent="0.3">
      <c r="A38" t="s">
        <v>559</v>
      </c>
      <c r="B38" s="1" t="s">
        <v>556</v>
      </c>
      <c r="C38" s="1" t="s">
        <v>51</v>
      </c>
    </row>
    <row r="39" spans="1:3" x14ac:dyDescent="0.3">
      <c r="A39" t="s">
        <v>560</v>
      </c>
      <c r="B39" s="1" t="s">
        <v>556</v>
      </c>
      <c r="C39" s="1" t="s">
        <v>51</v>
      </c>
    </row>
    <row r="40" spans="1:3" x14ac:dyDescent="0.3">
      <c r="A40" t="s">
        <v>561</v>
      </c>
      <c r="B40" s="1" t="s">
        <v>556</v>
      </c>
      <c r="C40" s="1" t="s">
        <v>51</v>
      </c>
    </row>
    <row r="43" spans="1:3" x14ac:dyDescent="0.3">
      <c r="A43" t="s">
        <v>541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원가계산서</vt:lpstr>
      <vt:lpstr>공종별집계표</vt:lpstr>
      <vt:lpstr>공종별내역서</vt:lpstr>
      <vt:lpstr> 공사설정 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 sang seo</dc:creator>
  <cp:lastModifiedBy>admin</cp:lastModifiedBy>
  <cp:lastPrinted>2026-10-08T01:15:40Z</cp:lastPrinted>
  <dcterms:created xsi:type="dcterms:W3CDTF">2026-08-27T03:43:34Z</dcterms:created>
  <dcterms:modified xsi:type="dcterms:W3CDTF">2026-10-08T04:41:53Z</dcterms:modified>
</cp:coreProperties>
</file>