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U:\Z\216\1Q4E_mR2vZB\1. 공고문\"/>
    </mc:Choice>
  </mc:AlternateContent>
  <bookViews>
    <workbookView xWindow="0" yWindow="0" windowWidth="28800" windowHeight="11760"/>
  </bookViews>
  <sheets>
    <sheet name="단가비율표" sheetId="6" r:id="rId1"/>
  </sheets>
  <definedNames>
    <definedName name="_xlnm.Print_Area" localSheetId="0">단가비율표!$B$5:$K$44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2" i="6" l="1"/>
  <c r="G32" i="6"/>
  <c r="S13" i="6"/>
  <c r="R13" i="6" s="1"/>
  <c r="I13" i="6"/>
  <c r="H13" i="6" s="1"/>
  <c r="S12" i="6"/>
  <c r="R12" i="6" s="1"/>
  <c r="I12" i="6"/>
  <c r="H12" i="6"/>
  <c r="S11" i="6"/>
  <c r="R11" i="6" s="1"/>
  <c r="I11" i="6"/>
  <c r="H11" i="6"/>
  <c r="S10" i="6"/>
  <c r="R10" i="6"/>
  <c r="I10" i="6"/>
  <c r="H10" i="6" s="1"/>
  <c r="S21" i="6"/>
  <c r="R21" i="6" s="1"/>
  <c r="I21" i="6"/>
  <c r="H21" i="6" s="1"/>
  <c r="S20" i="6"/>
  <c r="R20" i="6" s="1"/>
  <c r="I20" i="6"/>
  <c r="H20" i="6" s="1"/>
  <c r="S19" i="6"/>
  <c r="R19" i="6" s="1"/>
  <c r="I19" i="6"/>
  <c r="H19" i="6" s="1"/>
  <c r="S18" i="6"/>
  <c r="R18" i="6" s="1"/>
  <c r="I18" i="6"/>
  <c r="H18" i="6" s="1"/>
  <c r="S17" i="6"/>
  <c r="R17" i="6" s="1"/>
  <c r="I17" i="6"/>
  <c r="H17" i="6" s="1"/>
  <c r="S16" i="6"/>
  <c r="R16" i="6" s="1"/>
  <c r="I16" i="6"/>
  <c r="H16" i="6" s="1"/>
  <c r="S15" i="6"/>
  <c r="R15" i="6" s="1"/>
  <c r="I15" i="6"/>
  <c r="H15" i="6" s="1"/>
  <c r="S14" i="6"/>
  <c r="R14" i="6" s="1"/>
  <c r="I14" i="6"/>
  <c r="H14" i="6"/>
  <c r="S9" i="6"/>
  <c r="R9" i="6" s="1"/>
  <c r="I9" i="6"/>
  <c r="H9" i="6" s="1"/>
  <c r="S8" i="6"/>
  <c r="R8" i="6" s="1"/>
  <c r="I8" i="6"/>
  <c r="H8" i="6" s="1"/>
  <c r="S7" i="6"/>
  <c r="R7" i="6" s="1"/>
  <c r="I7" i="6"/>
  <c r="H7" i="6" s="1"/>
  <c r="S6" i="6"/>
  <c r="I6" i="6"/>
  <c r="R6" i="6" l="1"/>
  <c r="H6" i="6"/>
  <c r="S31" i="6"/>
  <c r="R31" i="6" s="1"/>
  <c r="S30" i="6"/>
  <c r="R30" i="6" s="1"/>
  <c r="S29" i="6"/>
  <c r="R29" i="6" s="1"/>
  <c r="I31" i="6"/>
  <c r="H31" i="6" s="1"/>
  <c r="I30" i="6"/>
  <c r="H30" i="6" s="1"/>
  <c r="I29" i="6"/>
  <c r="H29" i="6" s="1"/>
  <c r="S28" i="6" l="1"/>
  <c r="R28" i="6" s="1"/>
  <c r="S27" i="6"/>
  <c r="R27" i="6" s="1"/>
  <c r="S26" i="6"/>
  <c r="R26" i="6" s="1"/>
  <c r="S25" i="6"/>
  <c r="R25" i="6" s="1"/>
  <c r="S23" i="6"/>
  <c r="S24" i="6"/>
  <c r="R24" i="6" s="1"/>
  <c r="S22" i="6"/>
  <c r="R22" i="6" l="1"/>
  <c r="S33" i="6"/>
  <c r="I28" i="6"/>
  <c r="H28" i="6" s="1"/>
  <c r="I27" i="6"/>
  <c r="H27" i="6" s="1"/>
  <c r="I26" i="6"/>
  <c r="H26" i="6" s="1"/>
  <c r="I25" i="6"/>
  <c r="H25" i="6" s="1"/>
  <c r="I24" i="6"/>
  <c r="H24" i="6" s="1"/>
  <c r="I23" i="6"/>
  <c r="H23" i="6" s="1"/>
  <c r="I22" i="6"/>
  <c r="H22" i="6" l="1"/>
  <c r="I33" i="6"/>
  <c r="H32" i="6"/>
  <c r="R23" i="6" l="1"/>
  <c r="R32" i="6" s="1"/>
</calcChain>
</file>

<file path=xl/sharedStrings.xml><?xml version="1.0" encoding="utf-8"?>
<sst xmlns="http://schemas.openxmlformats.org/spreadsheetml/2006/main" count="179" uniqueCount="105">
  <si>
    <t>물품명</t>
    <phoneticPr fontId="4" type="noConversion"/>
  </si>
  <si>
    <t>규격</t>
  </si>
  <si>
    <t>단위</t>
    <phoneticPr fontId="4" type="noConversion"/>
  </si>
  <si>
    <t>소계</t>
    <phoneticPr fontId="3" type="noConversion"/>
  </si>
  <si>
    <t>연번</t>
    <phoneticPr fontId="4" type="noConversion"/>
  </si>
  <si>
    <t>단가</t>
    <phoneticPr fontId="4" type="noConversion"/>
  </si>
  <si>
    <t>시약사용조건부 장비임대 시 시약 단가배분율표</t>
  </si>
  <si>
    <t>총액배분율</t>
  </si>
  <si>
    <t>BOX</t>
  </si>
  <si>
    <t xml:space="preserve"> 3개월간
 예정수량</t>
    <phoneticPr fontId="3" type="noConversion"/>
  </si>
  <si>
    <t xml:space="preserve"> 3개월간
 예정수량</t>
    <phoneticPr fontId="3" type="noConversion"/>
  </si>
  <si>
    <t>예상 구매금액
(3개월)</t>
    <phoneticPr fontId="3" type="noConversion"/>
  </si>
  <si>
    <t>예상 구매금액
(3개월)</t>
    <phoneticPr fontId="3" type="noConversion"/>
  </si>
  <si>
    <t>Ca E-HA LST</t>
  </si>
  <si>
    <t xml:space="preserve"> R1:57mlx2 R2:27mlx2</t>
  </si>
  <si>
    <t>Qualigent MG LST</t>
  </si>
  <si>
    <t xml:space="preserve"> R1:48mlx2 </t>
  </si>
  <si>
    <t>Qualigent IP LST</t>
  </si>
  <si>
    <t xml:space="preserve"> R1:46mlx2 R2:16mlx2</t>
  </si>
  <si>
    <t>Qualigent UA (R1 40mlx2 R2 20mlx2)</t>
  </si>
  <si>
    <t xml:space="preserve"> R1:40mlx2 R2:20mlx2</t>
  </si>
  <si>
    <t>Qualigent GLU LST</t>
  </si>
  <si>
    <t>Micro TP-AR2(LST)</t>
  </si>
  <si>
    <t>60mlX2</t>
  </si>
  <si>
    <t>Clinimate CRE LST</t>
  </si>
  <si>
    <t xml:space="preserve"> R1:40mlx2 R2:8.4mlx2</t>
  </si>
  <si>
    <t>Pureauto S UN LST</t>
  </si>
  <si>
    <t xml:space="preserve"> R1:46mlx2 R2:11.5mlx2</t>
  </si>
  <si>
    <t>Autokit Micro Albumin(LST)</t>
  </si>
  <si>
    <t xml:space="preserve"> R1:46mlx2 R2:11mlx2</t>
  </si>
  <si>
    <t>TP Standards Solution (M-TP cal)</t>
  </si>
  <si>
    <t>5mlX4</t>
  </si>
  <si>
    <t>Autokit Micro Albumin Calibrator SET</t>
  </si>
  <si>
    <t>2mlX5c</t>
  </si>
  <si>
    <t>내부표준액 // Internal Standard Solution -K [SR0322]</t>
  </si>
  <si>
    <t>2000mlX1</t>
  </si>
  <si>
    <t>희석액 // Diluent - K[SR0320]</t>
  </si>
  <si>
    <t xml:space="preserve"> 2000mlX1</t>
  </si>
  <si>
    <t>비교전극액 // Reference Electrode Solution [SR0321]</t>
  </si>
  <si>
    <t>500mlX6</t>
  </si>
  <si>
    <t>ISE RINSE SOLUTION-N [SR0355]</t>
  </si>
  <si>
    <t xml:space="preserve"> 100mlx5</t>
  </si>
  <si>
    <t>HITACHI ISE Standard Solution High [MR1151]</t>
  </si>
  <si>
    <t>5mlX6</t>
  </si>
  <si>
    <t>HITACHI ISE Standard Solution Low [MR1152]</t>
  </si>
  <si>
    <t>HITACHI ISE Calibrator (Liquid) [987-0321] [MR1293]</t>
  </si>
  <si>
    <t>3mlX10</t>
  </si>
  <si>
    <t>HITACHI ISE Control H (Liquid) [987-0323] [MR1292]</t>
  </si>
  <si>
    <t>HITACHI ISE Control L (Liquid) [987-0322] [MR1291]</t>
  </si>
  <si>
    <t>HIALKALI-D [SR0353]</t>
  </si>
  <si>
    <t>2L x 6</t>
  </si>
  <si>
    <t>HITERGENT [SR0354]</t>
  </si>
  <si>
    <t xml:space="preserve"> 1L</t>
  </si>
  <si>
    <t>NA ELECTRODE [TC0210]</t>
  </si>
  <si>
    <t>EA</t>
  </si>
  <si>
    <t>K ELECTRODE [TC0211]</t>
  </si>
  <si>
    <t>CL ELECTRODE [TC0209]</t>
  </si>
  <si>
    <t>REF ELECTRODE [TC0212]</t>
  </si>
  <si>
    <t>ALINITY C Calcium</t>
  </si>
  <si>
    <t>400X10</t>
  </si>
  <si>
    <t>ALINITY C MAGNESIUM</t>
  </si>
  <si>
    <t>360X2</t>
  </si>
  <si>
    <t>ALINITY C PHOSPHORUS</t>
  </si>
  <si>
    <t>400x10</t>
  </si>
  <si>
    <t>ALINITY C Uric Acid</t>
  </si>
  <si>
    <t>300x4</t>
  </si>
  <si>
    <t>ALINITY C GLUCOSE</t>
  </si>
  <si>
    <t>ALINITY C TOTAL PROTEIN</t>
  </si>
  <si>
    <t>ALINITY C CREATININE</t>
  </si>
  <si>
    <t>300Tx10</t>
  </si>
  <si>
    <t>ALINITY C UREA NITROGEN</t>
  </si>
  <si>
    <t>ALINITY C Microalbumin</t>
  </si>
  <si>
    <t>640T</t>
  </si>
  <si>
    <t>ICT SAMPLE DILUTION NX</t>
  </si>
  <si>
    <t>69mL x 5</t>
  </si>
  <si>
    <t>ICT REFERENCE SOLUTION NX</t>
  </si>
  <si>
    <t>1L x 1</t>
  </si>
  <si>
    <t>MAXPIA-3 NX</t>
  </si>
  <si>
    <t>1 x 500mL</t>
  </si>
  <si>
    <t>MAXPIA-14 NX</t>
  </si>
  <si>
    <t>MAXPIA-C NX</t>
  </si>
  <si>
    <t>69mL/45mL x 5</t>
  </si>
  <si>
    <t>MAXPIA-R NX</t>
  </si>
  <si>
    <t>MAXPIA ACID NX</t>
  </si>
  <si>
    <t>69mL / 5 x 45mL</t>
  </si>
  <si>
    <t>ALINITY C MULTICONSTITUENT CALIBRATOR</t>
  </si>
  <si>
    <t>6 x 5mL</t>
  </si>
  <si>
    <t>ISE CALIBRATOR S</t>
  </si>
  <si>
    <t>10mL x 10</t>
  </si>
  <si>
    <t>ISE Calibrator U</t>
  </si>
  <si>
    <t>ISE CLEANER</t>
  </si>
  <si>
    <t>12mL x 10</t>
  </si>
  <si>
    <t>ALINITY C Microalbumin CAL</t>
  </si>
  <si>
    <t>5*2mL</t>
  </si>
  <si>
    <t>ALINITY C Microalbumin CTL</t>
  </si>
  <si>
    <t>2*2mL*2set</t>
  </si>
  <si>
    <t>ALINITY C DETERGENT B</t>
  </si>
  <si>
    <t>10EA</t>
  </si>
  <si>
    <t>ALINITY C REAGENT CATRIDGE. CLEAR</t>
  </si>
  <si>
    <t>ELECTRODE ION-03A</t>
  </si>
  <si>
    <t>LAMP</t>
  </si>
  <si>
    <t>* 예상 구매금액(3개월)을 투찰하며(총 26종 시약 단가X수량의 총합, 노란색음영),  계약 진행시 3개월 예상 구매금액으로(초록색 음영) 체결 진행(원단위 절사)</t>
    <phoneticPr fontId="3" type="noConversion"/>
  </si>
  <si>
    <t>* 예상 구매금액(3개월)을 투찰하며(총 26종 시약 단가X수량의 총합, 노란색음영),  계약 진행시 3개월 예상 구매금액으로(초록색 음영) 체결 진행(원단위 절사)</t>
    <phoneticPr fontId="3" type="noConversion"/>
  </si>
  <si>
    <t>[HITACHI]</t>
    <phoneticPr fontId="3" type="noConversion"/>
  </si>
  <si>
    <t>[ABBOTT]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</si>
</sst>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.000000%"/>
    <numFmt numFmtId="177" formatCode="#,##0_);[Red]\(#,##0\)"/>
    <numFmt numFmtId="178" formatCode="0_);[Red]\(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굴림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1" xfId="0" applyFont="1" applyFill="1" applyBorder="1" applyAlignment="1" applyProtection="1">
      <alignment horizontal="center" vertical="center"/>
      <protection locked="0"/>
    </xf>
    <xf numFmtId="41" fontId="9" fillId="3" borderId="1" xfId="1" applyFont="1" applyFill="1" applyBorder="1" applyAlignment="1" applyProtection="1">
      <alignment horizontal="center" vertical="center"/>
      <protection locked="0"/>
    </xf>
    <xf numFmtId="41" fontId="9" fillId="0" borderId="1" xfId="1" applyFont="1" applyFill="1" applyBorder="1" applyAlignment="1" applyProtection="1">
      <alignment horizontal="center" vertical="center"/>
      <protection locked="0"/>
    </xf>
    <xf numFmtId="177" fontId="8" fillId="5" borderId="1" xfId="0" applyNumberFormat="1" applyFont="1" applyFill="1" applyBorder="1" applyAlignment="1" applyProtection="1">
      <alignment horizontal="center" vertical="center"/>
      <protection locked="0"/>
    </xf>
    <xf numFmtId="177" fontId="8" fillId="2" borderId="1" xfId="0" applyNumberFormat="1" applyFont="1" applyFill="1" applyBorder="1" applyAlignment="1" applyProtection="1">
      <alignment horizontal="center" vertical="center"/>
      <protection locked="0"/>
    </xf>
    <xf numFmtId="178" fontId="2" fillId="3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8" fillId="4" borderId="1" xfId="3" applyNumberFormat="1" applyFont="1" applyFill="1" applyBorder="1" applyAlignment="1" applyProtection="1">
      <alignment horizontal="center" vertical="center"/>
      <protection locked="0"/>
    </xf>
    <xf numFmtId="0" fontId="8" fillId="4" borderId="1" xfId="1" applyNumberFormat="1" applyFont="1" applyFill="1" applyBorder="1" applyAlignment="1" applyProtection="1">
      <alignment horizontal="center" vertical="center"/>
      <protection locked="0"/>
    </xf>
    <xf numFmtId="0" fontId="8" fillId="4" borderId="1" xfId="1" applyNumberFormat="1" applyFont="1" applyFill="1" applyBorder="1" applyAlignment="1" applyProtection="1">
      <alignment horizontal="center" vertical="center" wrapText="1"/>
      <protection locked="0"/>
    </xf>
    <xf numFmtId="176" fontId="8" fillId="4" borderId="1" xfId="2" applyNumberFormat="1" applyFont="1" applyFill="1" applyBorder="1" applyAlignment="1" applyProtection="1">
      <alignment horizontal="center" vertical="center"/>
      <protection locked="0"/>
    </xf>
    <xf numFmtId="41" fontId="8" fillId="4" borderId="1" xfId="1" applyFont="1" applyFill="1" applyBorder="1" applyAlignment="1" applyProtection="1">
      <alignment horizontal="center" vertical="center"/>
      <protection locked="0"/>
    </xf>
    <xf numFmtId="10" fontId="0" fillId="0" borderId="1" xfId="2" applyNumberFormat="1" applyFont="1" applyBorder="1" applyAlignment="1">
      <alignment horizontal="center" vertical="center"/>
    </xf>
    <xf numFmtId="10" fontId="8" fillId="5" borderId="1" xfId="2" applyNumberFormat="1" applyFont="1" applyFill="1" applyBorder="1" applyAlignment="1" applyProtection="1">
      <alignment vertical="center"/>
      <protection locked="0"/>
    </xf>
    <xf numFmtId="177" fontId="8" fillId="6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77" fontId="8" fillId="5" borderId="1" xfId="0" applyNumberFormat="1" applyFont="1" applyFill="1" applyBorder="1" applyAlignment="1" applyProtection="1">
      <alignment horizontal="center" vertical="center"/>
      <protection locked="0"/>
    </xf>
    <xf numFmtId="177" fontId="8" fillId="5" borderId="2" xfId="0" applyNumberFormat="1" applyFont="1" applyFill="1" applyBorder="1" applyAlignment="1" applyProtection="1">
      <alignment horizontal="center" vertical="center"/>
      <protection locked="0"/>
    </xf>
    <xf numFmtId="177" fontId="8" fillId="5" borderId="3" xfId="0" applyNumberFormat="1" applyFont="1" applyFill="1" applyBorder="1" applyAlignment="1" applyProtection="1">
      <alignment horizontal="center" vertical="center"/>
      <protection locked="0"/>
    </xf>
    <xf numFmtId="177" fontId="8" fillId="5" borderId="4" xfId="0" applyNumberFormat="1" applyFont="1" applyFill="1" applyBorder="1" applyAlignment="1" applyProtection="1">
      <alignment horizontal="center" vertical="center"/>
      <protection locked="0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left" vertical="center"/>
    </xf>
  </cellXfs>
  <cellStyles count="7">
    <cellStyle name="백분율" xfId="2" builtinId="5"/>
    <cellStyle name="쉼표 [0]" xfId="1" builtinId="6"/>
    <cellStyle name="쉼표 [0] 2" xfId="4"/>
    <cellStyle name="쉼표 [0] 2 69" xfId="6"/>
    <cellStyle name="표준" xfId="0" builtinId="0"/>
    <cellStyle name="표준 16" xfId="5"/>
    <cellStyle name="표준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S43"/>
  <sheetViews>
    <sheetView showGridLines="0" tabSelected="1" zoomScale="70" zoomScaleNormal="70" workbookViewId="0">
      <selection activeCell="C5" sqref="C5"/>
    </sheetView>
  </sheetViews>
  <sheetFormatPr defaultRowHeight="17.399999999999999" x14ac:dyDescent="0.4"/>
  <cols>
    <col min="1" max="1" width="6.3984375" customWidth="1"/>
    <col min="2" max="2" width="4.8984375" style="1" bestFit="1" customWidth="1"/>
    <col min="3" max="3" width="49.19921875" style="1" customWidth="1"/>
    <col min="4" max="4" width="27.796875" style="1" bestFit="1" customWidth="1"/>
    <col min="5" max="5" width="7.69921875" style="1" customWidth="1"/>
    <col min="6" max="6" width="11.09765625" style="1" bestFit="1" customWidth="1"/>
    <col min="7" max="7" width="11.59765625" style="1" customWidth="1"/>
    <col min="8" max="8" width="16.19921875" style="1" bestFit="1" customWidth="1"/>
    <col min="9" max="9" width="16" style="1" customWidth="1"/>
    <col min="11" max="11" width="9.3984375" bestFit="1" customWidth="1"/>
    <col min="12" max="12" width="4.8984375" customWidth="1"/>
    <col min="13" max="13" width="49.19921875" bestFit="1" customWidth="1"/>
    <col min="14" max="14" width="27.796875" customWidth="1"/>
    <col min="16" max="16" width="10.3984375" bestFit="1" customWidth="1"/>
    <col min="17" max="17" width="11.796875" customWidth="1"/>
    <col min="18" max="18" width="12.5" bestFit="1" customWidth="1"/>
    <col min="19" max="19" width="15" bestFit="1" customWidth="1"/>
  </cols>
  <sheetData>
    <row r="2" spans="1:19" ht="30.75" customHeight="1" x14ac:dyDescent="0.4">
      <c r="A2" s="23" t="s">
        <v>6</v>
      </c>
      <c r="B2" s="23"/>
      <c r="C2" s="23"/>
      <c r="D2" s="23"/>
      <c r="E2" s="23"/>
      <c r="F2" s="23"/>
      <c r="G2" s="23"/>
      <c r="H2" s="23"/>
      <c r="I2" s="23"/>
      <c r="J2" s="3"/>
    </row>
    <row r="3" spans="1:19" ht="9.75" customHeight="1" x14ac:dyDescent="0.4"/>
    <row r="4" spans="1:19" ht="27.6" x14ac:dyDescent="0.4">
      <c r="B4" s="29" t="s">
        <v>103</v>
      </c>
      <c r="C4" s="29"/>
      <c r="L4" s="28" t="s">
        <v>104</v>
      </c>
      <c r="M4" s="28"/>
    </row>
    <row r="5" spans="1:19" ht="53.4" customHeight="1" x14ac:dyDescent="0.4">
      <c r="B5" s="13" t="s">
        <v>4</v>
      </c>
      <c r="C5" s="13" t="s">
        <v>0</v>
      </c>
      <c r="D5" s="13" t="s">
        <v>1</v>
      </c>
      <c r="E5" s="14" t="s">
        <v>2</v>
      </c>
      <c r="F5" s="15" t="s">
        <v>9</v>
      </c>
      <c r="G5" s="16" t="s">
        <v>7</v>
      </c>
      <c r="H5" s="17" t="s">
        <v>5</v>
      </c>
      <c r="I5" s="15" t="s">
        <v>12</v>
      </c>
      <c r="L5" s="13" t="s">
        <v>4</v>
      </c>
      <c r="M5" s="13" t="s">
        <v>0</v>
      </c>
      <c r="N5" s="13" t="s">
        <v>1</v>
      </c>
      <c r="O5" s="14" t="s">
        <v>2</v>
      </c>
      <c r="P5" s="15" t="s">
        <v>10</v>
      </c>
      <c r="Q5" s="16" t="s">
        <v>7</v>
      </c>
      <c r="R5" s="17" t="s">
        <v>5</v>
      </c>
      <c r="S5" s="15" t="s">
        <v>11</v>
      </c>
    </row>
    <row r="6" spans="1:19" ht="30" customHeight="1" x14ac:dyDescent="0.4">
      <c r="B6" s="6">
        <v>1</v>
      </c>
      <c r="C6" s="12" t="s">
        <v>13</v>
      </c>
      <c r="D6" s="12" t="s">
        <v>14</v>
      </c>
      <c r="E6" s="12" t="s">
        <v>8</v>
      </c>
      <c r="F6" s="12">
        <v>1</v>
      </c>
      <c r="G6" s="18">
        <v>5.1672878537830603E-3</v>
      </c>
      <c r="H6" s="7">
        <f>I6/F6</f>
        <v>0</v>
      </c>
      <c r="I6" s="8">
        <f t="shared" ref="I6:I31" si="0">G6*$I$32</f>
        <v>0</v>
      </c>
      <c r="L6" s="6">
        <v>1</v>
      </c>
      <c r="M6" s="12" t="s">
        <v>58</v>
      </c>
      <c r="N6" s="11" t="s">
        <v>59</v>
      </c>
      <c r="O6" s="21" t="s">
        <v>8</v>
      </c>
      <c r="P6" s="12">
        <v>1</v>
      </c>
      <c r="Q6" s="18">
        <v>2.2304742192731479E-2</v>
      </c>
      <c r="R6" s="7">
        <f>S6/P6</f>
        <v>0</v>
      </c>
      <c r="S6" s="8">
        <f t="shared" ref="S6:S31" si="1">Q6*$S$32</f>
        <v>0</v>
      </c>
    </row>
    <row r="7" spans="1:19" ht="30" customHeight="1" x14ac:dyDescent="0.4">
      <c r="B7" s="6">
        <v>2</v>
      </c>
      <c r="C7" s="12" t="s">
        <v>15</v>
      </c>
      <c r="D7" s="12" t="s">
        <v>16</v>
      </c>
      <c r="E7" s="12" t="s">
        <v>8</v>
      </c>
      <c r="F7" s="12">
        <v>1</v>
      </c>
      <c r="G7" s="18">
        <v>1.4617985375833658E-2</v>
      </c>
      <c r="H7" s="7">
        <f t="shared" ref="H7:H21" si="2">I7/F7</f>
        <v>0</v>
      </c>
      <c r="I7" s="8">
        <f t="shared" si="0"/>
        <v>0</v>
      </c>
      <c r="L7" s="6">
        <v>2</v>
      </c>
      <c r="M7" s="12" t="s">
        <v>60</v>
      </c>
      <c r="N7" s="22" t="s">
        <v>61</v>
      </c>
      <c r="O7" s="21" t="s">
        <v>8</v>
      </c>
      <c r="P7" s="12">
        <v>1</v>
      </c>
      <c r="Q7" s="18">
        <v>1.6935532964022646E-2</v>
      </c>
      <c r="R7" s="7">
        <f t="shared" ref="R7:R21" si="3">S7/P7</f>
        <v>0</v>
      </c>
      <c r="S7" s="8">
        <f t="shared" si="1"/>
        <v>0</v>
      </c>
    </row>
    <row r="8" spans="1:19" ht="30" customHeight="1" x14ac:dyDescent="0.4">
      <c r="B8" s="6">
        <v>3</v>
      </c>
      <c r="C8" s="12" t="s">
        <v>17</v>
      </c>
      <c r="D8" s="12" t="s">
        <v>18</v>
      </c>
      <c r="E8" s="12" t="s">
        <v>8</v>
      </c>
      <c r="F8" s="12">
        <v>1</v>
      </c>
      <c r="G8" s="18">
        <v>5.3712597427481813E-3</v>
      </c>
      <c r="H8" s="7">
        <f t="shared" si="2"/>
        <v>0</v>
      </c>
      <c r="I8" s="8">
        <f t="shared" si="0"/>
        <v>0</v>
      </c>
      <c r="L8" s="6">
        <v>3</v>
      </c>
      <c r="M8" s="12" t="s">
        <v>62</v>
      </c>
      <c r="N8" s="22" t="s">
        <v>63</v>
      </c>
      <c r="O8" s="21" t="s">
        <v>8</v>
      </c>
      <c r="P8" s="12">
        <v>1</v>
      </c>
      <c r="Q8" s="18">
        <v>2.3990990442564072E-2</v>
      </c>
      <c r="R8" s="7">
        <f t="shared" si="3"/>
        <v>0</v>
      </c>
      <c r="S8" s="8">
        <f t="shared" si="1"/>
        <v>0</v>
      </c>
    </row>
    <row r="9" spans="1:19" ht="30" customHeight="1" x14ac:dyDescent="0.4">
      <c r="B9" s="6">
        <v>4</v>
      </c>
      <c r="C9" s="12" t="s">
        <v>19</v>
      </c>
      <c r="D9" s="12" t="s">
        <v>20</v>
      </c>
      <c r="E9" s="12" t="s">
        <v>8</v>
      </c>
      <c r="F9" s="12">
        <v>1</v>
      </c>
      <c r="G9" s="18">
        <v>4.5553721868876983E-3</v>
      </c>
      <c r="H9" s="7">
        <f t="shared" si="2"/>
        <v>0</v>
      </c>
      <c r="I9" s="8">
        <f t="shared" si="0"/>
        <v>0</v>
      </c>
      <c r="L9" s="6">
        <v>4</v>
      </c>
      <c r="M9" s="12" t="s">
        <v>64</v>
      </c>
      <c r="N9" s="22" t="s">
        <v>65</v>
      </c>
      <c r="O9" s="21" t="s">
        <v>8</v>
      </c>
      <c r="P9" s="12">
        <v>1</v>
      </c>
      <c r="Q9" s="18">
        <v>9.7400620928958428E-3</v>
      </c>
      <c r="R9" s="7">
        <f t="shared" si="3"/>
        <v>0</v>
      </c>
      <c r="S9" s="8">
        <f t="shared" si="1"/>
        <v>0</v>
      </c>
    </row>
    <row r="10" spans="1:19" ht="30" customHeight="1" x14ac:dyDescent="0.4">
      <c r="B10" s="6">
        <v>5</v>
      </c>
      <c r="C10" s="12" t="s">
        <v>21</v>
      </c>
      <c r="D10" s="12" t="s">
        <v>20</v>
      </c>
      <c r="E10" s="12" t="s">
        <v>8</v>
      </c>
      <c r="F10" s="12">
        <v>1</v>
      </c>
      <c r="G10" s="18">
        <v>6.935044224814107E-3</v>
      </c>
      <c r="H10" s="7">
        <f>I10/F10</f>
        <v>0</v>
      </c>
      <c r="I10" s="8">
        <f t="shared" si="0"/>
        <v>0</v>
      </c>
      <c r="L10" s="6">
        <v>5</v>
      </c>
      <c r="M10" s="12" t="s">
        <v>66</v>
      </c>
      <c r="N10" s="11" t="s">
        <v>63</v>
      </c>
      <c r="O10" s="21" t="s">
        <v>8</v>
      </c>
      <c r="P10" s="12">
        <v>1</v>
      </c>
      <c r="Q10" s="18">
        <v>3.8960248371583371E-2</v>
      </c>
      <c r="R10" s="7">
        <f>S10/P10</f>
        <v>0</v>
      </c>
      <c r="S10" s="8">
        <f t="shared" si="1"/>
        <v>0</v>
      </c>
    </row>
    <row r="11" spans="1:19" ht="30" customHeight="1" x14ac:dyDescent="0.4">
      <c r="B11" s="6">
        <v>6</v>
      </c>
      <c r="C11" s="12" t="s">
        <v>22</v>
      </c>
      <c r="D11" s="12" t="s">
        <v>23</v>
      </c>
      <c r="E11" s="12" t="s">
        <v>8</v>
      </c>
      <c r="F11" s="12">
        <v>5</v>
      </c>
      <c r="G11" s="18">
        <v>4.0701663298040015E-2</v>
      </c>
      <c r="H11" s="7">
        <f t="shared" ref="H11:H13" si="4">I11/F11</f>
        <v>0</v>
      </c>
      <c r="I11" s="8">
        <f t="shared" si="0"/>
        <v>0</v>
      </c>
      <c r="L11" s="6">
        <v>6</v>
      </c>
      <c r="M11" s="12" t="s">
        <v>67</v>
      </c>
      <c r="N11" s="22" t="s">
        <v>63</v>
      </c>
      <c r="O11" s="21" t="s">
        <v>8</v>
      </c>
      <c r="P11" s="12">
        <v>1</v>
      </c>
      <c r="Q11" s="18">
        <v>9.7400620928958428E-3</v>
      </c>
      <c r="R11" s="7">
        <f t="shared" ref="R11:R13" si="5">S11/P11</f>
        <v>0</v>
      </c>
      <c r="S11" s="8">
        <f t="shared" si="1"/>
        <v>0</v>
      </c>
    </row>
    <row r="12" spans="1:19" ht="30" customHeight="1" x14ac:dyDescent="0.4">
      <c r="B12" s="6">
        <v>7</v>
      </c>
      <c r="C12" s="12" t="s">
        <v>24</v>
      </c>
      <c r="D12" s="12" t="s">
        <v>25</v>
      </c>
      <c r="E12" s="12" t="s">
        <v>8</v>
      </c>
      <c r="F12" s="12">
        <v>7</v>
      </c>
      <c r="G12" s="18">
        <v>1.799897395958884E-2</v>
      </c>
      <c r="H12" s="7">
        <f t="shared" si="4"/>
        <v>0</v>
      </c>
      <c r="I12" s="8">
        <f t="shared" si="0"/>
        <v>0</v>
      </c>
      <c r="L12" s="6">
        <v>7</v>
      </c>
      <c r="M12" s="12" t="s">
        <v>68</v>
      </c>
      <c r="N12" s="22" t="s">
        <v>69</v>
      </c>
      <c r="O12" s="21" t="s">
        <v>8</v>
      </c>
      <c r="P12" s="12">
        <v>2</v>
      </c>
      <c r="Q12" s="18">
        <v>1.7775613319534912E-2</v>
      </c>
      <c r="R12" s="7">
        <f t="shared" si="5"/>
        <v>0</v>
      </c>
      <c r="S12" s="8">
        <f t="shared" si="1"/>
        <v>0</v>
      </c>
    </row>
    <row r="13" spans="1:19" ht="30" customHeight="1" x14ac:dyDescent="0.4">
      <c r="B13" s="6">
        <v>8</v>
      </c>
      <c r="C13" s="12" t="s">
        <v>26</v>
      </c>
      <c r="D13" s="12" t="s">
        <v>27</v>
      </c>
      <c r="E13" s="12" t="s">
        <v>8</v>
      </c>
      <c r="F13" s="12">
        <v>1</v>
      </c>
      <c r="G13" s="18">
        <v>9.1107443737753965E-3</v>
      </c>
      <c r="H13" s="7">
        <f t="shared" si="4"/>
        <v>0</v>
      </c>
      <c r="I13" s="8">
        <f t="shared" si="0"/>
        <v>0</v>
      </c>
      <c r="L13" s="6">
        <v>8</v>
      </c>
      <c r="M13" s="12" t="s">
        <v>70</v>
      </c>
      <c r="N13" s="22" t="s">
        <v>63</v>
      </c>
      <c r="O13" s="21" t="s">
        <v>8</v>
      </c>
      <c r="P13" s="12">
        <v>1</v>
      </c>
      <c r="Q13" s="18">
        <v>3.561210202715042E-2</v>
      </c>
      <c r="R13" s="7">
        <f t="shared" si="5"/>
        <v>0</v>
      </c>
      <c r="S13" s="8">
        <f t="shared" si="1"/>
        <v>0</v>
      </c>
    </row>
    <row r="14" spans="1:19" ht="30" customHeight="1" x14ac:dyDescent="0.4">
      <c r="B14" s="6">
        <v>9</v>
      </c>
      <c r="C14" s="12" t="s">
        <v>28</v>
      </c>
      <c r="D14" s="12" t="s">
        <v>29</v>
      </c>
      <c r="E14" s="12" t="s">
        <v>8</v>
      </c>
      <c r="F14" s="12">
        <v>3</v>
      </c>
      <c r="G14" s="18">
        <v>0.30983329933801851</v>
      </c>
      <c r="H14" s="7">
        <f t="shared" si="2"/>
        <v>0</v>
      </c>
      <c r="I14" s="8">
        <f t="shared" si="0"/>
        <v>0</v>
      </c>
      <c r="L14" s="6">
        <v>9</v>
      </c>
      <c r="M14" s="12" t="s">
        <v>71</v>
      </c>
      <c r="N14" s="22" t="s">
        <v>72</v>
      </c>
      <c r="O14" s="21" t="s">
        <v>8</v>
      </c>
      <c r="P14" s="12">
        <v>3</v>
      </c>
      <c r="Q14" s="18">
        <v>0.32507457235039872</v>
      </c>
      <c r="R14" s="7">
        <f t="shared" si="3"/>
        <v>0</v>
      </c>
      <c r="S14" s="8">
        <f t="shared" si="1"/>
        <v>0</v>
      </c>
    </row>
    <row r="15" spans="1:19" ht="30" customHeight="1" x14ac:dyDescent="0.4">
      <c r="B15" s="6">
        <v>10</v>
      </c>
      <c r="C15" s="12" t="s">
        <v>30</v>
      </c>
      <c r="D15" s="12" t="s">
        <v>31</v>
      </c>
      <c r="E15" s="12" t="s">
        <v>8</v>
      </c>
      <c r="F15" s="12">
        <v>1</v>
      </c>
      <c r="G15" s="18">
        <v>2.9668638394926665E-3</v>
      </c>
      <c r="H15" s="7">
        <f t="shared" si="2"/>
        <v>0</v>
      </c>
      <c r="I15" s="8">
        <f t="shared" si="0"/>
        <v>0</v>
      </c>
      <c r="L15" s="6">
        <v>10</v>
      </c>
      <c r="M15" s="12" t="s">
        <v>73</v>
      </c>
      <c r="N15" s="22" t="s">
        <v>74</v>
      </c>
      <c r="O15" s="21" t="s">
        <v>8</v>
      </c>
      <c r="P15" s="12">
        <v>1</v>
      </c>
      <c r="Q15" s="18">
        <v>1.4847507152858099E-2</v>
      </c>
      <c r="R15" s="7">
        <f t="shared" si="3"/>
        <v>0</v>
      </c>
      <c r="S15" s="8">
        <f t="shared" si="1"/>
        <v>0</v>
      </c>
    </row>
    <row r="16" spans="1:19" ht="30" customHeight="1" x14ac:dyDescent="0.4">
      <c r="B16" s="6">
        <v>11</v>
      </c>
      <c r="C16" s="12" t="s">
        <v>32</v>
      </c>
      <c r="D16" s="12" t="s">
        <v>33</v>
      </c>
      <c r="E16" s="12" t="s">
        <v>8</v>
      </c>
      <c r="F16" s="12">
        <v>1</v>
      </c>
      <c r="G16" s="18">
        <v>1.2980029297780415E-2</v>
      </c>
      <c r="H16" s="7">
        <f t="shared" si="2"/>
        <v>0</v>
      </c>
      <c r="I16" s="8">
        <f t="shared" si="0"/>
        <v>0</v>
      </c>
      <c r="L16" s="6">
        <v>11</v>
      </c>
      <c r="M16" s="12" t="s">
        <v>75</v>
      </c>
      <c r="N16" s="22" t="s">
        <v>76</v>
      </c>
      <c r="O16" s="21" t="s">
        <v>54</v>
      </c>
      <c r="P16" s="12">
        <v>2</v>
      </c>
      <c r="Q16" s="18">
        <v>2.7393924636269558E-2</v>
      </c>
      <c r="R16" s="7">
        <f t="shared" si="3"/>
        <v>0</v>
      </c>
      <c r="S16" s="8">
        <f t="shared" si="1"/>
        <v>0</v>
      </c>
    </row>
    <row r="17" spans="2:19" ht="30" customHeight="1" x14ac:dyDescent="0.4">
      <c r="B17" s="6">
        <v>12</v>
      </c>
      <c r="C17" s="12" t="s">
        <v>34</v>
      </c>
      <c r="D17" s="12" t="s">
        <v>35</v>
      </c>
      <c r="E17" s="12" t="s">
        <v>8</v>
      </c>
      <c r="F17" s="12">
        <v>3</v>
      </c>
      <c r="G17" s="18">
        <v>1.6725694895139906E-2</v>
      </c>
      <c r="H17" s="7">
        <f t="shared" si="2"/>
        <v>0</v>
      </c>
      <c r="I17" s="8">
        <f t="shared" si="0"/>
        <v>0</v>
      </c>
      <c r="L17" s="6">
        <v>12</v>
      </c>
      <c r="M17" s="12" t="s">
        <v>77</v>
      </c>
      <c r="N17" s="22" t="s">
        <v>78</v>
      </c>
      <c r="O17" s="21" t="s">
        <v>54</v>
      </c>
      <c r="P17" s="12">
        <v>1</v>
      </c>
      <c r="Q17" s="18">
        <v>6.6962926888658918E-3</v>
      </c>
      <c r="R17" s="7">
        <f t="shared" si="3"/>
        <v>0</v>
      </c>
      <c r="S17" s="8">
        <f t="shared" si="1"/>
        <v>0</v>
      </c>
    </row>
    <row r="18" spans="2:19" ht="30" customHeight="1" x14ac:dyDescent="0.4">
      <c r="B18" s="6">
        <v>13</v>
      </c>
      <c r="C18" s="12" t="s">
        <v>36</v>
      </c>
      <c r="D18" s="12" t="s">
        <v>37</v>
      </c>
      <c r="E18" s="12" t="s">
        <v>8</v>
      </c>
      <c r="F18" s="12">
        <v>1</v>
      </c>
      <c r="G18" s="18">
        <v>5.915184779988503E-3</v>
      </c>
      <c r="H18" s="7">
        <f t="shared" si="2"/>
        <v>0</v>
      </c>
      <c r="I18" s="8">
        <f t="shared" si="0"/>
        <v>0</v>
      </c>
      <c r="L18" s="6">
        <v>13</v>
      </c>
      <c r="M18" s="12" t="s">
        <v>79</v>
      </c>
      <c r="N18" s="22" t="s">
        <v>78</v>
      </c>
      <c r="O18" s="21" t="s">
        <v>54</v>
      </c>
      <c r="P18" s="12">
        <v>1</v>
      </c>
      <c r="Q18" s="18">
        <v>4.437815791075668E-3</v>
      </c>
      <c r="R18" s="7">
        <f t="shared" si="3"/>
        <v>0</v>
      </c>
      <c r="S18" s="8">
        <f t="shared" si="1"/>
        <v>0</v>
      </c>
    </row>
    <row r="19" spans="2:19" ht="30" customHeight="1" x14ac:dyDescent="0.4">
      <c r="B19" s="6">
        <v>14</v>
      </c>
      <c r="C19" s="12" t="s">
        <v>38</v>
      </c>
      <c r="D19" s="12" t="s">
        <v>39</v>
      </c>
      <c r="E19" s="12" t="s">
        <v>8</v>
      </c>
      <c r="F19" s="12">
        <v>2</v>
      </c>
      <c r="G19" s="18">
        <v>3.5491108679931022E-2</v>
      </c>
      <c r="H19" s="7">
        <f t="shared" si="2"/>
        <v>0</v>
      </c>
      <c r="I19" s="8">
        <f t="shared" si="0"/>
        <v>0</v>
      </c>
      <c r="L19" s="6">
        <v>14</v>
      </c>
      <c r="M19" s="12" t="s">
        <v>80</v>
      </c>
      <c r="N19" s="22" t="s">
        <v>81</v>
      </c>
      <c r="O19" s="21" t="s">
        <v>8</v>
      </c>
      <c r="P19" s="12">
        <v>1</v>
      </c>
      <c r="Q19" s="18">
        <v>1.1322822182991417E-2</v>
      </c>
      <c r="R19" s="7">
        <f t="shared" si="3"/>
        <v>0</v>
      </c>
      <c r="S19" s="8">
        <f t="shared" si="1"/>
        <v>0</v>
      </c>
    </row>
    <row r="20" spans="2:19" ht="30" customHeight="1" x14ac:dyDescent="0.4">
      <c r="B20" s="6">
        <v>15</v>
      </c>
      <c r="C20" s="12" t="s">
        <v>40</v>
      </c>
      <c r="D20" s="12" t="s">
        <v>41</v>
      </c>
      <c r="E20" s="12" t="s">
        <v>8</v>
      </c>
      <c r="F20" s="12">
        <v>1</v>
      </c>
      <c r="G20" s="18">
        <v>2.0737142044787282E-2</v>
      </c>
      <c r="H20" s="7">
        <f t="shared" si="2"/>
        <v>0</v>
      </c>
      <c r="I20" s="8">
        <f t="shared" si="0"/>
        <v>0</v>
      </c>
      <c r="L20" s="6">
        <v>15</v>
      </c>
      <c r="M20" s="12" t="s">
        <v>82</v>
      </c>
      <c r="N20" s="22" t="s">
        <v>74</v>
      </c>
      <c r="O20" s="21" t="s">
        <v>8</v>
      </c>
      <c r="P20" s="12">
        <v>1</v>
      </c>
      <c r="Q20" s="18">
        <v>4.8822061240640412E-3</v>
      </c>
      <c r="R20" s="7">
        <f t="shared" si="3"/>
        <v>0</v>
      </c>
      <c r="S20" s="8">
        <f t="shared" si="1"/>
        <v>0</v>
      </c>
    </row>
    <row r="21" spans="2:19" ht="30" customHeight="1" x14ac:dyDescent="0.4">
      <c r="B21" s="6">
        <v>16</v>
      </c>
      <c r="C21" s="12" t="s">
        <v>42</v>
      </c>
      <c r="D21" s="12" t="s">
        <v>43</v>
      </c>
      <c r="E21" s="12" t="s">
        <v>8</v>
      </c>
      <c r="F21" s="12">
        <v>1</v>
      </c>
      <c r="G21" s="18">
        <v>5.915184779988503E-3</v>
      </c>
      <c r="H21" s="7">
        <f t="shared" si="2"/>
        <v>0</v>
      </c>
      <c r="I21" s="8">
        <f t="shared" si="0"/>
        <v>0</v>
      </c>
      <c r="L21" s="6">
        <v>16</v>
      </c>
      <c r="M21" s="12" t="s">
        <v>83</v>
      </c>
      <c r="N21" s="22" t="s">
        <v>84</v>
      </c>
      <c r="O21" s="21" t="s">
        <v>8</v>
      </c>
      <c r="P21" s="12">
        <v>1</v>
      </c>
      <c r="Q21" s="18">
        <v>4.2612771656419308E-2</v>
      </c>
      <c r="R21" s="7">
        <f t="shared" si="3"/>
        <v>0</v>
      </c>
      <c r="S21" s="8">
        <f t="shared" si="1"/>
        <v>0</v>
      </c>
    </row>
    <row r="22" spans="2:19" ht="30" customHeight="1" x14ac:dyDescent="0.4">
      <c r="B22" s="6">
        <v>17</v>
      </c>
      <c r="C22" s="12" t="s">
        <v>44</v>
      </c>
      <c r="D22" s="12" t="s">
        <v>43</v>
      </c>
      <c r="E22" s="12" t="s">
        <v>8</v>
      </c>
      <c r="F22" s="12">
        <v>1</v>
      </c>
      <c r="G22" s="18">
        <v>5.915184779988503E-3</v>
      </c>
      <c r="H22" s="7">
        <f>I22/F22</f>
        <v>0</v>
      </c>
      <c r="I22" s="8">
        <f t="shared" si="0"/>
        <v>0</v>
      </c>
      <c r="L22" s="6">
        <v>17</v>
      </c>
      <c r="M22" s="12" t="s">
        <v>85</v>
      </c>
      <c r="N22" s="11" t="s">
        <v>86</v>
      </c>
      <c r="O22" s="21" t="s">
        <v>8</v>
      </c>
      <c r="P22" s="12">
        <v>1</v>
      </c>
      <c r="Q22" s="18">
        <v>2.0575881171242465E-2</v>
      </c>
      <c r="R22" s="7">
        <f>S22/P22</f>
        <v>0</v>
      </c>
      <c r="S22" s="8">
        <f t="shared" si="1"/>
        <v>0</v>
      </c>
    </row>
    <row r="23" spans="2:19" ht="30" customHeight="1" x14ac:dyDescent="0.4">
      <c r="B23" s="6">
        <v>18</v>
      </c>
      <c r="C23" s="12" t="s">
        <v>45</v>
      </c>
      <c r="D23" s="12" t="s">
        <v>46</v>
      </c>
      <c r="E23" s="12" t="s">
        <v>8</v>
      </c>
      <c r="F23" s="12">
        <v>1</v>
      </c>
      <c r="G23" s="18">
        <v>4.5349749979911862E-2</v>
      </c>
      <c r="H23" s="7">
        <f t="shared" ref="H23:H31" si="6">I23/F23</f>
        <v>0</v>
      </c>
      <c r="I23" s="8">
        <f t="shared" si="0"/>
        <v>0</v>
      </c>
      <c r="L23" s="6">
        <v>18</v>
      </c>
      <c r="M23" s="12" t="s">
        <v>87</v>
      </c>
      <c r="N23" s="22" t="s">
        <v>88</v>
      </c>
      <c r="O23" s="21" t="s">
        <v>8</v>
      </c>
      <c r="P23" s="12">
        <v>1</v>
      </c>
      <c r="Q23" s="18">
        <v>2.3863152127594812E-2</v>
      </c>
      <c r="R23" s="7">
        <f t="shared" ref="R23:R31" si="7">S23/P23</f>
        <v>0</v>
      </c>
      <c r="S23" s="8">
        <f t="shared" si="1"/>
        <v>0</v>
      </c>
    </row>
    <row r="24" spans="2:19" ht="30" customHeight="1" x14ac:dyDescent="0.4">
      <c r="B24" s="6">
        <v>19</v>
      </c>
      <c r="C24" s="12" t="s">
        <v>47</v>
      </c>
      <c r="D24" s="12" t="s">
        <v>46</v>
      </c>
      <c r="E24" s="12" t="s">
        <v>8</v>
      </c>
      <c r="F24" s="12">
        <v>1</v>
      </c>
      <c r="G24" s="18">
        <v>4.5349749979911869E-2</v>
      </c>
      <c r="H24" s="7">
        <f t="shared" si="6"/>
        <v>0</v>
      </c>
      <c r="I24" s="8">
        <f t="shared" si="0"/>
        <v>0</v>
      </c>
      <c r="L24" s="6">
        <v>19</v>
      </c>
      <c r="M24" s="12" t="s">
        <v>89</v>
      </c>
      <c r="N24" s="22" t="s">
        <v>88</v>
      </c>
      <c r="O24" s="21" t="s">
        <v>8</v>
      </c>
      <c r="P24" s="12">
        <v>1</v>
      </c>
      <c r="Q24" s="18">
        <v>2.3863152127594812E-2</v>
      </c>
      <c r="R24" s="7">
        <f t="shared" si="7"/>
        <v>0</v>
      </c>
      <c r="S24" s="8">
        <f t="shared" si="1"/>
        <v>0</v>
      </c>
    </row>
    <row r="25" spans="2:19" ht="30" customHeight="1" x14ac:dyDescent="0.4">
      <c r="B25" s="6">
        <v>20</v>
      </c>
      <c r="C25" s="12" t="s">
        <v>48</v>
      </c>
      <c r="D25" s="12" t="s">
        <v>46</v>
      </c>
      <c r="E25" s="12" t="s">
        <v>8</v>
      </c>
      <c r="F25" s="12">
        <v>1</v>
      </c>
      <c r="G25" s="18">
        <v>4.5349749979911869E-2</v>
      </c>
      <c r="H25" s="7">
        <f t="shared" si="6"/>
        <v>0</v>
      </c>
      <c r="I25" s="8">
        <f t="shared" si="0"/>
        <v>0</v>
      </c>
      <c r="L25" s="6">
        <v>20</v>
      </c>
      <c r="M25" s="12" t="s">
        <v>90</v>
      </c>
      <c r="N25" s="22" t="s">
        <v>91</v>
      </c>
      <c r="O25" s="21" t="s">
        <v>8</v>
      </c>
      <c r="P25" s="12">
        <v>1</v>
      </c>
      <c r="Q25" s="18">
        <v>2.3863152127594812E-2</v>
      </c>
      <c r="R25" s="7">
        <f t="shared" si="7"/>
        <v>0</v>
      </c>
      <c r="S25" s="8">
        <f t="shared" si="1"/>
        <v>0</v>
      </c>
    </row>
    <row r="26" spans="2:19" ht="30" customHeight="1" x14ac:dyDescent="0.4">
      <c r="B26" s="6">
        <v>21</v>
      </c>
      <c r="C26" s="12" t="s">
        <v>49</v>
      </c>
      <c r="D26" s="12" t="s">
        <v>50</v>
      </c>
      <c r="E26" s="12" t="s">
        <v>8</v>
      </c>
      <c r="F26" s="12">
        <v>1</v>
      </c>
      <c r="G26" s="18">
        <v>5.1876850426795726E-2</v>
      </c>
      <c r="H26" s="7">
        <f t="shared" si="6"/>
        <v>0</v>
      </c>
      <c r="I26" s="8">
        <f t="shared" si="0"/>
        <v>0</v>
      </c>
      <c r="L26" s="6">
        <v>21</v>
      </c>
      <c r="M26" s="12" t="s">
        <v>92</v>
      </c>
      <c r="N26" s="22" t="s">
        <v>93</v>
      </c>
      <c r="O26" s="21" t="s">
        <v>8</v>
      </c>
      <c r="P26" s="12">
        <v>1</v>
      </c>
      <c r="Q26" s="18">
        <v>1.8932245693066292E-2</v>
      </c>
      <c r="R26" s="7">
        <f t="shared" si="7"/>
        <v>0</v>
      </c>
      <c r="S26" s="8">
        <f t="shared" si="1"/>
        <v>0</v>
      </c>
    </row>
    <row r="27" spans="2:19" ht="30" customHeight="1" x14ac:dyDescent="0.4">
      <c r="B27" s="6">
        <v>22</v>
      </c>
      <c r="C27" s="12" t="s">
        <v>51</v>
      </c>
      <c r="D27" s="12" t="s">
        <v>52</v>
      </c>
      <c r="E27" s="12" t="s">
        <v>8</v>
      </c>
      <c r="F27" s="12">
        <v>1</v>
      </c>
      <c r="G27" s="18">
        <v>5.1876850426795726E-2</v>
      </c>
      <c r="H27" s="7">
        <f t="shared" si="6"/>
        <v>0</v>
      </c>
      <c r="I27" s="8">
        <f t="shared" si="0"/>
        <v>0</v>
      </c>
      <c r="L27" s="6">
        <v>22</v>
      </c>
      <c r="M27" s="12" t="s">
        <v>94</v>
      </c>
      <c r="N27" s="22" t="s">
        <v>95</v>
      </c>
      <c r="O27" s="21" t="s">
        <v>8</v>
      </c>
      <c r="P27" s="12">
        <v>1</v>
      </c>
      <c r="Q27" s="18">
        <v>1.5766725512875144E-2</v>
      </c>
      <c r="R27" s="7">
        <f t="shared" si="7"/>
        <v>0</v>
      </c>
      <c r="S27" s="8">
        <f t="shared" si="1"/>
        <v>0</v>
      </c>
    </row>
    <row r="28" spans="2:19" ht="30" customHeight="1" x14ac:dyDescent="0.4">
      <c r="B28" s="6">
        <v>23</v>
      </c>
      <c r="C28" s="12" t="s">
        <v>53</v>
      </c>
      <c r="D28" s="12" t="s">
        <v>54</v>
      </c>
      <c r="E28" s="12" t="s">
        <v>54</v>
      </c>
      <c r="F28" s="12">
        <v>1</v>
      </c>
      <c r="G28" s="18">
        <v>5.6092269465408226E-2</v>
      </c>
      <c r="H28" s="7">
        <f t="shared" si="6"/>
        <v>0</v>
      </c>
      <c r="I28" s="8">
        <f t="shared" si="0"/>
        <v>0</v>
      </c>
      <c r="L28" s="6">
        <v>23</v>
      </c>
      <c r="M28" s="12" t="s">
        <v>96</v>
      </c>
      <c r="N28" s="22" t="s">
        <v>97</v>
      </c>
      <c r="O28" s="21" t="s">
        <v>8</v>
      </c>
      <c r="P28" s="12">
        <v>1</v>
      </c>
      <c r="Q28" s="18">
        <v>2.0374992390576489E-2</v>
      </c>
      <c r="R28" s="7">
        <f t="shared" si="7"/>
        <v>0</v>
      </c>
      <c r="S28" s="8">
        <f t="shared" si="1"/>
        <v>0</v>
      </c>
    </row>
    <row r="29" spans="2:19" ht="30" customHeight="1" x14ac:dyDescent="0.4">
      <c r="B29" s="6">
        <v>24</v>
      </c>
      <c r="C29" s="12" t="s">
        <v>55</v>
      </c>
      <c r="D29" s="12" t="s">
        <v>54</v>
      </c>
      <c r="E29" s="12" t="s">
        <v>54</v>
      </c>
      <c r="F29" s="12">
        <v>1</v>
      </c>
      <c r="G29" s="18">
        <v>5.6092269465408226E-2</v>
      </c>
      <c r="H29" s="7">
        <f t="shared" si="6"/>
        <v>0</v>
      </c>
      <c r="I29" s="8">
        <f t="shared" si="0"/>
        <v>0</v>
      </c>
      <c r="L29" s="6">
        <v>24</v>
      </c>
      <c r="M29" s="12" t="s">
        <v>98</v>
      </c>
      <c r="N29" s="22" t="s">
        <v>97</v>
      </c>
      <c r="O29" s="21" t="s">
        <v>8</v>
      </c>
      <c r="P29" s="12">
        <v>1</v>
      </c>
      <c r="Q29" s="18">
        <v>1.2095939611615024E-2</v>
      </c>
      <c r="R29" s="7">
        <f t="shared" si="7"/>
        <v>0</v>
      </c>
      <c r="S29" s="8">
        <f t="shared" si="1"/>
        <v>0</v>
      </c>
    </row>
    <row r="30" spans="2:19" ht="30" customHeight="1" x14ac:dyDescent="0.4">
      <c r="B30" s="6">
        <v>25</v>
      </c>
      <c r="C30" s="12" t="s">
        <v>56</v>
      </c>
      <c r="D30" s="12" t="s">
        <v>54</v>
      </c>
      <c r="E30" s="12" t="s">
        <v>54</v>
      </c>
      <c r="F30" s="12">
        <v>1</v>
      </c>
      <c r="G30" s="18">
        <v>7.0982217359862043E-2</v>
      </c>
      <c r="H30" s="7">
        <f t="shared" si="6"/>
        <v>0</v>
      </c>
      <c r="I30" s="8">
        <f t="shared" si="0"/>
        <v>0</v>
      </c>
      <c r="L30" s="6">
        <v>25</v>
      </c>
      <c r="M30" s="12" t="s">
        <v>99</v>
      </c>
      <c r="N30" s="22" t="s">
        <v>54</v>
      </c>
      <c r="O30" s="21" t="s">
        <v>54</v>
      </c>
      <c r="P30" s="12">
        <v>1</v>
      </c>
      <c r="Q30" s="18">
        <v>0.18204176051622328</v>
      </c>
      <c r="R30" s="7">
        <f t="shared" si="7"/>
        <v>0</v>
      </c>
      <c r="S30" s="8">
        <f t="shared" si="1"/>
        <v>0</v>
      </c>
    </row>
    <row r="31" spans="2:19" ht="30" customHeight="1" x14ac:dyDescent="0.4">
      <c r="B31" s="6">
        <v>26</v>
      </c>
      <c r="C31" s="12" t="s">
        <v>57</v>
      </c>
      <c r="D31" s="12" t="s">
        <v>54</v>
      </c>
      <c r="E31" s="12" t="s">
        <v>54</v>
      </c>
      <c r="F31" s="12">
        <v>1</v>
      </c>
      <c r="G31" s="18">
        <v>5.6092269465408226E-2</v>
      </c>
      <c r="H31" s="7">
        <f t="shared" si="6"/>
        <v>0</v>
      </c>
      <c r="I31" s="8">
        <f t="shared" si="0"/>
        <v>0</v>
      </c>
      <c r="L31" s="6">
        <v>26</v>
      </c>
      <c r="M31" s="12" t="s">
        <v>100</v>
      </c>
      <c r="N31" s="22" t="s">
        <v>54</v>
      </c>
      <c r="O31" s="21" t="s">
        <v>54</v>
      </c>
      <c r="P31" s="12">
        <v>1</v>
      </c>
      <c r="Q31" s="18">
        <v>4.6295732635295551E-2</v>
      </c>
      <c r="R31" s="7">
        <f t="shared" si="7"/>
        <v>0</v>
      </c>
      <c r="S31" s="8">
        <f t="shared" si="1"/>
        <v>0</v>
      </c>
    </row>
    <row r="32" spans="2:19" ht="30" customHeight="1" x14ac:dyDescent="0.4">
      <c r="B32" s="24" t="s">
        <v>3</v>
      </c>
      <c r="C32" s="24"/>
      <c r="D32" s="24"/>
      <c r="E32" s="24"/>
      <c r="F32" s="24"/>
      <c r="G32" s="19">
        <f>SUM(G6:G31)</f>
        <v>1</v>
      </c>
      <c r="H32" s="9">
        <f>SUM(H22:H31)</f>
        <v>0</v>
      </c>
      <c r="I32" s="10"/>
      <c r="L32" s="24" t="s">
        <v>3</v>
      </c>
      <c r="M32" s="24"/>
      <c r="N32" s="24"/>
      <c r="O32" s="24"/>
      <c r="P32" s="24"/>
      <c r="Q32" s="19">
        <f>SUM(Q6:Q31)</f>
        <v>1</v>
      </c>
      <c r="R32" s="9">
        <f>SUM(R22:R31)</f>
        <v>0</v>
      </c>
      <c r="S32" s="10"/>
    </row>
    <row r="33" spans="2:19" ht="30" customHeight="1" x14ac:dyDescent="0.4">
      <c r="B33" s="25"/>
      <c r="C33" s="26"/>
      <c r="D33" s="26"/>
      <c r="E33" s="26"/>
      <c r="F33" s="26"/>
      <c r="G33" s="26"/>
      <c r="H33" s="27"/>
      <c r="I33" s="20">
        <f>ROUNDDOWN(SUM(I6:I31),-1)</f>
        <v>0</v>
      </c>
      <c r="L33" s="25"/>
      <c r="M33" s="26"/>
      <c r="N33" s="26"/>
      <c r="O33" s="26"/>
      <c r="P33" s="26"/>
      <c r="Q33" s="26"/>
      <c r="R33" s="27"/>
      <c r="S33" s="20">
        <f>ROUNDDOWN(SUM(S6:S31),-1)</f>
        <v>0</v>
      </c>
    </row>
    <row r="34" spans="2:19" ht="30" customHeight="1" x14ac:dyDescent="0.4">
      <c r="B34" s="5" t="s">
        <v>101</v>
      </c>
      <c r="L34" s="5" t="s">
        <v>102</v>
      </c>
    </row>
    <row r="35" spans="2:19" ht="30" customHeight="1" x14ac:dyDescent="0.4">
      <c r="B35" s="4"/>
      <c r="H35" s="2"/>
      <c r="I35" s="2"/>
    </row>
    <row r="36" spans="2:19" ht="30" customHeight="1" x14ac:dyDescent="0.4">
      <c r="H36"/>
      <c r="M36" s="1"/>
      <c r="N36" s="1"/>
      <c r="O36" s="1"/>
      <c r="P36" s="1"/>
      <c r="Q36" s="1"/>
      <c r="R36" s="1"/>
      <c r="S36" s="1"/>
    </row>
    <row r="37" spans="2:19" ht="30" customHeight="1" x14ac:dyDescent="0.4"/>
    <row r="38" spans="2:19" ht="30" customHeight="1" x14ac:dyDescent="0.4"/>
    <row r="39" spans="2:19" ht="30" customHeight="1" x14ac:dyDescent="0.4"/>
    <row r="40" spans="2:19" ht="30" customHeight="1" x14ac:dyDescent="0.4"/>
    <row r="41" spans="2:19" ht="30" customHeight="1" x14ac:dyDescent="0.4"/>
    <row r="43" spans="2:19" s="1" customFormat="1" x14ac:dyDescent="0.4">
      <c r="K43"/>
      <c r="L43"/>
      <c r="M43"/>
      <c r="N43"/>
      <c r="O43"/>
      <c r="P43"/>
      <c r="Q43"/>
      <c r="R43"/>
      <c r="S43"/>
    </row>
  </sheetData>
  <mergeCells count="7">
    <mergeCell ref="A2:I2"/>
    <mergeCell ref="B32:F32"/>
    <mergeCell ref="B33:H33"/>
    <mergeCell ref="L32:P32"/>
    <mergeCell ref="L33:R33"/>
    <mergeCell ref="B4:C4"/>
    <mergeCell ref="L4:M4"/>
  </mergeCells>
  <phoneticPr fontId="3" type="noConversion"/>
  <pageMargins left="0.7" right="0.7" top="0.75" bottom="0.75" header="0.3" footer="0.3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단가비율표</vt:lpstr>
      <vt:lpstr>단가비율표!Print_Area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nmc</dc:creator>
  <cp:lastModifiedBy>ezmedicom</cp:lastModifiedBy>
  <cp:lastPrinted>2022-05-04T04:35:04Z</cp:lastPrinted>
  <dcterms:created xsi:type="dcterms:W3CDTF">2022-05-04T04:22:01Z</dcterms:created>
  <dcterms:modified xsi:type="dcterms:W3CDTF">2026-10-12T05:36:08Z</dcterms:modified>
</cp:coreProperties>
</file>