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Tnas\00_남인석\1.사업관련\2026년\1.설계관련\6.2026년 한라산국립공원 선작지왓 드론 정사영상 제작용역\3.설계관련자료\0000.설계도서(최종)_2026.09.16_\2.조릿대 제어사업(명승선작지왓-다년차)\"/>
    </mc:Choice>
  </mc:AlternateContent>
  <xr:revisionPtr revIDLastSave="0" documentId="13_ncr:1_{0BE2C08A-A16B-4730-8D26-A2E33E50FB97}" xr6:coauthVersionLast="47" xr6:coauthVersionMax="47" xr10:uidLastSave="{00000000-0000-0000-0000-000000000000}"/>
  <bookViews>
    <workbookView xWindow="-120" yWindow="-120" windowWidth="29040" windowHeight="15720" tabRatio="852" firstSheet="1" activeTab="4" xr2:uid="{00000000-000D-0000-FFFF-FFFF00000000}"/>
  </bookViews>
  <sheets>
    <sheet name="Data" sheetId="135" state="hidden" r:id="rId1"/>
    <sheet name="제목" sheetId="95" r:id="rId2"/>
    <sheet name="목차" sheetId="97" r:id="rId3"/>
    <sheet name="예정공정표" sheetId="120" r:id="rId4"/>
    <sheet name="설계용지(갑)지_" sheetId="149" r:id="rId5"/>
    <sheet name="원가계산서" sheetId="148" r:id="rId6"/>
    <sheet name="내역서" sheetId="34" r:id="rId7"/>
    <sheet name="일위대가총괄" sheetId="35" r:id="rId8"/>
    <sheet name="일위대가" sheetId="86" r:id="rId9"/>
    <sheet name="단가대비표" sheetId="85" r:id="rId10"/>
    <sheet name="총괄표" sheetId="83" r:id="rId11"/>
    <sheet name="필지별 내역서(한라산 조릿대)" sheetId="153" r:id="rId12"/>
    <sheet name="국가유산수리 원가계산 제비율" sheetId="155" r:id="rId13"/>
    <sheet name="노임자료" sheetId="156" r:id="rId14"/>
  </sheets>
  <externalReferences>
    <externalReference r:id="rId15"/>
    <externalReference r:id="rId16"/>
    <externalReference r:id="rId17"/>
    <externalReference r:id="rId18"/>
  </externalReferences>
  <definedNames>
    <definedName name="__IntlFixup" hidden="1">TRUE</definedName>
    <definedName name="_Dist_Bin" localSheetId="0" hidden="1">[1]조명시설!#REF!</definedName>
    <definedName name="_Dist_Bin" localSheetId="4" hidden="1">[1]조명시설!#REF!</definedName>
    <definedName name="_Dist_Values" localSheetId="0" hidden="1">[1]조명시설!#REF!</definedName>
    <definedName name="_Dist_Values" localSheetId="4" hidden="1">[1]조명시설!#REF!</definedName>
    <definedName name="_Fill" localSheetId="0" hidden="1">#REF!</definedName>
    <definedName name="_Fill" localSheetId="4" hidden="1">#REF!</definedName>
    <definedName name="_xlnm._FilterDatabase" localSheetId="8" hidden="1">일위대가!$A$1:$A$542</definedName>
    <definedName name="_xlnm._FilterDatabase" localSheetId="11" hidden="1">'필지별 내역서(한라산 조릿대)'!$A$3:$L$3</definedName>
    <definedName name="_Key1" localSheetId="0" hidden="1">#REF!</definedName>
    <definedName name="_Key1" localSheetId="4" hidden="1">#REF!</definedName>
    <definedName name="_Key2" localSheetId="0" hidden="1">#REF!</definedName>
    <definedName name="_Key2" localSheetId="4" hidden="1">#REF!</definedName>
    <definedName name="_Order1" hidden="1">255</definedName>
    <definedName name="_Order2" hidden="1">255</definedName>
    <definedName name="_Sort" localSheetId="0" hidden="1">#REF!</definedName>
    <definedName name="_Sort" localSheetId="4" hidden="1">#REF!</definedName>
    <definedName name="anscount" hidden="1">1</definedName>
    <definedName name="control02" hidden="1">{"'내역서 '!$A$1:$L$16"}</definedName>
    <definedName name="control03" hidden="1">{"'내역서 '!$A$1:$L$16"}</definedName>
    <definedName name="ff" localSheetId="0" hidden="1">#REF!</definedName>
    <definedName name="GEMCO" hidden="1">#REF!</definedName>
    <definedName name="gfgdfg" localSheetId="0" hidden="1">[2]차액보증!#REF!</definedName>
    <definedName name="hardwar" hidden="1">#REF!</definedName>
    <definedName name="HH" localSheetId="0" hidden="1">#REF!</definedName>
    <definedName name="HHH" localSheetId="0" hidden="1">#REF!</definedName>
    <definedName name="HTML_CodePage" hidden="1">949</definedName>
    <definedName name="HTML_Control" localSheetId="0" hidden="1">{"'내역서 '!$A$1:$L$16"}</definedName>
    <definedName name="HTML_Control" localSheetId="4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_xlnm.Print_Area" localSheetId="12">'국가유산수리 원가계산 제비율'!$B$2:$FG$128</definedName>
    <definedName name="_xlnm.Print_Area" localSheetId="6">내역서!$A$1:$M$16</definedName>
    <definedName name="_xlnm.Print_Area" localSheetId="13">노임자료!$A$1:$H$54</definedName>
    <definedName name="_xlnm.Print_Area" localSheetId="9">단가대비표!$A$1:$K$22</definedName>
    <definedName name="_xlnm.Print_Area" localSheetId="2">목차!$A$1:$I$14</definedName>
    <definedName name="_xlnm.Print_Area" localSheetId="4">'설계용지(갑)지_'!$A$1:$O$17</definedName>
    <definedName name="_xlnm.Print_Area" localSheetId="3">예정공정표!$A$1:$L$24</definedName>
    <definedName name="_xlnm.Print_Area" localSheetId="5">원가계산서!$A$1:$I$38</definedName>
    <definedName name="_xlnm.Print_Area" localSheetId="8">일위대가!$A$1:$O$34</definedName>
    <definedName name="_xlnm.Print_Area" localSheetId="7">일위대가총괄!$A$1:$M$14</definedName>
    <definedName name="_xlnm.Print_Area" localSheetId="1">제목!$A$1:$M$23</definedName>
    <definedName name="_xlnm.Print_Area" localSheetId="10">총괄표!$A$1:$H$14</definedName>
    <definedName name="_xlnm.Print_Area" localSheetId="11">'필지별 내역서(한라산 조릿대)'!$A$1:$M$7</definedName>
    <definedName name="_xlnm.Print_Titles" localSheetId="6">내역서!$1:$4</definedName>
    <definedName name="_xlnm.Print_Titles" localSheetId="9">단가대비표!$1:$4</definedName>
    <definedName name="_xlnm.Print_Titles" localSheetId="8">일위대가!$1:$4</definedName>
    <definedName name="_xlnm.Print_Titles" localSheetId="7">일위대가총괄!$1:$4</definedName>
    <definedName name="_xlnm.Print_Titles" localSheetId="11">'필지별 내역서(한라산 조릿대)'!$3:$3</definedName>
    <definedName name="가나다" localSheetId="4" hidden="1">#REF!</definedName>
    <definedName name="가나다" hidden="1">#REF!</definedName>
    <definedName name="감ㅇ" hidden="1">[1]조명시설!#REF!</definedName>
    <definedName name="공기1" hidden="1">[3]설계내역서!#REF!</definedName>
    <definedName name="구산갑지" localSheetId="0" hidden="1">#REF!</definedName>
    <definedName name="ㄴㄴ" hidden="1">#REF!</definedName>
    <definedName name="ㄷㄷ" localSheetId="0" hidden="1">{"'내역서 '!$A$1:$L$16"}</definedName>
    <definedName name="ㄷㄷ" localSheetId="4" hidden="1">{"'내역서 '!$A$1:$L$16"}</definedName>
    <definedName name="ㄷㄷㄷ" localSheetId="0" hidden="1">[4]조명시설!#REF!</definedName>
    <definedName name="ㄷㄷㄷ" localSheetId="4" hidden="1">[4]조명시설!#REF!</definedName>
    <definedName name="ㄹㄹㄹ" localSheetId="0" hidden="1">#REF!</definedName>
    <definedName name="ㄹㄹㄹ" localSheetId="4" hidden="1">#REF!</definedName>
    <definedName name="수" localSheetId="4" hidden="1">#REF!</definedName>
    <definedName name="수" hidden="1">#REF!</definedName>
    <definedName name="ㅇ" hidden="1">[1]조명시설!#REF!</definedName>
    <definedName name="ㅇㄹㄷㅇ" hidden="1">#REF!</definedName>
    <definedName name="ㅇㄹㄹ" localSheetId="0" hidden="1">#REF!</definedName>
    <definedName name="ㅇㄹㄹ" localSheetId="4" hidden="1">#REF!</definedName>
    <definedName name="ㅇ러알ㅇㄹㅇㄹ" localSheetId="0" hidden="1">[4]조명시설!#REF!</definedName>
    <definedName name="ㅇ러알ㅇㄹㅇㄹ" localSheetId="4" hidden="1">[4]조명시설!#REF!</definedName>
    <definedName name="ㅇㅇ" hidden="1">[1]조명시설!#REF!</definedName>
    <definedName name="ㅗㅗㅗㅗㅗ" hidden="1">{"'내역서 '!$A$1:$L$16"}</definedName>
    <definedName name="ㅡ" localSheetId="0" hidden="1">#REF!</definedName>
    <definedName name="ㅡ" localSheetId="4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49" l="1"/>
  <c r="I7" i="153"/>
  <c r="I6" i="153"/>
  <c r="J5" i="153"/>
  <c r="J4" i="153"/>
  <c r="J13" i="153" l="1"/>
  <c r="K13" i="153" s="1"/>
  <c r="J12" i="153"/>
  <c r="K12" i="153" s="1"/>
  <c r="N4" i="153"/>
  <c r="N5" i="153"/>
  <c r="E9" i="83" l="1"/>
  <c r="C7" i="83"/>
  <c r="A7" i="83"/>
  <c r="M6" i="34"/>
  <c r="I6" i="34"/>
  <c r="E6" i="34"/>
  <c r="C6" i="34"/>
  <c r="A6" i="34"/>
  <c r="C8" i="135"/>
  <c r="C8" i="83" l="1"/>
  <c r="C6" i="83"/>
  <c r="A8" i="83"/>
  <c r="A6" i="83"/>
  <c r="B6" i="149" l="1"/>
  <c r="D8" i="86"/>
  <c r="A14" i="83"/>
  <c r="A2" i="153"/>
  <c r="A2" i="83" s="1"/>
  <c r="A2" i="86" l="1"/>
  <c r="A2" i="148"/>
  <c r="A2" i="85"/>
  <c r="H6" i="153"/>
  <c r="H7" i="153" s="1"/>
  <c r="G6" i="153"/>
  <c r="G7" i="153" s="1"/>
  <c r="D6" i="153"/>
  <c r="D7" i="153" s="1"/>
  <c r="D6" i="34"/>
  <c r="G14" i="149"/>
  <c r="F37" i="148"/>
  <c r="F35" i="148"/>
  <c r="F34" i="148"/>
  <c r="F32" i="148"/>
  <c r="F31" i="148"/>
  <c r="F29" i="148"/>
  <c r="F24" i="148"/>
  <c r="F21" i="148"/>
  <c r="F20" i="148"/>
  <c r="F19" i="148"/>
  <c r="F18" i="148"/>
  <c r="F17" i="148"/>
  <c r="F16" i="148"/>
  <c r="F11" i="148"/>
  <c r="A30" i="86"/>
  <c r="J6" i="153" l="1"/>
  <c r="D18" i="86"/>
  <c r="J7" i="153" l="1"/>
  <c r="B6" i="35"/>
  <c r="B6" i="34" s="1"/>
  <c r="A2" i="149" l="1"/>
  <c r="A5" i="34"/>
  <c r="F8" i="35"/>
  <c r="F7" i="35"/>
  <c r="A6" i="35"/>
  <c r="E8" i="34" l="1"/>
  <c r="F8" i="34" s="1"/>
  <c r="E7" i="34"/>
  <c r="F7" i="34" s="1"/>
  <c r="A5" i="35" l="1"/>
  <c r="P15" i="86"/>
  <c r="P26" i="86" s="1"/>
  <c r="P30" i="86" s="1"/>
  <c r="M8" i="35" s="1"/>
  <c r="H20" i="86"/>
  <c r="F6" i="35" s="1"/>
  <c r="J19" i="86"/>
  <c r="D17" i="86"/>
  <c r="F17" i="86" s="1"/>
  <c r="D16" i="86"/>
  <c r="F16" i="86" s="1"/>
  <c r="A15" i="86"/>
  <c r="M6" i="35" s="1"/>
  <c r="D7" i="86"/>
  <c r="F7" i="86" s="1"/>
  <c r="D6" i="86"/>
  <c r="F6" i="86" s="1"/>
  <c r="L7" i="85"/>
  <c r="L6" i="85"/>
  <c r="A26" i="86"/>
  <c r="A5" i="86"/>
  <c r="M5" i="35" s="1"/>
  <c r="B8" i="35"/>
  <c r="A8" i="35"/>
  <c r="K32" i="86"/>
  <c r="L32" i="86" s="1"/>
  <c r="N32" i="86" s="1"/>
  <c r="K31" i="86"/>
  <c r="M31" i="86" s="1"/>
  <c r="J33" i="86"/>
  <c r="H8" i="35" s="1"/>
  <c r="B5" i="35" l="1"/>
  <c r="M8" i="34"/>
  <c r="B8" i="34"/>
  <c r="A8" i="34"/>
  <c r="G8" i="34"/>
  <c r="L31" i="86"/>
  <c r="M32" i="86"/>
  <c r="H8" i="34" l="1"/>
  <c r="L33" i="86"/>
  <c r="J8" i="35" s="1"/>
  <c r="N31" i="86"/>
  <c r="N33" i="86" s="1"/>
  <c r="I8" i="34" l="1"/>
  <c r="L8" i="35"/>
  <c r="J8" i="34" l="1"/>
  <c r="L8" i="34" s="1"/>
  <c r="K8" i="34"/>
  <c r="H10" i="86" l="1"/>
  <c r="F5" i="35" s="1"/>
  <c r="F6" i="34" s="1"/>
  <c r="F5" i="34" s="1"/>
  <c r="F16" i="34" s="1"/>
  <c r="J9" i="86"/>
  <c r="A27" i="86" l="1"/>
  <c r="B27" i="86" l="1"/>
  <c r="B21" i="120" l="1"/>
  <c r="B18" i="120"/>
  <c r="A5" i="120"/>
  <c r="B7" i="35" l="1"/>
  <c r="A7" i="35"/>
  <c r="K27" i="86"/>
  <c r="M27" i="86" s="1"/>
  <c r="J28" i="86"/>
  <c r="H7" i="35" s="1"/>
  <c r="M7" i="35"/>
  <c r="M7" i="34" l="1"/>
  <c r="G7" i="34"/>
  <c r="A7" i="34"/>
  <c r="B7" i="34"/>
  <c r="L27" i="86"/>
  <c r="H7" i="34" l="1"/>
  <c r="L28" i="86"/>
  <c r="J7" i="35" s="1"/>
  <c r="N27" i="86"/>
  <c r="N28" i="86" s="1"/>
  <c r="I7" i="34" l="1"/>
  <c r="L7" i="35"/>
  <c r="J7" i="34" l="1"/>
  <c r="L7" i="34" s="1"/>
  <c r="K7" i="34"/>
  <c r="C3" i="135"/>
  <c r="B2" i="135" l="1"/>
  <c r="A3" i="148"/>
  <c r="A2" i="34"/>
  <c r="F56" i="148"/>
  <c r="D7" i="85"/>
  <c r="I17" i="86" s="1"/>
  <c r="D6" i="85"/>
  <c r="I16" i="86" s="1"/>
  <c r="M16" i="86" l="1"/>
  <c r="J16" i="86"/>
  <c r="M17" i="86"/>
  <c r="J17" i="86"/>
  <c r="N17" i="86" s="1"/>
  <c r="I6" i="86"/>
  <c r="J6" i="86" s="1"/>
  <c r="I7" i="86"/>
  <c r="J7" i="86" s="1"/>
  <c r="K9" i="86" l="1"/>
  <c r="N16" i="86"/>
  <c r="K19" i="86"/>
  <c r="I18" i="86"/>
  <c r="J18" i="86" s="1"/>
  <c r="N18" i="86" s="1"/>
  <c r="M7" i="86"/>
  <c r="N7" i="86"/>
  <c r="M6" i="86"/>
  <c r="J20" i="86" l="1"/>
  <c r="M19" i="86"/>
  <c r="L19" i="86"/>
  <c r="N6" i="86"/>
  <c r="I8" i="86"/>
  <c r="J8" i="86" s="1"/>
  <c r="A3" i="120"/>
  <c r="A2" i="120"/>
  <c r="A2" i="35" s="1"/>
  <c r="B4" i="135"/>
  <c r="B5" i="135"/>
  <c r="L20" i="86" l="1"/>
  <c r="J6" i="35" s="1"/>
  <c r="N19" i="86"/>
  <c r="H6" i="35"/>
  <c r="G6" i="34" s="1"/>
  <c r="N20" i="86"/>
  <c r="N8" i="86"/>
  <c r="L6" i="35" l="1"/>
  <c r="D6" i="148"/>
  <c r="J10" i="86"/>
  <c r="H5" i="35" s="1"/>
  <c r="M9" i="86"/>
  <c r="L9" i="86"/>
  <c r="H6" i="34" l="1"/>
  <c r="D9" i="148"/>
  <c r="L10" i="86"/>
  <c r="J5" i="35" s="1"/>
  <c r="N9" i="86"/>
  <c r="J6" i="34" l="1"/>
  <c r="J5" i="34" s="1"/>
  <c r="J16" i="34" s="1"/>
  <c r="H5" i="34"/>
  <c r="H16" i="34" s="1"/>
  <c r="K6" i="34"/>
  <c r="N10" i="86"/>
  <c r="L6" i="34" l="1"/>
  <c r="L5" i="34"/>
  <c r="L5" i="35" l="1"/>
  <c r="D10" i="148" l="1"/>
  <c r="D21" i="148" s="1"/>
  <c r="L16" i="34"/>
  <c r="D13" i="148"/>
  <c r="L4" i="148" l="1"/>
  <c r="D11" i="148"/>
  <c r="D12" i="148" s="1"/>
  <c r="D18" i="148"/>
  <c r="D20" i="148" s="1"/>
  <c r="D24" i="148"/>
  <c r="D19" i="148"/>
  <c r="D32" i="148" l="1"/>
  <c r="D31" i="148"/>
  <c r="D17" i="148"/>
  <c r="D16" i="148"/>
  <c r="D29" i="148"/>
  <c r="D33" i="148" l="1"/>
  <c r="D34" i="148" l="1"/>
  <c r="D35" i="148" l="1"/>
  <c r="D36" i="148" s="1"/>
  <c r="D37" i="148" l="1"/>
  <c r="D38" i="148" s="1"/>
  <c r="E36" i="148" s="1"/>
  <c r="F57" i="148"/>
  <c r="E29" i="148"/>
  <c r="E17" i="148"/>
  <c r="E11" i="148"/>
  <c r="E19" i="148"/>
  <c r="E23" i="148"/>
  <c r="E13" i="148"/>
  <c r="E37" i="148"/>
  <c r="E22" i="148"/>
  <c r="E16" i="148"/>
  <c r="E35" i="148"/>
  <c r="E34" i="148"/>
  <c r="E6" i="148"/>
  <c r="E9" i="148" s="1"/>
  <c r="E24" i="148"/>
  <c r="E31" i="148"/>
  <c r="Q15" i="149"/>
  <c r="G15" i="149" s="1"/>
  <c r="E15" i="148"/>
  <c r="E30" i="148"/>
  <c r="B11" i="135" l="1"/>
  <c r="C11" i="135" s="1"/>
  <c r="E20" i="148"/>
  <c r="E14" i="148"/>
  <c r="E32" i="148"/>
  <c r="E21" i="148"/>
  <c r="E10" i="148"/>
  <c r="E12" i="148" s="1"/>
  <c r="E18" i="148"/>
  <c r="E33" i="148" s="1"/>
  <c r="E38" i="148"/>
</calcChain>
</file>

<file path=xl/sharedStrings.xml><?xml version="1.0" encoding="utf-8"?>
<sst xmlns="http://schemas.openxmlformats.org/spreadsheetml/2006/main" count="512" uniqueCount="397">
  <si>
    <t>인</t>
    <phoneticPr fontId="6" type="noConversion"/>
  </si>
  <si>
    <t>설   계   서</t>
    <phoneticPr fontId="9" type="noConversion"/>
  </si>
  <si>
    <t>설계내역서</t>
    <phoneticPr fontId="16" type="noConversion"/>
  </si>
  <si>
    <t>보통인부</t>
    <phoneticPr fontId="6" type="noConversion"/>
  </si>
  <si>
    <t>일  위  대  가  표</t>
    <phoneticPr fontId="6" type="noConversion"/>
  </si>
  <si>
    <t>재    료    비</t>
    <phoneticPr fontId="6" type="noConversion"/>
  </si>
  <si>
    <t>노   무   비</t>
    <phoneticPr fontId="6" type="noConversion"/>
  </si>
  <si>
    <t>경        비</t>
    <phoneticPr fontId="6" type="noConversion"/>
  </si>
  <si>
    <t>총       액</t>
    <phoneticPr fontId="6" type="noConversion"/>
  </si>
  <si>
    <t>단  가</t>
    <phoneticPr fontId="6" type="noConversion"/>
  </si>
  <si>
    <t>금   액</t>
    <phoneticPr fontId="6" type="noConversion"/>
  </si>
  <si>
    <t>단   가   대   비   표</t>
    <phoneticPr fontId="7" type="noConversion"/>
  </si>
  <si>
    <t>비  고</t>
  </si>
  <si>
    <t>규       격</t>
  </si>
  <si>
    <t>공     종</t>
  </si>
  <si>
    <t>단위</t>
  </si>
  <si>
    <t>수  량</t>
  </si>
  <si>
    <t>경         비</t>
  </si>
  <si>
    <t>총           액</t>
  </si>
  <si>
    <t>노    무    비</t>
  </si>
  <si>
    <t>단  가</t>
  </si>
  <si>
    <t>금    액</t>
  </si>
  <si>
    <t xml:space="preserve">단   가 </t>
  </si>
  <si>
    <t>규     격</t>
  </si>
  <si>
    <t>품       명</t>
  </si>
  <si>
    <t>일  위  대  가  총  괄</t>
    <phoneticPr fontId="6" type="noConversion"/>
  </si>
  <si>
    <t>금    액</t>
    <phoneticPr fontId="6" type="noConversion"/>
  </si>
  <si>
    <t>내        역        서</t>
    <phoneticPr fontId="6" type="noConversion"/>
  </si>
  <si>
    <t>◎</t>
    <phoneticPr fontId="15" type="noConversion"/>
  </si>
  <si>
    <t>시방서</t>
    <phoneticPr fontId="16" type="noConversion"/>
  </si>
  <si>
    <t>단가대비표</t>
    <phoneticPr fontId="16" type="noConversion"/>
  </si>
  <si>
    <t>설계예산서</t>
    <phoneticPr fontId="16" type="noConversion"/>
  </si>
  <si>
    <t>수량산출서</t>
    <phoneticPr fontId="16" type="noConversion"/>
  </si>
  <si>
    <t>-</t>
    <phoneticPr fontId="15" type="noConversion"/>
  </si>
  <si>
    <t>설        계        서</t>
    <phoneticPr fontId="16" type="noConversion"/>
  </si>
  <si>
    <t>총        괄        표</t>
    <phoneticPr fontId="16" type="noConversion"/>
  </si>
  <si>
    <t>원   가   계   산   서</t>
    <phoneticPr fontId="15" type="noConversion"/>
  </si>
  <si>
    <t>내        역        서</t>
    <phoneticPr fontId="16" type="noConversion"/>
  </si>
  <si>
    <t>일위대가표</t>
    <phoneticPr fontId="16" type="noConversion"/>
  </si>
  <si>
    <t>일  위  대  가  총  괄</t>
    <phoneticPr fontId="16" type="noConversion"/>
  </si>
  <si>
    <t>일   위   대   가   표</t>
    <phoneticPr fontId="16" type="noConversion"/>
  </si>
  <si>
    <t>목       차</t>
    <phoneticPr fontId="16" type="noConversion"/>
  </si>
  <si>
    <t>예   정   공   정   표</t>
    <phoneticPr fontId="7" type="noConversion"/>
  </si>
  <si>
    <t>공        종</t>
    <phoneticPr fontId="7" type="noConversion"/>
  </si>
  <si>
    <t>예정공정표</t>
    <phoneticPr fontId="16" type="noConversion"/>
  </si>
  <si>
    <t>소계</t>
    <phoneticPr fontId="6" type="noConversion"/>
  </si>
  <si>
    <t>&lt;노임단가&gt;</t>
    <phoneticPr fontId="7" type="noConversion"/>
  </si>
  <si>
    <t>수 량</t>
    <phoneticPr fontId="6" type="noConversion"/>
  </si>
  <si>
    <t>공사명</t>
    <phoneticPr fontId="7" type="noConversion"/>
  </si>
  <si>
    <t>공사기간</t>
    <phoneticPr fontId="7" type="noConversion"/>
  </si>
  <si>
    <t>설계년월</t>
    <phoneticPr fontId="7" type="noConversion"/>
  </si>
  <si>
    <t>사업대상지</t>
    <phoneticPr fontId="7" type="noConversion"/>
  </si>
  <si>
    <t>공종</t>
    <phoneticPr fontId="7" type="noConversion"/>
  </si>
  <si>
    <t>문화재명칭</t>
    <phoneticPr fontId="7" type="noConversion"/>
  </si>
  <si>
    <t>지정별 및 번호</t>
    <phoneticPr fontId="7" type="noConversion"/>
  </si>
  <si>
    <t>소 재 지</t>
    <phoneticPr fontId="7" type="noConversion"/>
  </si>
  <si>
    <t>공사금액</t>
    <phoneticPr fontId="7" type="noConversion"/>
  </si>
  <si>
    <t>발주자</t>
    <phoneticPr fontId="7" type="noConversion"/>
  </si>
  <si>
    <t>설계사</t>
    <phoneticPr fontId="7" type="noConversion"/>
  </si>
  <si>
    <t>:</t>
    <phoneticPr fontId="7" type="noConversion"/>
  </si>
  <si>
    <t>노인장기요양보험료</t>
    <phoneticPr fontId="7" type="noConversion"/>
  </si>
  <si>
    <t>합  계</t>
    <phoneticPr fontId="6" type="noConversion"/>
  </si>
  <si>
    <t>적   용   단   가</t>
  </si>
  <si>
    <t>비  고</t>
    <phoneticPr fontId="7" type="noConversion"/>
  </si>
  <si>
    <t>쪽수</t>
    <phoneticPr fontId="7" type="noConversion"/>
  </si>
  <si>
    <t>금액</t>
    <phoneticPr fontId="7" type="noConversion"/>
  </si>
  <si>
    <t>참고자료</t>
    <phoneticPr fontId="16" type="noConversion"/>
  </si>
  <si>
    <t>작업준비</t>
    <phoneticPr fontId="7" type="noConversion"/>
  </si>
  <si>
    <t>부산물 정리</t>
    <phoneticPr fontId="7" type="noConversion"/>
  </si>
  <si>
    <t>특별인부</t>
    <phoneticPr fontId="6" type="noConversion"/>
  </si>
  <si>
    <t>특별인부</t>
    <phoneticPr fontId="7" type="noConversion"/>
  </si>
  <si>
    <t>원</t>
    <phoneticPr fontId="7" type="noConversion"/>
  </si>
  <si>
    <t>보통인부</t>
    <phoneticPr fontId="7" type="noConversion"/>
  </si>
  <si>
    <t>ha</t>
    <phoneticPr fontId="6" type="noConversion"/>
  </si>
  <si>
    <t>1. 생물종 다양성 회복</t>
    <phoneticPr fontId="7" type="noConversion"/>
  </si>
  <si>
    <t>제주조릿대 벌채</t>
  </si>
  <si>
    <t>벌채 후 뒷정리</t>
  </si>
  <si>
    <t>%</t>
    <phoneticPr fontId="6" type="noConversion"/>
  </si>
  <si>
    <t>작업마무리</t>
    <phoneticPr fontId="7" type="noConversion"/>
  </si>
  <si>
    <t>문화재수리 원가계산 제비율 적용기준</t>
    <phoneticPr fontId="16" type="noConversion"/>
  </si>
  <si>
    <t>노임자료</t>
    <phoneticPr fontId="16" type="noConversion"/>
  </si>
  <si>
    <t>도서할증 15%</t>
    <phoneticPr fontId="7" type="noConversion"/>
  </si>
  <si>
    <t>원   가   계   산   서</t>
    <phoneticPr fontId="7" type="noConversion"/>
  </si>
  <si>
    <t xml:space="preserve">                                구  분
비  목</t>
    <phoneticPr fontId="7" type="noConversion"/>
  </si>
  <si>
    <t>금  액</t>
    <phoneticPr fontId="7" type="noConversion"/>
  </si>
  <si>
    <t>구성비 (%)</t>
    <phoneticPr fontId="7" type="noConversion"/>
  </si>
  <si>
    <t>비  고</t>
    <phoneticPr fontId="7" type="noConversion"/>
  </si>
  <si>
    <t xml:space="preserve">문 화 재 수 리 원 가 </t>
    <phoneticPr fontId="7" type="noConversion"/>
  </si>
  <si>
    <t>재료비</t>
    <phoneticPr fontId="7" type="noConversion"/>
  </si>
  <si>
    <t>직접재료비</t>
    <phoneticPr fontId="7" type="noConversion"/>
  </si>
  <si>
    <t>간접재료비</t>
    <phoneticPr fontId="7" type="noConversion"/>
  </si>
  <si>
    <t>작업설×부산물 등(△)</t>
    <phoneticPr fontId="7" type="noConversion"/>
  </si>
  <si>
    <t>소   계</t>
    <phoneticPr fontId="7" type="noConversion"/>
  </si>
  <si>
    <t>노무비</t>
    <phoneticPr fontId="7" type="noConversion"/>
  </si>
  <si>
    <t>직접노무비</t>
    <phoneticPr fontId="7" type="noConversion"/>
  </si>
  <si>
    <t>간접노무비</t>
    <phoneticPr fontId="7" type="noConversion"/>
  </si>
  <si>
    <t>경   비</t>
    <phoneticPr fontId="7" type="noConversion"/>
  </si>
  <si>
    <t>기  계  경  비</t>
    <phoneticPr fontId="7" type="noConversion"/>
  </si>
  <si>
    <t>특허권사용료</t>
    <phoneticPr fontId="7" type="noConversion"/>
  </si>
  <si>
    <t>기술료</t>
    <phoneticPr fontId="7" type="noConversion"/>
  </si>
  <si>
    <t>산 재 보 험 료</t>
    <phoneticPr fontId="7" type="noConversion"/>
  </si>
  <si>
    <t>고 용 보 험 료</t>
    <phoneticPr fontId="7" type="noConversion"/>
  </si>
  <si>
    <t>건 강 보 험 료</t>
    <phoneticPr fontId="7" type="noConversion"/>
  </si>
  <si>
    <t>연 금 보 험 료</t>
    <phoneticPr fontId="7" type="noConversion"/>
  </si>
  <si>
    <t>퇴직공제부금비</t>
    <phoneticPr fontId="7" type="noConversion"/>
  </si>
  <si>
    <t>보관비</t>
    <phoneticPr fontId="7" type="noConversion"/>
  </si>
  <si>
    <t>외주가공비</t>
    <phoneticPr fontId="7" type="noConversion"/>
  </si>
  <si>
    <t>산업안전보건관리비</t>
    <phoneticPr fontId="7" type="noConversion"/>
  </si>
  <si>
    <t>폐기물처리비</t>
    <phoneticPr fontId="7" type="noConversion"/>
  </si>
  <si>
    <t>지급수수료</t>
    <phoneticPr fontId="7" type="noConversion"/>
  </si>
  <si>
    <t>보상비</t>
    <phoneticPr fontId="7" type="noConversion"/>
  </si>
  <si>
    <t>관급자재관리비</t>
    <phoneticPr fontId="7" type="noConversion"/>
  </si>
  <si>
    <t>기  타  경  비</t>
    <phoneticPr fontId="7" type="noConversion"/>
  </si>
  <si>
    <t>그 밖의 법정경비</t>
    <phoneticPr fontId="7" type="noConversion"/>
  </si>
  <si>
    <t>일반관리비</t>
    <phoneticPr fontId="7" type="noConversion"/>
  </si>
  <si>
    <t xml:space="preserve">이윤 </t>
    <phoneticPr fontId="7" type="noConversion"/>
  </si>
  <si>
    <t>총 원 가</t>
    <phoneticPr fontId="7" type="noConversion"/>
  </si>
  <si>
    <t xml:space="preserve">   (재료비+노무비+경비+일반관리비+이윤)</t>
    <phoneticPr fontId="7" type="noConversion"/>
  </si>
  <si>
    <t>부가가치세</t>
    <phoneticPr fontId="7" type="noConversion"/>
  </si>
  <si>
    <t>총공사비</t>
    <phoneticPr fontId="7" type="noConversion"/>
  </si>
  <si>
    <t>CAD구적 산출</t>
    <phoneticPr fontId="7" type="noConversion"/>
  </si>
  <si>
    <t>비 고</t>
  </si>
  <si>
    <t>할증적용</t>
    <phoneticPr fontId="7" type="noConversion"/>
  </si>
  <si>
    <t>부대비용(재료비등)</t>
    <phoneticPr fontId="6" type="noConversion"/>
  </si>
  <si>
    <t>인건비의10%</t>
    <phoneticPr fontId="6" type="noConversion"/>
  </si>
  <si>
    <t>%</t>
    <phoneticPr fontId="6" type="noConversion"/>
  </si>
  <si>
    <t>할증적용</t>
    <phoneticPr fontId="6" type="noConversion"/>
  </si>
  <si>
    <t>설  계  서  용  지  (갑)</t>
    <phoneticPr fontId="7" type="noConversion"/>
  </si>
  <si>
    <t xml:space="preserve"> </t>
    <phoneticPr fontId="7" type="noConversion"/>
  </si>
  <si>
    <t>팀 장</t>
    <phoneticPr fontId="7" type="noConversion"/>
  </si>
  <si>
    <t>과 장</t>
    <phoneticPr fontId="7" type="noConversion"/>
  </si>
  <si>
    <t>소 장</t>
    <phoneticPr fontId="7" type="noConversion"/>
  </si>
  <si>
    <t>본부장</t>
    <phoneticPr fontId="7" type="noConversion"/>
  </si>
  <si>
    <t>○ 위      치</t>
    <phoneticPr fontId="7" type="noConversion"/>
  </si>
  <si>
    <t>○ 사  업  량</t>
    <phoneticPr fontId="7" type="noConversion"/>
  </si>
  <si>
    <t>○ 사업기간</t>
    <phoneticPr fontId="7" type="noConversion"/>
  </si>
  <si>
    <t>:</t>
    <phoneticPr fontId="7" type="noConversion"/>
  </si>
  <si>
    <t>○ 공사금액</t>
    <phoneticPr fontId="7" type="noConversion"/>
  </si>
  <si>
    <t>제주특별자치도 세계유산본부</t>
    <phoneticPr fontId="7" type="noConversion"/>
  </si>
  <si>
    <t>ha</t>
    <phoneticPr fontId="7" type="noConversion"/>
  </si>
  <si>
    <t>:</t>
    <phoneticPr fontId="7" type="noConversion"/>
  </si>
  <si>
    <t>설계설명서</t>
    <phoneticPr fontId="16" type="noConversion"/>
  </si>
  <si>
    <t>개소</t>
    <phoneticPr fontId="7" type="noConversion"/>
  </si>
  <si>
    <t>소  계</t>
    <phoneticPr fontId="6" type="noConversion"/>
  </si>
  <si>
    <t>개소</t>
    <phoneticPr fontId="7" type="noConversion"/>
  </si>
  <si>
    <t>시중도매가,견적서별첨</t>
    <phoneticPr fontId="7" type="noConversion"/>
  </si>
  <si>
    <t>칼라인쇄</t>
    <phoneticPr fontId="7" type="noConversion"/>
  </si>
  <si>
    <t>장</t>
    <phoneticPr fontId="7" type="noConversion"/>
  </si>
  <si>
    <t>시중도매가,견적서별첨</t>
    <phoneticPr fontId="7" type="noConversion"/>
  </si>
  <si>
    <t>제본</t>
    <phoneticPr fontId="7" type="noConversion"/>
  </si>
  <si>
    <t>권</t>
    <phoneticPr fontId="7" type="noConversion"/>
  </si>
  <si>
    <t>&lt;재료단가&gt;</t>
    <phoneticPr fontId="7" type="noConversion"/>
  </si>
  <si>
    <t>개소</t>
    <phoneticPr fontId="6" type="noConversion"/>
  </si>
  <si>
    <t>2. 기타</t>
    <phoneticPr fontId="7" type="noConversion"/>
  </si>
  <si>
    <t>(개소)</t>
    <phoneticPr fontId="7" type="noConversion"/>
  </si>
  <si>
    <t>수리보고서 작성</t>
    <phoneticPr fontId="7" type="noConversion"/>
  </si>
  <si>
    <t>(식)</t>
    <phoneticPr fontId="7" type="noConversion"/>
  </si>
  <si>
    <t>공사현수막</t>
    <phoneticPr fontId="7" type="noConversion"/>
  </si>
  <si>
    <t>5000*900</t>
    <phoneticPr fontId="7" type="noConversion"/>
  </si>
  <si>
    <t>공사 현수막 설치</t>
    <phoneticPr fontId="7" type="noConversion"/>
  </si>
  <si>
    <t>(%)</t>
    <phoneticPr fontId="7" type="noConversion"/>
  </si>
  <si>
    <t>착수 36일</t>
    <phoneticPr fontId="7" type="noConversion"/>
  </si>
  <si>
    <t>설계자</t>
    <phoneticPr fontId="7" type="noConversion"/>
  </si>
  <si>
    <t>『2024 문화재수리표준품셈』 37p, 원거리작업 시 집합 장소로 부터 작업장소 까지 도달하기 위하여 상당한 왕복시간이 요하여 실작업시간이 현저하게 감소될 경우 50% 까지 가산할 수 있다.</t>
    <phoneticPr fontId="6" type="noConversion"/>
  </si>
  <si>
    <t>칼라인쇄</t>
    <phoneticPr fontId="6" type="noConversion"/>
  </si>
  <si>
    <t>50P/권</t>
    <phoneticPr fontId="7" type="noConversion"/>
  </si>
  <si>
    <t>장</t>
    <phoneticPr fontId="6" type="noConversion"/>
  </si>
  <si>
    <t>제본</t>
    <phoneticPr fontId="6" type="noConversion"/>
  </si>
  <si>
    <t>권</t>
    <phoneticPr fontId="6" type="noConversion"/>
  </si>
  <si>
    <t>소  계</t>
    <phoneticPr fontId="6" type="noConversion"/>
  </si>
  <si>
    <t>식</t>
    <phoneticPr fontId="6" type="noConversion"/>
  </si>
  <si>
    <t>착수 12일</t>
    <phoneticPr fontId="7" type="noConversion"/>
  </si>
  <si>
    <t>착수 24일</t>
    <phoneticPr fontId="7" type="noConversion"/>
  </si>
  <si>
    <t>착수 48일</t>
    <phoneticPr fontId="7" type="noConversion"/>
  </si>
  <si>
    <t>착수 60일</t>
    <phoneticPr fontId="7" type="noConversion"/>
  </si>
  <si>
    <t>제주조릿대 제거 면적(ha)</t>
    <phoneticPr fontId="7" type="noConversion"/>
  </si>
  <si>
    <t>작업종
(작업년차 구분)</t>
    <phoneticPr fontId="7" type="noConversion"/>
  </si>
  <si>
    <t>수        량        총        괄        표</t>
    <phoneticPr fontId="6" type="noConversion"/>
  </si>
  <si>
    <t>소요인력</t>
    <phoneticPr fontId="6" type="noConversion"/>
  </si>
  <si>
    <t>적용요율</t>
    <phoneticPr fontId="6" type="noConversion"/>
  </si>
  <si>
    <t>적용
소요인력</t>
    <phoneticPr fontId="6" type="noConversion"/>
  </si>
  <si>
    <t xml:space="preserve"> 『제주조릿대 관리방안 연구용역』(2020.12, ㈜동북아생물다양성연구소)의 p145 표 Ⅳ-6. 평균 벌채 가능 면적(1인 1일, 5시간) 소요인력에 80% 적용</t>
    <phoneticPr fontId="6" type="noConversion"/>
  </si>
  <si>
    <t>소요인력 입력↓</t>
    <phoneticPr fontId="6" type="noConversion"/>
  </si>
  <si>
    <t>공사 현수막 설치 (개소당)</t>
    <phoneticPr fontId="6" type="noConversion"/>
  </si>
  <si>
    <t>수리보고서 작성 (1식)</t>
    <phoneticPr fontId="6" type="noConversion"/>
  </si>
  <si>
    <t>개소</t>
    <phoneticPr fontId="6" type="noConversion"/>
  </si>
  <si>
    <t>식</t>
    <phoneticPr fontId="6" type="noConversion"/>
  </si>
  <si>
    <t>석면분담금</t>
    <phoneticPr fontId="7" type="noConversion"/>
  </si>
  <si>
    <t>임금채권부담금</t>
    <phoneticPr fontId="7" type="noConversion"/>
  </si>
  <si>
    <t>NO.</t>
  </si>
  <si>
    <t>시 구분</t>
    <phoneticPr fontId="137" type="noConversion"/>
  </si>
  <si>
    <t>읍면동</t>
  </si>
  <si>
    <t>리</t>
  </si>
  <si>
    <t>지번</t>
  </si>
  <si>
    <t>지목</t>
  </si>
  <si>
    <t>지적면적(㎡)</t>
    <phoneticPr fontId="137" type="noConversion"/>
  </si>
  <si>
    <t>사업지 구분</t>
    <phoneticPr fontId="137" type="noConversion"/>
  </si>
  <si>
    <t>사업종구분</t>
    <phoneticPr fontId="137" type="noConversion"/>
  </si>
  <si>
    <t>비 고</t>
    <phoneticPr fontId="137" type="noConversion"/>
  </si>
  <si>
    <t>서귀포시</t>
  </si>
  <si>
    <t>산1-1</t>
  </si>
  <si>
    <t>임</t>
  </si>
  <si>
    <t>소   계</t>
    <phoneticPr fontId="137" type="noConversion"/>
  </si>
  <si>
    <t>필지</t>
    <phoneticPr fontId="137" type="noConversion"/>
  </si>
  <si>
    <t>합   계</t>
    <phoneticPr fontId="137" type="noConversion"/>
  </si>
  <si>
    <t>구역명</t>
    <phoneticPr fontId="7" type="noConversion"/>
  </si>
  <si>
    <t xml:space="preserve">                                                                             공정
구분</t>
    <phoneticPr fontId="7" type="noConversion"/>
  </si>
  <si>
    <t>제주조릿대 전면 벌채-1년차 (ha당)</t>
    <phoneticPr fontId="6" type="noConversion"/>
  </si>
  <si>
    <t>제주조릿대 전면 벌채-다년차 (ha당)</t>
    <phoneticPr fontId="6" type="noConversion"/>
  </si>
  <si>
    <t>지세/지형 등을 고려하여 할증 10% 적용.</t>
    <phoneticPr fontId="6" type="noConversion"/>
  </si>
  <si>
    <t>공사규모</t>
    <phoneticPr fontId="7" type="noConversion"/>
  </si>
  <si>
    <t>6개월 이하 (183일)</t>
    <phoneticPr fontId="7" type="noConversion"/>
  </si>
  <si>
    <t>7등급 미만</t>
    <phoneticPr fontId="7" type="noConversion"/>
  </si>
  <si>
    <t xml:space="preserve"> * 공사기간 1개월(30일) 이상인 모든 건설공사</t>
    <phoneticPr fontId="7" type="noConversion"/>
  </si>
  <si>
    <t>추정금액이 1억 이상인 건설공사</t>
    <phoneticPr fontId="7" type="noConversion"/>
  </si>
  <si>
    <t>특수건설공사</t>
    <phoneticPr fontId="7" type="noConversion"/>
  </si>
  <si>
    <t xml:space="preserve"> 환경부 고시 제2025-25호(2025. 12. 22.), 2026년도 석면피해구제분담금률</t>
    <phoneticPr fontId="7" type="noConversion"/>
  </si>
  <si>
    <t>노동부 고시 제2025-100호(2025.12.31.), 임금채권보장법 사업주 부담금비율 고시</t>
    <phoneticPr fontId="7" type="noConversion"/>
  </si>
  <si>
    <t>2026년 국가유산수리 원가계산 간접공사비(제비율) 적용기준</t>
    <phoneticPr fontId="7" type="noConversion"/>
  </si>
  <si>
    <t>※ 적용시기 : 2026. 04. 13.  입찰공고분부터</t>
    <phoneticPr fontId="7" type="noConversion"/>
  </si>
  <si>
    <t>제주 조릿대 벌채</t>
    <phoneticPr fontId="7" type="noConversion"/>
  </si>
  <si>
    <t>[간접노무비]</t>
  </si>
  <si>
    <t>[기타경비]</t>
  </si>
  <si>
    <t>공사규모
(추정가격)</t>
    <phoneticPr fontId="137" type="noConversion"/>
  </si>
  <si>
    <t>[이윤]</t>
  </si>
  <si>
    <t>[일반관리비]</t>
  </si>
  <si>
    <t>[산업안전보건관리비]</t>
  </si>
  <si>
    <t>공사규모</t>
    <phoneticPr fontId="137" type="noConversion"/>
  </si>
  <si>
    <t>공사기간</t>
    <phoneticPr fontId="137" type="noConversion"/>
  </si>
  <si>
    <t xml:space="preserve"> □ 도급자관급 미포함</t>
    <phoneticPr fontId="137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</si>
  <si>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</si>
  <si>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t>(직접공사비)</t>
  </si>
  <si>
    <t>(노+경+일) x 율</t>
    <phoneticPr fontId="137" type="noConversion"/>
  </si>
  <si>
    <t>(재+노+경) x 율</t>
    <phoneticPr fontId="137" type="noConversion"/>
  </si>
  <si>
    <t xml:space="preserve"> □ 도급자관급 포함</t>
    <phoneticPr fontId="137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</si>
  <si>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주2)</t>
    </r>
    <r>
      <rPr>
        <sz val="11"/>
        <color theme="1"/>
        <rFont val="맑은 고딕"/>
        <family val="3"/>
        <charset val="129"/>
        <scheme val="minor"/>
      </rPr>
      <t xml:space="preserve"> + 기초액과</t>
    </r>
    <phoneticPr fontId="137" type="noConversion"/>
  </si>
  <si>
    <t>(직노) x 율</t>
  </si>
  <si>
    <t>(재+노) x 율</t>
    <phoneticPr fontId="137" type="noConversion"/>
  </si>
  <si>
    <r>
      <rPr>
        <u/>
        <sz val="11"/>
        <color theme="1"/>
        <rFont val="맑은 고딕"/>
        <family val="3"/>
        <charset val="129"/>
        <scheme val="minor"/>
      </rPr>
      <t>[(재+직노)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주3)</t>
    </r>
    <r>
      <rPr>
        <sz val="11"/>
        <color theme="1"/>
        <rFont val="맑은 고딕"/>
        <family val="3"/>
        <charset val="129"/>
        <scheme val="minor"/>
      </rPr>
      <t xml:space="preserve"> + 기초액] x 1.2 중에 작은 금액</t>
    </r>
    <phoneticPr fontId="137" type="noConversion"/>
  </si>
  <si>
    <t>5천만원 미만</t>
    <phoneticPr fontId="137" type="noConversion"/>
  </si>
  <si>
    <t>6개월 이하 (183일)</t>
  </si>
  <si>
    <t>50억 미만</t>
    <phoneticPr fontId="137" type="noConversion"/>
  </si>
  <si>
    <r>
      <t>산업안전보건관리비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주1)</t>
    </r>
    <phoneticPr fontId="137" type="noConversion"/>
  </si>
  <si>
    <t>구분</t>
  </si>
  <si>
    <t>요율</t>
    <phoneticPr fontId="137" type="noConversion"/>
  </si>
  <si>
    <t>기초액(천원)</t>
  </si>
  <si>
    <t>7~12개월 (365일)</t>
  </si>
  <si>
    <t>13~36개월 (1095일)</t>
  </si>
  <si>
    <t>5억 미만</t>
    <phoneticPr fontId="137" type="noConversion"/>
  </si>
  <si>
    <t>건축공사</t>
    <phoneticPr fontId="137" type="noConversion"/>
  </si>
  <si>
    <t>36개월 초과 (1096일)</t>
  </si>
  <si>
    <t>토목공사</t>
    <phoneticPr fontId="137" type="noConversion"/>
  </si>
  <si>
    <t>5천만원 이상 
- 1억 미만</t>
    <phoneticPr fontId="137" type="noConversion"/>
  </si>
  <si>
    <t>중건설공사</t>
    <phoneticPr fontId="137" type="noConversion"/>
  </si>
  <si>
    <t>특수건설공사</t>
    <phoneticPr fontId="137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</si>
  <si>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rFont val="돋움"/>
        <family val="3"/>
        <charset val="129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37" type="noConversion"/>
  </si>
  <si>
    <t>1억 이상 
- 5억 미만</t>
    <phoneticPr fontId="137" type="noConversion"/>
  </si>
  <si>
    <t>50억 -
300억 미만</t>
    <phoneticPr fontId="137" type="noConversion"/>
  </si>
  <si>
    <t>[건설기계대여대금 지급보증액 발급금액]</t>
    <phoneticPr fontId="137" type="noConversion"/>
  </si>
  <si>
    <t>중건설공사</t>
  </si>
  <si>
    <t>적용제외</t>
    <phoneticPr fontId="137" type="noConversion"/>
  </si>
  <si>
    <t>50억 이상</t>
    <phoneticPr fontId="137" type="noConversion"/>
  </si>
  <si>
    <t>추정금액 
800억 미만 
건설공사</t>
    <phoneticPr fontId="137" type="noConversion"/>
  </si>
  <si>
    <t>5억 이상</t>
    <phoneticPr fontId="137" type="noConversion"/>
  </si>
  <si>
    <t>300억 - 
1000억 미만</t>
  </si>
  <si>
    <t>추정금액
800억 이상
건설공사</t>
    <phoneticPr fontId="137" type="noConversion"/>
  </si>
  <si>
    <t>1000억 이상</t>
  </si>
  <si>
    <t xml:space="preserve"> * 기타경비항목: 수도광열비, 복리후생비, 소모품비 및 사무용품비,  </t>
    <phoneticPr fontId="137" type="noConversion"/>
  </si>
  <si>
    <t xml:space="preserve">                       여비∙교통∙통신비, 세금과공과, 도서인쇄비</t>
    <phoneticPr fontId="137" type="noConversion"/>
  </si>
  <si>
    <t>[산재보험료]</t>
    <phoneticPr fontId="137" type="noConversion"/>
  </si>
  <si>
    <t>[건강보험료]</t>
    <phoneticPr fontId="137" type="noConversion"/>
  </si>
  <si>
    <t>[건설하도급대금지급보증서발급수수료]</t>
    <phoneticPr fontId="137" type="noConversion"/>
  </si>
  <si>
    <t xml:space="preserve">  *  총 공사금액(도급금액+도급자설치 관급금액) 2천만원 이상 건설공사</t>
    <phoneticPr fontId="137" type="noConversion"/>
  </si>
  <si>
    <r>
      <t xml:space="preserve">  주1) </t>
    </r>
    <r>
      <rPr>
        <u/>
        <sz val="11"/>
        <color theme="1"/>
        <rFont val="맑은 고딕"/>
        <family val="3"/>
        <charset val="129"/>
        <scheme val="minor"/>
      </rPr>
      <t>산업안전보건관리비 대상액</t>
    </r>
    <phoneticPr fontId="137" type="noConversion"/>
  </si>
  <si>
    <t>(노) x 3.56</t>
    <phoneticPr fontId="137" type="noConversion"/>
  </si>
  <si>
    <t xml:space="preserve">   - 재료비+직접노무비+도급자설치 관급금액</t>
    <phoneticPr fontId="137" type="noConversion"/>
  </si>
  <si>
    <t xml:space="preserve"> * 모든 건설공사 적용, 노동부 고시 제2024-77호(2024. 12. 30.), 산업재해보상보험법시행령
 ※ 사회보험의 보험료 적용기준 (국토부 고시 제2021-905호, 2021.7.1.) </t>
    <phoneticPr fontId="137" type="noConversion"/>
  </si>
  <si>
    <t xml:space="preserve"> * 공사기간 1개월(30일) 이상인 모든 건설공사
 ※ 사회보험의 보험료 적용기준
    (국토부 고시 제2021-905호, 2021.7.1.)</t>
    <phoneticPr fontId="137" type="noConversion"/>
  </si>
  <si>
    <t xml:space="preserve">  주2) 대상액이 재료비, 직접노무비, 도급자관급의 합계금액인 요율</t>
    <phoneticPr fontId="137" type="noConversion"/>
  </si>
  <si>
    <t xml:space="preserve">  주3) 대상액이 재료비, 직접노무비의 합계금액인 요율</t>
    <phoneticPr fontId="137" type="noConversion"/>
  </si>
  <si>
    <t xml:space="preserve"> * 산업안전보건관리비 산출 건설공사의 종류</t>
    <phoneticPr fontId="137" type="noConversion"/>
  </si>
  <si>
    <t>[고용보험료]</t>
  </si>
  <si>
    <t>[노인장기요양보험료]</t>
    <phoneticPr fontId="137" type="noConversion"/>
  </si>
  <si>
    <t>[공사이행보증수수료]</t>
    <phoneticPr fontId="137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</si>
  <si>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[건축공사]</t>
    </r>
    <r>
      <rPr>
        <sz val="11"/>
        <rFont val="돋움"/>
        <family val="3"/>
        <charset val="129"/>
      </rPr>
      <t xml:space="preserve"> 「건설산업기본법 시행령」 (별표 1) 제1호 '나'목 /  제2호의 전문공사로서 건축물과</t>
    </r>
    <phoneticPr fontId="137" type="noConversion"/>
  </si>
  <si>
    <t xml:space="preserve">    관련하여 분리하여 발주되었고 시간적·장소적으로도 독립하여 행하는 공사</t>
    <phoneticPr fontId="137" type="noConversion"/>
  </si>
  <si>
    <t>(노) x 율</t>
  </si>
  <si>
    <t>공사규모(직접공사비)</t>
    <phoneticPr fontId="137" type="noConversion"/>
  </si>
  <si>
    <t>수수료</t>
    <phoneticPr fontId="137" type="noConversion"/>
  </si>
  <si>
    <t>공사배정규모(추정금액)</t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</si>
  <si>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[토목공사]</t>
    </r>
    <r>
      <rPr>
        <sz val="11"/>
        <rFont val="돋움"/>
        <family val="3"/>
        <charset val="129"/>
      </rPr>
      <t xml:space="preserve"> 「건설산업기본법 시행령」 (별표 1) 제1호 '가'목, '라'목 / 제2호의 전문공사로서</t>
    </r>
    <phoneticPr fontId="137" type="noConversion"/>
  </si>
  <si>
    <t xml:space="preserve">       [1등급] 1200억 이상</t>
    <phoneticPr fontId="137" type="noConversion"/>
  </si>
  <si>
    <t xml:space="preserve"> * 공사기간 1개월(30일) 이상인 모든 건설공사
 ※ 사회보험의 보험료 적용기준
     (국토부 고시 제2021-905호, 2021.7.1.) </t>
    <phoneticPr fontId="137" type="noConversion"/>
  </si>
  <si>
    <t>70억 미만</t>
    <phoneticPr fontId="137" type="noConversion"/>
  </si>
  <si>
    <t>[직공비x0.0108%]x공기(년)</t>
    <phoneticPr fontId="137" type="noConversion"/>
  </si>
  <si>
    <t>건축공사 외의 시설물과 관련하여 분리하여 발주되었고 시간적·장소적으로도 독립하여 행하는 공사</t>
    <phoneticPr fontId="137" type="noConversion"/>
  </si>
  <si>
    <t xml:space="preserve">       [2등급] 800억 ~ 1200억 미만</t>
    <phoneticPr fontId="137" type="noConversion"/>
  </si>
  <si>
    <t>1.30</t>
    <phoneticPr fontId="137" type="noConversion"/>
  </si>
  <si>
    <t xml:space="preserve">       [3등급] 520억 ~ 800억 미만</t>
    <phoneticPr fontId="137" type="noConversion"/>
  </si>
  <si>
    <r>
      <t xml:space="preserve">  - </t>
    </r>
    <r>
      <rPr>
        <b/>
        <sz val="11"/>
        <color theme="1"/>
        <rFont val="맑은 고딕"/>
        <family val="3"/>
        <charset val="129"/>
        <scheme val="minor"/>
      </rPr>
      <t xml:space="preserve">[중건설공사] </t>
    </r>
    <r>
      <rPr>
        <sz val="11"/>
        <color theme="1"/>
        <rFont val="맑은 고딕"/>
        <family val="3"/>
        <charset val="129"/>
        <scheme val="minor"/>
      </rPr>
      <t>「건설산업기본법 시행령」 (별표 1) 제1호 '가'목, '라'목 해당공사 중</t>
    </r>
    <phoneticPr fontId="137" type="noConversion"/>
  </si>
  <si>
    <t xml:space="preserve">       [4등급] 340억 ~ 520억 미만</t>
    <phoneticPr fontId="137" type="noConversion"/>
  </si>
  <si>
    <t>70억이상~120억미만</t>
    <phoneticPr fontId="137" type="noConversion"/>
  </si>
  <si>
    <t>[79만원+(직공비-75억원)x0.0070%]x공기(년)</t>
    <phoneticPr fontId="137" type="noConversion"/>
  </si>
  <si>
    <t xml:space="preserve">    다음과 같은 공사 및 이와 함께 부대하여 현장 내에서 행하는 공사</t>
    <phoneticPr fontId="137" type="noConversion"/>
  </si>
  <si>
    <t xml:space="preserve">       [5등급] 210억 ~ 340억 미만</t>
    <phoneticPr fontId="137" type="noConversion"/>
  </si>
  <si>
    <t>[연금보험료]</t>
    <phoneticPr fontId="137" type="noConversion"/>
  </si>
  <si>
    <t xml:space="preserve">       [6등급] 130억 ~ 210억 미만</t>
    <phoneticPr fontId="137" type="noConversion"/>
  </si>
  <si>
    <t xml:space="preserve">      · 고제방 댐 공사 등 - 댐 신설공사, 제방신설공사와 관련한 제반시설공사</t>
    <phoneticPr fontId="137" type="noConversion"/>
  </si>
  <si>
    <t>120억이상~250억미만</t>
    <phoneticPr fontId="137" type="noConversion"/>
  </si>
  <si>
    <t>[116만원+(직공비-130억원)x0.0059%]x공기(년)</t>
    <phoneticPr fontId="137" type="noConversion"/>
  </si>
  <si>
    <t xml:space="preserve">       [7등급] 고시금액 ~ 130억원 미만</t>
    <phoneticPr fontId="137" type="noConversion"/>
  </si>
  <si>
    <t xml:space="preserve">      · 화력, 수력, 원자력, 열병합 발전시설 등 설치공사 - 화력, 수력, 원자력, 열병합 발전시설과 관련된 신설공사 및 제반시설공사</t>
    <phoneticPr fontId="137" type="noConversion"/>
  </si>
  <si>
    <t xml:space="preserve">       7등급 미만</t>
    <phoneticPr fontId="137" type="noConversion"/>
  </si>
  <si>
    <t xml:space="preserve">      · 터널신설공사 등 - 도로, 철도, 지하철 공사로서 터널, 교량, 토공사 등이 포함된 복합시설물로 구성된 공사에 있어</t>
    <phoneticPr fontId="137" type="noConversion"/>
  </si>
  <si>
    <t xml:space="preserve"> * 모든 건설공사에 적용,  국토부 고시 제2021-905호(2021.7.1.),  고용보험법 시행령</t>
    <phoneticPr fontId="137" type="noConversion"/>
  </si>
  <si>
    <t>250억이상~500억미만</t>
    <phoneticPr fontId="137" type="noConversion"/>
  </si>
  <si>
    <t>[186만원+(직공비-250억원)x0.0048%]x공기(년)</t>
    <phoneticPr fontId="137" type="noConversion"/>
  </si>
  <si>
    <t xml:space="preserve">        터널공사비 비중이 가장 큰 비중을 차지하는 건설공사 </t>
    <phoneticPr fontId="137" type="noConversion"/>
  </si>
  <si>
    <t xml:space="preserve"> * 공사기간 1개월(30일) 이상인 모든 건설공사
 ※ 사회보험의 보험료 적용기준
    (국토부 고시 제2021-905호, 2021.7.1.) </t>
    <phoneticPr fontId="137" type="noConversion"/>
  </si>
  <si>
    <t xml:space="preserve">    (주택건설업자,건설업자,전기공사업자,정보통신공사업자,소방시설업자,국가유산수리업자)</t>
    <phoneticPr fontId="137" type="noConversion"/>
  </si>
  <si>
    <r>
      <t xml:space="preserve"> - </t>
    </r>
    <r>
      <rPr>
        <b/>
        <sz val="10"/>
        <color theme="1"/>
        <rFont val="맑은 고딕"/>
        <family val="3"/>
        <charset val="129"/>
        <scheme val="minor"/>
      </rPr>
      <t>[특수건설]</t>
    </r>
    <r>
      <rPr>
        <sz val="10"/>
        <color theme="1"/>
        <rFont val="맑은 고딕"/>
        <family val="3"/>
        <charset val="129"/>
        <scheme val="minor"/>
      </rPr>
      <t xml:space="preserve"> 「건설산업기본법 시행령」(별표1) 제1호 '마'목로서 시행규칙(별표3)에서 구분한 조경공사 / </t>
    </r>
    <phoneticPr fontId="137" type="noConversion"/>
  </si>
  <si>
    <t xml:space="preserve"> * 총공사금액[(도급금액+관급금액)에서 부가세 제외] 2천만원 미만의 건설공사를 건설업자가 아닌 자가 시공 시 미적용</t>
    <phoneticPr fontId="137" type="noConversion"/>
  </si>
  <si>
    <t>500억 이상</t>
    <phoneticPr fontId="137" type="noConversion"/>
  </si>
  <si>
    <t>[306만원+(직공비-500억원)x0.0040%]x공기(년)</t>
    <phoneticPr fontId="137" type="noConversion"/>
  </si>
  <si>
    <t xml:space="preserve"> 아래 각목에 따른 건설공사 중 다른 공사와 분리하여 발주되었고 시간적·장소적으로도 독립하여 행하는 공사</t>
    <phoneticPr fontId="137" type="noConversion"/>
  </si>
  <si>
    <t xml:space="preserve"> ※ 등급기준: 조달청 등급별 유자격자 명부 등록 및 운용기준(조달청 공고 제2023-235호, 2023.7.6.)</t>
    <phoneticPr fontId="137" type="noConversion"/>
  </si>
  <si>
    <t xml:space="preserve"> ※ 사회보험의 보험료 적용기준 (국토부 고시 제2021-905호, 2021.7.1.) </t>
    <phoneticPr fontId="137" type="noConversion"/>
  </si>
  <si>
    <t xml:space="preserve">      · 「전기공사업법」, 「정보통신공사업법」, 「소방공사업법」, 「문화재수리공사업법」에 의한 공사</t>
    <phoneticPr fontId="137" type="noConversion"/>
  </si>
  <si>
    <t>[퇴직공제부금비]</t>
    <phoneticPr fontId="137" type="noConversion"/>
  </si>
  <si>
    <t>[환경보전비]</t>
    <phoneticPr fontId="137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</si>
  <si>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돋움"/>
        <family val="3"/>
        <charset val="129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37" type="noConversion"/>
  </si>
  <si>
    <t xml:space="preserve"> 비고 1 건축물과 관련하여 공사가 수행된다 하더라도 독립하여 행하는 공사가 토목공사, 중건설공사가 명백한 경우 해당 공사 종류로 분류</t>
    <phoneticPr fontId="137" type="noConversion"/>
  </si>
  <si>
    <t xml:space="preserve">       2 건축공사, 토목공사 및 중건설공사와 함께 부대하여 현장 내에서 이루어지는 공사는 개별 법령에 따라 수행되는 공사를 포함</t>
    <phoneticPr fontId="137" type="noConversion"/>
  </si>
  <si>
    <t>(직노) x 2.3</t>
  </si>
  <si>
    <t>적용제외
※ 단 국가유산수리 표준품셈
제1장 적용기준 1-27에 의거 계상가능</t>
    <phoneticPr fontId="137" type="noConversion"/>
  </si>
  <si>
    <t xml:space="preserve">  - (시행령 제42조 제1항) 추정가격 300억 이상인 공사의 계약</t>
    <phoneticPr fontId="137" type="noConversion"/>
  </si>
  <si>
    <t xml:space="preserve"> * 추정금액이 1억 이상인 건설공사</t>
    <phoneticPr fontId="137" type="noConversion"/>
  </si>
  <si>
    <t xml:space="preserve">  - (시행령 제6장) 대형공사계약(대안입찰, 일괄입찰), 특정공사의 계약</t>
    <phoneticPr fontId="137" type="noConversion"/>
  </si>
  <si>
    <t xml:space="preserve"> ※ 국토부 고시 제2015-610호(2015.8.20.) 요율 적용 </t>
    <phoneticPr fontId="137" type="noConversion"/>
  </si>
  <si>
    <t xml:space="preserve">  □ 전기∙통신∙소방∙전문 및 기타공사의 경우 일반관리비요율을 제외한 각종 요율은 건축, 토목 등 관련 공사업종에 따라 적용</t>
    <phoneticPr fontId="137" type="noConversion"/>
  </si>
  <si>
    <t xml:space="preserve">  - (시행령 제9장) 기술제안 입찰에 의한 계약</t>
    <phoneticPr fontId="137" type="noConversion"/>
  </si>
  <si>
    <t xml:space="preserve">     (단. 공사규모 및 기간은 해당공종&lt;전기∙통신∙소방∙전문 및 기타공사&gt;을 기준으로 함)</t>
  </si>
  <si>
    <t>위 적용기준은 조달청 발주공사에 적용하는 기준이므로 참고자료로 활용하시기 바랍니다.</t>
    <phoneticPr fontId="137" type="noConversion"/>
  </si>
  <si>
    <t>50억 미만</t>
    <phoneticPr fontId="7" type="noConversion"/>
  </si>
  <si>
    <t>설계도</t>
    <phoneticPr fontId="16" type="noConversion"/>
  </si>
  <si>
    <t>제주특별자치도 세계유산본부</t>
  </si>
  <si>
    <t>필 지 별 내 역 서</t>
    <phoneticPr fontId="137" type="noConversion"/>
  </si>
  <si>
    <t>※ 적용시기 : 2026. 04. 13.  입찰공고분부터</t>
    <phoneticPr fontId="137" type="noConversion"/>
  </si>
  <si>
    <r>
      <t>2026년 국가유산수리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37" type="noConversion"/>
  </si>
  <si>
    <t>(직노) x 3.595</t>
    <phoneticPr fontId="137" type="noConversion"/>
  </si>
  <si>
    <t>(건강보험료) x 13.14</t>
    <phoneticPr fontId="137" type="noConversion"/>
  </si>
  <si>
    <t>(직노) x 4.75</t>
    <phoneticPr fontId="137" type="noConversion"/>
  </si>
  <si>
    <t>[법정부담금]</t>
    <phoneticPr fontId="137" type="noConversion"/>
  </si>
  <si>
    <t>[석면분담금]</t>
    <phoneticPr fontId="137" type="noConversion"/>
  </si>
  <si>
    <t>[임금채권부담금]</t>
    <phoneticPr fontId="137" type="noConversion"/>
  </si>
  <si>
    <t>(노) x 0.006</t>
    <phoneticPr fontId="137" type="noConversion"/>
  </si>
  <si>
    <t>(노) x 0.09</t>
    <phoneticPr fontId="137" type="noConversion"/>
  </si>
  <si>
    <t xml:space="preserve"> ※ 건설업 산업안전보건관리비 계상 및 사용기준 (고용노동부 고시 제2025-11호, 2025.2.12.)</t>
    <phoneticPr fontId="137" type="noConversion"/>
  </si>
  <si>
    <t xml:space="preserve"> * 모든 건설공사 적용. </t>
    <phoneticPr fontId="137" type="noConversion"/>
  </si>
  <si>
    <t xml:space="preserve">   환경부 고시 제2025-25호(2025. 12. 22.), 2026년도 석면피해구제분담금률</t>
    <phoneticPr fontId="137" type="noConversion"/>
  </si>
  <si>
    <t xml:space="preserve">   노동부 고시 제2025-100호(2025.12.31.), 임금채권보장법 사업주 부담금비율 고시</t>
    <phoneticPr fontId="137" type="noConversion"/>
  </si>
  <si>
    <t>제비율 요율 적용</t>
    <phoneticPr fontId="7" type="noConversion"/>
  </si>
  <si>
    <t>직접공사비</t>
    <phoneticPr fontId="7" type="noConversion"/>
  </si>
  <si>
    <t>당초 총공사비</t>
    <phoneticPr fontId="7" type="noConversion"/>
  </si>
  <si>
    <t>금액차액</t>
    <phoneticPr fontId="7" type="noConversion"/>
  </si>
  <si>
    <t>담당자</t>
    <phoneticPr fontId="7" type="noConversion"/>
  </si>
  <si>
    <t>2026년도  09월   일</t>
    <phoneticPr fontId="7" type="noConversion"/>
  </si>
  <si>
    <t>2026. 09</t>
    <phoneticPr fontId="9" type="noConversion"/>
  </si>
  <si>
    <t>2026 하반기</t>
    <phoneticPr fontId="7" type="noConversion"/>
  </si>
  <si>
    <t>2026. 09. 01 노임단가(제주)</t>
    <phoneticPr fontId="7" type="noConversion"/>
  </si>
  <si>
    <t>2026. 09. 01 노임단가(제주)</t>
    <phoneticPr fontId="7" type="noConversion"/>
  </si>
  <si>
    <t>물가자료 (2026. 09)</t>
    <phoneticPr fontId="7" type="noConversion"/>
  </si>
  <si>
    <t>물가정보 (2026. 09)</t>
    <phoneticPr fontId="7" type="noConversion"/>
  </si>
  <si>
    <t>거래가격 (2026. 09)</t>
    <phoneticPr fontId="7" type="noConversion"/>
  </si>
  <si>
    <t>명승선작지왓</t>
  </si>
  <si>
    <t>서호동</t>
  </si>
  <si>
    <t>영남동</t>
  </si>
  <si>
    <t>명승선작지왓</t>
    <phoneticPr fontId="137" type="noConversion"/>
  </si>
  <si>
    <t xml:space="preserve">                             공정
구분</t>
    <phoneticPr fontId="7" type="noConversion"/>
  </si>
  <si>
    <t xml:space="preserve">   천원미만 절사</t>
    <phoneticPr fontId="7" type="noConversion"/>
  </si>
  <si>
    <t>제주특별자치도 서귀포시 서호동 산1-1 외 1필지</t>
    <phoneticPr fontId="7" type="noConversion"/>
  </si>
  <si>
    <t>합계</t>
    <phoneticPr fontId="7" type="noConversion"/>
  </si>
  <si>
    <t>1억 이상 - 5억 미만(직접공사비)</t>
  </si>
  <si>
    <t>1억 이상 - 5억 미만(직접공사비)</t>
    <phoneticPr fontId="7" type="noConversion"/>
  </si>
  <si>
    <t>* 공사기간(적정 공사기간 확보를 위한 가이드라인, 2026, 국토교통부) = 준비기간(5) + 비작업일수(22) + 작업일수(28) + 정리기간(5) = 약 60일간(특별시방서 참고)</t>
    <phoneticPr fontId="7" type="noConversion"/>
  </si>
  <si>
    <t>2026년 한라산 종다양성 회복을 위한 조릿대 제어사업(명승선작지왓-다년차)</t>
    <phoneticPr fontId="9" type="noConversion"/>
  </si>
  <si>
    <t>2026년 한라산 종다양성 회복을 위한 조릿대 제어사업(명승선작지왓-다년차)</t>
    <phoneticPr fontId="7" type="noConversion"/>
  </si>
  <si>
    <t>다년차</t>
    <phoneticPr fontId="7" type="noConversion"/>
  </si>
  <si>
    <t>B구역</t>
    <phoneticPr fontId="7" type="noConversion"/>
  </si>
  <si>
    <t>5억 미만</t>
    <phoneticPr fontId="7" type="noConversion"/>
  </si>
  <si>
    <t>C구역</t>
    <phoneticPr fontId="7" type="noConversion"/>
  </si>
  <si>
    <t>D구역</t>
    <phoneticPr fontId="7" type="noConversion"/>
  </si>
  <si>
    <t>대상지면적(㎡)</t>
    <phoneticPr fontId="137" type="noConversion"/>
  </si>
  <si>
    <t>사업면적(ha)
[제주조릿대 벌채]</t>
    <phoneticPr fontId="137" type="noConversion"/>
  </si>
  <si>
    <t>※대상지 면적 5.82ha 중 관목류가 점유하고 있는 0.11ha는 제외하여 벌채면적 산정</t>
    <phoneticPr fontId="6" type="noConversion"/>
  </si>
  <si>
    <t>※ 명승선작지왓(다년차) 대상지면적 5.82ha</t>
    <phoneticPr fontId="7" type="noConversion"/>
  </si>
  <si>
    <t>제외면적(㎡)
[입목 및 관목지]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</si>
</sst>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_-* #,##0.0_-;\-* #,##0.0_-;_-* &quot;-&quot;_-;_-@_-"/>
    <numFmt numFmtId="179" formatCode="_-* #,##0.00_-;\-* #,##0.00_-;_-* &quot;-&quot;_-;_-@_-"/>
    <numFmt numFmtId="180" formatCode="_(&quot;$&quot;* #,##0.00_);_(&quot;$&quot;* \(#,##0.00\);_(&quot;$&quot;* &quot;-&quot;??_);_(@_)"/>
    <numFmt numFmtId="181" formatCode="0_ "/>
    <numFmt numFmtId="182" formatCode="0.0_ "/>
    <numFmt numFmtId="183" formatCode="#,##0_);[Red]\(#,##0\)"/>
    <numFmt numFmtId="184" formatCode="#,##0.0_);[Red]\(#,##0.0\)"/>
    <numFmt numFmtId="185" formatCode="0.000"/>
    <numFmt numFmtId="186" formatCode="#."/>
    <numFmt numFmtId="187" formatCode="#,##0&quot; 원&quot;"/>
    <numFmt numFmtId="188" formatCode="#,##0&quot; &quot;;[Red]&quot;△&quot;#,##0&quot; &quot;"/>
    <numFmt numFmtId="189" formatCode="* #,##0&quot; &quot;;[Red]* &quot;△&quot;#,##0&quot; &quot;;* @"/>
    <numFmt numFmtId="190" formatCode="#,##0.####;[Red]&quot;△&quot;#,##0.####"/>
    <numFmt numFmtId="191" formatCode="#,##0.00##;[Red]&quot;△&quot;#,##0.00##"/>
    <numFmt numFmtId="192" formatCode="0.00_)"/>
    <numFmt numFmtId="193" formatCode="yy&quot;₩&quot;/mm&quot;₩&quot;/dd"/>
    <numFmt numFmtId="194" formatCode="_(* #,##0.0_);_(* \(#,##0.0\);_(* &quot;-&quot;??_);_(@_)"/>
    <numFmt numFmtId="195" formatCode="0.0"/>
    <numFmt numFmtId="196" formatCode="#,##0_ "/>
    <numFmt numFmtId="197" formatCode="_-* #,##0.0_-;\-* #,##0.0_-;_-* &quot;-&quot;??_-;_-@_-"/>
    <numFmt numFmtId="198" formatCode="0.0%"/>
    <numFmt numFmtId="199" formatCode="_-* #,##0_-;\-* #,##0_-;_-* &quot;-&quot;??_-;_-@_-"/>
    <numFmt numFmtId="200" formatCode="mm&quot;월&quot;\ dd&quot;일&quot;"/>
    <numFmt numFmtId="201" formatCode="#,##0;&quot;-&quot;#,##0"/>
    <numFmt numFmtId="202" formatCode="0_);\(0\)"/>
    <numFmt numFmtId="203" formatCode="_(&quot;RM&quot;* #,##0.00_);_(&quot;RM&quot;* \(#,##0.00\);_(&quot;RM&quot;* &quot;-&quot;??_);_(@_)"/>
    <numFmt numFmtId="204" formatCode="&quot;US$&quot;#,##0_);\(&quot;US$&quot;#,##0\)"/>
    <numFmt numFmtId="205" formatCode="&quot;US$&quot;#,##0_);[Red]\(&quot;US$&quot;#,##0\)"/>
    <numFmt numFmtId="206" formatCode="&quot;₩&quot;#,##0;[Red]&quot;₩&quot;&quot;₩&quot;\-#,##0"/>
    <numFmt numFmtId="20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1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1" formatCode="_ * #,##0.0000_ ;_ * &quot;₩&quot;\!\-#,##0.0000_ ;_ * &quot;-&quot;_ ;_ @_ "/>
    <numFmt numFmtId="212" formatCode="_-[$€-2]* #,##0.00_-;&quot;₩&quot;\!\-[$€-2]* #,##0.00_-;_-[$€-2]* &quot;-&quot;??_-"/>
    <numFmt numFmtId="213" formatCode="#,##0.0000000_);\(#,##0.0000000\)"/>
    <numFmt numFmtId="214" formatCode="_(&quot;$&quot;* #,##0_);_(&quot;$&quot;* \(#,##0\);_(&quot;$&quot;* &quot;-&quot;_);_(@_)"/>
    <numFmt numFmtId="215" formatCode="0.0_);[Red]\(0.0\)"/>
    <numFmt numFmtId="216" formatCode="\(##,#00"/>
    <numFmt numFmtId="217" formatCode="0.00000000"/>
    <numFmt numFmtId="218" formatCode="mmm\.yy"/>
    <numFmt numFmtId="219" formatCode="#,##0&quot;칸&quot;"/>
    <numFmt numFmtId="220" formatCode="&quot;  &quot;@"/>
    <numFmt numFmtId="221" formatCode="&quot;*&quot;#,##0\ &quot;일 (월)&quot;\ \ "/>
    <numFmt numFmtId="222" formatCode="&quot;?#,##0.00;\-&quot;&quot;?&quot;#,##0.00"/>
    <numFmt numFmtId="223" formatCode="\(#,##0.000\)"/>
    <numFmt numFmtId="224" formatCode="0.0000_);[Red]\(0.0000\)"/>
    <numFmt numFmtId="225" formatCode="_ &quot;₩&quot;* #,##0_ ;_ &quot;₩&quot;* \-#,##0_ ;_ &quot;₩&quot;* &quot;-&quot;_ ;_ @_ "/>
    <numFmt numFmtId="226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27" formatCode="_ &quot;₩&quot;* #,##0.00_ ;_ &quot;₩&quot;* \-#,##0.00_ ;_ &quot;₩&quot;* &quot;-&quot;??_ ;_ @_ "/>
    <numFmt numFmtId="228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29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30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31" formatCode="&quot;₩&quot;#,##0;&quot;₩&quot;&quot;₩&quot;&quot;₩&quot;&quot;₩&quot;&quot;₩&quot;&quot;₩&quot;&quot;₩&quot;&quot;₩&quot;&quot;₩&quot;\-#,##0"/>
    <numFmt numFmtId="232" formatCode="#,##0.000\ &quot;㎏ &quot;"/>
    <numFmt numFmtId="233" formatCode="#,##0.000\ &quot;m  &quot;"/>
    <numFmt numFmtId="234" formatCode="#,##0.000\ &quot;㎡ &quot;"/>
    <numFmt numFmtId="235" formatCode="#,##0.000\ &quot;㎥ &quot;"/>
    <numFmt numFmtId="236" formatCode="General_)"/>
    <numFmt numFmtId="237" formatCode="0.0_)"/>
    <numFmt numFmtId="238" formatCode="0_);[Red]\(0\)"/>
    <numFmt numFmtId="239" formatCode="?/?#"/>
    <numFmt numFmtId="240" formatCode="0.00_);[Red]\(0.00\)"/>
    <numFmt numFmtId="241" formatCode="&quot;제&quot;\ #\ &quot;호표&quot;"/>
    <numFmt numFmtId="242" formatCode="&quot;제&quot;#&quot;호표&quot;"/>
    <numFmt numFmtId="243" formatCode="_-* #,##0.000_-;\-* #,##0.000_-;_-* &quot;-&quot;_-;_-@_-"/>
    <numFmt numFmtId="244" formatCode="&quot;할증&quot;#&quot;%&quot;"/>
    <numFmt numFmtId="245" formatCode="\(&quot;₩&quot;#,##0\)"/>
    <numFmt numFmtId="246" formatCode="0.00&quot;ha&quot;"/>
    <numFmt numFmtId="247" formatCode="#&quot;필지&quot;"/>
    <numFmt numFmtId="248" formatCode="&quot;(&quot;#,###&quot;)&quot;"/>
  </numFmts>
  <fonts count="16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굴림"/>
      <family val="3"/>
      <charset val="129"/>
    </font>
    <font>
      <sz val="12"/>
      <color indexed="24"/>
      <name val="Helv"/>
      <family val="2"/>
    </font>
    <font>
      <sz val="10"/>
      <name val="Arial"/>
      <family val="2"/>
    </font>
    <font>
      <sz val="12"/>
      <name val="뼻뮝"/>
      <family val="3"/>
      <charset val="129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6"/>
      <name val="굴림"/>
      <family val="3"/>
      <charset val="129"/>
    </font>
    <font>
      <sz val="8"/>
      <name val="바탕"/>
      <family val="1"/>
      <charset val="129"/>
    </font>
    <font>
      <sz val="10"/>
      <name val="새굴림"/>
      <family val="1"/>
      <charset val="129"/>
    </font>
    <font>
      <sz val="10"/>
      <name val="MS Sans Serif"/>
      <family val="2"/>
    </font>
    <font>
      <sz val="10"/>
      <name val="명조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10"/>
      <name val="Courier New"/>
      <family val="3"/>
    </font>
    <font>
      <sz val="10"/>
      <name val="바탕체"/>
      <family val="1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굴림체"/>
      <family val="3"/>
      <charset val="129"/>
    </font>
    <font>
      <b/>
      <sz val="14"/>
      <color indexed="12"/>
      <name val="새굴림"/>
      <family val="1"/>
      <charset val="129"/>
    </font>
    <font>
      <sz val="10"/>
      <name val="돋움"/>
      <family val="3"/>
      <charset val="129"/>
    </font>
    <font>
      <u/>
      <sz val="10"/>
      <color indexed="12"/>
      <name val="MS Sans Serif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돋움체"/>
      <family val="3"/>
      <charset val="129"/>
    </font>
    <font>
      <sz val="10"/>
      <color indexed="19"/>
      <name val="돋움체"/>
      <family val="3"/>
      <charset val="129"/>
    </font>
    <font>
      <sz val="10"/>
      <name val="Times New Roman"/>
      <family val="1"/>
    </font>
    <font>
      <sz val="12"/>
      <name val="Times New Roman"/>
      <family val="1"/>
    </font>
    <font>
      <sz val="12"/>
      <name val="돋움"/>
      <family val="3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4"/>
      <name val="뼥?ⓒ"/>
      <family val="3"/>
      <charset val="129"/>
    </font>
    <font>
      <sz val="10"/>
      <name val="바탕"/>
      <family val="1"/>
      <charset val="129"/>
    </font>
    <font>
      <b/>
      <sz val="18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2"/>
      <name val="돋움체"/>
      <family val="3"/>
      <charset val="129"/>
    </font>
    <font>
      <b/>
      <sz val="12"/>
      <color indexed="8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Arial"/>
      <family val="2"/>
    </font>
    <font>
      <sz val="11"/>
      <name val="±¼¸²A¼"/>
      <family val="3"/>
      <charset val="129"/>
    </font>
    <font>
      <sz val="10"/>
      <name val="±¼¸²Ã¼"/>
      <family val="3"/>
      <charset val="129"/>
    </font>
    <font>
      <sz val="12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10"/>
      <name val="Univers (WN)"/>
      <family val="2"/>
    </font>
    <font>
      <sz val="11"/>
      <name val="굴림"/>
      <family val="3"/>
      <charset val="129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9"/>
      <name val="바탕체"/>
      <family val="1"/>
      <charset val="129"/>
    </font>
    <font>
      <sz val="14"/>
      <name val="ＭＳ 明朝"/>
      <family val="3"/>
      <charset val="128"/>
    </font>
    <font>
      <sz val="12"/>
      <name val="¹UAAA¼"/>
      <family val="1"/>
    </font>
    <font>
      <sz val="8"/>
      <color indexed="8"/>
      <name val="Gulim"/>
      <family val="3"/>
    </font>
    <font>
      <u/>
      <sz val="8.25"/>
      <color indexed="36"/>
      <name val="돋움"/>
      <family val="3"/>
      <charset val="129"/>
    </font>
    <font>
      <sz val="9"/>
      <name val="MS Sans Serif"/>
      <family val="2"/>
    </font>
    <font>
      <sz val="8"/>
      <name val="돋움체"/>
      <family val="3"/>
      <charset val="129"/>
    </font>
    <font>
      <sz val="11"/>
      <name val="Dotum"/>
      <family val="3"/>
      <charset val="129"/>
    </font>
    <font>
      <sz val="12"/>
      <name val="¹UAAA¼"/>
      <family val="1"/>
      <charset val="129"/>
    </font>
    <font>
      <sz val="9"/>
      <color indexed="10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b/>
      <sz val="20"/>
      <name val="맑은 고딕"/>
      <family val="3"/>
      <charset val="129"/>
    </font>
    <font>
      <b/>
      <sz val="26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10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2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6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 val="double"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b/>
      <sz val="14"/>
      <name val="굴림"/>
      <family val="3"/>
      <charset val="129"/>
    </font>
    <font>
      <b/>
      <sz val="11"/>
      <name val="굴림"/>
      <family val="3"/>
      <charset val="129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0" tint="-0.249977111117893"/>
      <name val="맑은 고딕"/>
      <family val="3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sz val="8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2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맑은 고딕"/>
      <family val="2"/>
      <charset val="129"/>
    </font>
    <font>
      <b/>
      <sz val="2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9"/>
      <name val="맑은 고딕"/>
      <family val="3"/>
      <charset val="129"/>
    </font>
    <font>
      <sz val="9.5"/>
      <name val="맑은 고딕"/>
      <family val="3"/>
      <charset val="129"/>
    </font>
    <font>
      <sz val="10"/>
      <name val="굴림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DE1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</fills>
  <borders count="1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3217">
    <xf numFmtId="0" fontId="0" fillId="0" borderId="0"/>
    <xf numFmtId="213" fontId="5" fillId="0" borderId="0" applyFill="0" applyBorder="0" applyProtection="0"/>
    <xf numFmtId="3" fontId="48" fillId="0" borderId="1"/>
    <xf numFmtId="24" fontId="18" fillId="0" borderId="0" applyFont="0" applyFill="0" applyBorder="0" applyAlignment="0" applyProtection="0"/>
    <xf numFmtId="215" fontId="5" fillId="0" borderId="0" applyNumberFormat="0" applyFont="0" applyFill="0" applyBorder="0" applyAlignment="0" applyProtection="0"/>
    <xf numFmtId="216" fontId="8" fillId="0" borderId="0" applyNumberFormat="0" applyFont="0" applyFill="0" applyBorder="0" applyAlignment="0" applyProtection="0"/>
    <xf numFmtId="215" fontId="5" fillId="0" borderId="0" applyNumberFormat="0" applyFont="0" applyFill="0" applyBorder="0" applyAlignment="0" applyProtection="0"/>
    <xf numFmtId="216" fontId="8" fillId="0" borderId="0" applyNumberFormat="0" applyFont="0" applyFill="0" applyBorder="0" applyAlignment="0" applyProtection="0"/>
    <xf numFmtId="195" fontId="5" fillId="0" borderId="0" applyFont="0" applyFill="0" applyBorder="0" applyAlignment="0" applyProtection="0">
      <alignment vertical="center"/>
    </xf>
    <xf numFmtId="40" fontId="8" fillId="0" borderId="2"/>
    <xf numFmtId="38" fontId="8" fillId="0" borderId="3">
      <alignment horizontal="right"/>
    </xf>
    <xf numFmtId="217" fontId="49" fillId="0" borderId="0" applyNumberFormat="0">
      <alignment horizontal="center" vertical="center"/>
      <protection locked="0" hidden="1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" fillId="0" borderId="0"/>
    <xf numFmtId="0" fontId="8" fillId="0" borderId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0" fillId="0" borderId="0"/>
    <xf numFmtId="0" fontId="11" fillId="0" borderId="0"/>
    <xf numFmtId="0" fontId="18" fillId="0" borderId="0"/>
    <xf numFmtId="0" fontId="18" fillId="0" borderId="0"/>
    <xf numFmtId="0" fontId="11" fillId="0" borderId="0"/>
    <xf numFmtId="0" fontId="50" fillId="0" borderId="0"/>
    <xf numFmtId="0" fontId="30" fillId="0" borderId="0" applyFont="0" applyFill="0" applyBorder="0" applyAlignment="0" applyProtection="0"/>
    <xf numFmtId="0" fontId="5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50" fillId="0" borderId="0"/>
    <xf numFmtId="0" fontId="11" fillId="0" borderId="0"/>
    <xf numFmtId="0" fontId="18" fillId="0" borderId="0"/>
    <xf numFmtId="0" fontId="18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88" fillId="0" borderId="0"/>
    <xf numFmtId="0" fontId="11" fillId="0" borderId="0"/>
    <xf numFmtId="0" fontId="11" fillId="0" borderId="0"/>
    <xf numFmtId="0" fontId="11" fillId="0" borderId="0"/>
    <xf numFmtId="0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0" fontId="5" fillId="0" borderId="0"/>
    <xf numFmtId="0" fontId="18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0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88" fillId="0" borderId="0"/>
    <xf numFmtId="0" fontId="5" fillId="0" borderId="0"/>
    <xf numFmtId="0" fontId="11" fillId="0" borderId="0"/>
    <xf numFmtId="0" fontId="5" fillId="0" borderId="0"/>
    <xf numFmtId="0" fontId="11" fillId="0" borderId="0"/>
    <xf numFmtId="0" fontId="18" fillId="0" borderId="0"/>
    <xf numFmtId="0" fontId="5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30" fillId="0" borderId="0" applyFont="0" applyFill="0" applyBorder="0" applyAlignment="0" applyProtection="0"/>
    <xf numFmtId="0" fontId="11" fillId="0" borderId="0"/>
    <xf numFmtId="0" fontId="18" fillId="0" borderId="0"/>
    <xf numFmtId="0" fontId="50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8" fillId="0" borderId="0"/>
    <xf numFmtId="0" fontId="11" fillId="0" borderId="0"/>
    <xf numFmtId="0" fontId="18" fillId="0" borderId="0"/>
    <xf numFmtId="0" fontId="11" fillId="0" borderId="0"/>
    <xf numFmtId="0" fontId="18" fillId="0" borderId="0"/>
    <xf numFmtId="0" fontId="11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0" fontId="11" fillId="0" borderId="0"/>
    <xf numFmtId="0" fontId="11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 applyFont="0" applyFill="0" applyBorder="0" applyAlignment="0" applyProtection="0"/>
    <xf numFmtId="0" fontId="5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1" fillId="0" borderId="0"/>
    <xf numFmtId="200" fontId="5" fillId="0" borderId="0" applyFont="0" applyFill="0" applyBorder="0" applyProtection="0">
      <alignment vertical="center"/>
    </xf>
    <xf numFmtId="197" fontId="5" fillId="0" borderId="0">
      <alignment vertical="center"/>
    </xf>
    <xf numFmtId="199" fontId="5" fillId="0" borderId="0" applyFont="0" applyFill="0" applyBorder="0" applyAlignment="0" applyProtection="0">
      <alignment vertical="center"/>
    </xf>
    <xf numFmtId="176" fontId="29" fillId="0" borderId="1">
      <alignment vertical="center"/>
    </xf>
    <xf numFmtId="3" fontId="48" fillId="0" borderId="1"/>
    <xf numFmtId="3" fontId="48" fillId="0" borderId="1"/>
    <xf numFmtId="176" fontId="29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29" fillId="0" borderId="1">
      <alignment vertical="center"/>
    </xf>
    <xf numFmtId="176" fontId="29" fillId="0" borderId="1">
      <alignment vertical="center"/>
    </xf>
    <xf numFmtId="176" fontId="29" fillId="0" borderId="1">
      <alignment vertical="center"/>
    </xf>
    <xf numFmtId="176" fontId="5" fillId="0" borderId="1">
      <alignment vertical="center"/>
    </xf>
    <xf numFmtId="176" fontId="11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176" fontId="5" fillId="0" borderId="1">
      <alignment vertical="center"/>
    </xf>
    <xf numFmtId="201" fontId="8" fillId="0" borderId="0">
      <alignment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3" fontId="27" fillId="0" borderId="4">
      <alignment horizontal="right" vertical="center"/>
    </xf>
    <xf numFmtId="0" fontId="41" fillId="0" borderId="0"/>
    <xf numFmtId="0" fontId="47" fillId="0" borderId="0"/>
    <xf numFmtId="0" fontId="47" fillId="0" borderId="0"/>
    <xf numFmtId="0" fontId="41" fillId="0" borderId="0">
      <alignment horizontal="center" vertical="center"/>
    </xf>
    <xf numFmtId="0" fontId="5" fillId="0" borderId="0"/>
    <xf numFmtId="0" fontId="38" fillId="2" borderId="5">
      <alignment horizontal="left" vertical="center" wrapText="1" indent="1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2" fontId="27" fillId="0" borderId="4">
      <alignment horizontal="right" vertical="center"/>
    </xf>
    <xf numFmtId="176" fontId="8" fillId="0" borderId="6" applyBorder="0"/>
    <xf numFmtId="9" fontId="8" fillId="0" borderId="0">
      <protection locked="0"/>
    </xf>
    <xf numFmtId="0" fontId="71" fillId="0" borderId="0"/>
    <xf numFmtId="0" fontId="85" fillId="0" borderId="7">
      <alignment horizontal="center" vertical="center"/>
    </xf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76" fontId="41" fillId="0" borderId="8">
      <alignment horizontal="center" vertical="center"/>
    </xf>
    <xf numFmtId="0" fontId="36" fillId="0" borderId="0">
      <protection locked="0"/>
    </xf>
    <xf numFmtId="225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226" fontId="1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" fillId="0" borderId="0">
      <protection locked="0"/>
    </xf>
    <xf numFmtId="227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228" fontId="1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8" fillId="0" borderId="0"/>
    <xf numFmtId="0" fontId="87" fillId="0" borderId="0"/>
    <xf numFmtId="0" fontId="93" fillId="0" borderId="0"/>
    <xf numFmtId="0" fontId="93" fillId="0" borderId="0"/>
    <xf numFmtId="0" fontId="93" fillId="0" borderId="0"/>
    <xf numFmtId="227" fontId="68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229" fontId="11" fillId="0" borderId="0" applyFont="0" applyFill="0" applyBorder="0" applyAlignment="0" applyProtection="0"/>
    <xf numFmtId="0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230" fontId="11" fillId="0" borderId="0" applyFont="0" applyFill="0" applyBorder="0" applyAlignment="0" applyProtection="0"/>
    <xf numFmtId="0" fontId="33" fillId="0" borderId="0" applyFont="0" applyFill="0" applyBorder="0" applyAlignment="0" applyProtection="0"/>
    <xf numFmtId="58" fontId="5" fillId="0" borderId="0" applyFont="0" applyFill="0" applyBorder="0" applyAlignment="0" applyProtection="0"/>
    <xf numFmtId="0" fontId="69" fillId="0" borderId="0"/>
    <xf numFmtId="0" fontId="70" fillId="0" borderId="0"/>
    <xf numFmtId="0" fontId="32" fillId="0" borderId="0"/>
    <xf numFmtId="0" fontId="33" fillId="0" borderId="0"/>
    <xf numFmtId="0" fontId="69" fillId="0" borderId="0"/>
    <xf numFmtId="0" fontId="69" fillId="0" borderId="0"/>
    <xf numFmtId="0" fontId="71" fillId="0" borderId="0"/>
    <xf numFmtId="0" fontId="72" fillId="0" borderId="0"/>
    <xf numFmtId="0" fontId="32" fillId="0" borderId="0"/>
    <xf numFmtId="0" fontId="33" fillId="0" borderId="0"/>
    <xf numFmtId="0" fontId="32" fillId="0" borderId="0"/>
    <xf numFmtId="0" fontId="33" fillId="0" borderId="0"/>
    <xf numFmtId="0" fontId="73" fillId="0" borderId="0"/>
    <xf numFmtId="0" fontId="74" fillId="0" borderId="0"/>
    <xf numFmtId="0" fontId="5" fillId="0" borderId="0" applyFill="0" applyBorder="0" applyAlignment="0"/>
    <xf numFmtId="0" fontId="20" fillId="0" borderId="0"/>
    <xf numFmtId="186" fontId="13" fillId="0" borderId="0">
      <protection locked="0"/>
    </xf>
    <xf numFmtId="0" fontId="18" fillId="0" borderId="0" applyFont="0" applyFill="0" applyBorder="0" applyAlignment="0" applyProtection="0"/>
    <xf numFmtId="194" fontId="5" fillId="0" borderId="0"/>
    <xf numFmtId="177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0" fontId="75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13" fillId="0" borderId="0">
      <protection locked="0"/>
    </xf>
    <xf numFmtId="0" fontId="18" fillId="0" borderId="0" applyFont="0" applyFill="0" applyBorder="0" applyAlignment="0" applyProtection="0"/>
    <xf numFmtId="180" fontId="11" fillId="0" borderId="0" applyFont="0" applyFill="0" applyBorder="0" applyAlignment="0" applyProtection="0"/>
    <xf numFmtId="231" fontId="41" fillId="0" borderId="0">
      <protection locked="0"/>
    </xf>
    <xf numFmtId="187" fontId="8" fillId="0" borderId="0"/>
    <xf numFmtId="186" fontId="13" fillId="0" borderId="0">
      <protection locked="0"/>
    </xf>
    <xf numFmtId="37" fontId="28" fillId="0" borderId="1">
      <alignment horizontal="center" vertical="distributed"/>
    </xf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93" fontId="5" fillId="0" borderId="0"/>
    <xf numFmtId="0" fontId="76" fillId="0" borderId="0" applyNumberFormat="0" applyAlignment="0">
      <alignment horizontal="left"/>
    </xf>
    <xf numFmtId="212" fontId="31" fillId="0" borderId="0" applyFont="0" applyFill="0" applyBorder="0" applyAlignment="0" applyProtection="0"/>
    <xf numFmtId="0" fontId="40" fillId="0" borderId="0">
      <protection locked="0"/>
    </xf>
    <xf numFmtId="0" fontId="40" fillId="0" borderId="0">
      <protection locked="0"/>
    </xf>
    <xf numFmtId="0" fontId="77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77" fillId="0" borderId="0">
      <protection locked="0"/>
    </xf>
    <xf numFmtId="186" fontId="13" fillId="0" borderId="0">
      <protection locked="0"/>
    </xf>
    <xf numFmtId="38" fontId="21" fillId="3" borderId="0" applyNumberFormat="0" applyBorder="0" applyAlignment="0" applyProtection="0"/>
    <xf numFmtId="3" fontId="28" fillId="0" borderId="9">
      <alignment horizontal="right" vertical="center"/>
    </xf>
    <xf numFmtId="4" fontId="28" fillId="0" borderId="9">
      <alignment horizontal="right" vertical="center"/>
    </xf>
    <xf numFmtId="0" fontId="22" fillId="0" borderId="0">
      <alignment horizontal="left"/>
    </xf>
    <xf numFmtId="0" fontId="23" fillId="0" borderId="10" applyNumberFormat="0" applyAlignment="0" applyProtection="0">
      <alignment horizontal="left" vertical="center"/>
    </xf>
    <xf numFmtId="0" fontId="23" fillId="0" borderId="11">
      <alignment horizontal="left" vertical="center"/>
    </xf>
    <xf numFmtId="0" fontId="40" fillId="0" borderId="0">
      <protection locked="0"/>
    </xf>
    <xf numFmtId="0" fontId="40" fillId="0" borderId="0">
      <protection locked="0"/>
    </xf>
    <xf numFmtId="186" fontId="14" fillId="0" borderId="0">
      <protection locked="0"/>
    </xf>
    <xf numFmtId="186" fontId="14" fillId="0" borderId="0">
      <protection locked="0"/>
    </xf>
    <xf numFmtId="0" fontId="7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0" fontId="21" fillId="3" borderId="1" applyNumberFormat="0" applyBorder="0" applyAlignment="0" applyProtection="0"/>
    <xf numFmtId="232" fontId="28" fillId="0" borderId="1">
      <alignment vertical="center"/>
    </xf>
    <xf numFmtId="0" fontId="5" fillId="0" borderId="12">
      <protection locked="0"/>
    </xf>
    <xf numFmtId="0" fontId="79" fillId="0" borderId="5">
      <alignment horizontal="center" vertical="center"/>
    </xf>
    <xf numFmtId="0" fontId="37" fillId="0" borderId="13" applyFont="0" applyBorder="0" applyAlignment="0">
      <alignment horizontal="center" vertical="center"/>
    </xf>
    <xf numFmtId="233" fontId="28" fillId="0" borderId="1">
      <alignment horizontal="right" vertical="center"/>
    </xf>
    <xf numFmtId="233" fontId="28" fillId="0" borderId="1">
      <alignment horizontal="right" vertical="center"/>
    </xf>
    <xf numFmtId="234" fontId="28" fillId="0" borderId="1">
      <alignment vertical="center"/>
    </xf>
    <xf numFmtId="235" fontId="28" fillId="0" borderId="1">
      <alignment vertical="center"/>
    </xf>
    <xf numFmtId="236" fontId="80" fillId="0" borderId="0">
      <alignment horizontal="left"/>
    </xf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4" fillId="0" borderId="12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3" fillId="4" borderId="0" applyNumberFormat="0" applyFont="0" applyFill="0" applyBorder="0" applyAlignment="0">
      <alignment vertical="center"/>
    </xf>
    <xf numFmtId="37" fontId="25" fillId="0" borderId="0"/>
    <xf numFmtId="0" fontId="81" fillId="0" borderId="0">
      <protection locked="0"/>
    </xf>
    <xf numFmtId="192" fontId="2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8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7" fontId="31" fillId="0" borderId="0">
      <alignment vertical="center"/>
    </xf>
    <xf numFmtId="186" fontId="13" fillId="0" borderId="0">
      <protection locked="0"/>
    </xf>
    <xf numFmtId="10" fontId="11" fillId="0" borderId="0" applyFont="0" applyFill="0" applyBorder="0" applyAlignment="0" applyProtection="0"/>
    <xf numFmtId="0" fontId="13" fillId="0" borderId="0">
      <protection locked="0"/>
    </xf>
    <xf numFmtId="30" fontId="82" fillId="0" borderId="0" applyNumberFormat="0" applyFill="0" applyBorder="0" applyAlignment="0" applyProtection="0">
      <alignment horizontal="left"/>
    </xf>
    <xf numFmtId="240" fontId="31" fillId="0" borderId="0">
      <alignment vertical="center"/>
    </xf>
    <xf numFmtId="240" fontId="31" fillId="0" borderId="0">
      <alignment vertical="distributed"/>
    </xf>
    <xf numFmtId="0" fontId="18" fillId="0" borderId="0"/>
    <xf numFmtId="0" fontId="24" fillId="0" borderId="0"/>
    <xf numFmtId="40" fontId="83" fillId="0" borderId="0" applyBorder="0">
      <alignment horizontal="right"/>
    </xf>
    <xf numFmtId="237" fontId="84" fillId="0" borderId="0">
      <alignment horizontal="center"/>
    </xf>
    <xf numFmtId="49" fontId="34" fillId="0" borderId="0" applyFill="0" applyBorder="0" applyProtection="0">
      <alignment horizontal="centerContinuous" vertical="center"/>
    </xf>
    <xf numFmtId="0" fontId="46" fillId="0" borderId="0" applyFill="0" applyBorder="0" applyProtection="0">
      <alignment horizontal="centerContinuous" vertical="center"/>
    </xf>
    <xf numFmtId="0" fontId="47" fillId="3" borderId="0" applyFill="0" applyBorder="0" applyProtection="0">
      <alignment horizontal="center" vertical="center"/>
    </xf>
    <xf numFmtId="49" fontId="34" fillId="0" borderId="0" applyFill="0" applyBorder="0" applyProtection="0">
      <alignment horizontal="centerContinuous" vertical="center"/>
    </xf>
    <xf numFmtId="186" fontId="13" fillId="0" borderId="14">
      <protection locked="0"/>
    </xf>
    <xf numFmtId="0" fontId="35" fillId="0" borderId="15">
      <alignment horizontal="left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5" fillId="0" borderId="0">
      <protection locked="0"/>
    </xf>
    <xf numFmtId="3" fontId="52" fillId="0" borderId="16" applyFill="0" applyBorder="0" applyAlignment="0" applyProtection="0">
      <alignment horizontal="centerContinuous" vertical="center"/>
    </xf>
    <xf numFmtId="209" fontId="8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53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218" fontId="5" fillId="0" borderId="0"/>
    <xf numFmtId="0" fontId="54" fillId="0" borderId="5">
      <alignment horizontal="center" vertical="center"/>
    </xf>
    <xf numFmtId="238" fontId="5" fillId="0" borderId="0" applyNumberFormat="0" applyFill="0" applyBorder="0" applyAlignment="0">
      <alignment horizontal="left"/>
    </xf>
    <xf numFmtId="0" fontId="5" fillId="0" borderId="0"/>
    <xf numFmtId="0" fontId="5" fillId="0" borderId="0">
      <protection locked="0"/>
    </xf>
    <xf numFmtId="0" fontId="40" fillId="0" borderId="0">
      <protection locked="0"/>
    </xf>
    <xf numFmtId="49" fontId="5" fillId="0" borderId="0" applyFont="0" applyFill="0" applyBorder="0" applyAlignment="0" applyProtection="0"/>
    <xf numFmtId="3" fontId="18" fillId="0" borderId="17">
      <alignment horizontal="center"/>
    </xf>
    <xf numFmtId="3" fontId="7" fillId="0" borderId="2" applyNumberFormat="0" applyFill="0" applyBorder="0" applyProtection="0">
      <alignment horizontal="center" vertical="center"/>
    </xf>
    <xf numFmtId="0" fontId="40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40" fontId="55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6" fontId="30" fillId="0" borderId="9">
      <alignment vertical="center"/>
    </xf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" fontId="86" fillId="0" borderId="0"/>
    <xf numFmtId="0" fontId="31" fillId="0" borderId="0" applyNumberFormat="0" applyFont="0" applyFill="0" applyBorder="0" applyProtection="0">
      <alignment horizontal="distributed" vertical="center" justifyLastLine="1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3" fontId="8" fillId="0" borderId="0" applyFont="0" applyFill="0" applyBorder="0" applyProtection="0">
      <alignment horizontal="center" vertical="center"/>
    </xf>
    <xf numFmtId="204" fontId="8" fillId="0" borderId="0" applyFont="0" applyFill="0" applyBorder="0" applyProtection="0">
      <alignment horizontal="center" vertical="center"/>
    </xf>
    <xf numFmtId="9" fontId="41" fillId="3" borderId="0" applyFill="0" applyBorder="0" applyProtection="0">
      <alignment horizontal="right"/>
    </xf>
    <xf numFmtId="10" fontId="41" fillId="0" borderId="0" applyFill="0" applyBorder="0" applyProtection="0">
      <alignment horizontal="right"/>
    </xf>
    <xf numFmtId="9" fontId="8" fillId="0" borderId="0" applyFont="0" applyFill="0" applyBorder="0" applyAlignment="0" applyProtection="0"/>
    <xf numFmtId="202" fontId="5" fillId="0" borderId="0" applyFont="0" applyFill="0" applyBorder="0" applyAlignment="0" applyProtection="0"/>
    <xf numFmtId="198" fontId="31" fillId="0" borderId="0" applyFont="0" applyFill="0" applyBorder="0" applyAlignment="0" applyProtection="0"/>
    <xf numFmtId="239" fontId="90" fillId="0" borderId="2" applyFont="0" applyFill="0" applyAlignment="0" applyProtection="0">
      <alignment horizontal="center" vertical="center"/>
    </xf>
    <xf numFmtId="0" fontId="12" fillId="0" borderId="0"/>
    <xf numFmtId="0" fontId="5" fillId="0" borderId="18" applyBorder="0"/>
    <xf numFmtId="0" fontId="31" fillId="0" borderId="0" applyNumberFormat="0" applyFont="0" applyFill="0" applyBorder="0" applyProtection="0">
      <alignment horizontal="centerContinuous" vertical="center"/>
    </xf>
    <xf numFmtId="196" fontId="56" fillId="0" borderId="5">
      <alignment vertical="center"/>
    </xf>
    <xf numFmtId="0" fontId="53" fillId="0" borderId="19"/>
    <xf numFmtId="4" fontId="53" fillId="0" borderId="18"/>
    <xf numFmtId="219" fontId="5" fillId="0" borderId="18"/>
    <xf numFmtId="0" fontId="5" fillId="0" borderId="18"/>
    <xf numFmtId="0" fontId="91" fillId="0" borderId="0">
      <alignment vertical="center"/>
    </xf>
    <xf numFmtId="3" fontId="8" fillId="0" borderId="0" applyFont="0" applyFill="0" applyBorder="0" applyAlignment="0" applyProtection="0"/>
    <xf numFmtId="206" fontId="11" fillId="0" borderId="0">
      <alignment vertical="center"/>
    </xf>
    <xf numFmtId="3" fontId="57" fillId="0" borderId="0" applyFont="0" applyFill="0" applyBorder="0" applyAlignment="0">
      <alignment horizontal="centerContinuous" vertical="center"/>
    </xf>
    <xf numFmtId="41" fontId="5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2" fillId="0" borderId="0" applyFont="0" applyFill="0" applyBorder="0" applyAlignment="0" applyProtection="0">
      <alignment vertical="center"/>
    </xf>
    <xf numFmtId="0" fontId="1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9" fillId="0" borderId="20"/>
    <xf numFmtId="0" fontId="59" fillId="0" borderId="1">
      <alignment vertical="center"/>
    </xf>
    <xf numFmtId="220" fontId="28" fillId="0" borderId="1" applyBorder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01" fontId="60" fillId="0" borderId="0" applyFont="0" applyFill="0" applyBorder="0" applyAlignment="0" applyProtection="0"/>
    <xf numFmtId="201" fontId="60" fillId="0" borderId="0" applyFont="0" applyFill="0" applyBorder="0" applyAlignment="0" applyProtection="0"/>
    <xf numFmtId="221" fontId="5" fillId="0" borderId="0" applyFont="0" applyFill="0" applyBorder="0" applyAlignment="0" applyProtection="0"/>
    <xf numFmtId="222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223" fontId="8" fillId="0" borderId="0" applyFont="0" applyFill="0" applyBorder="0" applyAlignment="0" applyProtection="0"/>
    <xf numFmtId="214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224" fontId="5" fillId="0" borderId="0" applyFont="0" applyFill="0" applyBorder="0" applyAlignment="0" applyProtection="0"/>
    <xf numFmtId="0" fontId="61" fillId="0" borderId="0">
      <alignment vertical="center"/>
    </xf>
    <xf numFmtId="0" fontId="62" fillId="0" borderId="0">
      <alignment horizontal="center" vertical="center"/>
    </xf>
    <xf numFmtId="41" fontId="43" fillId="0" borderId="1" applyNumberFormat="0">
      <alignment vertical="center"/>
    </xf>
    <xf numFmtId="4" fontId="40" fillId="0" borderId="0">
      <protection locked="0"/>
    </xf>
    <xf numFmtId="0" fontId="53" fillId="0" borderId="0"/>
    <xf numFmtId="4" fontId="40" fillId="0" borderId="0">
      <protection locked="0"/>
    </xf>
    <xf numFmtId="3" fontId="10" fillId="0" borderId="0" applyFont="0" applyFill="0" applyBorder="0" applyAlignment="0" applyProtection="0"/>
    <xf numFmtId="1" fontId="48" fillId="3" borderId="0" applyNumberFormat="0" applyFont="0" applyFill="0" applyBorder="0" applyAlignment="0">
      <alignment vertical="center"/>
    </xf>
    <xf numFmtId="0" fontId="63" fillId="4" borderId="0" applyNumberFormat="0" applyFont="0" applyFill="0" applyBorder="0" applyAlignment="0">
      <alignment vertical="center"/>
    </xf>
    <xf numFmtId="49" fontId="42" fillId="2" borderId="5">
      <alignment horizontal="left" vertical="center" indent="1"/>
    </xf>
    <xf numFmtId="0" fontId="38" fillId="2" borderId="5">
      <alignment horizontal="left" vertical="center" wrapText="1" indent="1"/>
    </xf>
    <xf numFmtId="0" fontId="8" fillId="0" borderId="0"/>
    <xf numFmtId="1" fontId="64" fillId="3" borderId="0" applyNumberFormat="0" applyFont="0" applyFill="0" applyBorder="0" applyAlignment="0">
      <alignment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5" fontId="8" fillId="0" borderId="0" applyFont="0" applyFill="0" applyBorder="0" applyProtection="0">
      <alignment vertical="center"/>
    </xf>
    <xf numFmtId="38" fontId="31" fillId="0" borderId="0" applyFont="0" applyFill="0" applyBorder="0" applyProtection="0">
      <alignment vertical="center"/>
    </xf>
    <xf numFmtId="41" fontId="5" fillId="0" borderId="0" applyFont="0" applyFill="0" applyBorder="0" applyAlignment="0" applyProtection="0"/>
    <xf numFmtId="176" fontId="8" fillId="0" borderId="0" applyFont="0" applyFill="0" applyBorder="0" applyAlignment="0" applyProtection="0"/>
    <xf numFmtId="176" fontId="8" fillId="0" borderId="0" applyNumberFormat="0" applyFont="0" applyFill="0" applyBorder="0" applyProtection="0">
      <alignment vertical="center"/>
    </xf>
    <xf numFmtId="211" fontId="8" fillId="3" borderId="0" applyFill="0" applyBorder="0" applyProtection="0">
      <alignment horizontal="right"/>
    </xf>
    <xf numFmtId="38" fontId="31" fillId="0" borderId="0" applyFont="0" applyFill="0" applyBorder="0" applyAlignment="0" applyProtection="0">
      <alignment vertical="center"/>
    </xf>
    <xf numFmtId="196" fontId="31" fillId="0" borderId="0" applyFont="0" applyFill="0" applyBorder="0" applyAlignment="0" applyProtection="0">
      <alignment vertical="center"/>
    </xf>
    <xf numFmtId="38" fontId="31" fillId="0" borderId="0" applyFill="0" applyBorder="0" applyAlignment="0" applyProtection="0">
      <alignment vertical="center"/>
    </xf>
    <xf numFmtId="40" fontId="8" fillId="0" borderId="2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42" fontId="5" fillId="0" borderId="0" applyFont="0" applyFill="0" applyBorder="0" applyAlignment="0" applyProtection="0">
      <alignment vertical="center"/>
    </xf>
    <xf numFmtId="208" fontId="8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1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2" fontId="8" fillId="0" borderId="0"/>
    <xf numFmtId="2" fontId="8" fillId="0" borderId="0"/>
    <xf numFmtId="2" fontId="8" fillId="0" borderId="0"/>
    <xf numFmtId="2" fontId="8" fillId="0" borderId="0" applyFont="0" applyBorder="0"/>
    <xf numFmtId="49" fontId="42" fillId="0" borderId="5">
      <alignment horizontal="left" vertical="center" indent="1"/>
    </xf>
    <xf numFmtId="0" fontId="17" fillId="0" borderId="5">
      <alignment horizontal="left" vertical="center"/>
    </xf>
    <xf numFmtId="0" fontId="8" fillId="0" borderId="5">
      <alignment vertical="center" wrapText="1"/>
    </xf>
    <xf numFmtId="0" fontId="5" fillId="0" borderId="1" applyNumberFormat="0" applyFill="0" applyProtection="0">
      <alignment vertical="center"/>
    </xf>
    <xf numFmtId="0" fontId="85" fillId="0" borderId="7">
      <alignment horizontal="center" vertical="center"/>
    </xf>
    <xf numFmtId="0" fontId="40" fillId="0" borderId="21">
      <protection locked="0"/>
    </xf>
    <xf numFmtId="207" fontId="8" fillId="0" borderId="0">
      <protection locked="0"/>
    </xf>
    <xf numFmtId="210" fontId="8" fillId="0" borderId="0">
      <protection locked="0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017">
    <xf numFmtId="0" fontId="0" fillId="0" borderId="0" xfId="0"/>
    <xf numFmtId="2" fontId="96" fillId="0" borderId="0" xfId="3198" applyFont="1" applyAlignment="1">
      <alignment horizontal="left" vertical="center"/>
    </xf>
    <xf numFmtId="2" fontId="96" fillId="0" borderId="0" xfId="3198" quotePrefix="1" applyFont="1" applyAlignment="1">
      <alignment horizontal="left" vertical="center"/>
    </xf>
    <xf numFmtId="2" fontId="96" fillId="0" borderId="0" xfId="3198" applyFont="1" applyAlignment="1">
      <alignment horizontal="center" vertical="center"/>
    </xf>
    <xf numFmtId="41" fontId="96" fillId="0" borderId="0" xfId="3051" applyFont="1" applyBorder="1" applyAlignment="1">
      <alignment vertical="center"/>
    </xf>
    <xf numFmtId="41" fontId="96" fillId="0" borderId="0" xfId="3051" applyFont="1" applyBorder="1" applyAlignment="1">
      <alignment horizontal="left" vertical="center"/>
    </xf>
    <xf numFmtId="41" fontId="96" fillId="0" borderId="0" xfId="3051" quotePrefix="1" applyFont="1" applyBorder="1" applyAlignment="1">
      <alignment horizontal="left" vertical="center"/>
    </xf>
    <xf numFmtId="2" fontId="96" fillId="0" borderId="0" xfId="3198" applyFont="1"/>
    <xf numFmtId="2" fontId="96" fillId="0" borderId="0" xfId="3198" applyFont="1" applyAlignment="1">
      <alignment horizontal="centerContinuous" vertical="center"/>
    </xf>
    <xf numFmtId="2" fontId="96" fillId="0" borderId="0" xfId="3198" quotePrefix="1" applyFont="1" applyAlignment="1">
      <alignment horizontal="centerContinuous" vertical="center"/>
    </xf>
    <xf numFmtId="41" fontId="96" fillId="0" borderId="0" xfId="3051" applyFont="1" applyBorder="1" applyAlignment="1">
      <alignment horizontal="centerContinuous" vertical="center"/>
    </xf>
    <xf numFmtId="2" fontId="96" fillId="0" borderId="0" xfId="3198" applyFont="1" applyAlignment="1">
      <alignment vertical="center"/>
    </xf>
    <xf numFmtId="2" fontId="99" fillId="0" borderId="0" xfId="3198" applyFont="1"/>
    <xf numFmtId="2" fontId="98" fillId="0" borderId="0" xfId="3198" quotePrefix="1" applyFont="1" applyAlignment="1">
      <alignment horizontal="left" vertical="center"/>
    </xf>
    <xf numFmtId="0" fontId="102" fillId="0" borderId="0" xfId="0" applyFont="1"/>
    <xf numFmtId="0" fontId="103" fillId="0" borderId="0" xfId="0" applyFont="1" applyAlignment="1">
      <alignment horizontal="center" vertical="center"/>
    </xf>
    <xf numFmtId="0" fontId="102" fillId="0" borderId="0" xfId="0" applyFont="1" applyAlignment="1">
      <alignment horizontal="center" vertical="center"/>
    </xf>
    <xf numFmtId="176" fontId="96" fillId="5" borderId="0" xfId="3118" applyFont="1" applyFill="1" applyAlignment="1"/>
    <xf numFmtId="2" fontId="100" fillId="0" borderId="0" xfId="3198" applyFont="1"/>
    <xf numFmtId="181" fontId="105" fillId="0" borderId="0" xfId="3199" applyNumberFormat="1" applyFont="1"/>
    <xf numFmtId="2" fontId="105" fillId="0" borderId="0" xfId="3199" applyFont="1"/>
    <xf numFmtId="2" fontId="106" fillId="0" borderId="0" xfId="3199" applyFont="1" applyAlignment="1">
      <alignment vertical="center"/>
    </xf>
    <xf numFmtId="2" fontId="105" fillId="5" borderId="0" xfId="3198" applyFont="1" applyFill="1" applyAlignment="1">
      <alignment horizontal="center" vertical="center"/>
    </xf>
    <xf numFmtId="184" fontId="105" fillId="5" borderId="0" xfId="3051" applyNumberFormat="1" applyFont="1" applyFill="1" applyBorder="1" applyAlignment="1">
      <alignment horizontal="center" vertical="center"/>
    </xf>
    <xf numFmtId="2" fontId="105" fillId="0" borderId="0" xfId="3198" applyFont="1"/>
    <xf numFmtId="2" fontId="105" fillId="5" borderId="0" xfId="3051" applyNumberFormat="1" applyFont="1" applyFill="1" applyBorder="1" applyAlignment="1">
      <alignment horizontal="center" vertical="center"/>
    </xf>
    <xf numFmtId="2" fontId="106" fillId="0" borderId="0" xfId="3198" applyFont="1"/>
    <xf numFmtId="2" fontId="105" fillId="0" borderId="0" xfId="3198" applyFont="1" applyAlignment="1">
      <alignment horizontal="center" vertical="center"/>
    </xf>
    <xf numFmtId="0" fontId="105" fillId="0" borderId="0" xfId="0" applyFont="1" applyAlignment="1">
      <alignment horizontal="center" vertical="center"/>
    </xf>
    <xf numFmtId="183" fontId="105" fillId="0" borderId="0" xfId="3051" applyNumberFormat="1" applyFont="1" applyBorder="1" applyAlignment="1">
      <alignment horizontal="center" vertical="center"/>
    </xf>
    <xf numFmtId="9" fontId="105" fillId="6" borderId="0" xfId="3198" applyNumberFormat="1" applyFont="1" applyFill="1" applyAlignment="1">
      <alignment horizontal="center" vertical="center" shrinkToFit="1"/>
    </xf>
    <xf numFmtId="196" fontId="105" fillId="6" borderId="0" xfId="3198" applyNumberFormat="1" applyFont="1" applyFill="1" applyAlignment="1">
      <alignment horizontal="center" vertical="center" shrinkToFit="1"/>
    </xf>
    <xf numFmtId="185" fontId="100" fillId="0" borderId="0" xfId="3198" applyNumberFormat="1" applyFont="1"/>
    <xf numFmtId="183" fontId="106" fillId="6" borderId="0" xfId="3198" applyNumberFormat="1" applyFont="1" applyFill="1" applyAlignment="1">
      <alignment horizontal="center" vertical="center" shrinkToFit="1"/>
    </xf>
    <xf numFmtId="2" fontId="105" fillId="0" borderId="0" xfId="3199" applyFont="1" applyAlignment="1">
      <alignment horizontal="center"/>
    </xf>
    <xf numFmtId="41" fontId="105" fillId="0" borderId="0" xfId="3051" applyFont="1" applyFill="1"/>
    <xf numFmtId="41" fontId="105" fillId="0" borderId="0" xfId="3051" applyFont="1" applyFill="1" applyAlignment="1"/>
    <xf numFmtId="2" fontId="104" fillId="0" borderId="0" xfId="3199" applyFont="1"/>
    <xf numFmtId="2" fontId="108" fillId="0" borderId="0" xfId="3198" applyFont="1"/>
    <xf numFmtId="2" fontId="109" fillId="0" borderId="0" xfId="3198" applyFont="1"/>
    <xf numFmtId="2" fontId="95" fillId="0" borderId="0" xfId="3198" quotePrefix="1" applyFont="1" applyAlignment="1">
      <alignment horizontal="left"/>
    </xf>
    <xf numFmtId="2" fontId="95" fillId="0" borderId="0" xfId="3198" applyFont="1"/>
    <xf numFmtId="41" fontId="105" fillId="0" borderId="1" xfId="3051" applyFont="1" applyFill="1" applyBorder="1" applyAlignment="1">
      <alignment horizontal="center" vertical="center"/>
    </xf>
    <xf numFmtId="2" fontId="105" fillId="0" borderId="1" xfId="3198" applyFont="1" applyBorder="1" applyAlignment="1">
      <alignment vertical="center"/>
    </xf>
    <xf numFmtId="2" fontId="105" fillId="0" borderId="1" xfId="3198" applyFont="1" applyBorder="1" applyAlignment="1">
      <alignment horizontal="center" vertical="center"/>
    </xf>
    <xf numFmtId="41" fontId="105" fillId="0" borderId="1" xfId="3051" applyFont="1" applyFill="1" applyBorder="1" applyAlignment="1">
      <alignment vertical="center"/>
    </xf>
    <xf numFmtId="0" fontId="105" fillId="0" borderId="1" xfId="3051" applyNumberFormat="1" applyFont="1" applyFill="1" applyBorder="1" applyAlignment="1">
      <alignment horizontal="center" vertical="center"/>
    </xf>
    <xf numFmtId="2" fontId="104" fillId="0" borderId="0" xfId="3198" applyFont="1"/>
    <xf numFmtId="41" fontId="109" fillId="0" borderId="1" xfId="3051" applyFont="1" applyFill="1" applyBorder="1" applyAlignment="1">
      <alignment vertical="center"/>
    </xf>
    <xf numFmtId="0" fontId="108" fillId="0" borderId="1" xfId="3051" applyNumberFormat="1" applyFont="1" applyFill="1" applyBorder="1" applyAlignment="1">
      <alignment horizontal="center" vertical="center"/>
    </xf>
    <xf numFmtId="41" fontId="108" fillId="0" borderId="1" xfId="3051" applyFont="1" applyFill="1" applyBorder="1" applyAlignment="1">
      <alignment vertical="center"/>
    </xf>
    <xf numFmtId="2" fontId="105" fillId="0" borderId="1" xfId="3198" applyFont="1" applyBorder="1" applyAlignment="1">
      <alignment horizontal="center" vertical="center" shrinkToFit="1"/>
    </xf>
    <xf numFmtId="41" fontId="105" fillId="0" borderId="1" xfId="3051" applyFont="1" applyFill="1" applyBorder="1" applyAlignment="1">
      <alignment horizontal="right" vertical="center"/>
    </xf>
    <xf numFmtId="0" fontId="105" fillId="3" borderId="1" xfId="3051" applyNumberFormat="1" applyFont="1" applyFill="1" applyBorder="1" applyAlignment="1">
      <alignment horizontal="center" vertical="center" shrinkToFit="1"/>
    </xf>
    <xf numFmtId="2" fontId="94" fillId="0" borderId="0" xfId="3198" applyFont="1" applyAlignment="1">
      <alignment vertical="center"/>
    </xf>
    <xf numFmtId="2" fontId="94" fillId="0" borderId="0" xfId="3198" applyFont="1"/>
    <xf numFmtId="178" fontId="105" fillId="0" borderId="1" xfId="3051" applyNumberFormat="1" applyFont="1" applyFill="1" applyBorder="1" applyAlignment="1">
      <alignment horizontal="right" vertical="center"/>
    </xf>
    <xf numFmtId="41" fontId="94" fillId="0" borderId="1" xfId="3051" applyFont="1" applyFill="1" applyBorder="1" applyAlignment="1">
      <alignment horizontal="center" vertical="center"/>
    </xf>
    <xf numFmtId="178" fontId="94" fillId="0" borderId="1" xfId="3051" applyNumberFormat="1" applyFont="1" applyFill="1" applyBorder="1" applyAlignment="1">
      <alignment horizontal="center" vertical="center"/>
    </xf>
    <xf numFmtId="2" fontId="105" fillId="0" borderId="1" xfId="3198" applyFont="1" applyBorder="1" applyAlignment="1">
      <alignment horizontal="left" vertical="center"/>
    </xf>
    <xf numFmtId="0" fontId="109" fillId="0" borderId="1" xfId="3051" applyNumberFormat="1" applyFont="1" applyFill="1" applyBorder="1" applyAlignment="1">
      <alignment horizontal="center" vertical="center"/>
    </xf>
    <xf numFmtId="2" fontId="109" fillId="0" borderId="0" xfId="3198" applyFont="1" applyAlignment="1">
      <alignment vertical="center"/>
    </xf>
    <xf numFmtId="0" fontId="109" fillId="0" borderId="1" xfId="3051" quotePrefix="1" applyNumberFormat="1" applyFont="1" applyFill="1" applyBorder="1" applyAlignment="1">
      <alignment horizontal="center" vertical="center"/>
    </xf>
    <xf numFmtId="0" fontId="105" fillId="0" borderId="1" xfId="3051" quotePrefix="1" applyNumberFormat="1" applyFont="1" applyFill="1" applyBorder="1" applyAlignment="1">
      <alignment horizontal="center" vertical="center"/>
    </xf>
    <xf numFmtId="2" fontId="105" fillId="0" borderId="0" xfId="3198" applyFont="1" applyAlignment="1">
      <alignment vertical="center"/>
    </xf>
    <xf numFmtId="2" fontId="105" fillId="0" borderId="0" xfId="3198" applyFont="1" applyAlignment="1">
      <alignment horizontal="left" vertical="center"/>
    </xf>
    <xf numFmtId="41" fontId="105" fillId="0" borderId="0" xfId="3051" applyFont="1" applyFill="1" applyBorder="1" applyAlignment="1">
      <alignment vertical="center"/>
    </xf>
    <xf numFmtId="0" fontId="108" fillId="0" borderId="0" xfId="3051" applyNumberFormat="1" applyFont="1" applyFill="1" applyBorder="1" applyAlignment="1">
      <alignment horizontal="center" vertical="center"/>
    </xf>
    <xf numFmtId="41" fontId="108" fillId="0" borderId="0" xfId="3051" applyFont="1" applyFill="1" applyBorder="1" applyAlignment="1">
      <alignment vertical="center"/>
    </xf>
    <xf numFmtId="0" fontId="108" fillId="0" borderId="0" xfId="3051" quotePrefix="1" applyNumberFormat="1" applyFont="1" applyFill="1" applyBorder="1" applyAlignment="1">
      <alignment horizontal="center" vertical="center"/>
    </xf>
    <xf numFmtId="41" fontId="105" fillId="0" borderId="0" xfId="3051" applyFont="1" applyFill="1" applyBorder="1" applyAlignment="1">
      <alignment horizontal="center" vertical="center"/>
    </xf>
    <xf numFmtId="178" fontId="105" fillId="0" borderId="0" xfId="3051" applyNumberFormat="1" applyFont="1" applyFill="1" applyBorder="1" applyAlignment="1">
      <alignment vertical="center"/>
    </xf>
    <xf numFmtId="178" fontId="108" fillId="0" borderId="0" xfId="3051" applyNumberFormat="1" applyFont="1" applyFill="1" applyBorder="1" applyAlignment="1">
      <alignment vertical="center"/>
    </xf>
    <xf numFmtId="2" fontId="108" fillId="0" borderId="0" xfId="3198" applyFont="1" applyAlignment="1">
      <alignment horizontal="left" vertical="center"/>
    </xf>
    <xf numFmtId="2" fontId="108" fillId="0" borderId="0" xfId="3198" applyFont="1" applyAlignment="1">
      <alignment horizontal="center" vertical="center"/>
    </xf>
    <xf numFmtId="182" fontId="105" fillId="0" borderId="0" xfId="3051" applyNumberFormat="1" applyFont="1" applyFill="1" applyBorder="1" applyAlignment="1">
      <alignment vertical="center"/>
    </xf>
    <xf numFmtId="181" fontId="105" fillId="0" borderId="0" xfId="3051" applyNumberFormat="1" applyFont="1" applyFill="1" applyBorder="1" applyAlignment="1">
      <alignment vertical="center"/>
    </xf>
    <xf numFmtId="2" fontId="104" fillId="0" borderId="0" xfId="3198" applyFont="1" applyAlignment="1">
      <alignment horizontal="center" vertical="center"/>
    </xf>
    <xf numFmtId="41" fontId="105" fillId="0" borderId="0" xfId="3051" applyFont="1" applyBorder="1" applyAlignment="1">
      <alignment vertical="center"/>
    </xf>
    <xf numFmtId="0" fontId="108" fillId="0" borderId="0" xfId="3051" applyNumberFormat="1" applyFont="1" applyBorder="1" applyAlignment="1">
      <alignment horizontal="center" vertical="center"/>
    </xf>
    <xf numFmtId="41" fontId="108" fillId="0" borderId="0" xfId="3051" applyFont="1" applyBorder="1" applyAlignment="1">
      <alignment vertical="center"/>
    </xf>
    <xf numFmtId="0" fontId="108" fillId="0" borderId="0" xfId="3051" quotePrefix="1" applyNumberFormat="1" applyFont="1" applyBorder="1" applyAlignment="1">
      <alignment horizontal="center" vertical="center"/>
    </xf>
    <xf numFmtId="178" fontId="105" fillId="0" borderId="0" xfId="3051" applyNumberFormat="1" applyFont="1" applyBorder="1" applyAlignment="1">
      <alignment vertical="center"/>
    </xf>
    <xf numFmtId="179" fontId="105" fillId="0" borderId="0" xfId="3051" applyNumberFormat="1" applyFont="1" applyBorder="1" applyAlignment="1">
      <alignment vertical="center"/>
    </xf>
    <xf numFmtId="2" fontId="105" fillId="0" borderId="0" xfId="3198" quotePrefix="1" applyFont="1" applyAlignment="1">
      <alignment horizontal="center" vertical="center"/>
    </xf>
    <xf numFmtId="1" fontId="105" fillId="0" borderId="0" xfId="3200" applyNumberFormat="1" applyFont="1" applyAlignment="1">
      <alignment horizontal="center" vertical="center"/>
    </xf>
    <xf numFmtId="0" fontId="105" fillId="0" borderId="0" xfId="3051" applyNumberFormat="1" applyFont="1" applyBorder="1" applyAlignment="1">
      <alignment horizontal="center" vertical="center"/>
    </xf>
    <xf numFmtId="0" fontId="105" fillId="0" borderId="0" xfId="3051" quotePrefix="1" applyNumberFormat="1" applyFont="1" applyBorder="1" applyAlignment="1">
      <alignment horizontal="center" vertical="center"/>
    </xf>
    <xf numFmtId="0" fontId="105" fillId="0" borderId="0" xfId="3051" applyNumberFormat="1" applyFont="1" applyFill="1" applyBorder="1" applyAlignment="1">
      <alignment horizontal="center" vertical="center"/>
    </xf>
    <xf numFmtId="41" fontId="110" fillId="0" borderId="0" xfId="3051" applyFont="1" applyFill="1" applyBorder="1" applyAlignment="1">
      <alignment vertical="center"/>
    </xf>
    <xf numFmtId="41" fontId="105" fillId="0" borderId="0" xfId="3051" applyFont="1" applyBorder="1" applyAlignment="1">
      <alignment horizontal="center" vertical="center"/>
    </xf>
    <xf numFmtId="41" fontId="104" fillId="0" borderId="0" xfId="3051" applyFont="1"/>
    <xf numFmtId="41" fontId="104" fillId="0" borderId="0" xfId="3051" applyFont="1" applyAlignment="1"/>
    <xf numFmtId="41" fontId="100" fillId="0" borderId="0" xfId="3051" applyFont="1"/>
    <xf numFmtId="41" fontId="100" fillId="0" borderId="0" xfId="3051" applyFont="1" applyAlignment="1"/>
    <xf numFmtId="2" fontId="100" fillId="0" borderId="0" xfId="3200" applyFont="1"/>
    <xf numFmtId="182" fontId="105" fillId="0" borderId="0" xfId="3199" applyNumberFormat="1" applyFont="1"/>
    <xf numFmtId="183" fontId="105" fillId="0" borderId="0" xfId="3199" applyNumberFormat="1" applyFont="1" applyAlignment="1">
      <alignment horizontal="center" vertical="center"/>
    </xf>
    <xf numFmtId="183" fontId="105" fillId="0" borderId="0" xfId="3199" applyNumberFormat="1" applyFont="1" applyAlignment="1">
      <alignment horizontal="center" vertical="center" shrinkToFit="1"/>
    </xf>
    <xf numFmtId="2" fontId="105" fillId="0" borderId="0" xfId="3200" applyFont="1"/>
    <xf numFmtId="41" fontId="105" fillId="0" borderId="1" xfId="3051" applyFont="1" applyBorder="1" applyAlignment="1">
      <alignment horizontal="center" vertical="center"/>
    </xf>
    <xf numFmtId="2" fontId="105" fillId="0" borderId="1" xfId="3200" applyFont="1" applyBorder="1" applyAlignment="1">
      <alignment horizontal="center" vertical="center"/>
    </xf>
    <xf numFmtId="41" fontId="105" fillId="0" borderId="1" xfId="3051" applyFont="1" applyBorder="1" applyAlignment="1">
      <alignment vertical="center"/>
    </xf>
    <xf numFmtId="2" fontId="104" fillId="0" borderId="0" xfId="3200" applyFont="1"/>
    <xf numFmtId="41" fontId="105" fillId="0" borderId="1" xfId="3051" applyFont="1" applyBorder="1" applyAlignment="1">
      <alignment horizontal="right" vertical="center"/>
    </xf>
    <xf numFmtId="0" fontId="104" fillId="0" borderId="0" xfId="3051" applyNumberFormat="1" applyFont="1" applyBorder="1" applyAlignment="1">
      <alignment horizontal="center" shrinkToFit="1"/>
    </xf>
    <xf numFmtId="2" fontId="105" fillId="0" borderId="0" xfId="3199" applyFont="1" applyAlignment="1">
      <alignment shrinkToFit="1"/>
    </xf>
    <xf numFmtId="176" fontId="105" fillId="0" borderId="1" xfId="3200" applyNumberFormat="1" applyFont="1" applyBorder="1" applyAlignment="1">
      <alignment horizontal="center" vertical="center" shrinkToFit="1"/>
    </xf>
    <xf numFmtId="41" fontId="105" fillId="0" borderId="1" xfId="3051" applyFont="1" applyBorder="1" applyAlignment="1">
      <alignment horizontal="center" vertical="center" shrinkToFit="1"/>
    </xf>
    <xf numFmtId="178" fontId="105" fillId="0" borderId="1" xfId="3051" applyNumberFormat="1" applyFont="1" applyBorder="1" applyAlignment="1">
      <alignment horizontal="center" vertical="center" shrinkToFit="1"/>
    </xf>
    <xf numFmtId="2" fontId="104" fillId="0" borderId="0" xfId="3200" applyFont="1" applyAlignment="1">
      <alignment shrinkToFit="1"/>
    </xf>
    <xf numFmtId="2" fontId="104" fillId="0" borderId="0" xfId="3198" applyFont="1" applyAlignment="1">
      <alignment shrinkToFit="1"/>
    </xf>
    <xf numFmtId="2" fontId="100" fillId="0" borderId="0" xfId="3200" applyFont="1" applyAlignment="1">
      <alignment shrinkToFit="1"/>
    </xf>
    <xf numFmtId="2" fontId="100" fillId="0" borderId="0" xfId="3198" applyFont="1" applyAlignment="1">
      <alignment shrinkToFit="1"/>
    </xf>
    <xf numFmtId="2" fontId="106" fillId="0" borderId="1" xfId="3198" applyFont="1" applyBorder="1" applyAlignment="1">
      <alignment horizontal="center" vertical="center"/>
    </xf>
    <xf numFmtId="41" fontId="106" fillId="0" borderId="1" xfId="3051" applyFont="1" applyFill="1" applyBorder="1" applyAlignment="1">
      <alignment horizontal="center" vertical="center"/>
    </xf>
    <xf numFmtId="41" fontId="106" fillId="0" borderId="1" xfId="3051" applyFont="1" applyFill="1" applyBorder="1" applyAlignment="1">
      <alignment horizontal="center" vertical="center" shrinkToFit="1"/>
    </xf>
    <xf numFmtId="41" fontId="106" fillId="0" borderId="1" xfId="3051" applyFont="1" applyBorder="1" applyAlignment="1">
      <alignment horizontal="center" vertical="center" shrinkToFit="1"/>
    </xf>
    <xf numFmtId="2" fontId="105" fillId="0" borderId="0" xfId="3198" applyFont="1" applyAlignment="1">
      <alignment horizontal="center"/>
    </xf>
    <xf numFmtId="0" fontId="102" fillId="3" borderId="0" xfId="0" applyFont="1" applyFill="1" applyAlignment="1">
      <alignment horizontal="center" vertical="center"/>
    </xf>
    <xf numFmtId="2" fontId="105" fillId="3" borderId="0" xfId="3199" applyFont="1" applyFill="1"/>
    <xf numFmtId="2" fontId="105" fillId="3" borderId="0" xfId="3199" applyFont="1" applyFill="1" applyAlignment="1">
      <alignment horizontal="center" vertical="center"/>
    </xf>
    <xf numFmtId="2" fontId="105" fillId="3" borderId="0" xfId="3199" applyFont="1" applyFill="1" applyAlignment="1">
      <alignment horizontal="left" vertical="center"/>
    </xf>
    <xf numFmtId="2" fontId="104" fillId="3" borderId="0" xfId="3199" applyFont="1" applyFill="1" applyAlignment="1">
      <alignment horizontal="center" vertical="center"/>
    </xf>
    <xf numFmtId="0" fontId="112" fillId="0" borderId="0" xfId="0" applyFont="1" applyAlignment="1">
      <alignment horizontal="center" vertical="center"/>
    </xf>
    <xf numFmtId="0" fontId="102" fillId="0" borderId="0" xfId="0" applyFont="1" applyAlignment="1">
      <alignment horizontal="center" vertical="center" shrinkToFit="1"/>
    </xf>
    <xf numFmtId="0" fontId="100" fillId="0" borderId="0" xfId="3201" applyNumberFormat="1" applyFont="1" applyAlignment="1">
      <alignment horizontal="center" vertical="center"/>
    </xf>
    <xf numFmtId="0" fontId="100" fillId="0" borderId="0" xfId="3201" applyNumberFormat="1" applyFont="1" applyAlignment="1">
      <alignment horizontal="right" vertical="center"/>
    </xf>
    <xf numFmtId="0" fontId="101" fillId="0" borderId="0" xfId="3201" applyNumberFormat="1" applyFont="1" applyAlignment="1">
      <alignment horizontal="distributed" vertical="center"/>
    </xf>
    <xf numFmtId="0" fontId="113" fillId="0" borderId="0" xfId="3201" applyNumberFormat="1" applyFont="1" applyAlignment="1">
      <alignment horizontal="distributed" vertical="center"/>
    </xf>
    <xf numFmtId="0" fontId="103" fillId="7" borderId="0" xfId="0" applyFont="1" applyFill="1" applyAlignment="1">
      <alignment horizontal="left" vertical="center"/>
    </xf>
    <xf numFmtId="0" fontId="103" fillId="0" borderId="0" xfId="0" applyFont="1" applyAlignment="1">
      <alignment horizontal="left" vertical="center"/>
    </xf>
    <xf numFmtId="0" fontId="103" fillId="7" borderId="0" xfId="0" applyFont="1" applyFill="1" applyAlignment="1">
      <alignment horizontal="center" vertical="center"/>
    </xf>
    <xf numFmtId="0" fontId="114" fillId="0" borderId="0" xfId="0" applyFont="1" applyAlignment="1">
      <alignment vertical="center"/>
    </xf>
    <xf numFmtId="2" fontId="103" fillId="0" borderId="0" xfId="0" applyNumberFormat="1" applyFont="1" applyAlignment="1">
      <alignment horizontal="left" vertical="center"/>
    </xf>
    <xf numFmtId="41" fontId="103" fillId="0" borderId="0" xfId="3051" applyFont="1" applyAlignment="1">
      <alignment horizontal="left" vertical="center"/>
    </xf>
    <xf numFmtId="0" fontId="103" fillId="0" borderId="0" xfId="0" applyFont="1" applyAlignment="1">
      <alignment horizontal="left" vertical="center" wrapText="1"/>
    </xf>
    <xf numFmtId="2" fontId="100" fillId="0" borderId="0" xfId="3200" applyFont="1" applyAlignment="1">
      <alignment vertical="center"/>
    </xf>
    <xf numFmtId="49" fontId="105" fillId="0" borderId="1" xfId="3198" applyNumberFormat="1" applyFont="1" applyBorder="1" applyAlignment="1">
      <alignment vertical="center"/>
    </xf>
    <xf numFmtId="41" fontId="108" fillId="0" borderId="1" xfId="3051" applyFont="1" applyBorder="1" applyAlignment="1">
      <alignment horizontal="center" vertical="center"/>
    </xf>
    <xf numFmtId="179" fontId="105" fillId="0" borderId="1" xfId="3051" applyNumberFormat="1" applyFont="1" applyBorder="1" applyAlignment="1">
      <alignment horizontal="center" vertical="center"/>
    </xf>
    <xf numFmtId="41" fontId="117" fillId="0" borderId="1" xfId="3051" applyFont="1" applyFill="1" applyBorder="1" applyAlignment="1">
      <alignment horizontal="right" vertical="center"/>
    </xf>
    <xf numFmtId="0" fontId="117" fillId="0" borderId="1" xfId="3051" applyNumberFormat="1" applyFont="1" applyFill="1" applyBorder="1" applyAlignment="1">
      <alignment horizontal="center" vertical="center" shrinkToFit="1"/>
    </xf>
    <xf numFmtId="0" fontId="119" fillId="0" borderId="0" xfId="0" applyFont="1" applyAlignment="1">
      <alignment horizontal="center" vertical="center"/>
    </xf>
    <xf numFmtId="2" fontId="117" fillId="0" borderId="0" xfId="3051" applyNumberFormat="1" applyFont="1" applyBorder="1" applyAlignment="1">
      <alignment vertical="center"/>
    </xf>
    <xf numFmtId="41" fontId="117" fillId="0" borderId="0" xfId="3051" applyFont="1" applyBorder="1" applyAlignment="1">
      <alignment vertical="center"/>
    </xf>
    <xf numFmtId="41" fontId="117" fillId="0" borderId="0" xfId="3051" applyFont="1" applyFill="1" applyBorder="1" applyAlignment="1">
      <alignment vertical="center"/>
    </xf>
    <xf numFmtId="0" fontId="117" fillId="0" borderId="0" xfId="0" applyFont="1" applyAlignment="1">
      <alignment vertical="center"/>
    </xf>
    <xf numFmtId="0" fontId="117" fillId="0" borderId="12" xfId="3051" applyNumberFormat="1" applyFont="1" applyBorder="1" applyAlignment="1">
      <alignment vertical="center"/>
    </xf>
    <xf numFmtId="41" fontId="117" fillId="0" borderId="12" xfId="3051" applyFont="1" applyBorder="1" applyAlignment="1">
      <alignment vertical="center"/>
    </xf>
    <xf numFmtId="41" fontId="117" fillId="0" borderId="12" xfId="3051" applyFont="1" applyFill="1" applyBorder="1" applyAlignment="1">
      <alignment vertical="center"/>
    </xf>
    <xf numFmtId="0" fontId="121" fillId="0" borderId="0" xfId="0" applyFont="1" applyAlignment="1">
      <alignment horizontal="center" vertical="center"/>
    </xf>
    <xf numFmtId="0" fontId="121" fillId="0" borderId="18" xfId="0" applyFont="1" applyBorder="1" applyAlignment="1">
      <alignment horizontal="distributed" vertical="center" indent="1"/>
    </xf>
    <xf numFmtId="41" fontId="121" fillId="0" borderId="18" xfId="0" applyNumberFormat="1" applyFont="1" applyBorder="1" applyAlignment="1">
      <alignment vertical="center" shrinkToFit="1"/>
    </xf>
    <xf numFmtId="179" fontId="121" fillId="0" borderId="18" xfId="0" applyNumberFormat="1" applyFont="1" applyBorder="1" applyAlignment="1">
      <alignment horizontal="center" vertical="center" shrinkToFit="1"/>
    </xf>
    <xf numFmtId="0" fontId="121" fillId="0" borderId="0" xfId="0" applyFont="1" applyAlignment="1">
      <alignment horizontal="left" vertical="center" indent="1"/>
    </xf>
    <xf numFmtId="0" fontId="121" fillId="0" borderId="1" xfId="0" applyFont="1" applyBorder="1" applyAlignment="1">
      <alignment horizontal="distributed" vertical="center" indent="1"/>
    </xf>
    <xf numFmtId="41" fontId="121" fillId="0" borderId="1" xfId="0" applyNumberFormat="1" applyFont="1" applyBorder="1" applyAlignment="1">
      <alignment vertical="center" shrinkToFit="1"/>
    </xf>
    <xf numFmtId="179" fontId="121" fillId="0" borderId="1" xfId="0" applyNumberFormat="1" applyFont="1" applyBorder="1" applyAlignment="1">
      <alignment horizontal="center" vertical="center" shrinkToFit="1"/>
    </xf>
    <xf numFmtId="0" fontId="117" fillId="0" borderId="1" xfId="0" applyFont="1" applyBorder="1" applyAlignment="1">
      <alignment horizontal="center" vertical="center" shrinkToFit="1"/>
    </xf>
    <xf numFmtId="179" fontId="121" fillId="0" borderId="16" xfId="0" applyNumberFormat="1" applyFont="1" applyBorder="1" applyAlignment="1">
      <alignment horizontal="center" vertical="center" shrinkToFit="1"/>
    </xf>
    <xf numFmtId="0" fontId="121" fillId="0" borderId="0" xfId="3210" applyNumberFormat="1" applyFont="1" applyBorder="1" applyAlignment="1">
      <alignment horizontal="left" vertical="center" indent="1"/>
    </xf>
    <xf numFmtId="41" fontId="117" fillId="0" borderId="0" xfId="0" applyNumberFormat="1" applyFont="1" applyAlignment="1">
      <alignment vertical="center"/>
    </xf>
    <xf numFmtId="179" fontId="121" fillId="0" borderId="24" xfId="0" applyNumberFormat="1" applyFont="1" applyBorder="1" applyAlignment="1">
      <alignment horizontal="center" vertical="center" shrinkToFit="1"/>
    </xf>
    <xf numFmtId="0" fontId="124" fillId="0" borderId="1" xfId="0" applyFont="1" applyBorder="1" applyAlignment="1">
      <alignment horizontal="distributed" vertical="center" indent="1"/>
    </xf>
    <xf numFmtId="0" fontId="121" fillId="0" borderId="1" xfId="0" applyFont="1" applyBorder="1" applyAlignment="1">
      <alignment vertical="center" shrinkToFit="1"/>
    </xf>
    <xf numFmtId="0" fontId="117" fillId="0" borderId="0" xfId="0" applyFont="1" applyAlignment="1">
      <alignment horizontal="left" vertical="center" indent="1"/>
    </xf>
    <xf numFmtId="41" fontId="121" fillId="0" borderId="2" xfId="0" applyNumberFormat="1" applyFont="1" applyBorder="1" applyAlignment="1">
      <alignment vertical="center" shrinkToFit="1"/>
    </xf>
    <xf numFmtId="178" fontId="121" fillId="0" borderId="1" xfId="0" applyNumberFormat="1" applyFont="1" applyBorder="1" applyAlignment="1">
      <alignment horizontal="center" vertical="center" shrinkToFit="1"/>
    </xf>
    <xf numFmtId="41" fontId="121" fillId="0" borderId="53" xfId="0" applyNumberFormat="1" applyFont="1" applyBorder="1" applyAlignment="1">
      <alignment vertical="center" shrinkToFit="1"/>
    </xf>
    <xf numFmtId="178" fontId="121" fillId="0" borderId="53" xfId="0" applyNumberFormat="1" applyFont="1" applyBorder="1" applyAlignment="1">
      <alignment horizontal="center" vertical="center" shrinkToFit="1"/>
    </xf>
    <xf numFmtId="0" fontId="117" fillId="0" borderId="0" xfId="0" applyFont="1" applyAlignment="1">
      <alignment horizontal="center" vertical="center"/>
    </xf>
    <xf numFmtId="10" fontId="117" fillId="0" borderId="0" xfId="0" applyNumberFormat="1" applyFont="1" applyAlignment="1">
      <alignment vertical="center"/>
    </xf>
    <xf numFmtId="41" fontId="121" fillId="0" borderId="0" xfId="0" applyNumberFormat="1" applyFont="1" applyAlignment="1">
      <alignment vertical="center" shrinkToFit="1"/>
    </xf>
    <xf numFmtId="244" fontId="105" fillId="0" borderId="1" xfId="0" applyNumberFormat="1" applyFont="1" applyBorder="1" applyAlignment="1">
      <alignment horizontal="center" vertical="center"/>
    </xf>
    <xf numFmtId="0" fontId="79" fillId="0" borderId="0" xfId="3212" applyFont="1" applyAlignment="1">
      <alignment horizontal="center" vertical="center"/>
    </xf>
    <xf numFmtId="0" fontId="79" fillId="0" borderId="0" xfId="3212" applyFont="1">
      <alignment vertical="center"/>
    </xf>
    <xf numFmtId="0" fontId="129" fillId="0" borderId="0" xfId="3212" applyFont="1" applyAlignment="1">
      <alignment horizontal="center" vertical="center"/>
    </xf>
    <xf numFmtId="0" fontId="128" fillId="0" borderId="0" xfId="3212" applyFont="1" applyAlignment="1">
      <alignment horizontal="center" vertical="center"/>
    </xf>
    <xf numFmtId="1" fontId="105" fillId="0" borderId="0" xfId="3198" applyNumberFormat="1" applyFont="1" applyAlignment="1">
      <alignment horizontal="center"/>
    </xf>
    <xf numFmtId="2" fontId="106" fillId="0" borderId="0" xfId="3198" applyFont="1" applyAlignment="1">
      <alignment horizontal="center"/>
    </xf>
    <xf numFmtId="2" fontId="131" fillId="9" borderId="1" xfId="0" applyNumberFormat="1" applyFont="1" applyFill="1" applyBorder="1" applyAlignment="1">
      <alignment horizontal="center" vertical="center" shrinkToFit="1"/>
    </xf>
    <xf numFmtId="41" fontId="131" fillId="9" borderId="1" xfId="0" applyNumberFormat="1" applyFont="1" applyFill="1" applyBorder="1" applyAlignment="1">
      <alignment horizontal="left" vertical="center" shrinkToFit="1"/>
    </xf>
    <xf numFmtId="2" fontId="131" fillId="9" borderId="1" xfId="0" applyNumberFormat="1" applyFont="1" applyFill="1" applyBorder="1" applyAlignment="1">
      <alignment shrinkToFit="1"/>
    </xf>
    <xf numFmtId="41" fontId="131" fillId="9" borderId="1" xfId="0" applyNumberFormat="1" applyFont="1" applyFill="1" applyBorder="1" applyAlignment="1">
      <alignment horizontal="center" vertical="center" shrinkToFit="1"/>
    </xf>
    <xf numFmtId="41" fontId="131" fillId="9" borderId="1" xfId="0" applyNumberFormat="1" applyFont="1" applyFill="1" applyBorder="1" applyAlignment="1">
      <alignment vertical="center" shrinkToFit="1"/>
    </xf>
    <xf numFmtId="41" fontId="117" fillId="9" borderId="1" xfId="3051" applyFont="1" applyFill="1" applyBorder="1" applyAlignment="1">
      <alignment vertical="center" shrinkToFit="1"/>
    </xf>
    <xf numFmtId="2" fontId="131" fillId="9" borderId="0" xfId="0" applyNumberFormat="1" applyFont="1" applyFill="1" applyAlignment="1">
      <alignment horizontal="center" vertical="center" shrinkToFit="1"/>
    </xf>
    <xf numFmtId="2" fontId="131" fillId="9" borderId="0" xfId="0" applyNumberFormat="1" applyFont="1" applyFill="1" applyAlignment="1">
      <alignment shrinkToFit="1"/>
    </xf>
    <xf numFmtId="2" fontId="131" fillId="9" borderId="0" xfId="0" applyNumberFormat="1" applyFont="1" applyFill="1" applyAlignment="1">
      <alignment horizontal="center" vertical="center"/>
    </xf>
    <xf numFmtId="2" fontId="131" fillId="9" borderId="0" xfId="0" applyNumberFormat="1" applyFont="1" applyFill="1"/>
    <xf numFmtId="2" fontId="117" fillId="9" borderId="1" xfId="3200" applyFont="1" applyFill="1" applyBorder="1" applyAlignment="1">
      <alignment horizontal="center" vertical="center" shrinkToFit="1"/>
    </xf>
    <xf numFmtId="2" fontId="117" fillId="0" borderId="1" xfId="3198" applyFont="1" applyBorder="1" applyAlignment="1">
      <alignment horizontal="left" vertical="center"/>
    </xf>
    <xf numFmtId="2" fontId="117" fillId="0" borderId="1" xfId="3198" applyFont="1" applyBorder="1" applyAlignment="1">
      <alignment horizontal="center" vertical="center" shrinkToFit="1"/>
    </xf>
    <xf numFmtId="2" fontId="117" fillId="0" borderId="1" xfId="3198" applyFont="1" applyBorder="1" applyAlignment="1">
      <alignment horizontal="center" vertical="center"/>
    </xf>
    <xf numFmtId="41" fontId="117" fillId="0" borderId="1" xfId="0" applyNumberFormat="1" applyFont="1" applyBorder="1" applyAlignment="1">
      <alignment vertical="center"/>
    </xf>
    <xf numFmtId="0" fontId="117" fillId="0" borderId="1" xfId="3051" applyNumberFormat="1" applyFont="1" applyFill="1" applyBorder="1" applyAlignment="1">
      <alignment horizontal="center" vertical="center"/>
    </xf>
    <xf numFmtId="41" fontId="117" fillId="0" borderId="1" xfId="3051" applyFont="1" applyFill="1" applyBorder="1" applyAlignment="1">
      <alignment vertical="center"/>
    </xf>
    <xf numFmtId="41" fontId="117" fillId="0" borderId="1" xfId="3051" applyFont="1" applyFill="1" applyBorder="1" applyAlignment="1">
      <alignment horizontal="center" vertical="center" shrinkToFit="1"/>
    </xf>
    <xf numFmtId="2" fontId="117" fillId="0" borderId="0" xfId="3198" applyFont="1" applyAlignment="1">
      <alignment vertical="center"/>
    </xf>
    <xf numFmtId="41" fontId="117" fillId="0" borderId="0" xfId="3051" applyFont="1" applyFill="1" applyBorder="1"/>
    <xf numFmtId="2" fontId="117" fillId="0" borderId="0" xfId="3198" applyFont="1"/>
    <xf numFmtId="2" fontId="122" fillId="0" borderId="0" xfId="3198" applyFont="1"/>
    <xf numFmtId="2" fontId="123" fillId="0" borderId="0" xfId="3198" applyFont="1" applyAlignment="1">
      <alignment vertical="center"/>
    </xf>
    <xf numFmtId="2" fontId="123" fillId="0" borderId="0" xfId="3198" applyFont="1"/>
    <xf numFmtId="2" fontId="120" fillId="0" borderId="1" xfId="3198" applyFont="1" applyBorder="1" applyAlignment="1">
      <alignment vertical="center"/>
    </xf>
    <xf numFmtId="0" fontId="111" fillId="3" borderId="23" xfId="0" applyFont="1" applyFill="1" applyBorder="1" applyAlignment="1">
      <alignment vertical="center"/>
    </xf>
    <xf numFmtId="0" fontId="111" fillId="3" borderId="19" xfId="0" applyFont="1" applyFill="1" applyBorder="1" applyAlignment="1">
      <alignment vertical="center"/>
    </xf>
    <xf numFmtId="0" fontId="111" fillId="3" borderId="2" xfId="0" applyFont="1" applyFill="1" applyBorder="1" applyAlignment="1">
      <alignment vertical="center"/>
    </xf>
    <xf numFmtId="0" fontId="111" fillId="3" borderId="3" xfId="0" applyFont="1" applyFill="1" applyBorder="1" applyAlignment="1">
      <alignment vertical="center"/>
    </xf>
    <xf numFmtId="0" fontId="111" fillId="3" borderId="6" xfId="0" applyFont="1" applyFill="1" applyBorder="1" applyAlignment="1">
      <alignment vertical="center"/>
    </xf>
    <xf numFmtId="0" fontId="111" fillId="3" borderId="24" xfId="0" applyFont="1" applyFill="1" applyBorder="1" applyAlignment="1">
      <alignment vertical="center"/>
    </xf>
    <xf numFmtId="0" fontId="132" fillId="8" borderId="6" xfId="0" applyFont="1" applyFill="1" applyBorder="1" applyAlignment="1">
      <alignment vertical="center"/>
    </xf>
    <xf numFmtId="0" fontId="111" fillId="8" borderId="6" xfId="0" applyFont="1" applyFill="1" applyBorder="1" applyAlignment="1">
      <alignment vertical="center"/>
    </xf>
    <xf numFmtId="0" fontId="111" fillId="8" borderId="19" xfId="0" applyFont="1" applyFill="1" applyBorder="1" applyAlignment="1">
      <alignment vertical="center"/>
    </xf>
    <xf numFmtId="0" fontId="132" fillId="0" borderId="19" xfId="0" applyFont="1" applyBorder="1" applyAlignment="1">
      <alignment vertical="center"/>
    </xf>
    <xf numFmtId="0" fontId="111" fillId="0" borderId="6" xfId="0" applyFont="1" applyBorder="1" applyAlignment="1">
      <alignment vertical="center"/>
    </xf>
    <xf numFmtId="0" fontId="111" fillId="0" borderId="19" xfId="0" applyFont="1" applyBorder="1" applyAlignment="1">
      <alignment vertical="center"/>
    </xf>
    <xf numFmtId="2" fontId="106" fillId="0" borderId="1" xfId="3198" applyFont="1" applyBorder="1" applyAlignment="1">
      <alignment vertical="center"/>
    </xf>
    <xf numFmtId="2" fontId="106" fillId="10" borderId="1" xfId="3200" applyFont="1" applyFill="1" applyBorder="1" applyAlignment="1">
      <alignment horizontal="left" vertical="center"/>
    </xf>
    <xf numFmtId="41" fontId="106" fillId="10" borderId="1" xfId="3051" applyFont="1" applyFill="1" applyBorder="1" applyAlignment="1">
      <alignment horizontal="left" vertical="center" shrinkToFit="1"/>
    </xf>
    <xf numFmtId="41" fontId="106" fillId="10" borderId="1" xfId="3051" applyFont="1" applyFill="1" applyBorder="1" applyAlignment="1">
      <alignment vertical="center"/>
    </xf>
    <xf numFmtId="0" fontId="106" fillId="10" borderId="1" xfId="3051" applyNumberFormat="1" applyFont="1" applyFill="1" applyBorder="1" applyAlignment="1">
      <alignment horizontal="center" vertical="center" shrinkToFit="1"/>
    </xf>
    <xf numFmtId="2" fontId="107" fillId="10" borderId="0" xfId="3200" applyFont="1" applyFill="1"/>
    <xf numFmtId="2" fontId="130" fillId="10" borderId="1" xfId="0" applyNumberFormat="1" applyFont="1" applyFill="1" applyBorder="1" applyAlignment="1">
      <alignment vertical="center"/>
    </xf>
    <xf numFmtId="41" fontId="130" fillId="10" borderId="1" xfId="0" applyNumberFormat="1" applyFont="1" applyFill="1" applyBorder="1" applyAlignment="1">
      <alignment vertical="center" shrinkToFit="1"/>
    </xf>
    <xf numFmtId="41" fontId="130" fillId="10" borderId="1" xfId="0" applyNumberFormat="1" applyFont="1" applyFill="1" applyBorder="1" applyAlignment="1">
      <alignment horizontal="center" vertical="center" shrinkToFit="1"/>
    </xf>
    <xf numFmtId="2" fontId="130" fillId="10" borderId="0" xfId="0" applyNumberFormat="1" applyFont="1" applyFill="1" applyAlignment="1">
      <alignment shrinkToFit="1"/>
    </xf>
    <xf numFmtId="0" fontId="111" fillId="9" borderId="25" xfId="0" applyFont="1" applyFill="1" applyBorder="1" applyAlignment="1">
      <alignment vertical="center"/>
    </xf>
    <xf numFmtId="0" fontId="111" fillId="3" borderId="22" xfId="0" applyFont="1" applyFill="1" applyBorder="1" applyAlignment="1">
      <alignment vertical="center"/>
    </xf>
    <xf numFmtId="0" fontId="111" fillId="3" borderId="25" xfId="0" applyFont="1" applyFill="1" applyBorder="1" applyAlignment="1">
      <alignment vertical="center"/>
    </xf>
    <xf numFmtId="2" fontId="104" fillId="0" borderId="0" xfId="3198" applyFont="1" applyAlignment="1">
      <alignment horizontal="center"/>
    </xf>
    <xf numFmtId="1" fontId="104" fillId="0" borderId="0" xfId="3198" applyNumberFormat="1" applyFont="1" applyAlignment="1">
      <alignment horizontal="center"/>
    </xf>
    <xf numFmtId="199" fontId="105" fillId="0" borderId="1" xfId="3051" applyNumberFormat="1" applyFont="1" applyFill="1" applyBorder="1" applyAlignment="1">
      <alignment horizontal="center" vertical="center" shrinkToFit="1"/>
    </xf>
    <xf numFmtId="41" fontId="117" fillId="0" borderId="1" xfId="3051" applyFont="1" applyFill="1" applyBorder="1" applyAlignment="1">
      <alignment horizontal="center" vertical="center"/>
    </xf>
    <xf numFmtId="2" fontId="105" fillId="5" borderId="18" xfId="3198" applyFont="1" applyFill="1" applyBorder="1" applyAlignment="1">
      <alignment horizontal="center" vertical="center" wrapText="1" shrinkToFit="1"/>
    </xf>
    <xf numFmtId="184" fontId="105" fillId="5" borderId="0" xfId="3051" applyNumberFormat="1" applyFont="1" applyFill="1" applyBorder="1" applyAlignment="1">
      <alignment vertical="center"/>
    </xf>
    <xf numFmtId="0" fontId="106" fillId="9" borderId="0" xfId="3198" applyNumberFormat="1" applyFont="1" applyFill="1" applyAlignment="1">
      <alignment horizontal="center" vertical="center"/>
    </xf>
    <xf numFmtId="2" fontId="106" fillId="9" borderId="0" xfId="3198" applyFont="1" applyFill="1" applyAlignment="1">
      <alignment horizontal="center" vertical="center"/>
    </xf>
    <xf numFmtId="2" fontId="105" fillId="9" borderId="0" xfId="3198" applyFont="1" applyFill="1"/>
    <xf numFmtId="2" fontId="106" fillId="9" borderId="0" xfId="3198" applyFont="1" applyFill="1" applyAlignment="1">
      <alignment horizontal="center"/>
    </xf>
    <xf numFmtId="2" fontId="106" fillId="9" borderId="0" xfId="3198" applyFont="1" applyFill="1"/>
    <xf numFmtId="2" fontId="105" fillId="5" borderId="34" xfId="3198" applyFont="1" applyFill="1" applyBorder="1" applyAlignment="1">
      <alignment horizontal="center" vertical="center" wrapText="1" shrinkToFit="1"/>
    </xf>
    <xf numFmtId="2" fontId="105" fillId="0" borderId="35" xfId="3198" applyFont="1" applyBorder="1" applyAlignment="1">
      <alignment horizontal="center" vertical="center"/>
    </xf>
    <xf numFmtId="183" fontId="105" fillId="5" borderId="31" xfId="3198" applyNumberFormat="1" applyFont="1" applyFill="1" applyBorder="1" applyAlignment="1">
      <alignment horizontal="center" vertical="center" shrinkToFit="1"/>
    </xf>
    <xf numFmtId="1" fontId="105" fillId="0" borderId="31" xfId="3198" applyNumberFormat="1" applyFont="1" applyBorder="1" applyAlignment="1">
      <alignment horizontal="center" vertical="center"/>
    </xf>
    <xf numFmtId="2" fontId="105" fillId="9" borderId="0" xfId="3199" applyFont="1" applyFill="1" applyAlignment="1">
      <alignment horizontal="left" vertical="center"/>
    </xf>
    <xf numFmtId="2" fontId="100" fillId="9" borderId="0" xfId="3198" applyFont="1" applyFill="1" applyAlignment="1">
      <alignment horizontal="center" vertical="center"/>
    </xf>
    <xf numFmtId="2" fontId="105" fillId="9" borderId="0" xfId="3199" applyFont="1" applyFill="1" applyAlignment="1">
      <alignment vertical="center"/>
    </xf>
    <xf numFmtId="2" fontId="120" fillId="10" borderId="1" xfId="3200" applyFont="1" applyFill="1" applyBorder="1" applyAlignment="1">
      <alignment horizontal="center" vertical="center"/>
    </xf>
    <xf numFmtId="41" fontId="120" fillId="10" borderId="1" xfId="3051" applyFont="1" applyFill="1" applyBorder="1" applyAlignment="1">
      <alignment vertical="center" shrinkToFit="1"/>
    </xf>
    <xf numFmtId="41" fontId="120" fillId="10" borderId="1" xfId="3051" applyFont="1" applyFill="1" applyBorder="1" applyAlignment="1">
      <alignment horizontal="center" vertical="center" shrinkToFit="1"/>
    </xf>
    <xf numFmtId="2" fontId="120" fillId="10" borderId="0" xfId="3200" applyFont="1" applyFill="1" applyAlignment="1">
      <alignment shrinkToFit="1"/>
    </xf>
    <xf numFmtId="238" fontId="120" fillId="10" borderId="0" xfId="3200" applyNumberFormat="1" applyFont="1" applyFill="1" applyAlignment="1">
      <alignment vertical="center" shrinkToFit="1"/>
    </xf>
    <xf numFmtId="41" fontId="117" fillId="9" borderId="1" xfId="3051" applyFont="1" applyFill="1" applyBorder="1" applyAlignment="1">
      <alignment horizontal="left" vertical="center" shrinkToFit="1"/>
    </xf>
    <xf numFmtId="41" fontId="120" fillId="9" borderId="1" xfId="3051" applyFont="1" applyFill="1" applyBorder="1" applyAlignment="1">
      <alignment vertical="center" shrinkToFit="1"/>
    </xf>
    <xf numFmtId="41" fontId="117" fillId="9" borderId="1" xfId="3051" applyFont="1" applyFill="1" applyBorder="1" applyAlignment="1">
      <alignment horizontal="center" vertical="center" shrinkToFit="1"/>
    </xf>
    <xf numFmtId="2" fontId="117" fillId="9" borderId="0" xfId="3200" applyFont="1" applyFill="1" applyAlignment="1">
      <alignment horizontal="center" vertical="center" shrinkToFit="1"/>
    </xf>
    <xf numFmtId="2" fontId="121" fillId="9" borderId="0" xfId="3200" applyFont="1" applyFill="1" applyAlignment="1">
      <alignment horizontal="center" vertical="center" shrinkToFit="1"/>
    </xf>
    <xf numFmtId="2" fontId="117" fillId="9" borderId="0" xfId="3200" applyFont="1" applyFill="1" applyAlignment="1">
      <alignment shrinkToFit="1"/>
    </xf>
    <xf numFmtId="238" fontId="117" fillId="9" borderId="0" xfId="3200" applyNumberFormat="1" applyFont="1" applyFill="1" applyAlignment="1">
      <alignment vertical="center" shrinkToFit="1"/>
    </xf>
    <xf numFmtId="2" fontId="117" fillId="9" borderId="0" xfId="3200" applyFont="1" applyFill="1" applyAlignment="1">
      <alignment horizontal="center" vertical="center"/>
    </xf>
    <xf numFmtId="2" fontId="117" fillId="9" borderId="0" xfId="3200" applyFont="1" applyFill="1"/>
    <xf numFmtId="238" fontId="117" fillId="9" borderId="0" xfId="3200" applyNumberFormat="1" applyFont="1" applyFill="1" applyAlignment="1">
      <alignment vertical="center"/>
    </xf>
    <xf numFmtId="0" fontId="105" fillId="5" borderId="1" xfId="3198" applyNumberFormat="1" applyFont="1" applyFill="1" applyBorder="1" applyAlignment="1">
      <alignment horizontal="center" vertical="center"/>
    </xf>
    <xf numFmtId="2" fontId="106" fillId="10" borderId="31" xfId="3198" applyFont="1" applyFill="1" applyBorder="1" applyAlignment="1">
      <alignment horizontal="center" vertical="center"/>
    </xf>
    <xf numFmtId="0" fontId="104" fillId="0" borderId="0" xfId="0" applyFont="1" applyAlignment="1">
      <alignment horizontal="left" vertical="center"/>
    </xf>
    <xf numFmtId="2" fontId="105" fillId="5" borderId="64" xfId="3198" applyFont="1" applyFill="1" applyBorder="1" applyAlignment="1">
      <alignment horizontal="center" vertical="center" wrapText="1" shrinkToFit="1"/>
    </xf>
    <xf numFmtId="1" fontId="106" fillId="10" borderId="0" xfId="3200" applyNumberFormat="1" applyFont="1" applyFill="1" applyAlignment="1">
      <alignment horizontal="center" vertical="center" shrinkToFit="1"/>
    </xf>
    <xf numFmtId="9" fontId="108" fillId="0" borderId="1" xfId="3051" applyNumberFormat="1" applyFont="1" applyBorder="1" applyAlignment="1">
      <alignment horizontal="center" vertical="center"/>
    </xf>
    <xf numFmtId="238" fontId="105" fillId="0" borderId="1" xfId="3051" applyNumberFormat="1" applyFont="1" applyBorder="1" applyAlignment="1">
      <alignment horizontal="right" vertical="center"/>
    </xf>
    <xf numFmtId="41" fontId="108" fillId="0" borderId="0" xfId="3051" applyFont="1" applyBorder="1" applyAlignment="1">
      <alignment horizontal="center" vertical="center"/>
    </xf>
    <xf numFmtId="2" fontId="108" fillId="0" borderId="11" xfId="3200" applyFont="1" applyBorder="1" applyAlignment="1">
      <alignment horizontal="center" vertical="center"/>
    </xf>
    <xf numFmtId="41" fontId="108" fillId="0" borderId="11" xfId="3051" applyFont="1" applyFill="1" applyBorder="1" applyAlignment="1">
      <alignment horizontal="right" vertical="center"/>
    </xf>
    <xf numFmtId="41" fontId="108" fillId="0" borderId="11" xfId="3051" applyFont="1" applyFill="1" applyBorder="1" applyAlignment="1">
      <alignment vertical="center" shrinkToFit="1"/>
    </xf>
    <xf numFmtId="2" fontId="131" fillId="9" borderId="11" xfId="0" applyNumberFormat="1" applyFont="1" applyFill="1" applyBorder="1" applyAlignment="1">
      <alignment horizontal="center" vertical="center"/>
    </xf>
    <xf numFmtId="41" fontId="131" fillId="9" borderId="11" xfId="0" applyNumberFormat="1" applyFont="1" applyFill="1" applyBorder="1" applyAlignment="1">
      <alignment horizontal="right" vertical="center" shrinkToFit="1"/>
    </xf>
    <xf numFmtId="2" fontId="131" fillId="9" borderId="11" xfId="0" applyNumberFormat="1" applyFont="1" applyFill="1" applyBorder="1"/>
    <xf numFmtId="41" fontId="131" fillId="9" borderId="11" xfId="0" applyNumberFormat="1" applyFont="1" applyFill="1" applyBorder="1" applyAlignment="1">
      <alignment vertical="center" shrinkToFit="1"/>
    </xf>
    <xf numFmtId="2" fontId="136" fillId="10" borderId="1" xfId="3200" applyFont="1" applyFill="1" applyBorder="1" applyAlignment="1">
      <alignment horizontal="center" vertical="center"/>
    </xf>
    <xf numFmtId="2" fontId="105" fillId="0" borderId="36" xfId="3200" applyFont="1" applyBorder="1" applyAlignment="1">
      <alignment horizontal="left" vertical="center" shrinkToFit="1"/>
    </xf>
    <xf numFmtId="242" fontId="105" fillId="0" borderId="35" xfId="3198" applyNumberFormat="1" applyFont="1" applyBorder="1" applyAlignment="1">
      <alignment horizontal="center" vertical="center" shrinkToFit="1"/>
    </xf>
    <xf numFmtId="2" fontId="105" fillId="0" borderId="36" xfId="3200" applyFont="1" applyBorder="1" applyAlignment="1">
      <alignment horizontal="left" vertical="center"/>
    </xf>
    <xf numFmtId="1" fontId="105" fillId="0" borderId="35" xfId="3198" applyNumberFormat="1" applyFont="1" applyBorder="1" applyAlignment="1">
      <alignment horizontal="center" vertical="center" shrinkToFit="1"/>
    </xf>
    <xf numFmtId="2" fontId="105" fillId="0" borderId="56" xfId="3200" applyFont="1" applyBorder="1" applyAlignment="1">
      <alignment horizontal="left" vertical="center"/>
    </xf>
    <xf numFmtId="41" fontId="105" fillId="0" borderId="31" xfId="3051" applyFont="1" applyBorder="1" applyAlignment="1">
      <alignment horizontal="center" vertical="center"/>
    </xf>
    <xf numFmtId="2" fontId="105" fillId="0" borderId="31" xfId="3200" applyFont="1" applyBorder="1" applyAlignment="1">
      <alignment horizontal="center" vertical="center"/>
    </xf>
    <xf numFmtId="41" fontId="105" fillId="0" borderId="31" xfId="3051" applyFont="1" applyBorder="1" applyAlignment="1">
      <alignment horizontal="center" vertical="center" shrinkToFit="1"/>
    </xf>
    <xf numFmtId="1" fontId="105" fillId="0" borderId="44" xfId="3198" applyNumberFormat="1" applyFont="1" applyBorder="1" applyAlignment="1">
      <alignment horizontal="center" vertical="center" shrinkToFit="1"/>
    </xf>
    <xf numFmtId="241" fontId="106" fillId="11" borderId="52" xfId="3200" applyNumberFormat="1" applyFont="1" applyFill="1" applyBorder="1" applyAlignment="1">
      <alignment horizontal="center" vertical="center" shrinkToFit="1"/>
    </xf>
    <xf numFmtId="0" fontId="106" fillId="10" borderId="35" xfId="3051" applyNumberFormat="1" applyFont="1" applyFill="1" applyBorder="1" applyAlignment="1">
      <alignment horizontal="center" vertical="center"/>
    </xf>
    <xf numFmtId="2" fontId="105" fillId="0" borderId="36" xfId="3200" applyFont="1" applyBorder="1" applyAlignment="1">
      <alignment vertical="center"/>
    </xf>
    <xf numFmtId="1" fontId="105" fillId="0" borderId="35" xfId="3051" applyNumberFormat="1" applyFont="1" applyBorder="1" applyAlignment="1">
      <alignment horizontal="center" vertical="center"/>
    </xf>
    <xf numFmtId="2" fontId="115" fillId="0" borderId="68" xfId="3200" applyFont="1" applyBorder="1" applyAlignment="1">
      <alignment vertical="center"/>
    </xf>
    <xf numFmtId="1" fontId="108" fillId="0" borderId="30" xfId="3051" applyNumberFormat="1" applyFont="1" applyFill="1" applyBorder="1" applyAlignment="1">
      <alignment horizontal="center" vertical="center" shrinkToFit="1"/>
    </xf>
    <xf numFmtId="2" fontId="108" fillId="0" borderId="45" xfId="3200" applyFont="1" applyBorder="1" applyAlignment="1">
      <alignment horizontal="left" vertical="center"/>
    </xf>
    <xf numFmtId="2" fontId="108" fillId="0" borderId="33" xfId="3200" applyFont="1" applyBorder="1" applyAlignment="1">
      <alignment horizontal="left" vertical="center"/>
    </xf>
    <xf numFmtId="2" fontId="108" fillId="0" borderId="47" xfId="3200" applyFont="1" applyBorder="1" applyAlignment="1">
      <alignment horizontal="left" vertical="center"/>
    </xf>
    <xf numFmtId="2" fontId="115" fillId="0" borderId="69" xfId="3200" applyFont="1" applyBorder="1" applyAlignment="1">
      <alignment vertical="center"/>
    </xf>
    <xf numFmtId="2" fontId="108" fillId="0" borderId="70" xfId="3200" applyFont="1" applyBorder="1" applyAlignment="1">
      <alignment horizontal="center" vertical="center"/>
    </xf>
    <xf numFmtId="41" fontId="108" fillId="0" borderId="70" xfId="3051" applyFont="1" applyFill="1" applyBorder="1" applyAlignment="1">
      <alignment horizontal="right" vertical="center"/>
    </xf>
    <xf numFmtId="41" fontId="108" fillId="0" borderId="70" xfId="3051" applyFont="1" applyFill="1" applyBorder="1" applyAlignment="1">
      <alignment vertical="center" shrinkToFit="1"/>
    </xf>
    <xf numFmtId="1" fontId="108" fillId="0" borderId="71" xfId="3051" applyNumberFormat="1" applyFont="1" applyFill="1" applyBorder="1" applyAlignment="1">
      <alignment horizontal="center" vertical="center" shrinkToFit="1"/>
    </xf>
    <xf numFmtId="242" fontId="130" fillId="10" borderId="35" xfId="0" applyNumberFormat="1" applyFont="1" applyFill="1" applyBorder="1" applyAlignment="1">
      <alignment horizontal="center" vertical="center" shrinkToFit="1"/>
    </xf>
    <xf numFmtId="2" fontId="131" fillId="9" borderId="36" xfId="0" applyNumberFormat="1" applyFont="1" applyFill="1" applyBorder="1" applyAlignment="1">
      <alignment horizontal="left" vertical="center" shrinkToFit="1"/>
    </xf>
    <xf numFmtId="242" fontId="131" fillId="9" borderId="35" xfId="0" applyNumberFormat="1" applyFont="1" applyFill="1" applyBorder="1" applyAlignment="1">
      <alignment horizontal="center" vertical="center" shrinkToFit="1"/>
    </xf>
    <xf numFmtId="2" fontId="131" fillId="9" borderId="68" xfId="0" applyNumberFormat="1" applyFont="1" applyFill="1" applyBorder="1" applyAlignment="1">
      <alignment horizontal="center" vertical="center"/>
    </xf>
    <xf numFmtId="242" fontId="131" fillId="9" borderId="30" xfId="0" applyNumberFormat="1" applyFont="1" applyFill="1" applyBorder="1" applyAlignment="1">
      <alignment horizontal="center" vertical="center" shrinkToFit="1"/>
    </xf>
    <xf numFmtId="242" fontId="120" fillId="10" borderId="35" xfId="3051" applyNumberFormat="1" applyFont="1" applyFill="1" applyBorder="1" applyAlignment="1">
      <alignment horizontal="center" vertical="center" shrinkToFit="1"/>
    </xf>
    <xf numFmtId="2" fontId="117" fillId="9" borderId="36" xfId="3200" applyFont="1" applyFill="1" applyBorder="1" applyAlignment="1">
      <alignment horizontal="left" vertical="center" shrinkToFit="1"/>
    </xf>
    <xf numFmtId="242" fontId="117" fillId="9" borderId="35" xfId="3051" applyNumberFormat="1" applyFont="1" applyFill="1" applyBorder="1" applyAlignment="1">
      <alignment horizontal="center" vertical="center" shrinkToFit="1"/>
    </xf>
    <xf numFmtId="2" fontId="104" fillId="0" borderId="45" xfId="3200" applyFont="1" applyBorder="1"/>
    <xf numFmtId="2" fontId="104" fillId="0" borderId="33" xfId="3200" applyFont="1" applyBorder="1"/>
    <xf numFmtId="41" fontId="104" fillId="0" borderId="33" xfId="3051" applyFont="1" applyBorder="1"/>
    <xf numFmtId="2" fontId="100" fillId="0" borderId="47" xfId="3200" applyFont="1" applyBorder="1"/>
    <xf numFmtId="2" fontId="120" fillId="9" borderId="36" xfId="3200" applyFont="1" applyFill="1" applyBorder="1" applyAlignment="1">
      <alignment horizontal="center" vertical="center"/>
    </xf>
    <xf numFmtId="2" fontId="120" fillId="9" borderId="1" xfId="3200" applyFont="1" applyFill="1" applyBorder="1" applyAlignment="1">
      <alignment horizontal="center" vertical="center"/>
    </xf>
    <xf numFmtId="41" fontId="120" fillId="9" borderId="1" xfId="3051" applyFont="1" applyFill="1" applyBorder="1" applyAlignment="1">
      <alignment horizontal="right" vertical="center" shrinkToFit="1"/>
    </xf>
    <xf numFmtId="242" fontId="120" fillId="9" borderId="35" xfId="3051" applyNumberFormat="1" applyFont="1" applyFill="1" applyBorder="1" applyAlignment="1">
      <alignment horizontal="center" vertical="center" shrinkToFit="1"/>
    </xf>
    <xf numFmtId="2" fontId="130" fillId="9" borderId="36" xfId="0" applyNumberFormat="1" applyFont="1" applyFill="1" applyBorder="1" applyAlignment="1">
      <alignment horizontal="center" vertical="center"/>
    </xf>
    <xf numFmtId="2" fontId="130" fillId="9" borderId="1" xfId="0" applyNumberFormat="1" applyFont="1" applyFill="1" applyBorder="1" applyAlignment="1">
      <alignment horizontal="center" vertical="center"/>
    </xf>
    <xf numFmtId="41" fontId="130" fillId="9" borderId="1" xfId="0" applyNumberFormat="1" applyFont="1" applyFill="1" applyBorder="1" applyAlignment="1">
      <alignment horizontal="right" vertical="center" shrinkToFit="1"/>
    </xf>
    <xf numFmtId="2" fontId="130" fillId="9" borderId="1" xfId="0" applyNumberFormat="1" applyFont="1" applyFill="1" applyBorder="1"/>
    <xf numFmtId="41" fontId="130" fillId="9" borderId="1" xfId="0" applyNumberFormat="1" applyFont="1" applyFill="1" applyBorder="1" applyAlignment="1">
      <alignment vertical="center" shrinkToFit="1"/>
    </xf>
    <xf numFmtId="242" fontId="130" fillId="9" borderId="35" xfId="0" applyNumberFormat="1" applyFont="1" applyFill="1" applyBorder="1" applyAlignment="1">
      <alignment horizontal="center" vertical="center" shrinkToFit="1"/>
    </xf>
    <xf numFmtId="2" fontId="106" fillId="0" borderId="36" xfId="3200" applyFont="1" applyBorder="1" applyAlignment="1">
      <alignment horizontal="center" vertical="center"/>
    </xf>
    <xf numFmtId="2" fontId="106" fillId="0" borderId="1" xfId="3200" applyFont="1" applyBorder="1" applyAlignment="1">
      <alignment horizontal="center" vertical="center"/>
    </xf>
    <xf numFmtId="41" fontId="106" fillId="0" borderId="1" xfId="3051" applyFont="1" applyBorder="1" applyAlignment="1">
      <alignment horizontal="right" vertical="center"/>
    </xf>
    <xf numFmtId="41" fontId="106" fillId="0" borderId="1" xfId="3051" applyFont="1" applyBorder="1" applyAlignment="1">
      <alignment vertical="center"/>
    </xf>
    <xf numFmtId="1" fontId="106" fillId="0" borderId="35" xfId="3051" applyNumberFormat="1" applyFont="1" applyBorder="1" applyAlignment="1">
      <alignment horizontal="center" vertical="center"/>
    </xf>
    <xf numFmtId="181" fontId="105" fillId="0" borderId="0" xfId="3199" applyNumberFormat="1" applyFont="1" applyAlignment="1">
      <alignment vertical="center"/>
    </xf>
    <xf numFmtId="2" fontId="107" fillId="0" borderId="0" xfId="3198" applyFont="1"/>
    <xf numFmtId="2" fontId="107" fillId="10" borderId="0" xfId="3198" applyFont="1" applyFill="1"/>
    <xf numFmtId="2" fontId="106" fillId="0" borderId="36" xfId="3198" applyFont="1" applyBorder="1" applyAlignment="1">
      <alignment vertical="center"/>
    </xf>
    <xf numFmtId="2" fontId="105" fillId="0" borderId="36" xfId="3200" applyFont="1" applyBorder="1" applyAlignment="1">
      <alignment vertical="center" shrinkToFit="1"/>
    </xf>
    <xf numFmtId="2" fontId="106" fillId="0" borderId="36" xfId="3198" applyFont="1" applyBorder="1" applyAlignment="1">
      <alignment horizontal="center" vertical="center"/>
    </xf>
    <xf numFmtId="41" fontId="106" fillId="0" borderId="35" xfId="3051" applyFont="1" applyFill="1" applyBorder="1" applyAlignment="1">
      <alignment horizontal="center" vertical="center"/>
    </xf>
    <xf numFmtId="2" fontId="106" fillId="10" borderId="56" xfId="3198" applyFont="1" applyFill="1" applyBorder="1" applyAlignment="1">
      <alignment horizontal="center" vertical="center"/>
    </xf>
    <xf numFmtId="41" fontId="106" fillId="10" borderId="31" xfId="3051" applyFont="1" applyFill="1" applyBorder="1" applyAlignment="1">
      <alignment horizontal="center" vertical="center"/>
    </xf>
    <xf numFmtId="41" fontId="106" fillId="10" borderId="31" xfId="3051" applyFont="1" applyFill="1" applyBorder="1" applyAlignment="1">
      <alignment horizontal="center" vertical="center" shrinkToFit="1"/>
    </xf>
    <xf numFmtId="41" fontId="106" fillId="10" borderId="44" xfId="3051" applyFont="1" applyFill="1" applyBorder="1" applyAlignment="1">
      <alignment horizontal="center" vertical="center"/>
    </xf>
    <xf numFmtId="2" fontId="105" fillId="0" borderId="0" xfId="3199" applyFont="1" applyAlignment="1">
      <alignment horizontal="center" vertical="center"/>
    </xf>
    <xf numFmtId="2" fontId="105" fillId="0" borderId="0" xfId="3199" applyFont="1" applyAlignment="1">
      <alignment vertical="center"/>
    </xf>
    <xf numFmtId="1" fontId="104" fillId="0" borderId="0" xfId="3198" applyNumberFormat="1" applyFont="1" applyAlignment="1">
      <alignment horizontal="center" vertical="center"/>
    </xf>
    <xf numFmtId="2" fontId="107" fillId="0" borderId="0" xfId="3198" applyFont="1" applyAlignment="1">
      <alignment horizontal="center" vertical="center"/>
    </xf>
    <xf numFmtId="2" fontId="107" fillId="10" borderId="0" xfId="3198" applyFont="1" applyFill="1" applyAlignment="1">
      <alignment horizontal="center" vertical="center"/>
    </xf>
    <xf numFmtId="178" fontId="106" fillId="0" borderId="1" xfId="3051" applyNumberFormat="1" applyFont="1" applyBorder="1" applyAlignment="1">
      <alignment horizontal="center" vertical="center"/>
    </xf>
    <xf numFmtId="2" fontId="106" fillId="0" borderId="35" xfId="3198" applyFont="1" applyBorder="1" applyAlignment="1">
      <alignment horizontal="center" vertical="center"/>
    </xf>
    <xf numFmtId="2" fontId="103" fillId="3" borderId="68" xfId="0" applyNumberFormat="1" applyFont="1" applyFill="1" applyBorder="1" applyAlignment="1">
      <alignment horizontal="left" vertical="center"/>
    </xf>
    <xf numFmtId="0" fontId="103" fillId="3" borderId="0" xfId="0" applyFont="1" applyFill="1" applyAlignment="1">
      <alignment horizontal="left" vertical="center" wrapText="1"/>
    </xf>
    <xf numFmtId="0" fontId="111" fillId="3" borderId="0" xfId="0" applyFont="1" applyFill="1" applyAlignment="1">
      <alignment vertical="center"/>
    </xf>
    <xf numFmtId="0" fontId="111" fillId="3" borderId="0" xfId="0" applyFont="1" applyFill="1" applyAlignment="1">
      <alignment horizontal="center" vertical="center"/>
    </xf>
    <xf numFmtId="0" fontId="111" fillId="9" borderId="0" xfId="0" applyFont="1" applyFill="1" applyAlignment="1">
      <alignment vertical="center"/>
    </xf>
    <xf numFmtId="0" fontId="111" fillId="9" borderId="73" xfId="0" applyFont="1" applyFill="1" applyBorder="1" applyAlignment="1">
      <alignment vertical="center"/>
    </xf>
    <xf numFmtId="0" fontId="111" fillId="8" borderId="0" xfId="0" applyFont="1" applyFill="1" applyAlignment="1">
      <alignment vertical="center"/>
    </xf>
    <xf numFmtId="0" fontId="111" fillId="9" borderId="75" xfId="0" applyFont="1" applyFill="1" applyBorder="1" applyAlignment="1">
      <alignment vertical="center"/>
    </xf>
    <xf numFmtId="0" fontId="111" fillId="3" borderId="76" xfId="0" applyFont="1" applyFill="1" applyBorder="1" applyAlignment="1">
      <alignment vertical="center"/>
    </xf>
    <xf numFmtId="0" fontId="111" fillId="0" borderId="73" xfId="0" applyFont="1" applyBorder="1" applyAlignment="1">
      <alignment vertical="center"/>
    </xf>
    <xf numFmtId="0" fontId="111" fillId="3" borderId="75" xfId="0" applyFont="1" applyFill="1" applyBorder="1" applyAlignment="1">
      <alignment vertical="center"/>
    </xf>
    <xf numFmtId="0" fontId="111" fillId="0" borderId="0" xfId="0" applyFont="1" applyAlignment="1">
      <alignment vertical="center"/>
    </xf>
    <xf numFmtId="0" fontId="111" fillId="8" borderId="73" xfId="0" applyFont="1" applyFill="1" applyBorder="1" applyAlignment="1">
      <alignment vertical="center"/>
    </xf>
    <xf numFmtId="0" fontId="111" fillId="3" borderId="78" xfId="0" applyFont="1" applyFill="1" applyBorder="1" applyAlignment="1">
      <alignment vertical="center"/>
    </xf>
    <xf numFmtId="0" fontId="111" fillId="3" borderId="61" xfId="0" applyFont="1" applyFill="1" applyBorder="1" applyAlignment="1">
      <alignment vertical="center"/>
    </xf>
    <xf numFmtId="0" fontId="111" fillId="3" borderId="12" xfId="0" applyFont="1" applyFill="1" applyBorder="1" applyAlignment="1">
      <alignment vertical="center"/>
    </xf>
    <xf numFmtId="0" fontId="111" fillId="3" borderId="79" xfId="0" applyFont="1" applyFill="1" applyBorder="1" applyAlignment="1">
      <alignment vertical="center"/>
    </xf>
    <xf numFmtId="243" fontId="121" fillId="0" borderId="16" xfId="0" applyNumberFormat="1" applyFont="1" applyBorder="1" applyAlignment="1">
      <alignment horizontal="center" vertical="center" shrinkToFit="1"/>
    </xf>
    <xf numFmtId="0" fontId="121" fillId="0" borderId="1" xfId="0" applyFont="1" applyBorder="1" applyAlignment="1">
      <alignment horizontal="center" vertical="center" shrinkToFit="1"/>
    </xf>
    <xf numFmtId="0" fontId="121" fillId="0" borderId="35" xfId="0" applyFont="1" applyBorder="1" applyAlignment="1">
      <alignment horizontal="center" vertical="center" shrinkToFit="1"/>
    </xf>
    <xf numFmtId="245" fontId="139" fillId="0" borderId="0" xfId="3212" applyNumberFormat="1" applyFont="1" applyAlignment="1">
      <alignment horizontal="center" vertical="center"/>
    </xf>
    <xf numFmtId="0" fontId="138" fillId="0" borderId="0" xfId="3214" applyFont="1" applyAlignment="1">
      <alignment horizontal="right" vertical="center"/>
    </xf>
    <xf numFmtId="0" fontId="143" fillId="10" borderId="31" xfId="3198" applyNumberFormat="1" applyFont="1" applyFill="1" applyBorder="1" applyAlignment="1">
      <alignment horizontal="center" vertical="center"/>
    </xf>
    <xf numFmtId="2" fontId="102" fillId="10" borderId="31" xfId="3198" applyFont="1" applyFill="1" applyBorder="1"/>
    <xf numFmtId="2" fontId="102" fillId="10" borderId="44" xfId="3198" applyFont="1" applyFill="1" applyBorder="1"/>
    <xf numFmtId="0" fontId="79" fillId="0" borderId="85" xfId="3212" applyFont="1" applyBorder="1" applyAlignment="1">
      <alignment horizontal="center" vertical="center"/>
    </xf>
    <xf numFmtId="0" fontId="79" fillId="0" borderId="72" xfId="3212" applyFont="1" applyBorder="1" applyAlignment="1">
      <alignment horizontal="center" vertical="center"/>
    </xf>
    <xf numFmtId="0" fontId="79" fillId="0" borderId="92" xfId="3212" applyFont="1" applyBorder="1" applyAlignment="1">
      <alignment horizontal="center" vertical="center"/>
    </xf>
    <xf numFmtId="0" fontId="79" fillId="0" borderId="73" xfId="3212" applyFont="1" applyBorder="1" applyAlignment="1">
      <alignment horizontal="center" vertical="center"/>
    </xf>
    <xf numFmtId="0" fontId="79" fillId="0" borderId="60" xfId="3212" applyFont="1" applyBorder="1" applyAlignment="1">
      <alignment horizontal="center" vertical="center"/>
    </xf>
    <xf numFmtId="0" fontId="129" fillId="0" borderId="73" xfId="3212" applyFont="1" applyBorder="1" applyAlignment="1">
      <alignment horizontal="center" vertical="center"/>
    </xf>
    <xf numFmtId="0" fontId="134" fillId="0" borderId="0" xfId="3212" applyFont="1" applyAlignment="1">
      <alignment horizontal="center" vertical="center"/>
    </xf>
    <xf numFmtId="0" fontId="134" fillId="0" borderId="0" xfId="3212" applyFont="1">
      <alignment vertical="center"/>
    </xf>
    <xf numFmtId="0" fontId="134" fillId="0" borderId="0" xfId="3212" applyFont="1" applyAlignment="1">
      <alignment horizontal="left" vertical="center"/>
    </xf>
    <xf numFmtId="0" fontId="128" fillId="0" borderId="73" xfId="3212" applyFont="1" applyBorder="1" applyAlignment="1">
      <alignment horizontal="center" vertical="center"/>
    </xf>
    <xf numFmtId="2" fontId="134" fillId="0" borderId="0" xfId="3212" applyNumberFormat="1" applyFont="1" applyAlignment="1">
      <alignment horizontal="left" vertical="center"/>
    </xf>
    <xf numFmtId="0" fontId="135" fillId="0" borderId="0" xfId="3212" applyFont="1" applyAlignment="1">
      <alignment horizontal="center" vertical="center"/>
    </xf>
    <xf numFmtId="2" fontId="135" fillId="0" borderId="0" xfId="3212" applyNumberFormat="1" applyFont="1" applyAlignment="1">
      <alignment horizontal="left" vertical="center"/>
    </xf>
    <xf numFmtId="0" fontId="135" fillId="0" borderId="0" xfId="3212" applyFont="1" applyAlignment="1">
      <alignment horizontal="left" vertical="center"/>
    </xf>
    <xf numFmtId="0" fontId="79" fillId="0" borderId="93" xfId="3212" applyFont="1" applyBorder="1" applyAlignment="1">
      <alignment horizontal="center" vertical="center"/>
    </xf>
    <xf numFmtId="0" fontId="79" fillId="0" borderId="12" xfId="3212" applyFont="1" applyBorder="1" applyAlignment="1">
      <alignment horizontal="center" vertical="center"/>
    </xf>
    <xf numFmtId="0" fontId="79" fillId="0" borderId="79" xfId="3212" applyFont="1" applyBorder="1" applyAlignment="1">
      <alignment horizontal="center" vertical="center"/>
    </xf>
    <xf numFmtId="41" fontId="134" fillId="0" borderId="0" xfId="3212" applyNumberFormat="1" applyFont="1">
      <alignment vertical="center"/>
    </xf>
    <xf numFmtId="0" fontId="129" fillId="0" borderId="60" xfId="3212" applyFont="1" applyBorder="1" applyAlignment="1">
      <alignment horizontal="center" vertical="center"/>
    </xf>
    <xf numFmtId="0" fontId="128" fillId="0" borderId="60" xfId="3212" applyFont="1" applyBorder="1" applyAlignment="1">
      <alignment horizontal="center" vertical="center"/>
    </xf>
    <xf numFmtId="0" fontId="121" fillId="0" borderId="36" xfId="0" applyFont="1" applyBorder="1" applyAlignment="1">
      <alignment horizontal="center" vertical="center"/>
    </xf>
    <xf numFmtId="0" fontId="121" fillId="0" borderId="36" xfId="3210" applyNumberFormat="1" applyFont="1" applyBorder="1" applyAlignment="1">
      <alignment horizontal="center" vertical="center"/>
    </xf>
    <xf numFmtId="0" fontId="117" fillId="0" borderId="36" xfId="0" applyFont="1" applyBorder="1" applyAlignment="1">
      <alignment horizontal="center" vertical="center"/>
    </xf>
    <xf numFmtId="0" fontId="117" fillId="0" borderId="56" xfId="0" applyFont="1" applyBorder="1" applyAlignment="1">
      <alignment horizontal="center" vertical="center"/>
    </xf>
    <xf numFmtId="0" fontId="121" fillId="0" borderId="35" xfId="3210" applyNumberFormat="1" applyFont="1" applyBorder="1" applyAlignment="1">
      <alignment horizontal="center" vertical="center" shrinkToFit="1"/>
    </xf>
    <xf numFmtId="0" fontId="117" fillId="0" borderId="35" xfId="0" applyFont="1" applyBorder="1" applyAlignment="1">
      <alignment horizontal="center" vertical="center" shrinkToFit="1"/>
    </xf>
    <xf numFmtId="0" fontId="117" fillId="0" borderId="31" xfId="0" applyFont="1" applyBorder="1" applyAlignment="1">
      <alignment horizontal="center" vertical="center" shrinkToFit="1"/>
    </xf>
    <xf numFmtId="0" fontId="117" fillId="0" borderId="44" xfId="0" applyFont="1" applyBorder="1" applyAlignment="1">
      <alignment horizontal="center" vertical="center" shrinkToFit="1"/>
    </xf>
    <xf numFmtId="0" fontId="117" fillId="0" borderId="1" xfId="0" applyFont="1" applyBorder="1" applyAlignment="1">
      <alignment horizontal="center" vertical="center" wrapText="1" shrinkToFit="1"/>
    </xf>
    <xf numFmtId="0" fontId="117" fillId="0" borderId="12" xfId="0" applyFont="1" applyBorder="1" applyAlignment="1">
      <alignment vertical="center"/>
    </xf>
    <xf numFmtId="0" fontId="126" fillId="0" borderId="0" xfId="3215" applyFont="1">
      <alignment vertical="center"/>
    </xf>
    <xf numFmtId="0" fontId="141" fillId="0" borderId="0" xfId="3215" applyFont="1" applyAlignment="1">
      <alignment horizontal="left" vertical="center"/>
    </xf>
    <xf numFmtId="0" fontId="121" fillId="0" borderId="0" xfId="3215" applyFont="1" applyAlignment="1">
      <alignment horizontal="center" vertical="center"/>
    </xf>
    <xf numFmtId="41" fontId="125" fillId="0" borderId="0" xfId="3215" applyNumberFormat="1" applyFont="1" applyAlignment="1">
      <alignment horizontal="center" vertical="center"/>
    </xf>
    <xf numFmtId="179" fontId="125" fillId="0" borderId="0" xfId="3215" applyNumberFormat="1" applyFont="1" applyAlignment="1">
      <alignment horizontal="center" vertical="center"/>
    </xf>
    <xf numFmtId="41" fontId="121" fillId="0" borderId="0" xfId="3215" applyNumberFormat="1" applyFont="1" applyAlignment="1">
      <alignment horizontal="center" vertical="center"/>
    </xf>
    <xf numFmtId="178" fontId="125" fillId="0" borderId="0" xfId="3215" applyNumberFormat="1" applyFont="1" applyAlignment="1">
      <alignment horizontal="right" vertical="center"/>
    </xf>
    <xf numFmtId="179" fontId="121" fillId="0" borderId="0" xfId="3215" applyNumberFormat="1" applyFont="1" applyAlignment="1">
      <alignment horizontal="center" vertical="center"/>
    </xf>
    <xf numFmtId="0" fontId="138" fillId="0" borderId="0" xfId="3215" applyFont="1" applyAlignment="1">
      <alignment horizontal="right" vertical="center"/>
    </xf>
    <xf numFmtId="0" fontId="125" fillId="0" borderId="80" xfId="3215" applyFont="1" applyBorder="1" applyAlignment="1">
      <alignment horizontal="center" vertical="center"/>
    </xf>
    <xf numFmtId="0" fontId="125" fillId="0" borderId="81" xfId="3215" applyFont="1" applyBorder="1" applyAlignment="1">
      <alignment horizontal="center" vertical="center"/>
    </xf>
    <xf numFmtId="0" fontId="125" fillId="0" borderId="81" xfId="3215" applyFont="1" applyBorder="1" applyAlignment="1">
      <alignment horizontal="center" vertical="center" wrapText="1"/>
    </xf>
    <xf numFmtId="0" fontId="125" fillId="0" borderId="81" xfId="3215" applyFont="1" applyBorder="1" applyAlignment="1">
      <alignment horizontal="center" vertical="center" wrapText="1" shrinkToFit="1"/>
    </xf>
    <xf numFmtId="0" fontId="125" fillId="0" borderId="82" xfId="3215" applyFont="1" applyBorder="1" applyAlignment="1">
      <alignment horizontal="center" vertical="center"/>
    </xf>
    <xf numFmtId="0" fontId="126" fillId="0" borderId="18" xfId="3215" applyFont="1" applyBorder="1" applyAlignment="1">
      <alignment horizontal="center" vertical="center"/>
    </xf>
    <xf numFmtId="41" fontId="126" fillId="0" borderId="18" xfId="3215" applyNumberFormat="1" applyFont="1" applyBorder="1">
      <alignment vertical="center"/>
    </xf>
    <xf numFmtId="179" fontId="126" fillId="0" borderId="18" xfId="3215" applyNumberFormat="1" applyFont="1" applyBorder="1">
      <alignment vertical="center"/>
    </xf>
    <xf numFmtId="0" fontId="126" fillId="0" borderId="50" xfId="3215" applyFont="1" applyBorder="1" applyAlignment="1">
      <alignment horizontal="center" vertical="center"/>
    </xf>
    <xf numFmtId="41" fontId="142" fillId="12" borderId="1" xfId="3215" applyNumberFormat="1" applyFont="1" applyFill="1" applyBorder="1" applyAlignment="1">
      <alignment horizontal="center" vertical="center" shrinkToFit="1"/>
    </xf>
    <xf numFmtId="247" fontId="142" fillId="12" borderId="1" xfId="3215" applyNumberFormat="1" applyFont="1" applyFill="1" applyBorder="1" applyAlignment="1">
      <alignment horizontal="left" vertical="center" shrinkToFit="1"/>
    </xf>
    <xf numFmtId="0" fontId="142" fillId="12" borderId="1" xfId="3215" applyFont="1" applyFill="1" applyBorder="1">
      <alignment vertical="center"/>
    </xf>
    <xf numFmtId="41" fontId="142" fillId="12" borderId="1" xfId="3215" applyNumberFormat="1" applyFont="1" applyFill="1" applyBorder="1" applyAlignment="1">
      <alignment vertical="center" shrinkToFit="1"/>
    </xf>
    <xf numFmtId="179" fontId="142" fillId="12" borderId="1" xfId="3215" applyNumberFormat="1" applyFont="1" applyFill="1" applyBorder="1" applyAlignment="1">
      <alignment vertical="center" shrinkToFit="1"/>
    </xf>
    <xf numFmtId="0" fontId="142" fillId="12" borderId="1" xfId="3215" applyFont="1" applyFill="1" applyBorder="1" applyAlignment="1">
      <alignment horizontal="center" vertical="center" shrinkToFit="1"/>
    </xf>
    <xf numFmtId="0" fontId="142" fillId="12" borderId="1" xfId="3215" applyFont="1" applyFill="1" applyBorder="1" applyAlignment="1">
      <alignment horizontal="center" vertical="center"/>
    </xf>
    <xf numFmtId="0" fontId="142" fillId="12" borderId="35" xfId="3215" applyFont="1" applyFill="1" applyBorder="1" applyAlignment="1">
      <alignment horizontal="center" vertical="center"/>
    </xf>
    <xf numFmtId="0" fontId="126" fillId="0" borderId="18" xfId="3215" applyFont="1" applyBorder="1" applyAlignment="1">
      <alignment horizontal="center" vertical="center" wrapText="1" shrinkToFit="1"/>
    </xf>
    <xf numFmtId="41" fontId="142" fillId="13" borderId="53" xfId="3215" applyNumberFormat="1" applyFont="1" applyFill="1" applyBorder="1" applyAlignment="1">
      <alignment vertical="center" shrinkToFit="1"/>
    </xf>
    <xf numFmtId="247" fontId="142" fillId="13" borderId="53" xfId="3215" applyNumberFormat="1" applyFont="1" applyFill="1" applyBorder="1" applyAlignment="1">
      <alignment horizontal="left" vertical="center" shrinkToFit="1"/>
    </xf>
    <xf numFmtId="0" fontId="142" fillId="13" borderId="53" xfId="3215" applyFont="1" applyFill="1" applyBorder="1">
      <alignment vertical="center"/>
    </xf>
    <xf numFmtId="179" fontId="142" fillId="13" borderId="53" xfId="3215" applyNumberFormat="1" applyFont="1" applyFill="1" applyBorder="1" applyAlignment="1">
      <alignment vertical="center" shrinkToFit="1"/>
    </xf>
    <xf numFmtId="0" fontId="142" fillId="13" borderId="53" xfId="3215" applyFont="1" applyFill="1" applyBorder="1" applyAlignment="1">
      <alignment horizontal="center" vertical="center" shrinkToFit="1"/>
    </xf>
    <xf numFmtId="0" fontId="142" fillId="13" borderId="53" xfId="3215" applyFont="1" applyFill="1" applyBorder="1" applyAlignment="1">
      <alignment horizontal="center" vertical="center"/>
    </xf>
    <xf numFmtId="0" fontId="142" fillId="13" borderId="84" xfId="3215" applyFont="1" applyFill="1" applyBorder="1" applyAlignment="1">
      <alignment horizontal="center" vertical="center"/>
    </xf>
    <xf numFmtId="238" fontId="105" fillId="0" borderId="1" xfId="3198" applyNumberFormat="1" applyFont="1" applyBorder="1" applyAlignment="1">
      <alignment horizontal="center" vertical="center"/>
    </xf>
    <xf numFmtId="0" fontId="121" fillId="0" borderId="1" xfId="3210" applyNumberFormat="1" applyFont="1" applyBorder="1" applyAlignment="1">
      <alignment horizontal="center" vertical="center" wrapText="1" shrinkToFit="1"/>
    </xf>
    <xf numFmtId="0" fontId="135" fillId="0" borderId="0" xfId="3212" applyFont="1" applyAlignment="1">
      <alignment horizontal="distributed" vertical="center"/>
    </xf>
    <xf numFmtId="0" fontId="79" fillId="0" borderId="126" xfId="3212" applyFont="1" applyBorder="1" applyAlignment="1">
      <alignment horizontal="center" vertical="center" textRotation="255"/>
    </xf>
    <xf numFmtId="0" fontId="79" fillId="0" borderId="127" xfId="3212" applyFont="1" applyBorder="1" applyAlignment="1">
      <alignment horizontal="center" vertical="center"/>
    </xf>
    <xf numFmtId="0" fontId="79" fillId="0" borderId="127" xfId="3212" applyFont="1" applyBorder="1" applyAlignment="1">
      <alignment horizontal="center" vertical="center" textRotation="255"/>
    </xf>
    <xf numFmtId="0" fontId="79" fillId="0" borderId="127" xfId="3212" applyFont="1" applyBorder="1" applyAlignment="1">
      <alignment horizontal="center" vertical="center" wrapText="1"/>
    </xf>
    <xf numFmtId="0" fontId="79" fillId="0" borderId="128" xfId="3212" applyFont="1" applyBorder="1" applyAlignment="1">
      <alignment horizontal="center" vertical="center"/>
    </xf>
    <xf numFmtId="0" fontId="144" fillId="0" borderId="0" xfId="3216" applyFont="1">
      <alignment vertical="center"/>
    </xf>
    <xf numFmtId="0" fontId="145" fillId="0" borderId="72" xfId="3216" applyFont="1" applyBorder="1">
      <alignment vertical="center"/>
    </xf>
    <xf numFmtId="0" fontId="149" fillId="0" borderId="0" xfId="3216" applyFont="1">
      <alignment vertical="center"/>
    </xf>
    <xf numFmtId="0" fontId="145" fillId="0" borderId="0" xfId="3216" applyFont="1">
      <alignment vertical="center"/>
    </xf>
    <xf numFmtId="0" fontId="1" fillId="0" borderId="0" xfId="3216">
      <alignment vertical="center"/>
    </xf>
    <xf numFmtId="0" fontId="150" fillId="14" borderId="95" xfId="3216" applyFont="1" applyFill="1" applyBorder="1">
      <alignment vertical="center"/>
    </xf>
    <xf numFmtId="0" fontId="150" fillId="14" borderId="96" xfId="3216" applyFont="1" applyFill="1" applyBorder="1">
      <alignment vertical="center"/>
    </xf>
    <xf numFmtId="0" fontId="150" fillId="14" borderId="97" xfId="3216" applyFont="1" applyFill="1" applyBorder="1">
      <alignment vertical="center"/>
    </xf>
    <xf numFmtId="0" fontId="150" fillId="14" borderId="98" xfId="3216" applyFont="1" applyFill="1" applyBorder="1">
      <alignment vertical="center"/>
    </xf>
    <xf numFmtId="0" fontId="150" fillId="14" borderId="102" xfId="3216" applyFont="1" applyFill="1" applyBorder="1">
      <alignment vertical="center"/>
    </xf>
    <xf numFmtId="0" fontId="150" fillId="14" borderId="0" xfId="3216" applyFont="1" applyFill="1">
      <alignment vertical="center"/>
    </xf>
    <xf numFmtId="0" fontId="150" fillId="14" borderId="73" xfId="3216" applyFont="1" applyFill="1" applyBorder="1">
      <alignment vertical="center"/>
    </xf>
    <xf numFmtId="0" fontId="150" fillId="14" borderId="60" xfId="3216" applyFont="1" applyFill="1" applyBorder="1">
      <alignment vertical="center"/>
    </xf>
    <xf numFmtId="0" fontId="116" fillId="14" borderId="102" xfId="3216" applyFont="1" applyFill="1" applyBorder="1">
      <alignment vertical="center"/>
    </xf>
    <xf numFmtId="0" fontId="116" fillId="14" borderId="0" xfId="3216" applyFont="1" applyFill="1">
      <alignment vertical="center"/>
    </xf>
    <xf numFmtId="0" fontId="116" fillId="14" borderId="73" xfId="3216" applyFont="1" applyFill="1" applyBorder="1">
      <alignment vertical="center"/>
    </xf>
    <xf numFmtId="0" fontId="116" fillId="14" borderId="60" xfId="3216" applyFont="1" applyFill="1" applyBorder="1">
      <alignment vertical="center"/>
    </xf>
    <xf numFmtId="0" fontId="116" fillId="14" borderId="107" xfId="3216" applyFont="1" applyFill="1" applyBorder="1">
      <alignment vertical="center"/>
    </xf>
    <xf numFmtId="0" fontId="116" fillId="14" borderId="25" xfId="3216" applyFont="1" applyFill="1" applyBorder="1">
      <alignment vertical="center"/>
    </xf>
    <xf numFmtId="0" fontId="116" fillId="14" borderId="75" xfId="3216" applyFont="1" applyFill="1" applyBorder="1">
      <alignment vertical="center"/>
    </xf>
    <xf numFmtId="0" fontId="116" fillId="14" borderId="74" xfId="3216" applyFont="1" applyFill="1" applyBorder="1">
      <alignment vertical="center"/>
    </xf>
    <xf numFmtId="0" fontId="116" fillId="0" borderId="102" xfId="3216" applyFont="1" applyBorder="1">
      <alignment vertical="center"/>
    </xf>
    <xf numFmtId="0" fontId="116" fillId="0" borderId="0" xfId="3216" applyFont="1">
      <alignment vertical="center"/>
    </xf>
    <xf numFmtId="0" fontId="116" fillId="0" borderId="103" xfId="3216" applyFont="1" applyBorder="1">
      <alignment vertical="center"/>
    </xf>
    <xf numFmtId="0" fontId="1" fillId="0" borderId="109" xfId="3216" applyBorder="1">
      <alignment vertical="center"/>
    </xf>
    <xf numFmtId="0" fontId="1" fillId="0" borderId="94" xfId="3216" applyBorder="1">
      <alignment vertical="center"/>
    </xf>
    <xf numFmtId="0" fontId="1" fillId="0" borderId="111" xfId="3216" applyBorder="1">
      <alignment vertical="center"/>
    </xf>
    <xf numFmtId="0" fontId="121" fillId="0" borderId="13" xfId="0" applyFont="1" applyBorder="1" applyAlignment="1">
      <alignment horizontal="center" vertical="center" wrapText="1"/>
    </xf>
    <xf numFmtId="0" fontId="121" fillId="0" borderId="37" xfId="0" applyFont="1" applyBorder="1" applyAlignment="1">
      <alignment horizontal="center" vertical="center"/>
    </xf>
    <xf numFmtId="0" fontId="121" fillId="0" borderId="52" xfId="0" applyFont="1" applyBorder="1" applyAlignment="1">
      <alignment horizontal="center" vertical="center"/>
    </xf>
    <xf numFmtId="0" fontId="121" fillId="0" borderId="18" xfId="0" applyFont="1" applyBorder="1" applyAlignment="1">
      <alignment horizontal="center" vertical="center" shrinkToFit="1"/>
    </xf>
    <xf numFmtId="0" fontId="121" fillId="0" borderId="50" xfId="0" applyFont="1" applyBorder="1" applyAlignment="1">
      <alignment horizontal="center" vertical="center" shrinkToFit="1"/>
    </xf>
    <xf numFmtId="0" fontId="121" fillId="0" borderId="126" xfId="0" applyFont="1" applyBorder="1" applyAlignment="1">
      <alignment horizontal="center" vertical="center" wrapText="1"/>
    </xf>
    <xf numFmtId="0" fontId="121" fillId="0" borderId="127" xfId="0" applyFont="1" applyBorder="1" applyAlignment="1">
      <alignment horizontal="center" vertical="center"/>
    </xf>
    <xf numFmtId="0" fontId="121" fillId="0" borderId="128" xfId="0" applyFont="1" applyBorder="1" applyAlignment="1">
      <alignment horizontal="center" vertical="center"/>
    </xf>
    <xf numFmtId="41" fontId="121" fillId="0" borderId="28" xfId="0" applyNumberFormat="1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41" fontId="121" fillId="0" borderId="1" xfId="0" applyNumberFormat="1" applyFont="1" applyBorder="1" applyAlignment="1">
      <alignment horizontal="center" vertical="center" shrinkToFit="1"/>
    </xf>
    <xf numFmtId="0" fontId="126" fillId="0" borderId="52" xfId="0" applyFont="1" applyBorder="1" applyAlignment="1">
      <alignment horizontal="center" vertical="center"/>
    </xf>
    <xf numFmtId="0" fontId="126" fillId="0" borderId="18" xfId="0" applyFont="1" applyBorder="1" applyAlignment="1">
      <alignment horizontal="center" vertical="center"/>
    </xf>
    <xf numFmtId="41" fontId="126" fillId="0" borderId="18" xfId="0" applyNumberFormat="1" applyFont="1" applyBorder="1" applyAlignment="1">
      <alignment horizontal="center" vertical="center"/>
    </xf>
    <xf numFmtId="0" fontId="126" fillId="0" borderId="36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41" fontId="126" fillId="0" borderId="1" xfId="0" applyNumberFormat="1" applyFont="1" applyBorder="1" applyAlignment="1">
      <alignment horizontal="center" vertical="center"/>
    </xf>
    <xf numFmtId="248" fontId="126" fillId="0" borderId="2" xfId="3214" applyNumberFormat="1" applyFont="1" applyBorder="1" applyAlignment="1">
      <alignment horizontal="right" vertical="center"/>
    </xf>
    <xf numFmtId="248" fontId="126" fillId="0" borderId="27" xfId="3214" applyNumberFormat="1" applyFont="1" applyBorder="1" applyAlignment="1">
      <alignment horizontal="right" vertical="center"/>
    </xf>
    <xf numFmtId="0" fontId="126" fillId="0" borderId="1" xfId="3215" applyFont="1" applyBorder="1" applyAlignment="1">
      <alignment horizontal="center" vertical="center"/>
    </xf>
    <xf numFmtId="248" fontId="126" fillId="0" borderId="1" xfId="3214" applyNumberFormat="1" applyFont="1" applyBorder="1" applyAlignment="1">
      <alignment horizontal="center" vertical="center"/>
    </xf>
    <xf numFmtId="0" fontId="135" fillId="0" borderId="0" xfId="3212" applyFont="1">
      <alignment vertical="center"/>
    </xf>
    <xf numFmtId="0" fontId="165" fillId="0" borderId="0" xfId="3212" applyFont="1">
      <alignment vertical="center"/>
    </xf>
    <xf numFmtId="2" fontId="99" fillId="0" borderId="0" xfId="3198" applyFont="1" applyAlignment="1">
      <alignment horizontal="center" vertical="center"/>
    </xf>
    <xf numFmtId="2" fontId="96" fillId="0" borderId="0" xfId="3198" applyFont="1" applyAlignment="1">
      <alignment horizontal="center" vertical="center"/>
    </xf>
    <xf numFmtId="2" fontId="163" fillId="0" borderId="0" xfId="3198" applyFont="1" applyAlignment="1">
      <alignment horizontal="center" vertical="center"/>
    </xf>
    <xf numFmtId="2" fontId="97" fillId="0" borderId="0" xfId="3198" applyFont="1" applyAlignment="1">
      <alignment horizontal="center" vertical="center"/>
    </xf>
    <xf numFmtId="1" fontId="98" fillId="0" borderId="0" xfId="3198" applyNumberFormat="1" applyFont="1" applyAlignment="1">
      <alignment horizontal="center" vertical="center"/>
    </xf>
    <xf numFmtId="0" fontId="101" fillId="0" borderId="0" xfId="3201" applyNumberFormat="1" applyFont="1" applyAlignment="1">
      <alignment horizontal="distributed" vertical="center"/>
    </xf>
    <xf numFmtId="0" fontId="96" fillId="0" borderId="0" xfId="3201" applyNumberFormat="1" applyFont="1" applyAlignment="1">
      <alignment horizontal="center" vertical="center"/>
    </xf>
    <xf numFmtId="41" fontId="96" fillId="3" borderId="0" xfId="0" applyNumberFormat="1" applyFont="1" applyFill="1" applyAlignment="1">
      <alignment horizontal="center" vertical="center"/>
    </xf>
    <xf numFmtId="0" fontId="103" fillId="3" borderId="68" xfId="0" applyFont="1" applyFill="1" applyBorder="1" applyAlignment="1">
      <alignment horizontal="center" vertical="center"/>
    </xf>
    <xf numFmtId="2" fontId="103" fillId="3" borderId="27" xfId="0" applyNumberFormat="1" applyFont="1" applyFill="1" applyBorder="1" applyAlignment="1">
      <alignment horizontal="left" vertical="center"/>
    </xf>
    <xf numFmtId="0" fontId="103" fillId="3" borderId="27" xfId="0" applyFont="1" applyFill="1" applyBorder="1" applyAlignment="1">
      <alignment horizontal="left" vertical="center"/>
    </xf>
    <xf numFmtId="0" fontId="102" fillId="0" borderId="69" xfId="0" applyFont="1" applyBorder="1" applyAlignment="1">
      <alignment horizontal="center" vertical="center"/>
    </xf>
    <xf numFmtId="0" fontId="102" fillId="0" borderId="77" xfId="0" applyFont="1" applyBorder="1" applyAlignment="1">
      <alignment horizontal="center" vertical="center"/>
    </xf>
    <xf numFmtId="0" fontId="102" fillId="0" borderId="29" xfId="0" applyFont="1" applyBorder="1" applyAlignment="1">
      <alignment horizontal="center" vertical="center"/>
    </xf>
    <xf numFmtId="0" fontId="102" fillId="0" borderId="70" xfId="0" applyFont="1" applyBorder="1" applyAlignment="1">
      <alignment horizontal="center" vertical="center" shrinkToFit="1"/>
    </xf>
    <xf numFmtId="0" fontId="102" fillId="0" borderId="71" xfId="0" applyFont="1" applyBorder="1" applyAlignment="1">
      <alignment horizontal="center" vertical="center" shrinkToFit="1"/>
    </xf>
    <xf numFmtId="0" fontId="111" fillId="3" borderId="0" xfId="0" applyFont="1" applyFill="1" applyAlignment="1">
      <alignment horizontal="center" vertical="center"/>
    </xf>
    <xf numFmtId="0" fontId="111" fillId="3" borderId="73" xfId="0" applyFont="1" applyFill="1" applyBorder="1" applyAlignment="1">
      <alignment horizontal="center" vertical="center"/>
    </xf>
    <xf numFmtId="0" fontId="103" fillId="3" borderId="45" xfId="0" applyFont="1" applyFill="1" applyBorder="1" applyAlignment="1">
      <alignment horizontal="center" vertical="center"/>
    </xf>
    <xf numFmtId="0" fontId="103" fillId="3" borderId="46" xfId="0" applyFont="1" applyFill="1" applyBorder="1" applyAlignment="1">
      <alignment horizontal="left" vertical="center"/>
    </xf>
    <xf numFmtId="0" fontId="111" fillId="3" borderId="22" xfId="0" applyFont="1" applyFill="1" applyBorder="1" applyAlignment="1">
      <alignment horizontal="center" vertical="center"/>
    </xf>
    <xf numFmtId="0" fontId="111" fillId="3" borderId="76" xfId="0" applyFont="1" applyFill="1" applyBorder="1" applyAlignment="1">
      <alignment horizontal="center" vertical="center"/>
    </xf>
    <xf numFmtId="0" fontId="111" fillId="3" borderId="25" xfId="0" applyFont="1" applyFill="1" applyBorder="1" applyAlignment="1">
      <alignment horizontal="center" vertical="center"/>
    </xf>
    <xf numFmtId="0" fontId="111" fillId="3" borderId="75" xfId="0" applyFont="1" applyFill="1" applyBorder="1" applyAlignment="1">
      <alignment horizontal="center" vertical="center"/>
    </xf>
    <xf numFmtId="0" fontId="103" fillId="3" borderId="74" xfId="0" applyFont="1" applyFill="1" applyBorder="1" applyAlignment="1">
      <alignment horizontal="center" vertical="center"/>
    </xf>
    <xf numFmtId="0" fontId="103" fillId="3" borderId="2" xfId="0" applyFont="1" applyFill="1" applyBorder="1" applyAlignment="1">
      <alignment horizontal="left" vertical="center"/>
    </xf>
    <xf numFmtId="0" fontId="135" fillId="0" borderId="0" xfId="3212" applyFont="1" applyAlignment="1">
      <alignment horizontal="distributed" vertical="center"/>
    </xf>
    <xf numFmtId="0" fontId="127" fillId="0" borderId="0" xfId="3212" applyFont="1" applyAlignment="1">
      <alignment horizontal="center" vertical="center"/>
    </xf>
    <xf numFmtId="0" fontId="128" fillId="0" borderId="0" xfId="3212" applyFont="1" applyAlignment="1">
      <alignment horizontal="right" vertical="center"/>
    </xf>
    <xf numFmtId="2" fontId="133" fillId="0" borderId="0" xfId="3212" applyNumberFormat="1" applyFont="1" applyAlignment="1">
      <alignment horizontal="center" vertical="center" shrinkToFit="1"/>
    </xf>
    <xf numFmtId="0" fontId="133" fillId="0" borderId="0" xfId="3212" applyFont="1" applyAlignment="1">
      <alignment horizontal="center" vertical="center" shrinkToFit="1"/>
    </xf>
    <xf numFmtId="0" fontId="118" fillId="0" borderId="0" xfId="0" applyFont="1" applyAlignment="1">
      <alignment horizontal="center" vertical="center"/>
    </xf>
    <xf numFmtId="0" fontId="117" fillId="0" borderId="16" xfId="0" applyFont="1" applyBorder="1" applyAlignment="1">
      <alignment horizontal="center" vertical="center" shrinkToFit="1"/>
    </xf>
    <xf numFmtId="0" fontId="117" fillId="0" borderId="30" xfId="0" applyFont="1" applyBorder="1" applyAlignment="1">
      <alignment horizontal="center" vertical="center" shrinkToFit="1"/>
    </xf>
    <xf numFmtId="0" fontId="121" fillId="0" borderId="16" xfId="0" applyFont="1" applyBorder="1" applyAlignment="1">
      <alignment horizontal="center" vertical="center" shrinkToFit="1"/>
    </xf>
    <xf numFmtId="0" fontId="121" fillId="0" borderId="30" xfId="0" applyFont="1" applyBorder="1" applyAlignment="1">
      <alignment horizontal="center" vertical="center" shrinkToFit="1"/>
    </xf>
    <xf numFmtId="0" fontId="120" fillId="0" borderId="0" xfId="0" applyFont="1" applyAlignment="1">
      <alignment horizontal="center" vertical="center"/>
    </xf>
    <xf numFmtId="0" fontId="121" fillId="0" borderId="38" xfId="0" applyFont="1" applyBorder="1" applyAlignment="1">
      <alignment horizontal="left" vertical="center" wrapText="1"/>
    </xf>
    <xf numFmtId="0" fontId="121" fillId="0" borderId="39" xfId="0" applyFont="1" applyBorder="1" applyAlignment="1">
      <alignment horizontal="left" vertical="center"/>
    </xf>
    <xf numFmtId="0" fontId="121" fillId="0" borderId="40" xfId="0" applyFont="1" applyBorder="1" applyAlignment="1">
      <alignment horizontal="left" vertical="center"/>
    </xf>
    <xf numFmtId="0" fontId="121" fillId="0" borderId="41" xfId="0" applyFont="1" applyBorder="1" applyAlignment="1">
      <alignment horizontal="left" vertical="center"/>
    </xf>
    <xf numFmtId="0" fontId="121" fillId="0" borderId="42" xfId="0" applyFont="1" applyBorder="1" applyAlignment="1">
      <alignment horizontal="left" vertical="center"/>
    </xf>
    <xf numFmtId="0" fontId="121" fillId="0" borderId="43" xfId="0" applyFont="1" applyBorder="1" applyAlignment="1">
      <alignment horizontal="left" vertical="center"/>
    </xf>
    <xf numFmtId="0" fontId="121" fillId="0" borderId="28" xfId="0" applyFont="1" applyBorder="1" applyAlignment="1">
      <alignment horizontal="center" vertical="center"/>
    </xf>
    <xf numFmtId="0" fontId="121" fillId="0" borderId="31" xfId="0" applyFont="1" applyBorder="1" applyAlignment="1">
      <alignment horizontal="center" vertical="center"/>
    </xf>
    <xf numFmtId="0" fontId="121" fillId="0" borderId="29" xfId="0" applyFont="1" applyBorder="1" applyAlignment="1">
      <alignment horizontal="center" vertical="center"/>
    </xf>
    <xf numFmtId="0" fontId="121" fillId="0" borderId="32" xfId="0" applyFont="1" applyBorder="1" applyAlignment="1">
      <alignment horizontal="center" vertical="center"/>
    </xf>
    <xf numFmtId="0" fontId="121" fillId="0" borderId="37" xfId="0" applyFont="1" applyBorder="1" applyAlignment="1">
      <alignment horizontal="center" vertical="center"/>
    </xf>
    <xf numFmtId="0" fontId="121" fillId="0" borderId="44" xfId="0" applyFont="1" applyBorder="1" applyAlignment="1">
      <alignment horizontal="center" vertical="center"/>
    </xf>
    <xf numFmtId="0" fontId="121" fillId="0" borderId="26" xfId="0" applyFont="1" applyBorder="1" applyAlignment="1">
      <alignment horizontal="center" vertical="center" textRotation="255"/>
    </xf>
    <xf numFmtId="0" fontId="121" fillId="0" borderId="48" xfId="0" applyFont="1" applyBorder="1" applyAlignment="1">
      <alignment horizontal="center" vertical="center" textRotation="255"/>
    </xf>
    <xf numFmtId="0" fontId="121" fillId="0" borderId="18" xfId="0" applyFont="1" applyBorder="1" applyAlignment="1">
      <alignment horizontal="center" vertical="center" textRotation="255"/>
    </xf>
    <xf numFmtId="0" fontId="121" fillId="0" borderId="1" xfId="0" applyFont="1" applyBorder="1" applyAlignment="1">
      <alignment horizontal="left" vertical="center" indent="1"/>
    </xf>
    <xf numFmtId="0" fontId="121" fillId="0" borderId="35" xfId="0" applyFont="1" applyBorder="1" applyAlignment="1">
      <alignment horizontal="left" vertical="center" indent="1"/>
    </xf>
    <xf numFmtId="0" fontId="121" fillId="0" borderId="18" xfId="3210" applyNumberFormat="1" applyFont="1" applyFill="1" applyBorder="1" applyAlignment="1">
      <alignment horizontal="left" vertical="center" indent="1"/>
    </xf>
    <xf numFmtId="0" fontId="121" fillId="0" borderId="50" xfId="3210" applyNumberFormat="1" applyFont="1" applyFill="1" applyBorder="1" applyAlignment="1">
      <alignment horizontal="left" vertical="center" indent="1"/>
    </xf>
    <xf numFmtId="0" fontId="117" fillId="0" borderId="1" xfId="3210" applyNumberFormat="1" applyFont="1" applyBorder="1" applyAlignment="1">
      <alignment horizontal="left" vertical="center" indent="1"/>
    </xf>
    <xf numFmtId="0" fontId="117" fillId="0" borderId="35" xfId="3210" applyNumberFormat="1" applyFont="1" applyBorder="1" applyAlignment="1">
      <alignment horizontal="left" vertical="center" indent="1"/>
    </xf>
    <xf numFmtId="0" fontId="121" fillId="0" borderId="36" xfId="0" applyFont="1" applyBorder="1" applyAlignment="1">
      <alignment horizontal="distributed" vertical="center" indent="1"/>
    </xf>
    <xf numFmtId="0" fontId="121" fillId="0" borderId="1" xfId="0" applyFont="1" applyBorder="1" applyAlignment="1">
      <alignment horizontal="distributed" vertical="center" indent="1"/>
    </xf>
    <xf numFmtId="0" fontId="121" fillId="0" borderId="45" xfId="0" applyFont="1" applyBorder="1" applyAlignment="1">
      <alignment horizontal="distributed" vertical="center" indent="1"/>
    </xf>
    <xf numFmtId="0" fontId="121" fillId="0" borderId="33" xfId="0" applyFont="1" applyBorder="1" applyAlignment="1">
      <alignment horizontal="distributed" vertical="center" indent="1"/>
    </xf>
    <xf numFmtId="0" fontId="121" fillId="0" borderId="46" xfId="0" applyFont="1" applyBorder="1" applyAlignment="1">
      <alignment horizontal="distributed" vertical="center" indent="1"/>
    </xf>
    <xf numFmtId="0" fontId="121" fillId="0" borderId="32" xfId="0" applyFont="1" applyBorder="1" applyAlignment="1">
      <alignment horizontal="left" vertical="center"/>
    </xf>
    <xf numFmtId="0" fontId="121" fillId="0" borderId="33" xfId="0" applyFont="1" applyBorder="1" applyAlignment="1">
      <alignment horizontal="left" vertical="center"/>
    </xf>
    <xf numFmtId="0" fontId="121" fillId="0" borderId="47" xfId="0" applyFont="1" applyBorder="1" applyAlignment="1">
      <alignment horizontal="left" vertical="center"/>
    </xf>
    <xf numFmtId="0" fontId="121" fillId="0" borderId="1" xfId="0" applyFont="1" applyBorder="1" applyAlignment="1">
      <alignment horizontal="left" vertical="center"/>
    </xf>
    <xf numFmtId="0" fontId="121" fillId="0" borderId="35" xfId="0" applyFont="1" applyBorder="1" applyAlignment="1">
      <alignment horizontal="left" vertical="center"/>
    </xf>
    <xf numFmtId="0" fontId="121" fillId="0" borderId="49" xfId="0" applyFont="1" applyBorder="1" applyAlignment="1">
      <alignment horizontal="center" vertical="center" textRotation="255"/>
    </xf>
    <xf numFmtId="0" fontId="121" fillId="0" borderId="51" xfId="0" applyFont="1" applyBorder="1" applyAlignment="1">
      <alignment horizontal="center" vertical="center" textRotation="255"/>
    </xf>
    <xf numFmtId="0" fontId="121" fillId="0" borderId="52" xfId="0" applyFont="1" applyBorder="1" applyAlignment="1">
      <alignment horizontal="center" vertical="center" textRotation="255"/>
    </xf>
    <xf numFmtId="0" fontId="121" fillId="0" borderId="34" xfId="0" applyFont="1" applyBorder="1" applyAlignment="1">
      <alignment horizontal="center" vertical="center" textRotation="255"/>
    </xf>
    <xf numFmtId="0" fontId="121" fillId="0" borderId="18" xfId="0" applyFont="1" applyBorder="1" applyAlignment="1">
      <alignment horizontal="left" vertical="center" indent="1"/>
    </xf>
    <xf numFmtId="0" fontId="121" fillId="0" borderId="50" xfId="0" applyFont="1" applyBorder="1" applyAlignment="1">
      <alignment horizontal="left" vertical="center" indent="1"/>
    </xf>
    <xf numFmtId="176" fontId="96" fillId="0" borderId="0" xfId="3118" applyFont="1" applyBorder="1" applyAlignment="1">
      <alignment horizontal="center"/>
    </xf>
    <xf numFmtId="2" fontId="105" fillId="0" borderId="28" xfId="3198" applyFont="1" applyBorder="1" applyAlignment="1">
      <alignment horizontal="center" vertical="center"/>
    </xf>
    <xf numFmtId="2" fontId="105" fillId="0" borderId="13" xfId="3198" applyFont="1" applyBorder="1" applyAlignment="1">
      <alignment horizontal="center" vertical="center"/>
    </xf>
    <xf numFmtId="2" fontId="105" fillId="0" borderId="36" xfId="3198" applyFont="1" applyBorder="1" applyAlignment="1">
      <alignment horizontal="center" vertical="center"/>
    </xf>
    <xf numFmtId="2" fontId="105" fillId="0" borderId="1" xfId="3198" applyFont="1" applyBorder="1" applyAlignment="1">
      <alignment horizontal="center" vertical="center"/>
    </xf>
    <xf numFmtId="2" fontId="105" fillId="0" borderId="37" xfId="3198" applyFont="1" applyBorder="1" applyAlignment="1">
      <alignment horizontal="center" vertical="center"/>
    </xf>
    <xf numFmtId="2" fontId="105" fillId="0" borderId="35" xfId="3198" applyFont="1" applyBorder="1" applyAlignment="1">
      <alignment horizontal="center" vertical="center"/>
    </xf>
    <xf numFmtId="2" fontId="96" fillId="0" borderId="0" xfId="3200" applyFont="1" applyAlignment="1">
      <alignment horizontal="center"/>
    </xf>
    <xf numFmtId="2" fontId="105" fillId="0" borderId="28" xfId="3200" applyFont="1" applyBorder="1" applyAlignment="1">
      <alignment horizontal="center" vertical="center" shrinkToFit="1"/>
    </xf>
    <xf numFmtId="176" fontId="105" fillId="0" borderId="28" xfId="3200" applyNumberFormat="1" applyFont="1" applyBorder="1" applyAlignment="1">
      <alignment horizontal="center" vertical="center" shrinkToFit="1"/>
    </xf>
    <xf numFmtId="2" fontId="105" fillId="0" borderId="13" xfId="3200" applyFont="1" applyBorder="1" applyAlignment="1">
      <alignment horizontal="center" vertical="center"/>
    </xf>
    <xf numFmtId="2" fontId="105" fillId="0" borderId="36" xfId="3200" applyFont="1" applyBorder="1" applyAlignment="1">
      <alignment horizontal="center" vertical="center"/>
    </xf>
    <xf numFmtId="2" fontId="105" fillId="0" borderId="28" xfId="3200" applyFont="1" applyBorder="1" applyAlignment="1">
      <alignment horizontal="center" vertical="center"/>
    </xf>
    <xf numFmtId="2" fontId="105" fillId="0" borderId="1" xfId="3200" applyFont="1" applyBorder="1" applyAlignment="1">
      <alignment horizontal="center" vertical="center"/>
    </xf>
    <xf numFmtId="2" fontId="105" fillId="0" borderId="37" xfId="3198" applyFont="1" applyBorder="1" applyAlignment="1">
      <alignment horizontal="center" vertical="center" shrinkToFit="1"/>
    </xf>
    <xf numFmtId="2" fontId="105" fillId="0" borderId="35" xfId="3198" applyFont="1" applyBorder="1" applyAlignment="1">
      <alignment horizontal="center" vertical="center" shrinkToFit="1"/>
    </xf>
    <xf numFmtId="2" fontId="130" fillId="10" borderId="16" xfId="0" applyNumberFormat="1" applyFont="1" applyFill="1" applyBorder="1" applyAlignment="1">
      <alignment horizontal="left" vertical="center" shrinkToFit="1"/>
    </xf>
    <xf numFmtId="2" fontId="130" fillId="10" borderId="11" xfId="0" applyNumberFormat="1" applyFont="1" applyFill="1" applyBorder="1" applyAlignment="1">
      <alignment horizontal="left" vertical="center" shrinkToFit="1"/>
    </xf>
    <xf numFmtId="2" fontId="130" fillId="10" borderId="27" xfId="0" applyNumberFormat="1" applyFont="1" applyFill="1" applyBorder="1" applyAlignment="1">
      <alignment horizontal="left" vertical="center" shrinkToFit="1"/>
    </xf>
    <xf numFmtId="2" fontId="120" fillId="10" borderId="16" xfId="3200" applyFont="1" applyFill="1" applyBorder="1" applyAlignment="1">
      <alignment horizontal="left" vertical="center" shrinkToFit="1"/>
    </xf>
    <xf numFmtId="2" fontId="120" fillId="10" borderId="11" xfId="3200" applyFont="1" applyFill="1" applyBorder="1" applyAlignment="1">
      <alignment horizontal="left" vertical="center" shrinkToFit="1"/>
    </xf>
    <xf numFmtId="2" fontId="120" fillId="10" borderId="27" xfId="3200" applyFont="1" applyFill="1" applyBorder="1" applyAlignment="1">
      <alignment horizontal="left" vertical="center" shrinkToFit="1"/>
    </xf>
    <xf numFmtId="2" fontId="108" fillId="0" borderId="68" xfId="3200" applyFont="1" applyBorder="1" applyAlignment="1">
      <alignment horizontal="left" vertical="center"/>
    </xf>
    <xf numFmtId="2" fontId="108" fillId="0" borderId="11" xfId="3200" applyFont="1" applyBorder="1" applyAlignment="1">
      <alignment horizontal="left" vertical="center"/>
    </xf>
    <xf numFmtId="2" fontId="108" fillId="0" borderId="30" xfId="3200" applyFont="1" applyBorder="1" applyAlignment="1">
      <alignment horizontal="left" vertical="center"/>
    </xf>
    <xf numFmtId="2" fontId="105" fillId="0" borderId="68" xfId="3200" applyFont="1" applyBorder="1" applyAlignment="1">
      <alignment horizontal="left" vertical="center"/>
    </xf>
    <xf numFmtId="2" fontId="105" fillId="0" borderId="11" xfId="3200" applyFont="1" applyBorder="1" applyAlignment="1">
      <alignment horizontal="left" vertical="center"/>
    </xf>
    <xf numFmtId="2" fontId="105" fillId="0" borderId="30" xfId="3200" applyFont="1" applyBorder="1" applyAlignment="1">
      <alignment horizontal="left" vertical="center"/>
    </xf>
    <xf numFmtId="2" fontId="96" fillId="0" borderId="0" xfId="3200" applyFont="1" applyAlignment="1">
      <alignment horizontal="center" vertical="center"/>
    </xf>
    <xf numFmtId="41" fontId="105" fillId="0" borderId="28" xfId="3051" applyFont="1" applyBorder="1" applyAlignment="1">
      <alignment horizontal="center" vertical="center"/>
    </xf>
    <xf numFmtId="0" fontId="105" fillId="0" borderId="37" xfId="3051" applyNumberFormat="1" applyFont="1" applyBorder="1" applyAlignment="1">
      <alignment horizontal="center" vertical="center" shrinkToFit="1"/>
    </xf>
    <xf numFmtId="0" fontId="105" fillId="0" borderId="35" xfId="3051" applyNumberFormat="1" applyFont="1" applyBorder="1" applyAlignment="1">
      <alignment horizontal="center" vertical="center" shrinkToFit="1"/>
    </xf>
    <xf numFmtId="2" fontId="105" fillId="0" borderId="34" xfId="3200" applyFont="1" applyBorder="1" applyAlignment="1">
      <alignment horizontal="center" vertical="center"/>
    </xf>
    <xf numFmtId="2" fontId="105" fillId="0" borderId="18" xfId="3200" applyFont="1" applyBorder="1" applyAlignment="1">
      <alignment horizontal="center" vertical="center"/>
    </xf>
    <xf numFmtId="2" fontId="105" fillId="0" borderId="34" xfId="3200" applyFont="1" applyBorder="1" applyAlignment="1">
      <alignment horizontal="center" vertical="center" wrapText="1"/>
    </xf>
    <xf numFmtId="1" fontId="108" fillId="0" borderId="6" xfId="3198" applyNumberFormat="1" applyFont="1" applyBorder="1" applyAlignment="1">
      <alignment horizontal="center"/>
    </xf>
    <xf numFmtId="1" fontId="108" fillId="0" borderId="0" xfId="3198" applyNumberFormat="1" applyFont="1" applyAlignment="1">
      <alignment horizontal="center"/>
    </xf>
    <xf numFmtId="41" fontId="105" fillId="0" borderId="1" xfId="3051" applyFont="1" applyFill="1" applyBorder="1" applyAlignment="1">
      <alignment horizontal="center" vertical="center"/>
    </xf>
    <xf numFmtId="2" fontId="96" fillId="0" borderId="0" xfId="3198" applyFont="1" applyAlignment="1">
      <alignment horizontal="center"/>
    </xf>
    <xf numFmtId="2" fontId="105" fillId="0" borderId="1" xfId="3198" applyFont="1" applyBorder="1" applyAlignment="1">
      <alignment horizontal="center" vertical="center" shrinkToFit="1"/>
    </xf>
    <xf numFmtId="176" fontId="96" fillId="5" borderId="0" xfId="3118" applyFont="1" applyFill="1" applyAlignment="1">
      <alignment horizontal="center" vertical="center"/>
    </xf>
    <xf numFmtId="2" fontId="105" fillId="5" borderId="54" xfId="3198" applyFont="1" applyFill="1" applyBorder="1" applyAlignment="1">
      <alignment horizontal="justify" vertical="justify" wrapText="1"/>
    </xf>
    <xf numFmtId="2" fontId="105" fillId="5" borderId="55" xfId="3198" applyFont="1" applyFill="1" applyBorder="1" applyAlignment="1">
      <alignment horizontal="justify" vertical="justify"/>
    </xf>
    <xf numFmtId="2" fontId="105" fillId="5" borderId="62" xfId="3198" applyFont="1" applyFill="1" applyBorder="1" applyAlignment="1">
      <alignment horizontal="justify" vertical="justify"/>
    </xf>
    <xf numFmtId="2" fontId="105" fillId="5" borderId="63" xfId="3198" applyFont="1" applyFill="1" applyBorder="1" applyAlignment="1">
      <alignment horizontal="justify" vertical="justify"/>
    </xf>
    <xf numFmtId="2" fontId="105" fillId="5" borderId="37" xfId="3198" applyFont="1" applyFill="1" applyBorder="1" applyAlignment="1">
      <alignment horizontal="center" vertical="center" wrapText="1" shrinkToFit="1"/>
    </xf>
    <xf numFmtId="2" fontId="105" fillId="5" borderId="67" xfId="3198" applyFont="1" applyFill="1" applyBorder="1" applyAlignment="1">
      <alignment horizontal="center" vertical="center" wrapText="1" shrinkToFit="1"/>
    </xf>
    <xf numFmtId="181" fontId="105" fillId="9" borderId="0" xfId="3199" applyNumberFormat="1" applyFont="1" applyFill="1" applyAlignment="1">
      <alignment horizontal="left" vertical="center"/>
    </xf>
    <xf numFmtId="2" fontId="105" fillId="5" borderId="34" xfId="3198" applyFont="1" applyFill="1" applyBorder="1" applyAlignment="1">
      <alignment horizontal="center" vertical="center" wrapText="1"/>
    </xf>
    <xf numFmtId="2" fontId="105" fillId="5" borderId="64" xfId="3198" applyFont="1" applyFill="1" applyBorder="1" applyAlignment="1">
      <alignment horizontal="center" vertical="center" wrapText="1"/>
    </xf>
    <xf numFmtId="2" fontId="105" fillId="5" borderId="64" xfId="3198" applyFont="1" applyFill="1" applyBorder="1" applyAlignment="1">
      <alignment horizontal="center" vertical="center"/>
    </xf>
    <xf numFmtId="2" fontId="105" fillId="5" borderId="57" xfId="3198" applyFont="1" applyFill="1" applyBorder="1" applyAlignment="1">
      <alignment horizontal="center" vertical="center" wrapText="1" shrinkToFit="1"/>
    </xf>
    <xf numFmtId="2" fontId="105" fillId="5" borderId="58" xfId="3198" applyFont="1" applyFill="1" applyBorder="1" applyAlignment="1">
      <alignment horizontal="center" vertical="center" wrapText="1" shrinkToFit="1"/>
    </xf>
    <xf numFmtId="2" fontId="105" fillId="5" borderId="65" xfId="3198" applyFont="1" applyFill="1" applyBorder="1" applyAlignment="1">
      <alignment horizontal="center" vertical="center" wrapText="1" shrinkToFit="1"/>
    </xf>
    <xf numFmtId="2" fontId="105" fillId="5" borderId="66" xfId="3198" applyFont="1" applyFill="1" applyBorder="1" applyAlignment="1">
      <alignment horizontal="center" vertical="center" wrapText="1" shrinkToFit="1"/>
    </xf>
    <xf numFmtId="246" fontId="143" fillId="10" borderId="31" xfId="3198" applyNumberFormat="1" applyFont="1" applyFill="1" applyBorder="1" applyAlignment="1">
      <alignment horizontal="center" vertical="center"/>
    </xf>
    <xf numFmtId="0" fontId="105" fillId="5" borderId="36" xfId="3198" applyNumberFormat="1" applyFont="1" applyFill="1" applyBorder="1" applyAlignment="1">
      <alignment horizontal="center" vertical="center" wrapText="1"/>
    </xf>
    <xf numFmtId="0" fontId="105" fillId="5" borderId="1" xfId="3198" applyNumberFormat="1" applyFont="1" applyFill="1" applyBorder="1" applyAlignment="1">
      <alignment horizontal="center" vertical="center"/>
    </xf>
    <xf numFmtId="246" fontId="105" fillId="5" borderId="1" xfId="3198" applyNumberFormat="1" applyFont="1" applyFill="1" applyBorder="1" applyAlignment="1">
      <alignment horizontal="center" vertical="center" shrinkToFit="1"/>
    </xf>
    <xf numFmtId="2" fontId="105" fillId="0" borderId="32" xfId="3198" applyFont="1" applyBorder="1" applyAlignment="1">
      <alignment horizontal="center"/>
    </xf>
    <xf numFmtId="2" fontId="105" fillId="0" borderId="47" xfId="3198" applyFont="1" applyBorder="1" applyAlignment="1">
      <alignment horizontal="center"/>
    </xf>
    <xf numFmtId="0" fontId="105" fillId="5" borderId="45" xfId="3198" applyNumberFormat="1" applyFont="1" applyFill="1" applyBorder="1" applyAlignment="1">
      <alignment horizontal="center" vertical="center"/>
    </xf>
    <xf numFmtId="0" fontId="105" fillId="5" borderId="33" xfId="3198" applyNumberFormat="1" applyFont="1" applyFill="1" applyBorder="1" applyAlignment="1">
      <alignment horizontal="center" vertical="center"/>
    </xf>
    <xf numFmtId="0" fontId="105" fillId="5" borderId="46" xfId="3198" applyNumberFormat="1" applyFont="1" applyFill="1" applyBorder="1" applyAlignment="1">
      <alignment horizontal="center" vertical="center"/>
    </xf>
    <xf numFmtId="2" fontId="105" fillId="5" borderId="86" xfId="3198" applyFont="1" applyFill="1" applyBorder="1" applyAlignment="1">
      <alignment horizontal="left" vertical="justify" wrapText="1"/>
    </xf>
    <xf numFmtId="2" fontId="105" fillId="5" borderId="87" xfId="3198" applyFont="1" applyFill="1" applyBorder="1" applyAlignment="1">
      <alignment horizontal="left" vertical="justify" wrapText="1"/>
    </xf>
    <xf numFmtId="2" fontId="105" fillId="5" borderId="88" xfId="3198" applyFont="1" applyFill="1" applyBorder="1" applyAlignment="1">
      <alignment horizontal="left" vertical="justify" wrapText="1"/>
    </xf>
    <xf numFmtId="2" fontId="105" fillId="5" borderId="89" xfId="3198" applyFont="1" applyFill="1" applyBorder="1" applyAlignment="1">
      <alignment horizontal="left" vertical="justify" wrapText="1"/>
    </xf>
    <xf numFmtId="2" fontId="105" fillId="5" borderId="90" xfId="3198" applyFont="1" applyFill="1" applyBorder="1" applyAlignment="1">
      <alignment horizontal="left" vertical="justify" wrapText="1"/>
    </xf>
    <xf numFmtId="2" fontId="105" fillId="5" borderId="91" xfId="3198" applyFont="1" applyFill="1" applyBorder="1" applyAlignment="1">
      <alignment horizontal="left" vertical="justify" wrapText="1"/>
    </xf>
    <xf numFmtId="0" fontId="143" fillId="10" borderId="56" xfId="3198" applyNumberFormat="1" applyFont="1" applyFill="1" applyBorder="1" applyAlignment="1">
      <alignment horizontal="center" vertical="center"/>
    </xf>
    <xf numFmtId="0" fontId="143" fillId="10" borderId="31" xfId="3198" applyNumberFormat="1" applyFont="1" applyFill="1" applyBorder="1" applyAlignment="1">
      <alignment horizontal="center" vertical="center"/>
    </xf>
    <xf numFmtId="2" fontId="105" fillId="5" borderId="28" xfId="3198" applyFont="1" applyFill="1" applyBorder="1" applyAlignment="1">
      <alignment horizontal="center" vertical="center" wrapText="1" shrinkToFit="1"/>
    </xf>
    <xf numFmtId="2" fontId="105" fillId="5" borderId="1" xfId="3198" applyFont="1" applyFill="1" applyBorder="1" applyAlignment="1">
      <alignment horizontal="center" vertical="center" wrapText="1" shrinkToFit="1"/>
    </xf>
    <xf numFmtId="2" fontId="105" fillId="5" borderId="35" xfId="3198" applyFont="1" applyFill="1" applyBorder="1" applyAlignment="1">
      <alignment horizontal="center" vertical="center" wrapText="1" shrinkToFit="1"/>
    </xf>
    <xf numFmtId="0" fontId="126" fillId="13" borderId="83" xfId="3215" applyFont="1" applyFill="1" applyBorder="1" applyAlignment="1">
      <alignment horizontal="center" vertical="center"/>
    </xf>
    <xf numFmtId="0" fontId="126" fillId="13" borderId="53" xfId="3215" applyFont="1" applyFill="1" applyBorder="1" applyAlignment="1">
      <alignment horizontal="center" vertical="center"/>
    </xf>
    <xf numFmtId="0" fontId="140" fillId="0" borderId="0" xfId="3215" applyFont="1" applyAlignment="1">
      <alignment horizontal="center" vertical="center"/>
    </xf>
    <xf numFmtId="0" fontId="126" fillId="12" borderId="36" xfId="3215" applyFont="1" applyFill="1" applyBorder="1" applyAlignment="1">
      <alignment horizontal="center" vertical="center"/>
    </xf>
    <xf numFmtId="0" fontId="126" fillId="12" borderId="1" xfId="3215" applyFont="1" applyFill="1" applyBorder="1" applyAlignment="1">
      <alignment horizontal="center" vertical="center"/>
    </xf>
    <xf numFmtId="0" fontId="146" fillId="0" borderId="0" xfId="3216" applyFont="1" applyAlignment="1">
      <alignment horizontal="left" shrinkToFit="1"/>
    </xf>
    <xf numFmtId="0" fontId="147" fillId="0" borderId="94" xfId="3216" applyFont="1" applyBorder="1" applyAlignment="1">
      <alignment horizontal="center" vertical="center"/>
    </xf>
    <xf numFmtId="0" fontId="151" fillId="14" borderId="98" xfId="3216" applyFont="1" applyFill="1" applyBorder="1" applyAlignment="1">
      <alignment horizontal="center" vertical="center"/>
    </xf>
    <xf numFmtId="0" fontId="151" fillId="14" borderId="96" xfId="3216" applyFont="1" applyFill="1" applyBorder="1" applyAlignment="1">
      <alignment horizontal="center" vertical="center"/>
    </xf>
    <xf numFmtId="0" fontId="151" fillId="14" borderId="97" xfId="3216" applyFont="1" applyFill="1" applyBorder="1" applyAlignment="1">
      <alignment horizontal="center" vertical="center"/>
    </xf>
    <xf numFmtId="0" fontId="151" fillId="14" borderId="60" xfId="3216" applyFont="1" applyFill="1" applyBorder="1" applyAlignment="1">
      <alignment horizontal="center" vertical="center"/>
    </xf>
    <xf numFmtId="0" fontId="151" fillId="14" borderId="0" xfId="3216" applyFont="1" applyFill="1" applyAlignment="1">
      <alignment horizontal="center" vertical="center"/>
    </xf>
    <xf numFmtId="0" fontId="151" fillId="14" borderId="73" xfId="3216" applyFont="1" applyFill="1" applyBorder="1" applyAlignment="1">
      <alignment horizontal="center" vertical="center"/>
    </xf>
    <xf numFmtId="0" fontId="151" fillId="14" borderId="74" xfId="3216" applyFont="1" applyFill="1" applyBorder="1" applyAlignment="1">
      <alignment horizontal="center" vertical="center"/>
    </xf>
    <xf numFmtId="0" fontId="151" fillId="14" borderId="25" xfId="3216" applyFont="1" applyFill="1" applyBorder="1" applyAlignment="1">
      <alignment horizontal="center" vertical="center"/>
    </xf>
    <xf numFmtId="0" fontId="151" fillId="14" borderId="75" xfId="3216" applyFont="1" applyFill="1" applyBorder="1" applyAlignment="1">
      <alignment horizontal="center" vertical="center"/>
    </xf>
    <xf numFmtId="0" fontId="151" fillId="14" borderId="99" xfId="3216" applyFont="1" applyFill="1" applyBorder="1" applyAlignment="1">
      <alignment horizontal="center" vertical="center"/>
    </xf>
    <xf numFmtId="0" fontId="151" fillId="14" borderId="103" xfId="3216" applyFont="1" applyFill="1" applyBorder="1" applyAlignment="1">
      <alignment horizontal="center" vertical="center"/>
    </xf>
    <xf numFmtId="0" fontId="151" fillId="14" borderId="106" xfId="3216" applyFont="1" applyFill="1" applyBorder="1" applyAlignment="1">
      <alignment horizontal="center" vertical="center"/>
    </xf>
    <xf numFmtId="0" fontId="116" fillId="14" borderId="95" xfId="3216" applyFont="1" applyFill="1" applyBorder="1" applyAlignment="1">
      <alignment horizontal="center" vertical="center" wrapText="1"/>
    </xf>
    <xf numFmtId="0" fontId="116" fillId="14" borderId="96" xfId="3216" applyFont="1" applyFill="1" applyBorder="1" applyAlignment="1">
      <alignment horizontal="center" vertical="center"/>
    </xf>
    <xf numFmtId="0" fontId="116" fillId="14" borderId="100" xfId="3216" applyFont="1" applyFill="1" applyBorder="1" applyAlignment="1">
      <alignment horizontal="center" vertical="center"/>
    </xf>
    <xf numFmtId="0" fontId="116" fillId="14" borderId="102" xfId="3216" applyFont="1" applyFill="1" applyBorder="1" applyAlignment="1">
      <alignment horizontal="center" vertical="center"/>
    </xf>
    <xf numFmtId="0" fontId="116" fillId="14" borderId="0" xfId="3216" applyFont="1" applyFill="1" applyAlignment="1">
      <alignment horizontal="center" vertical="center"/>
    </xf>
    <xf numFmtId="0" fontId="116" fillId="14" borderId="19" xfId="3216" applyFont="1" applyFill="1" applyBorder="1" applyAlignment="1">
      <alignment horizontal="center" vertical="center"/>
    </xf>
    <xf numFmtId="0" fontId="116" fillId="14" borderId="107" xfId="3216" applyFont="1" applyFill="1" applyBorder="1" applyAlignment="1">
      <alignment horizontal="center" vertical="center"/>
    </xf>
    <xf numFmtId="0" fontId="116" fillId="14" borderId="25" xfId="3216" applyFont="1" applyFill="1" applyBorder="1" applyAlignment="1">
      <alignment horizontal="center" vertical="center"/>
    </xf>
    <xf numFmtId="0" fontId="116" fillId="14" borderId="2" xfId="3216" applyFont="1" applyFill="1" applyBorder="1" applyAlignment="1">
      <alignment horizontal="center" vertical="center"/>
    </xf>
    <xf numFmtId="0" fontId="151" fillId="14" borderId="101" xfId="3216" applyFont="1" applyFill="1" applyBorder="1" applyAlignment="1">
      <alignment horizontal="center" vertical="center" shrinkToFit="1"/>
    </xf>
    <xf numFmtId="0" fontId="151" fillId="14" borderId="96" xfId="3216" applyFont="1" applyFill="1" applyBorder="1" applyAlignment="1">
      <alignment horizontal="center" vertical="center" shrinkToFit="1"/>
    </xf>
    <xf numFmtId="0" fontId="151" fillId="14" borderId="99" xfId="3216" applyFont="1" applyFill="1" applyBorder="1" applyAlignment="1">
      <alignment horizontal="center" vertical="center" shrinkToFit="1"/>
    </xf>
    <xf numFmtId="0" fontId="151" fillId="14" borderId="6" xfId="3216" applyFont="1" applyFill="1" applyBorder="1" applyAlignment="1">
      <alignment horizontal="center" vertical="center" shrinkToFit="1"/>
    </xf>
    <xf numFmtId="0" fontId="151" fillId="14" borderId="0" xfId="3216" applyFont="1" applyFill="1" applyAlignment="1">
      <alignment horizontal="center" vertical="center" shrinkToFit="1"/>
    </xf>
    <xf numFmtId="0" fontId="151" fillId="14" borderId="103" xfId="3216" applyFont="1" applyFill="1" applyBorder="1" applyAlignment="1">
      <alignment horizontal="center" vertical="center" shrinkToFit="1"/>
    </xf>
    <xf numFmtId="0" fontId="151" fillId="14" borderId="24" xfId="3216" applyFont="1" applyFill="1" applyBorder="1" applyAlignment="1">
      <alignment horizontal="center" vertical="center" shrinkToFit="1"/>
    </xf>
    <xf numFmtId="0" fontId="151" fillId="14" borderId="25" xfId="3216" applyFont="1" applyFill="1" applyBorder="1" applyAlignment="1">
      <alignment horizontal="center" vertical="center" shrinkToFit="1"/>
    </xf>
    <xf numFmtId="0" fontId="151" fillId="14" borderId="106" xfId="3216" applyFont="1" applyFill="1" applyBorder="1" applyAlignment="1">
      <alignment horizontal="center" vertical="center" shrinkToFit="1"/>
    </xf>
    <xf numFmtId="0" fontId="152" fillId="14" borderId="95" xfId="3216" applyFont="1" applyFill="1" applyBorder="1" applyAlignment="1">
      <alignment horizontal="center" vertical="center"/>
    </xf>
    <xf numFmtId="0" fontId="152" fillId="14" borderId="96" xfId="3216" applyFont="1" applyFill="1" applyBorder="1" applyAlignment="1">
      <alignment horizontal="center" vertical="center"/>
    </xf>
    <xf numFmtId="0" fontId="152" fillId="14" borderId="99" xfId="3216" applyFont="1" applyFill="1" applyBorder="1" applyAlignment="1">
      <alignment horizontal="center" vertical="center"/>
    </xf>
    <xf numFmtId="0" fontId="152" fillId="14" borderId="102" xfId="3216" applyFont="1" applyFill="1" applyBorder="1" applyAlignment="1">
      <alignment horizontal="center" vertical="center"/>
    </xf>
    <xf numFmtId="0" fontId="152" fillId="14" borderId="0" xfId="3216" applyFont="1" applyFill="1" applyAlignment="1">
      <alignment horizontal="center" vertical="center"/>
    </xf>
    <xf numFmtId="0" fontId="152" fillId="14" borderId="103" xfId="3216" applyFont="1" applyFill="1" applyBorder="1" applyAlignment="1">
      <alignment horizontal="center" vertical="center"/>
    </xf>
    <xf numFmtId="0" fontId="152" fillId="14" borderId="107" xfId="3216" applyFont="1" applyFill="1" applyBorder="1" applyAlignment="1">
      <alignment horizontal="center" vertical="center"/>
    </xf>
    <xf numFmtId="0" fontId="152" fillId="14" borderId="25" xfId="3216" applyFont="1" applyFill="1" applyBorder="1" applyAlignment="1">
      <alignment horizontal="center" vertical="center"/>
    </xf>
    <xf numFmtId="0" fontId="152" fillId="14" borderId="106" xfId="3216" applyFont="1" applyFill="1" applyBorder="1" applyAlignment="1">
      <alignment horizontal="center" vertical="center"/>
    </xf>
    <xf numFmtId="0" fontId="151" fillId="14" borderId="95" xfId="3216" applyFont="1" applyFill="1" applyBorder="1" applyAlignment="1">
      <alignment horizontal="center" vertical="center"/>
    </xf>
    <xf numFmtId="0" fontId="151" fillId="14" borderId="102" xfId="3216" applyFont="1" applyFill="1" applyBorder="1" applyAlignment="1">
      <alignment horizontal="center" vertical="center"/>
    </xf>
    <xf numFmtId="0" fontId="116" fillId="14" borderId="73" xfId="3216" applyFont="1" applyFill="1" applyBorder="1" applyAlignment="1">
      <alignment horizontal="center" vertical="center"/>
    </xf>
    <xf numFmtId="0" fontId="116" fillId="14" borderId="60" xfId="3216" applyFont="1" applyFill="1" applyBorder="1" applyAlignment="1">
      <alignment horizontal="center" vertical="center"/>
    </xf>
    <xf numFmtId="0" fontId="116" fillId="14" borderId="104" xfId="3216" applyFont="1" applyFill="1" applyBorder="1" applyAlignment="1">
      <alignment horizontal="center" vertical="center"/>
    </xf>
    <xf numFmtId="0" fontId="116" fillId="14" borderId="22" xfId="3216" applyFont="1" applyFill="1" applyBorder="1" applyAlignment="1">
      <alignment horizontal="center" vertical="center"/>
    </xf>
    <xf numFmtId="0" fontId="116" fillId="14" borderId="23" xfId="3216" applyFont="1" applyFill="1" applyBorder="1" applyAlignment="1">
      <alignment horizontal="center" vertical="center"/>
    </xf>
    <xf numFmtId="0" fontId="116" fillId="14" borderId="3" xfId="3216" applyFont="1" applyFill="1" applyBorder="1" applyAlignment="1">
      <alignment horizontal="center" vertical="center"/>
    </xf>
    <xf numFmtId="0" fontId="116" fillId="14" borderId="105" xfId="3216" applyFont="1" applyFill="1" applyBorder="1" applyAlignment="1">
      <alignment horizontal="center" vertical="center"/>
    </xf>
    <xf numFmtId="0" fontId="116" fillId="14" borderId="6" xfId="3216" applyFont="1" applyFill="1" applyBorder="1" applyAlignment="1">
      <alignment horizontal="center" vertical="center"/>
    </xf>
    <xf numFmtId="0" fontId="116" fillId="14" borderId="103" xfId="3216" applyFont="1" applyFill="1" applyBorder="1" applyAlignment="1">
      <alignment horizontal="center" vertical="center"/>
    </xf>
    <xf numFmtId="0" fontId="116" fillId="14" borderId="24" xfId="3216" applyFont="1" applyFill="1" applyBorder="1" applyAlignment="1">
      <alignment horizontal="center" vertical="center"/>
    </xf>
    <xf numFmtId="0" fontId="116" fillId="14" borderId="106" xfId="3216" applyFont="1" applyFill="1" applyBorder="1" applyAlignment="1">
      <alignment horizontal="center" vertical="center"/>
    </xf>
    <xf numFmtId="0" fontId="116" fillId="14" borderId="6" xfId="3216" applyFont="1" applyFill="1" applyBorder="1" applyAlignment="1">
      <alignment horizontal="center" vertical="center" wrapText="1"/>
    </xf>
    <xf numFmtId="0" fontId="116" fillId="14" borderId="0" xfId="3216" applyFont="1" applyFill="1" applyAlignment="1">
      <alignment horizontal="center" vertical="center" wrapText="1"/>
    </xf>
    <xf numFmtId="0" fontId="116" fillId="14" borderId="103" xfId="3216" applyFont="1" applyFill="1" applyBorder="1" applyAlignment="1">
      <alignment horizontal="center" vertical="center" wrapText="1"/>
    </xf>
    <xf numFmtId="0" fontId="116" fillId="14" borderId="24" xfId="3216" applyFont="1" applyFill="1" applyBorder="1" applyAlignment="1">
      <alignment horizontal="center" vertical="center" wrapText="1"/>
    </xf>
    <xf numFmtId="0" fontId="116" fillId="14" borderId="25" xfId="3216" applyFont="1" applyFill="1" applyBorder="1" applyAlignment="1">
      <alignment horizontal="center" vertical="center" wrapText="1"/>
    </xf>
    <xf numFmtId="0" fontId="116" fillId="14" borderId="106" xfId="3216" applyFont="1" applyFill="1" applyBorder="1" applyAlignment="1">
      <alignment horizontal="center" vertical="center" wrapText="1"/>
    </xf>
    <xf numFmtId="0" fontId="116" fillId="14" borderId="102" xfId="3216" applyFont="1" applyFill="1" applyBorder="1" applyAlignment="1">
      <alignment horizontal="center" vertical="center" wrapText="1"/>
    </xf>
    <xf numFmtId="0" fontId="116" fillId="14" borderId="107" xfId="3216" applyFont="1" applyFill="1" applyBorder="1" applyAlignment="1">
      <alignment horizontal="center" vertical="center" wrapText="1"/>
    </xf>
    <xf numFmtId="0" fontId="1" fillId="14" borderId="60" xfId="3216" applyFill="1" applyBorder="1" applyAlignment="1">
      <alignment horizontal="center" vertical="center"/>
    </xf>
    <xf numFmtId="0" fontId="1" fillId="14" borderId="0" xfId="3216" applyFill="1" applyAlignment="1">
      <alignment horizontal="center" vertical="center"/>
    </xf>
    <xf numFmtId="0" fontId="1" fillId="14" borderId="73" xfId="3216" applyFill="1" applyBorder="1" applyAlignment="1">
      <alignment horizontal="center" vertical="center"/>
    </xf>
    <xf numFmtId="0" fontId="1" fillId="14" borderId="74" xfId="3216" applyFill="1" applyBorder="1" applyAlignment="1">
      <alignment horizontal="center" vertical="center"/>
    </xf>
    <xf numFmtId="0" fontId="1" fillId="14" borderId="25" xfId="3216" applyFill="1" applyBorder="1" applyAlignment="1">
      <alignment horizontal="center" vertical="center"/>
    </xf>
    <xf numFmtId="0" fontId="1" fillId="14" borderId="75" xfId="3216" applyFill="1" applyBorder="1" applyAlignment="1">
      <alignment horizontal="center" vertical="center"/>
    </xf>
    <xf numFmtId="0" fontId="116" fillId="14" borderId="59" xfId="3216" applyFont="1" applyFill="1" applyBorder="1" applyAlignment="1">
      <alignment horizontal="center" vertical="center"/>
    </xf>
    <xf numFmtId="0" fontId="116" fillId="14" borderId="74" xfId="3216" applyFont="1" applyFill="1" applyBorder="1" applyAlignment="1">
      <alignment horizontal="center" vertical="center"/>
    </xf>
    <xf numFmtId="195" fontId="1" fillId="0" borderId="59" xfId="3216" applyNumberFormat="1" applyBorder="1" applyAlignment="1">
      <alignment horizontal="center" vertical="center"/>
    </xf>
    <xf numFmtId="195" fontId="1" fillId="0" borderId="22" xfId="3216" applyNumberFormat="1" applyBorder="1" applyAlignment="1">
      <alignment horizontal="center" vertical="center"/>
    </xf>
    <xf numFmtId="195" fontId="1" fillId="0" borderId="76" xfId="3216" applyNumberFormat="1" applyBorder="1" applyAlignment="1">
      <alignment horizontal="center" vertical="center"/>
    </xf>
    <xf numFmtId="195" fontId="1" fillId="0" borderId="74" xfId="3216" applyNumberFormat="1" applyBorder="1" applyAlignment="1">
      <alignment horizontal="center" vertical="center"/>
    </xf>
    <xf numFmtId="195" fontId="1" fillId="0" borderId="25" xfId="3216" applyNumberFormat="1" applyBorder="1" applyAlignment="1">
      <alignment horizontal="center" vertical="center"/>
    </xf>
    <xf numFmtId="195" fontId="1" fillId="0" borderId="75" xfId="3216" applyNumberFormat="1" applyBorder="1" applyAlignment="1">
      <alignment horizontal="center" vertical="center"/>
    </xf>
    <xf numFmtId="0" fontId="153" fillId="15" borderId="104" xfId="3216" applyFont="1" applyFill="1" applyBorder="1" applyAlignment="1">
      <alignment horizontal="center" vertical="center" wrapText="1"/>
    </xf>
    <xf numFmtId="0" fontId="153" fillId="15" borderId="22" xfId="3216" applyFont="1" applyFill="1" applyBorder="1" applyAlignment="1">
      <alignment horizontal="center" vertical="center" wrapText="1"/>
    </xf>
    <xf numFmtId="0" fontId="153" fillId="15" borderId="23" xfId="3216" applyFont="1" applyFill="1" applyBorder="1" applyAlignment="1">
      <alignment horizontal="center" vertical="center" wrapText="1"/>
    </xf>
    <xf numFmtId="0" fontId="153" fillId="15" borderId="102" xfId="3216" applyFont="1" applyFill="1" applyBorder="1" applyAlignment="1">
      <alignment horizontal="center" vertical="center" wrapText="1"/>
    </xf>
    <xf numFmtId="0" fontId="153" fillId="15" borderId="0" xfId="3216" applyFont="1" applyFill="1" applyAlignment="1">
      <alignment horizontal="center" vertical="center" wrapText="1"/>
    </xf>
    <xf numFmtId="0" fontId="153" fillId="15" borderId="19" xfId="3216" applyFont="1" applyFill="1" applyBorder="1" applyAlignment="1">
      <alignment horizontal="center" vertical="center" wrapText="1"/>
    </xf>
    <xf numFmtId="0" fontId="1" fillId="15" borderId="104" xfId="3216" applyFill="1" applyBorder="1" applyAlignment="1">
      <alignment horizontal="center" vertical="center"/>
    </xf>
    <xf numFmtId="0" fontId="1" fillId="15" borderId="22" xfId="3216" applyFill="1" applyBorder="1" applyAlignment="1">
      <alignment horizontal="center" vertical="center"/>
    </xf>
    <xf numFmtId="0" fontId="1" fillId="15" borderId="102" xfId="3216" applyFill="1" applyBorder="1" applyAlignment="1">
      <alignment horizontal="center" vertical="center"/>
    </xf>
    <xf numFmtId="0" fontId="1" fillId="15" borderId="0" xfId="3216" applyFill="1" applyAlignment="1">
      <alignment horizontal="center" vertical="center"/>
    </xf>
    <xf numFmtId="0" fontId="1" fillId="15" borderId="107" xfId="3216" applyFill="1" applyBorder="1" applyAlignment="1">
      <alignment horizontal="center" vertical="center"/>
    </xf>
    <xf numFmtId="0" fontId="1" fillId="15" borderId="25" xfId="3216" applyFill="1" applyBorder="1" applyAlignment="1">
      <alignment horizontal="center" vertical="center"/>
    </xf>
    <xf numFmtId="0" fontId="1" fillId="15" borderId="59" xfId="3216" applyFill="1" applyBorder="1" applyAlignment="1">
      <alignment horizontal="center" vertical="center"/>
    </xf>
    <xf numFmtId="0" fontId="1" fillId="15" borderId="76" xfId="3216" applyFill="1" applyBorder="1" applyAlignment="1">
      <alignment horizontal="center" vertical="center"/>
    </xf>
    <xf numFmtId="0" fontId="1" fillId="15" borderId="74" xfId="3216" applyFill="1" applyBorder="1" applyAlignment="1">
      <alignment horizontal="center" vertical="center"/>
    </xf>
    <xf numFmtId="0" fontId="1" fillId="15" borderId="75" xfId="3216" applyFill="1" applyBorder="1" applyAlignment="1">
      <alignment horizontal="center" vertical="center"/>
    </xf>
    <xf numFmtId="195" fontId="1" fillId="0" borderId="105" xfId="3216" applyNumberFormat="1" applyBorder="1" applyAlignment="1">
      <alignment horizontal="center" vertical="center"/>
    </xf>
    <xf numFmtId="195" fontId="1" fillId="0" borderId="60" xfId="3216" applyNumberFormat="1" applyBorder="1" applyAlignment="1">
      <alignment horizontal="center" vertical="center"/>
    </xf>
    <xf numFmtId="195" fontId="1" fillId="0" borderId="0" xfId="3216" applyNumberFormat="1" applyAlignment="1">
      <alignment horizontal="center" vertical="center"/>
    </xf>
    <xf numFmtId="195" fontId="1" fillId="0" borderId="103" xfId="3216" applyNumberFormat="1" applyBorder="1" applyAlignment="1">
      <alignment horizontal="center" vertical="center"/>
    </xf>
    <xf numFmtId="195" fontId="1" fillId="0" borderId="106" xfId="3216" applyNumberFormat="1" applyBorder="1" applyAlignment="1">
      <alignment horizontal="center" vertical="center"/>
    </xf>
    <xf numFmtId="0" fontId="1" fillId="15" borderId="104" xfId="3216" applyFill="1" applyBorder="1" applyAlignment="1">
      <alignment horizontal="center" vertical="center" wrapText="1"/>
    </xf>
    <xf numFmtId="0" fontId="1" fillId="15" borderId="22" xfId="3216" applyFill="1" applyBorder="1" applyAlignment="1">
      <alignment horizontal="center" vertical="center" wrapText="1"/>
    </xf>
    <xf numFmtId="0" fontId="1" fillId="15" borderId="23" xfId="3216" applyFill="1" applyBorder="1" applyAlignment="1">
      <alignment horizontal="center" vertical="center" wrapText="1"/>
    </xf>
    <xf numFmtId="0" fontId="1" fillId="15" borderId="102" xfId="3216" applyFill="1" applyBorder="1" applyAlignment="1">
      <alignment horizontal="center" vertical="center" wrapText="1"/>
    </xf>
    <xf numFmtId="0" fontId="1" fillId="15" borderId="0" xfId="3216" applyFill="1" applyAlignment="1">
      <alignment horizontal="center" vertical="center" wrapText="1"/>
    </xf>
    <xf numFmtId="0" fontId="1" fillId="15" borderId="19" xfId="3216" applyFill="1" applyBorder="1" applyAlignment="1">
      <alignment horizontal="center" vertical="center" wrapText="1"/>
    </xf>
    <xf numFmtId="0" fontId="1" fillId="15" borderId="107" xfId="3216" applyFill="1" applyBorder="1" applyAlignment="1">
      <alignment horizontal="center" vertical="center" wrapText="1"/>
    </xf>
    <xf numFmtId="0" fontId="1" fillId="15" borderId="25" xfId="3216" applyFill="1" applyBorder="1" applyAlignment="1">
      <alignment horizontal="center" vertical="center" wrapText="1"/>
    </xf>
    <xf numFmtId="0" fontId="1" fillId="15" borderId="2" xfId="3216" applyFill="1" applyBorder="1" applyAlignment="1">
      <alignment horizontal="center" vertical="center" wrapText="1"/>
    </xf>
    <xf numFmtId="195" fontId="1" fillId="0" borderId="3" xfId="3216" applyNumberFormat="1" applyBorder="1" applyAlignment="1">
      <alignment horizontal="center" vertical="center"/>
    </xf>
    <xf numFmtId="195" fontId="1" fillId="0" borderId="6" xfId="3216" applyNumberFormat="1" applyBorder="1" applyAlignment="1">
      <alignment horizontal="center" vertical="center"/>
    </xf>
    <xf numFmtId="195" fontId="1" fillId="0" borderId="24" xfId="3216" applyNumberFormat="1" applyBorder="1" applyAlignment="1">
      <alignment horizontal="center" vertical="center"/>
    </xf>
    <xf numFmtId="0" fontId="116" fillId="15" borderId="104" xfId="3216" applyFont="1" applyFill="1" applyBorder="1" applyAlignment="1">
      <alignment horizontal="center" vertical="center" wrapText="1"/>
    </xf>
    <xf numFmtId="0" fontId="116" fillId="15" borderId="22" xfId="3216" applyFont="1" applyFill="1" applyBorder="1" applyAlignment="1">
      <alignment horizontal="center" vertical="center" wrapText="1"/>
    </xf>
    <xf numFmtId="0" fontId="116" fillId="15" borderId="23" xfId="3216" applyFont="1" applyFill="1" applyBorder="1" applyAlignment="1">
      <alignment horizontal="center" vertical="center" wrapText="1"/>
    </xf>
    <xf numFmtId="0" fontId="116" fillId="15" borderId="102" xfId="3216" applyFont="1" applyFill="1" applyBorder="1" applyAlignment="1">
      <alignment horizontal="center" vertical="center" wrapText="1"/>
    </xf>
    <xf numFmtId="0" fontId="116" fillId="15" borderId="0" xfId="3216" applyFont="1" applyFill="1" applyAlignment="1">
      <alignment horizontal="center" vertical="center" wrapText="1"/>
    </xf>
    <xf numFmtId="0" fontId="116" fillId="15" borderId="19" xfId="3216" applyFont="1" applyFill="1" applyBorder="1" applyAlignment="1">
      <alignment horizontal="center" vertical="center" wrapText="1"/>
    </xf>
    <xf numFmtId="0" fontId="116" fillId="15" borderId="107" xfId="3216" applyFont="1" applyFill="1" applyBorder="1" applyAlignment="1">
      <alignment horizontal="center" vertical="center" wrapText="1"/>
    </xf>
    <xf numFmtId="0" fontId="116" fillId="15" borderId="25" xfId="3216" applyFont="1" applyFill="1" applyBorder="1" applyAlignment="1">
      <alignment horizontal="center" vertical="center" wrapText="1"/>
    </xf>
    <xf numFmtId="0" fontId="116" fillId="15" borderId="2" xfId="3216" applyFont="1" applyFill="1" applyBorder="1" applyAlignment="1">
      <alignment horizontal="center" vertical="center" wrapText="1"/>
    </xf>
    <xf numFmtId="0" fontId="126" fillId="15" borderId="1" xfId="3216" applyFont="1" applyFill="1" applyBorder="1" applyAlignment="1">
      <alignment horizontal="center" vertical="center"/>
    </xf>
    <xf numFmtId="2" fontId="155" fillId="0" borderId="1" xfId="3216" applyNumberFormat="1" applyFont="1" applyBorder="1" applyAlignment="1">
      <alignment horizontal="center" vertical="center"/>
    </xf>
    <xf numFmtId="0" fontId="155" fillId="0" borderId="1" xfId="3216" applyFont="1" applyBorder="1" applyAlignment="1">
      <alignment horizontal="center" vertical="center"/>
    </xf>
    <xf numFmtId="0" fontId="155" fillId="0" borderId="108" xfId="3216" applyFont="1" applyBorder="1" applyAlignment="1">
      <alignment horizontal="center" vertical="center"/>
    </xf>
    <xf numFmtId="195" fontId="1" fillId="0" borderId="104" xfId="3216" applyNumberFormat="1" applyBorder="1" applyAlignment="1">
      <alignment horizontal="center" vertical="center"/>
    </xf>
    <xf numFmtId="195" fontId="1" fillId="0" borderId="102" xfId="3216" applyNumberFormat="1" applyBorder="1" applyAlignment="1">
      <alignment horizontal="center" vertical="center"/>
    </xf>
    <xf numFmtId="195" fontId="1" fillId="0" borderId="107" xfId="3216" applyNumberFormat="1" applyBorder="1" applyAlignment="1">
      <alignment horizontal="center" vertical="center"/>
    </xf>
    <xf numFmtId="0" fontId="153" fillId="0" borderId="104" xfId="3216" applyFont="1" applyBorder="1" applyAlignment="1">
      <alignment horizontal="center" vertical="center"/>
    </xf>
    <xf numFmtId="0" fontId="153" fillId="0" borderId="22" xfId="3216" applyFont="1" applyBorder="1" applyAlignment="1">
      <alignment horizontal="center" vertical="center"/>
    </xf>
    <xf numFmtId="0" fontId="153" fillId="0" borderId="23" xfId="3216" applyFont="1" applyBorder="1" applyAlignment="1">
      <alignment horizontal="center" vertical="center"/>
    </xf>
    <xf numFmtId="0" fontId="153" fillId="0" borderId="102" xfId="3216" applyFont="1" applyBorder="1" applyAlignment="1">
      <alignment horizontal="center" vertical="center"/>
    </xf>
    <xf numFmtId="0" fontId="153" fillId="0" borderId="0" xfId="3216" applyFont="1" applyAlignment="1">
      <alignment horizontal="center" vertical="center"/>
    </xf>
    <xf numFmtId="0" fontId="153" fillId="0" borderId="19" xfId="3216" applyFont="1" applyBorder="1" applyAlignment="1">
      <alignment horizontal="center" vertical="center"/>
    </xf>
    <xf numFmtId="0" fontId="153" fillId="0" borderId="107" xfId="3216" applyFont="1" applyBorder="1" applyAlignment="1">
      <alignment horizontal="center" vertical="center"/>
    </xf>
    <xf numFmtId="0" fontId="153" fillId="0" borderId="25" xfId="3216" applyFont="1" applyBorder="1" applyAlignment="1">
      <alignment horizontal="center" vertical="center"/>
    </xf>
    <xf numFmtId="0" fontId="153" fillId="0" borderId="2" xfId="3216" applyFont="1" applyBorder="1" applyAlignment="1">
      <alignment horizontal="center" vertical="center"/>
    </xf>
    <xf numFmtId="0" fontId="1" fillId="0" borderId="3" xfId="3216" applyBorder="1" applyAlignment="1">
      <alignment horizontal="center" vertical="center"/>
    </xf>
    <xf numFmtId="0" fontId="1" fillId="0" borderId="22" xfId="3216" applyBorder="1" applyAlignment="1">
      <alignment horizontal="center" vertical="center"/>
    </xf>
    <xf numFmtId="0" fontId="1" fillId="0" borderId="23" xfId="3216" applyBorder="1" applyAlignment="1">
      <alignment horizontal="center" vertical="center"/>
    </xf>
    <xf numFmtId="0" fontId="1" fillId="0" borderId="6" xfId="3216" applyBorder="1" applyAlignment="1">
      <alignment horizontal="center" vertical="center"/>
    </xf>
    <xf numFmtId="0" fontId="1" fillId="0" borderId="0" xfId="3216" applyAlignment="1">
      <alignment horizontal="center" vertical="center"/>
    </xf>
    <xf numFmtId="0" fontId="1" fillId="0" borderId="19" xfId="3216" applyBorder="1" applyAlignment="1">
      <alignment horizontal="center" vertical="center"/>
    </xf>
    <xf numFmtId="0" fontId="1" fillId="0" borderId="24" xfId="3216" applyBorder="1" applyAlignment="1">
      <alignment horizontal="center" vertical="center"/>
    </xf>
    <xf numFmtId="0" fontId="1" fillId="0" borderId="25" xfId="3216" applyBorder="1" applyAlignment="1">
      <alignment horizontal="center" vertical="center"/>
    </xf>
    <xf numFmtId="0" fontId="1" fillId="0" borderId="2" xfId="3216" applyBorder="1" applyAlignment="1">
      <alignment horizontal="center" vertical="center"/>
    </xf>
    <xf numFmtId="0" fontId="1" fillId="0" borderId="105" xfId="3216" applyBorder="1" applyAlignment="1">
      <alignment horizontal="center" vertical="center"/>
    </xf>
    <xf numFmtId="0" fontId="1" fillId="0" borderId="103" xfId="3216" applyBorder="1" applyAlignment="1">
      <alignment horizontal="center" vertical="center"/>
    </xf>
    <xf numFmtId="0" fontId="1" fillId="0" borderId="106" xfId="3216" applyBorder="1" applyAlignment="1">
      <alignment horizontal="center" vertical="center"/>
    </xf>
    <xf numFmtId="0" fontId="126" fillId="15" borderId="3" xfId="3216" applyFont="1" applyFill="1" applyBorder="1" applyAlignment="1">
      <alignment horizontal="center" vertical="center"/>
    </xf>
    <xf numFmtId="0" fontId="126" fillId="15" borderId="22" xfId="3216" applyFont="1" applyFill="1" applyBorder="1" applyAlignment="1">
      <alignment horizontal="center" vertical="center"/>
    </xf>
    <xf numFmtId="0" fontId="126" fillId="15" borderId="23" xfId="3216" applyFont="1" applyFill="1" applyBorder="1" applyAlignment="1">
      <alignment horizontal="center" vertical="center"/>
    </xf>
    <xf numFmtId="0" fontId="126" fillId="15" borderId="24" xfId="3216" applyFont="1" applyFill="1" applyBorder="1" applyAlignment="1">
      <alignment horizontal="center" vertical="center"/>
    </xf>
    <xf numFmtId="0" fontId="126" fillId="15" borderId="25" xfId="3216" applyFont="1" applyFill="1" applyBorder="1" applyAlignment="1">
      <alignment horizontal="center" vertical="center"/>
    </xf>
    <xf numFmtId="0" fontId="126" fillId="15" borderId="2" xfId="3216" applyFont="1" applyFill="1" applyBorder="1" applyAlignment="1">
      <alignment horizontal="center" vertical="center"/>
    </xf>
    <xf numFmtId="2" fontId="155" fillId="0" borderId="3" xfId="3216" applyNumberFormat="1" applyFont="1" applyBorder="1" applyAlignment="1">
      <alignment horizontal="center" vertical="center"/>
    </xf>
    <xf numFmtId="2" fontId="155" fillId="0" borderId="22" xfId="3216" applyNumberFormat="1" applyFont="1" applyBorder="1" applyAlignment="1">
      <alignment horizontal="center" vertical="center"/>
    </xf>
    <xf numFmtId="2" fontId="155" fillId="0" borderId="23" xfId="3216" applyNumberFormat="1" applyFont="1" applyBorder="1" applyAlignment="1">
      <alignment horizontal="center" vertical="center"/>
    </xf>
    <xf numFmtId="2" fontId="155" fillId="0" borderId="24" xfId="3216" applyNumberFormat="1" applyFont="1" applyBorder="1" applyAlignment="1">
      <alignment horizontal="center" vertical="center"/>
    </xf>
    <xf numFmtId="2" fontId="155" fillId="0" borderId="25" xfId="3216" applyNumberFormat="1" applyFont="1" applyBorder="1" applyAlignment="1">
      <alignment horizontal="center" vertical="center"/>
    </xf>
    <xf numFmtId="2" fontId="155" fillId="0" borderId="2" xfId="3216" applyNumberFormat="1" applyFont="1" applyBorder="1" applyAlignment="1">
      <alignment horizontal="center" vertical="center"/>
    </xf>
    <xf numFmtId="3" fontId="155" fillId="0" borderId="3" xfId="3216" applyNumberFormat="1" applyFont="1" applyBorder="1" applyAlignment="1">
      <alignment horizontal="center" vertical="center"/>
    </xf>
    <xf numFmtId="3" fontId="155" fillId="0" borderId="22" xfId="3216" applyNumberFormat="1" applyFont="1" applyBorder="1" applyAlignment="1">
      <alignment horizontal="center" vertical="center"/>
    </xf>
    <xf numFmtId="3" fontId="155" fillId="0" borderId="105" xfId="3216" applyNumberFormat="1" applyFont="1" applyBorder="1" applyAlignment="1">
      <alignment horizontal="center" vertical="center"/>
    </xf>
    <xf numFmtId="3" fontId="155" fillId="0" borderId="24" xfId="3216" applyNumberFormat="1" applyFont="1" applyBorder="1" applyAlignment="1">
      <alignment horizontal="center" vertical="center"/>
    </xf>
    <xf numFmtId="3" fontId="155" fillId="0" borderId="25" xfId="3216" applyNumberFormat="1" applyFont="1" applyBorder="1" applyAlignment="1">
      <alignment horizontal="center" vertical="center"/>
    </xf>
    <xf numFmtId="3" fontId="155" fillId="0" borderId="106" xfId="3216" applyNumberFormat="1" applyFont="1" applyBorder="1" applyAlignment="1">
      <alignment horizontal="center" vertical="center"/>
    </xf>
    <xf numFmtId="3" fontId="155" fillId="0" borderId="1" xfId="3216" applyNumberFormat="1" applyFont="1" applyBorder="1" applyAlignment="1">
      <alignment horizontal="center" vertical="center"/>
    </xf>
    <xf numFmtId="3" fontId="155" fillId="0" borderId="108" xfId="3216" applyNumberFormat="1" applyFont="1" applyBorder="1" applyAlignment="1">
      <alignment horizontal="center" vertical="center"/>
    </xf>
    <xf numFmtId="0" fontId="116" fillId="0" borderId="104" xfId="3216" applyFont="1" applyBorder="1" applyAlignment="1">
      <alignment horizontal="center" vertical="center"/>
    </xf>
    <xf numFmtId="0" fontId="116" fillId="0" borderId="22" xfId="3216" applyFont="1" applyBorder="1" applyAlignment="1">
      <alignment horizontal="center" vertical="center"/>
    </xf>
    <xf numFmtId="0" fontId="116" fillId="0" borderId="105" xfId="3216" applyFont="1" applyBorder="1" applyAlignment="1">
      <alignment horizontal="center" vertical="center"/>
    </xf>
    <xf numFmtId="0" fontId="116" fillId="0" borderId="102" xfId="3216" applyFont="1" applyBorder="1" applyAlignment="1">
      <alignment horizontal="center" vertical="center"/>
    </xf>
    <xf numFmtId="0" fontId="116" fillId="0" borderId="0" xfId="3216" applyFont="1" applyAlignment="1">
      <alignment horizontal="center" vertical="center"/>
    </xf>
    <xf numFmtId="0" fontId="116" fillId="0" borderId="103" xfId="3216" applyFont="1" applyBorder="1" applyAlignment="1">
      <alignment horizontal="center" vertical="center"/>
    </xf>
    <xf numFmtId="0" fontId="116" fillId="0" borderId="109" xfId="3216" applyFont="1" applyBorder="1" applyAlignment="1">
      <alignment horizontal="center" vertical="center"/>
    </xf>
    <xf numFmtId="0" fontId="116" fillId="0" borderId="94" xfId="3216" applyFont="1" applyBorder="1" applyAlignment="1">
      <alignment horizontal="center" vertical="center"/>
    </xf>
    <xf numFmtId="0" fontId="116" fillId="0" borderId="111" xfId="3216" applyFont="1" applyBorder="1" applyAlignment="1">
      <alignment horizontal="center" vertical="center"/>
    </xf>
    <xf numFmtId="0" fontId="116" fillId="15" borderId="3" xfId="3216" applyFont="1" applyFill="1" applyBorder="1" applyAlignment="1">
      <alignment horizontal="center" vertical="center" wrapText="1"/>
    </xf>
    <xf numFmtId="0" fontId="116" fillId="15" borderId="6" xfId="3216" applyFont="1" applyFill="1" applyBorder="1" applyAlignment="1">
      <alignment horizontal="center" vertical="center" wrapText="1"/>
    </xf>
    <xf numFmtId="0" fontId="116" fillId="15" borderId="24" xfId="3216" applyFont="1" applyFill="1" applyBorder="1" applyAlignment="1">
      <alignment horizontal="center" vertical="center" wrapText="1"/>
    </xf>
    <xf numFmtId="0" fontId="1" fillId="15" borderId="3" xfId="3216" applyFill="1" applyBorder="1" applyAlignment="1">
      <alignment horizontal="center" vertical="center" wrapText="1"/>
    </xf>
    <xf numFmtId="0" fontId="1" fillId="15" borderId="6" xfId="3216" applyFill="1" applyBorder="1" applyAlignment="1">
      <alignment horizontal="center" vertical="center" wrapText="1"/>
    </xf>
    <xf numFmtId="0" fontId="1" fillId="15" borderId="24" xfId="3216" applyFill="1" applyBorder="1" applyAlignment="1">
      <alignment horizontal="center" vertical="center" wrapText="1"/>
    </xf>
    <xf numFmtId="0" fontId="1" fillId="0" borderId="102" xfId="3216" applyBorder="1" applyAlignment="1">
      <alignment horizontal="left" vertical="top" shrinkToFit="1"/>
    </xf>
    <xf numFmtId="0" fontId="1" fillId="0" borderId="0" xfId="3216" applyAlignment="1">
      <alignment horizontal="left" vertical="top" shrinkToFit="1"/>
    </xf>
    <xf numFmtId="0" fontId="1" fillId="0" borderId="103" xfId="3216" applyBorder="1" applyAlignment="1">
      <alignment horizontal="left" vertical="top" shrinkToFit="1"/>
    </xf>
    <xf numFmtId="0" fontId="1" fillId="15" borderId="23" xfId="3216" applyFill="1" applyBorder="1" applyAlignment="1">
      <alignment horizontal="center" vertical="center"/>
    </xf>
    <xf numFmtId="0" fontId="1" fillId="15" borderId="19" xfId="3216" applyFill="1" applyBorder="1" applyAlignment="1">
      <alignment horizontal="center" vertical="center"/>
    </xf>
    <xf numFmtId="0" fontId="1" fillId="15" borderId="109" xfId="3216" applyFill="1" applyBorder="1" applyAlignment="1">
      <alignment horizontal="center" vertical="center"/>
    </xf>
    <xf numFmtId="0" fontId="1" fillId="15" borderId="94" xfId="3216" applyFill="1" applyBorder="1" applyAlignment="1">
      <alignment horizontal="center" vertical="center"/>
    </xf>
    <xf numFmtId="0" fontId="1" fillId="15" borderId="110" xfId="3216" applyFill="1" applyBorder="1" applyAlignment="1">
      <alignment horizontal="center" vertical="center"/>
    </xf>
    <xf numFmtId="195" fontId="1" fillId="0" borderId="94" xfId="3216" applyNumberFormat="1" applyBorder="1" applyAlignment="1">
      <alignment horizontal="center" vertical="center"/>
    </xf>
    <xf numFmtId="195" fontId="1" fillId="0" borderId="111" xfId="3216" applyNumberFormat="1" applyBorder="1" applyAlignment="1">
      <alignment horizontal="center" vertical="center"/>
    </xf>
    <xf numFmtId="2" fontId="155" fillId="0" borderId="6" xfId="3216" applyNumberFormat="1" applyFont="1" applyBorder="1" applyAlignment="1">
      <alignment horizontal="center" vertical="center"/>
    </xf>
    <xf numFmtId="2" fontId="155" fillId="0" borderId="0" xfId="3216" applyNumberFormat="1" applyFont="1" applyAlignment="1">
      <alignment horizontal="center" vertical="center"/>
    </xf>
    <xf numFmtId="2" fontId="155" fillId="0" borderId="19" xfId="3216" applyNumberFormat="1" applyFont="1" applyBorder="1" applyAlignment="1">
      <alignment horizontal="center" vertical="center"/>
    </xf>
    <xf numFmtId="0" fontId="1" fillId="0" borderId="104" xfId="3216" applyBorder="1" applyAlignment="1">
      <alignment horizontal="left" vertical="top" wrapText="1" shrinkToFit="1"/>
    </xf>
    <xf numFmtId="0" fontId="1" fillId="0" borderId="22" xfId="3216" applyBorder="1" applyAlignment="1">
      <alignment horizontal="left" vertical="top" wrapText="1" shrinkToFit="1"/>
    </xf>
    <xf numFmtId="0" fontId="1" fillId="0" borderId="105" xfId="3216" applyBorder="1" applyAlignment="1">
      <alignment horizontal="left" vertical="top" wrapText="1" shrinkToFit="1"/>
    </xf>
    <xf numFmtId="0" fontId="1" fillId="0" borderId="102" xfId="3216" applyBorder="1" applyAlignment="1">
      <alignment horizontal="left" vertical="top" wrapText="1" shrinkToFit="1"/>
    </xf>
    <xf numFmtId="0" fontId="1" fillId="0" borderId="0" xfId="3216" applyAlignment="1">
      <alignment horizontal="left" vertical="top" wrapText="1" shrinkToFit="1"/>
    </xf>
    <xf numFmtId="0" fontId="1" fillId="0" borderId="103" xfId="3216" applyBorder="1" applyAlignment="1">
      <alignment horizontal="left" vertical="top" wrapText="1" shrinkToFit="1"/>
    </xf>
    <xf numFmtId="0" fontId="151" fillId="14" borderId="107" xfId="3216" applyFont="1" applyFill="1" applyBorder="1" applyAlignment="1">
      <alignment horizontal="center" vertical="center"/>
    </xf>
    <xf numFmtId="0" fontId="151" fillId="14" borderId="112" xfId="3216" applyFont="1" applyFill="1" applyBorder="1" applyAlignment="1">
      <alignment horizontal="center" vertical="center"/>
    </xf>
    <xf numFmtId="0" fontId="151" fillId="14" borderId="113" xfId="3216" applyFont="1" applyFill="1" applyBorder="1" applyAlignment="1">
      <alignment horizontal="center" vertical="center"/>
    </xf>
    <xf numFmtId="0" fontId="151" fillId="14" borderId="114" xfId="3216" applyFont="1" applyFill="1" applyBorder="1" applyAlignment="1">
      <alignment horizontal="center" vertical="center"/>
    </xf>
    <xf numFmtId="0" fontId="151" fillId="14" borderId="115" xfId="3216" applyFont="1" applyFill="1" applyBorder="1" applyAlignment="1">
      <alignment horizontal="center" vertical="center"/>
    </xf>
    <xf numFmtId="0" fontId="151" fillId="14" borderId="1" xfId="3216" applyFont="1" applyFill="1" applyBorder="1" applyAlignment="1">
      <alignment horizontal="center" vertical="center"/>
    </xf>
    <xf numFmtId="0" fontId="151" fillId="14" borderId="108" xfId="3216" applyFont="1" applyFill="1" applyBorder="1" applyAlignment="1">
      <alignment horizontal="center" vertical="center"/>
    </xf>
    <xf numFmtId="0" fontId="155" fillId="0" borderId="104" xfId="3216" applyFont="1" applyBorder="1" applyAlignment="1">
      <alignment horizontal="left" vertical="center"/>
    </xf>
    <xf numFmtId="0" fontId="155" fillId="0" borderId="22" xfId="3216" applyFont="1" applyBorder="1" applyAlignment="1">
      <alignment horizontal="left" vertical="center"/>
    </xf>
    <xf numFmtId="0" fontId="155" fillId="0" borderId="105" xfId="3216" applyFont="1" applyBorder="1" applyAlignment="1">
      <alignment horizontal="left" vertical="center"/>
    </xf>
    <xf numFmtId="0" fontId="155" fillId="0" borderId="102" xfId="3216" applyFont="1" applyBorder="1" applyAlignment="1">
      <alignment horizontal="left" vertical="center"/>
    </xf>
    <xf numFmtId="0" fontId="155" fillId="0" borderId="0" xfId="3216" applyFont="1" applyAlignment="1">
      <alignment horizontal="left" vertical="center"/>
    </xf>
    <xf numFmtId="0" fontId="155" fillId="0" borderId="103" xfId="3216" applyFont="1" applyBorder="1" applyAlignment="1">
      <alignment horizontal="left" vertical="center"/>
    </xf>
    <xf numFmtId="0" fontId="116" fillId="0" borderId="116" xfId="3216" applyFont="1" applyBorder="1" applyAlignment="1">
      <alignment horizontal="left" vertical="center"/>
    </xf>
    <xf numFmtId="0" fontId="116" fillId="0" borderId="117" xfId="3216" applyFont="1" applyBorder="1" applyAlignment="1">
      <alignment horizontal="left" vertical="center"/>
    </xf>
    <xf numFmtId="0" fontId="116" fillId="0" borderId="118" xfId="3216" applyFont="1" applyBorder="1" applyAlignment="1">
      <alignment horizontal="left" vertical="center"/>
    </xf>
    <xf numFmtId="0" fontId="116" fillId="0" borderId="102" xfId="3216" applyFont="1" applyBorder="1" applyAlignment="1">
      <alignment horizontal="left" vertical="center"/>
    </xf>
    <xf numFmtId="0" fontId="116" fillId="0" borderId="0" xfId="3216" applyFont="1" applyAlignment="1">
      <alignment horizontal="left" vertical="center"/>
    </xf>
    <xf numFmtId="0" fontId="116" fillId="0" borderId="103" xfId="3216" applyFont="1" applyBorder="1" applyAlignment="1">
      <alignment horizontal="left" vertical="center"/>
    </xf>
    <xf numFmtId="0" fontId="116" fillId="0" borderId="104" xfId="3216" applyFont="1" applyBorder="1" applyAlignment="1">
      <alignment horizontal="center" vertical="center" shrinkToFit="1"/>
    </xf>
    <xf numFmtId="0" fontId="116" fillId="0" borderId="22" xfId="3216" applyFont="1" applyBorder="1" applyAlignment="1">
      <alignment horizontal="center" vertical="center" shrinkToFit="1"/>
    </xf>
    <xf numFmtId="0" fontId="116" fillId="0" borderId="105" xfId="3216" applyFont="1" applyBorder="1" applyAlignment="1">
      <alignment horizontal="center" vertical="center" shrinkToFit="1"/>
    </xf>
    <xf numFmtId="0" fontId="116" fillId="0" borderId="102" xfId="3216" applyFont="1" applyBorder="1" applyAlignment="1">
      <alignment horizontal="center" vertical="center" shrinkToFit="1"/>
    </xf>
    <xf numFmtId="0" fontId="116" fillId="0" borderId="0" xfId="3216" applyFont="1" applyAlignment="1">
      <alignment horizontal="center" vertical="center" shrinkToFit="1"/>
    </xf>
    <xf numFmtId="0" fontId="116" fillId="0" borderId="103" xfId="3216" applyFont="1" applyBorder="1" applyAlignment="1">
      <alignment horizontal="center" vertical="center" shrinkToFit="1"/>
    </xf>
    <xf numFmtId="0" fontId="116" fillId="0" borderId="107" xfId="3216" applyFont="1" applyBorder="1" applyAlignment="1">
      <alignment horizontal="center" vertical="center" shrinkToFit="1"/>
    </xf>
    <xf numFmtId="0" fontId="116" fillId="0" borderId="25" xfId="3216" applyFont="1" applyBorder="1" applyAlignment="1">
      <alignment horizontal="center" vertical="center" shrinkToFit="1"/>
    </xf>
    <xf numFmtId="0" fontId="116" fillId="0" borderId="106" xfId="3216" applyFont="1" applyBorder="1" applyAlignment="1">
      <alignment horizontal="center" vertical="center" shrinkToFit="1"/>
    </xf>
    <xf numFmtId="0" fontId="126" fillId="0" borderId="22" xfId="3216" applyFont="1" applyBorder="1" applyAlignment="1">
      <alignment horizontal="center" vertical="center"/>
    </xf>
    <xf numFmtId="0" fontId="126" fillId="0" borderId="105" xfId="3216" applyFont="1" applyBorder="1" applyAlignment="1">
      <alignment horizontal="center" vertical="center"/>
    </xf>
    <xf numFmtId="0" fontId="126" fillId="0" borderId="0" xfId="3216" applyFont="1" applyAlignment="1">
      <alignment horizontal="center" vertical="center"/>
    </xf>
    <xf numFmtId="0" fontId="126" fillId="0" borderId="103" xfId="3216" applyFont="1" applyBorder="1" applyAlignment="1">
      <alignment horizontal="center" vertical="center"/>
    </xf>
    <xf numFmtId="0" fontId="126" fillId="0" borderId="25" xfId="3216" applyFont="1" applyBorder="1" applyAlignment="1">
      <alignment horizontal="center" vertical="center"/>
    </xf>
    <xf numFmtId="0" fontId="126" fillId="0" borderId="106" xfId="3216" applyFont="1" applyBorder="1" applyAlignment="1">
      <alignment horizontal="center" vertical="center"/>
    </xf>
    <xf numFmtId="0" fontId="156" fillId="0" borderId="104" xfId="3216" applyFont="1" applyBorder="1" applyAlignment="1">
      <alignment horizontal="center" vertical="center" wrapText="1" shrinkToFit="1"/>
    </xf>
    <xf numFmtId="0" fontId="156" fillId="0" borderId="22" xfId="3216" applyFont="1" applyBorder="1" applyAlignment="1">
      <alignment horizontal="center" vertical="center" shrinkToFit="1"/>
    </xf>
    <xf numFmtId="0" fontId="156" fillId="0" borderId="105" xfId="3216" applyFont="1" applyBorder="1" applyAlignment="1">
      <alignment horizontal="center" vertical="center" shrinkToFit="1"/>
    </xf>
    <xf numFmtId="0" fontId="156" fillId="0" borderId="102" xfId="3216" applyFont="1" applyBorder="1" applyAlignment="1">
      <alignment horizontal="center" vertical="center" shrinkToFit="1"/>
    </xf>
    <xf numFmtId="0" fontId="156" fillId="0" borderId="0" xfId="3216" applyFont="1" applyAlignment="1">
      <alignment horizontal="center" vertical="center" shrinkToFit="1"/>
    </xf>
    <xf numFmtId="0" fontId="156" fillId="0" borderId="103" xfId="3216" applyFont="1" applyBorder="1" applyAlignment="1">
      <alignment horizontal="center" vertical="center" shrinkToFit="1"/>
    </xf>
    <xf numFmtId="0" fontId="156" fillId="0" borderId="109" xfId="3216" applyFont="1" applyBorder="1" applyAlignment="1">
      <alignment horizontal="center" vertical="center" shrinkToFit="1"/>
    </xf>
    <xf numFmtId="0" fontId="156" fillId="0" borderId="94" xfId="3216" applyFont="1" applyBorder="1" applyAlignment="1">
      <alignment horizontal="center" vertical="center" shrinkToFit="1"/>
    </xf>
    <xf numFmtId="0" fontId="156" fillId="0" borderId="111" xfId="3216" applyFont="1" applyBorder="1" applyAlignment="1">
      <alignment horizontal="center" vertical="center" shrinkToFit="1"/>
    </xf>
    <xf numFmtId="0" fontId="1" fillId="0" borderId="22" xfId="3216" applyBorder="1" applyAlignment="1">
      <alignment horizontal="center" vertical="center" wrapText="1"/>
    </xf>
    <xf numFmtId="0" fontId="1" fillId="0" borderId="105" xfId="3216" applyBorder="1" applyAlignment="1">
      <alignment horizontal="center" vertical="center" wrapText="1"/>
    </xf>
    <xf numFmtId="0" fontId="1" fillId="0" borderId="0" xfId="3216" applyAlignment="1">
      <alignment horizontal="center" vertical="center" wrapText="1"/>
    </xf>
    <xf numFmtId="0" fontId="1" fillId="0" borderId="103" xfId="3216" applyBorder="1" applyAlignment="1">
      <alignment horizontal="center" vertical="center" wrapText="1"/>
    </xf>
    <xf numFmtId="0" fontId="116" fillId="0" borderId="102" xfId="3216" quotePrefix="1" applyFont="1" applyBorder="1" applyAlignment="1">
      <alignment horizontal="left" vertical="center"/>
    </xf>
    <xf numFmtId="0" fontId="116" fillId="0" borderId="0" xfId="3216" quotePrefix="1" applyFont="1" applyAlignment="1">
      <alignment horizontal="left" vertical="center"/>
    </xf>
    <xf numFmtId="0" fontId="116" fillId="0" borderId="103" xfId="3216" quotePrefix="1" applyFont="1" applyBorder="1" applyAlignment="1">
      <alignment horizontal="left" vertical="center"/>
    </xf>
    <xf numFmtId="0" fontId="151" fillId="0" borderId="116" xfId="3216" applyFont="1" applyBorder="1" applyAlignment="1">
      <alignment horizontal="left" vertical="center"/>
    </xf>
    <xf numFmtId="0" fontId="151" fillId="0" borderId="117" xfId="3216" applyFont="1" applyBorder="1" applyAlignment="1">
      <alignment horizontal="left" vertical="center"/>
    </xf>
    <xf numFmtId="0" fontId="151" fillId="0" borderId="118" xfId="3216" applyFont="1" applyBorder="1" applyAlignment="1">
      <alignment horizontal="left" vertical="center"/>
    </xf>
    <xf numFmtId="0" fontId="151" fillId="0" borderId="102" xfId="3216" applyFont="1" applyBorder="1" applyAlignment="1">
      <alignment horizontal="left" vertical="center"/>
    </xf>
    <xf numFmtId="0" fontId="151" fillId="0" borderId="0" xfId="3216" applyFont="1" applyAlignment="1">
      <alignment horizontal="left" vertical="center"/>
    </xf>
    <xf numFmtId="0" fontId="151" fillId="0" borderId="103" xfId="3216" applyFont="1" applyBorder="1" applyAlignment="1">
      <alignment horizontal="left" vertical="center"/>
    </xf>
    <xf numFmtId="0" fontId="1" fillId="0" borderId="102" xfId="3216" applyBorder="1" applyAlignment="1">
      <alignment horizontal="left" vertical="center"/>
    </xf>
    <xf numFmtId="0" fontId="1" fillId="0" borderId="0" xfId="3216" applyAlignment="1">
      <alignment horizontal="left" vertical="center"/>
    </xf>
    <xf numFmtId="0" fontId="1" fillId="0" borderId="103" xfId="3216" applyBorder="1" applyAlignment="1">
      <alignment horizontal="left" vertical="center"/>
    </xf>
    <xf numFmtId="0" fontId="1" fillId="0" borderId="115" xfId="3216" applyBorder="1" applyAlignment="1">
      <alignment horizontal="center" vertical="center"/>
    </xf>
    <xf numFmtId="0" fontId="1" fillId="0" borderId="1" xfId="3216" applyBorder="1" applyAlignment="1">
      <alignment horizontal="center" vertical="center"/>
    </xf>
    <xf numFmtId="0" fontId="1" fillId="0" borderId="108" xfId="3216" applyBorder="1" applyAlignment="1">
      <alignment horizontal="center" vertical="center"/>
    </xf>
    <xf numFmtId="0" fontId="116" fillId="0" borderId="1" xfId="3216" applyFont="1" applyBorder="1" applyAlignment="1">
      <alignment horizontal="center" vertical="center"/>
    </xf>
    <xf numFmtId="0" fontId="116" fillId="0" borderId="108" xfId="3216" applyFont="1" applyBorder="1" applyAlignment="1">
      <alignment horizontal="center" vertical="center"/>
    </xf>
    <xf numFmtId="0" fontId="116" fillId="15" borderId="115" xfId="3216" applyFont="1" applyFill="1" applyBorder="1" applyAlignment="1">
      <alignment horizontal="center" vertical="center" shrinkToFit="1"/>
    </xf>
    <xf numFmtId="0" fontId="116" fillId="15" borderId="1" xfId="3216" applyFont="1" applyFill="1" applyBorder="1" applyAlignment="1">
      <alignment horizontal="center" vertical="center" shrinkToFit="1"/>
    </xf>
    <xf numFmtId="0" fontId="126" fillId="15" borderId="1" xfId="3216" applyFont="1" applyFill="1" applyBorder="1" applyAlignment="1">
      <alignment horizontal="center" vertical="center" shrinkToFit="1"/>
    </xf>
    <xf numFmtId="0" fontId="126" fillId="15" borderId="108" xfId="3216" applyFont="1" applyFill="1" applyBorder="1" applyAlignment="1">
      <alignment horizontal="center" vertical="center" shrinkToFit="1"/>
    </xf>
    <xf numFmtId="0" fontId="116" fillId="15" borderId="115" xfId="3216" applyFont="1" applyFill="1" applyBorder="1" applyAlignment="1">
      <alignment horizontal="left" vertical="center"/>
    </xf>
    <xf numFmtId="0" fontId="116" fillId="15" borderId="1" xfId="3216" applyFont="1" applyFill="1" applyBorder="1" applyAlignment="1">
      <alignment horizontal="left" vertical="center"/>
    </xf>
    <xf numFmtId="0" fontId="126" fillId="15" borderId="115" xfId="3216" applyFont="1" applyFill="1" applyBorder="1" applyAlignment="1">
      <alignment horizontal="center" vertical="center" shrinkToFit="1"/>
    </xf>
    <xf numFmtId="0" fontId="116" fillId="0" borderId="22" xfId="3216" applyFont="1" applyBorder="1" applyAlignment="1">
      <alignment horizontal="center" vertical="center" wrapText="1" shrinkToFit="1"/>
    </xf>
    <xf numFmtId="0" fontId="116" fillId="0" borderId="105" xfId="3216" applyFont="1" applyBorder="1" applyAlignment="1">
      <alignment horizontal="center" vertical="center" wrapText="1" shrinkToFit="1"/>
    </xf>
    <xf numFmtId="0" fontId="116" fillId="0" borderId="0" xfId="3216" applyFont="1" applyAlignment="1">
      <alignment horizontal="center" vertical="center" wrapText="1" shrinkToFit="1"/>
    </xf>
    <xf numFmtId="0" fontId="116" fillId="0" borderId="103" xfId="3216" applyFont="1" applyBorder="1" applyAlignment="1">
      <alignment horizontal="center" vertical="center" wrapText="1" shrinkToFit="1"/>
    </xf>
    <xf numFmtId="0" fontId="157" fillId="0" borderId="102" xfId="3216" quotePrefix="1" applyFont="1" applyBorder="1" applyAlignment="1">
      <alignment horizontal="center" vertical="center"/>
    </xf>
    <xf numFmtId="0" fontId="157" fillId="0" borderId="0" xfId="3216" applyFont="1" applyAlignment="1">
      <alignment horizontal="center" vertical="center"/>
    </xf>
    <xf numFmtId="0" fontId="157" fillId="0" borderId="103" xfId="3216" applyFont="1" applyBorder="1" applyAlignment="1">
      <alignment horizontal="center" vertical="center"/>
    </xf>
    <xf numFmtId="0" fontId="157" fillId="0" borderId="102" xfId="3216" applyFont="1" applyBorder="1" applyAlignment="1">
      <alignment horizontal="center" vertical="center"/>
    </xf>
    <xf numFmtId="0" fontId="116" fillId="0" borderId="1" xfId="3216" quotePrefix="1" applyFont="1" applyBorder="1" applyAlignment="1">
      <alignment horizontal="center" vertical="center"/>
    </xf>
    <xf numFmtId="0" fontId="159" fillId="0" borderId="102" xfId="3216" quotePrefix="1" applyFont="1" applyBorder="1" applyAlignment="1">
      <alignment horizontal="left" vertical="center"/>
    </xf>
    <xf numFmtId="0" fontId="159" fillId="0" borderId="0" xfId="3216" applyFont="1" applyAlignment="1">
      <alignment horizontal="left" vertical="center"/>
    </xf>
    <xf numFmtId="0" fontId="159" fillId="0" borderId="103" xfId="3216" applyFont="1" applyBorder="1" applyAlignment="1">
      <alignment horizontal="left" vertical="center"/>
    </xf>
    <xf numFmtId="0" fontId="159" fillId="0" borderId="102" xfId="3216" applyFont="1" applyBorder="1" applyAlignment="1">
      <alignment horizontal="left" vertical="center"/>
    </xf>
    <xf numFmtId="0" fontId="116" fillId="0" borderId="25" xfId="3216" applyFont="1" applyBorder="1" applyAlignment="1">
      <alignment horizontal="center" vertical="center"/>
    </xf>
    <xf numFmtId="0" fontId="116" fillId="0" borderId="106" xfId="3216" applyFont="1" applyBorder="1" applyAlignment="1">
      <alignment horizontal="center" vertical="center"/>
    </xf>
    <xf numFmtId="0" fontId="116" fillId="0" borderId="104" xfId="3216" applyFont="1" applyBorder="1" applyAlignment="1">
      <alignment horizontal="left" vertical="center"/>
    </xf>
    <xf numFmtId="0" fontId="116" fillId="0" borderId="22" xfId="3216" applyFont="1" applyBorder="1" applyAlignment="1">
      <alignment horizontal="left" vertical="center"/>
    </xf>
    <xf numFmtId="0" fontId="116" fillId="0" borderId="105" xfId="3216" applyFont="1" applyBorder="1" applyAlignment="1">
      <alignment horizontal="left" vertical="center"/>
    </xf>
    <xf numFmtId="0" fontId="159" fillId="0" borderId="0" xfId="3216" quotePrefix="1" applyFont="1" applyAlignment="1">
      <alignment horizontal="left" vertical="center"/>
    </xf>
    <xf numFmtId="0" fontId="159" fillId="0" borderId="103" xfId="3216" quotePrefix="1" applyFont="1" applyBorder="1" applyAlignment="1">
      <alignment horizontal="left" vertical="center"/>
    </xf>
    <xf numFmtId="0" fontId="116" fillId="0" borderId="102" xfId="3216" applyFont="1" applyBorder="1" applyAlignment="1">
      <alignment horizontal="left" vertical="center" shrinkToFit="1"/>
    </xf>
    <xf numFmtId="0" fontId="116" fillId="0" borderId="0" xfId="3216" applyFont="1" applyAlignment="1">
      <alignment horizontal="left" vertical="center" shrinkToFit="1"/>
    </xf>
    <xf numFmtId="0" fontId="116" fillId="0" borderId="103" xfId="3216" applyFont="1" applyBorder="1" applyAlignment="1">
      <alignment horizontal="left" vertical="center" shrinkToFit="1"/>
    </xf>
    <xf numFmtId="0" fontId="116" fillId="0" borderId="94" xfId="3216" applyFont="1" applyBorder="1" applyAlignment="1">
      <alignment horizontal="center" vertical="center" wrapText="1" shrinkToFit="1"/>
    </xf>
    <xf numFmtId="0" fontId="116" fillId="0" borderId="111" xfId="3216" applyFont="1" applyBorder="1" applyAlignment="1">
      <alignment horizontal="center" vertical="center" wrapText="1" shrinkToFit="1"/>
    </xf>
    <xf numFmtId="0" fontId="156" fillId="0" borderId="102" xfId="3216" applyFont="1" applyBorder="1" applyAlignment="1">
      <alignment horizontal="left" vertical="center"/>
    </xf>
    <xf numFmtId="0" fontId="156" fillId="0" borderId="0" xfId="3216" applyFont="1" applyAlignment="1">
      <alignment horizontal="left" vertical="center"/>
    </xf>
    <xf numFmtId="0" fontId="156" fillId="0" borderId="103" xfId="3216" applyFont="1" applyBorder="1" applyAlignment="1">
      <alignment horizontal="left" vertical="center"/>
    </xf>
    <xf numFmtId="0" fontId="1" fillId="0" borderId="109" xfId="3216" applyBorder="1" applyAlignment="1">
      <alignment horizontal="left" vertical="center"/>
    </xf>
    <xf numFmtId="0" fontId="1" fillId="0" borderId="94" xfId="3216" applyBorder="1" applyAlignment="1">
      <alignment horizontal="left" vertical="center"/>
    </xf>
    <xf numFmtId="0" fontId="1" fillId="0" borderId="111" xfId="3216" applyBorder="1" applyAlignment="1">
      <alignment horizontal="left" vertical="center"/>
    </xf>
    <xf numFmtId="0" fontId="156" fillId="0" borderId="102" xfId="3216" quotePrefix="1" applyFont="1" applyBorder="1" applyAlignment="1">
      <alignment horizontal="left" vertical="center"/>
    </xf>
    <xf numFmtId="0" fontId="116" fillId="0" borderId="109" xfId="3216" applyFont="1" applyBorder="1" applyAlignment="1">
      <alignment horizontal="left" vertical="center" shrinkToFit="1"/>
    </xf>
    <xf numFmtId="0" fontId="116" fillId="0" borderId="94" xfId="3216" applyFont="1" applyBorder="1" applyAlignment="1">
      <alignment horizontal="left" vertical="center" shrinkToFit="1"/>
    </xf>
    <xf numFmtId="0" fontId="116" fillId="0" borderId="111" xfId="3216" applyFont="1" applyBorder="1" applyAlignment="1">
      <alignment horizontal="left" vertical="center" shrinkToFit="1"/>
    </xf>
    <xf numFmtId="0" fontId="151" fillId="14" borderId="119" xfId="3216" applyFont="1" applyFill="1" applyBorder="1" applyAlignment="1">
      <alignment horizontal="center" vertical="center"/>
    </xf>
    <xf numFmtId="0" fontId="151" fillId="14" borderId="120" xfId="3216" applyFont="1" applyFill="1" applyBorder="1" applyAlignment="1">
      <alignment horizontal="center" vertical="center"/>
    </xf>
    <xf numFmtId="0" fontId="151" fillId="14" borderId="121" xfId="3216" applyFont="1" applyFill="1" applyBorder="1" applyAlignment="1">
      <alignment horizontal="center" vertical="center"/>
    </xf>
    <xf numFmtId="0" fontId="151" fillId="14" borderId="122" xfId="3216" applyFont="1" applyFill="1" applyBorder="1" applyAlignment="1">
      <alignment horizontal="center" vertical="center"/>
    </xf>
    <xf numFmtId="0" fontId="151" fillId="14" borderId="11" xfId="3216" applyFont="1" applyFill="1" applyBorder="1" applyAlignment="1">
      <alignment horizontal="center" vertical="center"/>
    </xf>
    <xf numFmtId="0" fontId="151" fillId="14" borderId="123" xfId="3216" applyFont="1" applyFill="1" applyBorder="1" applyAlignment="1">
      <alignment horizontal="center" vertical="center"/>
    </xf>
    <xf numFmtId="0" fontId="138" fillId="14" borderId="115" xfId="3216" applyFont="1" applyFill="1" applyBorder="1" applyAlignment="1">
      <alignment horizontal="center" vertical="center"/>
    </xf>
    <xf numFmtId="0" fontId="138" fillId="14" borderId="1" xfId="3216" applyFont="1" applyFill="1" applyBorder="1" applyAlignment="1">
      <alignment horizontal="center" vertical="center"/>
    </xf>
    <xf numFmtId="0" fontId="138" fillId="14" borderId="108" xfId="3216" applyFont="1" applyFill="1" applyBorder="1" applyAlignment="1">
      <alignment horizontal="center" vertical="center"/>
    </xf>
    <xf numFmtId="0" fontId="162" fillId="0" borderId="102" xfId="3216" quotePrefix="1" applyFont="1" applyBorder="1" applyAlignment="1">
      <alignment horizontal="left" vertical="center" shrinkToFit="1"/>
    </xf>
    <xf numFmtId="0" fontId="159" fillId="0" borderId="0" xfId="3216" applyFont="1" applyAlignment="1">
      <alignment horizontal="left" vertical="center" shrinkToFit="1"/>
    </xf>
    <xf numFmtId="0" fontId="159" fillId="0" borderId="103" xfId="3216" applyFont="1" applyBorder="1" applyAlignment="1">
      <alignment horizontal="left" vertical="center" shrinkToFit="1"/>
    </xf>
    <xf numFmtId="0" fontId="159" fillId="0" borderId="102" xfId="3216" applyFont="1" applyBorder="1" applyAlignment="1">
      <alignment horizontal="left" vertical="center" shrinkToFit="1"/>
    </xf>
    <xf numFmtId="0" fontId="1" fillId="0" borderId="102" xfId="3216" applyBorder="1" applyAlignment="1">
      <alignment horizontal="left" vertical="center" wrapText="1"/>
    </xf>
    <xf numFmtId="0" fontId="164" fillId="0" borderId="102" xfId="3216" quotePrefix="1" applyFont="1" applyBorder="1" applyAlignment="1">
      <alignment horizontal="left" vertical="center" wrapText="1"/>
    </xf>
    <xf numFmtId="0" fontId="164" fillId="0" borderId="0" xfId="3216" quotePrefix="1" applyFont="1" applyAlignment="1">
      <alignment horizontal="left" vertical="center" wrapText="1"/>
    </xf>
    <xf numFmtId="0" fontId="164" fillId="0" borderId="103" xfId="3216" quotePrefix="1" applyFont="1" applyBorder="1" applyAlignment="1">
      <alignment horizontal="left" vertical="center" wrapText="1"/>
    </xf>
    <xf numFmtId="0" fontId="155" fillId="16" borderId="95" xfId="3216" applyFont="1" applyFill="1" applyBorder="1" applyAlignment="1">
      <alignment horizontal="left" vertical="center"/>
    </xf>
    <xf numFmtId="0" fontId="126" fillId="16" borderId="96" xfId="3216" applyFont="1" applyFill="1" applyBorder="1" applyAlignment="1">
      <alignment horizontal="left" vertical="center"/>
    </xf>
    <xf numFmtId="0" fontId="126" fillId="16" borderId="102" xfId="3216" applyFont="1" applyFill="1" applyBorder="1" applyAlignment="1">
      <alignment horizontal="left" vertical="center"/>
    </xf>
    <xf numFmtId="0" fontId="126" fillId="16" borderId="0" xfId="3216" applyFont="1" applyFill="1" applyAlignment="1">
      <alignment horizontal="left" vertical="center"/>
    </xf>
    <xf numFmtId="0" fontId="126" fillId="0" borderId="102" xfId="3216" quotePrefix="1" applyFont="1" applyBorder="1" applyAlignment="1">
      <alignment horizontal="left" vertical="center" shrinkToFit="1"/>
    </xf>
    <xf numFmtId="0" fontId="126" fillId="0" borderId="0" xfId="3216" quotePrefix="1" applyFont="1" applyAlignment="1">
      <alignment horizontal="left" vertical="center" shrinkToFit="1"/>
    </xf>
    <xf numFmtId="0" fontId="126" fillId="0" borderId="103" xfId="3216" quotePrefix="1" applyFont="1" applyBorder="1" applyAlignment="1">
      <alignment horizontal="left" vertical="center" shrinkToFit="1"/>
    </xf>
    <xf numFmtId="0" fontId="126" fillId="16" borderId="109" xfId="3216" applyFont="1" applyFill="1" applyBorder="1" applyAlignment="1">
      <alignment horizontal="left" vertical="center"/>
    </xf>
    <xf numFmtId="0" fontId="126" fillId="16" borderId="94" xfId="3216" applyFont="1" applyFill="1" applyBorder="1" applyAlignment="1">
      <alignment horizontal="left" vertical="center"/>
    </xf>
    <xf numFmtId="0" fontId="159" fillId="0" borderId="102" xfId="3216" quotePrefix="1" applyFont="1" applyBorder="1" applyAlignment="1">
      <alignment horizontal="left" vertical="center" shrinkToFit="1"/>
    </xf>
    <xf numFmtId="0" fontId="159" fillId="0" borderId="0" xfId="3216" quotePrefix="1" applyFont="1" applyAlignment="1">
      <alignment horizontal="left" vertical="center" shrinkToFit="1"/>
    </xf>
    <xf numFmtId="0" fontId="159" fillId="0" borderId="103" xfId="3216" quotePrefix="1" applyFont="1" applyBorder="1" applyAlignment="1">
      <alignment horizontal="left" vertical="center" shrinkToFit="1"/>
    </xf>
    <xf numFmtId="0" fontId="159" fillId="0" borderId="124" xfId="3216" quotePrefix="1" applyFont="1" applyBorder="1" applyAlignment="1">
      <alignment horizontal="left" vertical="center" shrinkToFit="1"/>
    </xf>
    <xf numFmtId="0" fontId="159" fillId="0" borderId="20" xfId="3216" quotePrefix="1" applyFont="1" applyBorder="1" applyAlignment="1">
      <alignment horizontal="left" vertical="center" shrinkToFit="1"/>
    </xf>
    <xf numFmtId="0" fontId="159" fillId="0" borderId="125" xfId="3216" quotePrefix="1" applyFont="1" applyBorder="1" applyAlignment="1">
      <alignment horizontal="left" vertical="center" shrinkToFit="1"/>
    </xf>
    <xf numFmtId="0" fontId="1" fillId="0" borderId="122" xfId="3216" applyBorder="1" applyAlignment="1">
      <alignment horizontal="center" vertical="center" shrinkToFit="1"/>
    </xf>
    <xf numFmtId="0" fontId="1" fillId="0" borderId="11" xfId="3216" applyBorder="1" applyAlignment="1">
      <alignment horizontal="center" vertical="center" shrinkToFit="1"/>
    </xf>
    <xf numFmtId="0" fontId="1" fillId="0" borderId="123" xfId="3216" applyBorder="1" applyAlignment="1">
      <alignment horizontal="center" vertical="center" shrinkToFit="1"/>
    </xf>
    <xf numFmtId="0" fontId="116" fillId="0" borderId="22" xfId="3216" applyFont="1" applyBorder="1" applyAlignment="1">
      <alignment horizontal="center" vertical="center" wrapText="1"/>
    </xf>
    <xf numFmtId="0" fontId="116" fillId="0" borderId="105" xfId="3216" applyFont="1" applyBorder="1" applyAlignment="1">
      <alignment horizontal="center" vertical="center" wrapText="1"/>
    </xf>
    <xf numFmtId="0" fontId="116" fillId="0" borderId="0" xfId="3216" applyFont="1" applyAlignment="1">
      <alignment horizontal="center" vertical="center" wrapText="1"/>
    </xf>
    <xf numFmtId="0" fontId="116" fillId="0" borderId="103" xfId="3216" applyFont="1" applyBorder="1" applyAlignment="1">
      <alignment horizontal="center" vertical="center" wrapText="1"/>
    </xf>
    <xf numFmtId="0" fontId="116" fillId="0" borderId="94" xfId="3216" applyFont="1" applyBorder="1" applyAlignment="1">
      <alignment horizontal="center" vertical="center" wrapText="1"/>
    </xf>
    <xf numFmtId="0" fontId="116" fillId="0" borderId="111" xfId="3216" applyFont="1" applyBorder="1" applyAlignment="1">
      <alignment horizontal="center" vertical="center" wrapText="1"/>
    </xf>
    <xf numFmtId="0" fontId="102" fillId="0" borderId="129" xfId="3216" quotePrefix="1" applyFont="1" applyBorder="1" applyAlignment="1">
      <alignment horizontal="center" vertical="center"/>
    </xf>
    <xf numFmtId="0" fontId="102" fillId="0" borderId="26" xfId="3216" quotePrefix="1" applyFont="1" applyBorder="1" applyAlignment="1">
      <alignment horizontal="center" vertical="center"/>
    </xf>
    <xf numFmtId="0" fontId="102" fillId="0" borderId="131" xfId="3216" quotePrefix="1" applyFont="1" applyBorder="1" applyAlignment="1">
      <alignment horizontal="center" vertical="center"/>
    </xf>
    <xf numFmtId="0" fontId="102" fillId="0" borderId="48" xfId="3216" quotePrefix="1" applyFont="1" applyBorder="1" applyAlignment="1">
      <alignment horizontal="center" vertical="center"/>
    </xf>
    <xf numFmtId="0" fontId="102" fillId="0" borderId="133" xfId="3216" quotePrefix="1" applyFont="1" applyBorder="1" applyAlignment="1">
      <alignment horizontal="center" vertical="center"/>
    </xf>
    <xf numFmtId="0" fontId="102" fillId="0" borderId="18" xfId="3216" quotePrefix="1" applyFont="1" applyBorder="1" applyAlignment="1">
      <alignment horizontal="center" vertical="center"/>
    </xf>
    <xf numFmtId="0" fontId="102" fillId="0" borderId="130" xfId="3216" quotePrefix="1" applyFont="1" applyBorder="1" applyAlignment="1">
      <alignment horizontal="center" vertical="center"/>
    </xf>
    <xf numFmtId="0" fontId="102" fillId="0" borderId="132" xfId="3216" quotePrefix="1" applyFont="1" applyBorder="1" applyAlignment="1">
      <alignment horizontal="center" vertical="center"/>
    </xf>
    <xf numFmtId="0" fontId="102" fillId="0" borderId="134" xfId="3216" quotePrefix="1" applyFont="1" applyBorder="1" applyAlignment="1">
      <alignment horizontal="center" vertical="center"/>
    </xf>
    <xf numFmtId="0" fontId="126" fillId="0" borderId="102" xfId="3216" applyFont="1" applyBorder="1" applyAlignment="1">
      <alignment horizontal="left" vertical="center"/>
    </xf>
    <xf numFmtId="0" fontId="126" fillId="0" borderId="0" xfId="3216" applyFont="1" applyAlignment="1">
      <alignment horizontal="left" vertical="center"/>
    </xf>
    <xf numFmtId="0" fontId="126" fillId="0" borderId="103" xfId="3216" applyFont="1" applyBorder="1" applyAlignment="1">
      <alignment horizontal="left" vertical="center"/>
    </xf>
    <xf numFmtId="0" fontId="158" fillId="0" borderId="102" xfId="3216" applyFont="1" applyBorder="1" applyAlignment="1">
      <alignment horizontal="left" vertical="center"/>
    </xf>
    <xf numFmtId="0" fontId="158" fillId="0" borderId="0" xfId="3216" applyFont="1" applyAlignment="1">
      <alignment horizontal="left" vertical="center"/>
    </xf>
    <xf numFmtId="0" fontId="158" fillId="0" borderId="103" xfId="3216" applyFont="1" applyBorder="1" applyAlignment="1">
      <alignment horizontal="left" vertical="center"/>
    </xf>
    <xf numFmtId="0" fontId="116" fillId="0" borderId="109" xfId="3216" applyFont="1" applyBorder="1" applyAlignment="1">
      <alignment horizontal="left" vertical="center"/>
    </xf>
    <xf numFmtId="0" fontId="116" fillId="0" borderId="94" xfId="3216" applyFont="1" applyBorder="1" applyAlignment="1">
      <alignment horizontal="left" vertical="center"/>
    </xf>
    <xf numFmtId="0" fontId="116" fillId="0" borderId="111" xfId="3216" applyFont="1" applyBorder="1" applyAlignment="1">
      <alignment horizontal="left" vertical="center"/>
    </xf>
    <xf numFmtId="0" fontId="164" fillId="0" borderId="102" xfId="3216" applyFont="1" applyBorder="1" applyAlignment="1">
      <alignment horizontal="left" vertical="center" wrapText="1"/>
    </xf>
    <xf numFmtId="0" fontId="164" fillId="0" borderId="0" xfId="3216" applyFont="1" applyAlignment="1">
      <alignment horizontal="left" vertical="center" wrapText="1"/>
    </xf>
    <xf numFmtId="0" fontId="164" fillId="0" borderId="103" xfId="3216" applyFont="1" applyBorder="1" applyAlignment="1">
      <alignment horizontal="left" vertical="center" wrapText="1"/>
    </xf>
  </cellXfs>
  <cellStyles count="3217">
    <cellStyle name="' '" xfId="1" xr:uid="{00000000-0005-0000-0000-000000000000}"/>
    <cellStyle name="#,##0" xfId="2" xr:uid="{00000000-0005-0000-0000-000001000000}"/>
    <cellStyle name="$" xfId="3" xr:uid="{00000000-0005-0000-0000-000002000000}"/>
    <cellStyle name="$_db진흥" xfId="4" xr:uid="{00000000-0005-0000-0000-000003000000}"/>
    <cellStyle name="$_SE40" xfId="5" xr:uid="{00000000-0005-0000-0000-000004000000}"/>
    <cellStyle name="$_견적2" xfId="6" xr:uid="{00000000-0005-0000-0000-000005000000}"/>
    <cellStyle name="$_기아" xfId="7" xr:uid="{00000000-0005-0000-0000-000006000000}"/>
    <cellStyle name="(##.00)" xfId="8" xr:uid="{00000000-0005-0000-0000-000007000000}"/>
    <cellStyle name="(1)" xfId="9" xr:uid="{00000000-0005-0000-0000-000008000000}"/>
    <cellStyle name="(표준)" xfId="10" xr:uid="{00000000-0005-0000-0000-000009000000}"/>
    <cellStyle name=";;;" xfId="11" xr:uid="{00000000-0005-0000-0000-00000A000000}"/>
    <cellStyle name="??&amp;5_x0007_?._x0007_9_x0008_??_x0007__x0001__x0001_" xfId="12" xr:uid="{00000000-0005-0000-0000-00000B000000}"/>
    <cellStyle name="??&amp;6_x0007_?/_x0007_9_x0008_??_x0007__x0001__x0001_" xfId="13" xr:uid="{00000000-0005-0000-0000-00000C000000}"/>
    <cellStyle name="??&amp;O?&amp;H?_x0008__x000f__x0007_?_x0007__x0001__x0001_" xfId="14" xr:uid="{00000000-0005-0000-0000-00000D000000}"/>
    <cellStyle name="??&amp;O?&amp;H?_x0008_??_x0007__x0001__x0001_" xfId="15" xr:uid="{00000000-0005-0000-0000-00000E000000}"/>
    <cellStyle name="??&amp;쏗?뷐9_x0008__x0011__x0007_?_x0007__x0001__x0001_" xfId="16" xr:uid="{00000000-0005-0000-0000-00000F000000}"/>
    <cellStyle name="?W?_laroux" xfId="17" xr:uid="{00000000-0005-0000-0000-000010000000}"/>
    <cellStyle name="_(가)실행" xfId="18" xr:uid="{00000000-0005-0000-0000-000011000000}"/>
    <cellStyle name="_2002년도경영계획" xfId="19" xr:uid="{00000000-0005-0000-0000-000012000000}"/>
    <cellStyle name="_2002변경실행" xfId="20" xr:uid="{00000000-0005-0000-0000-000013000000}"/>
    <cellStyle name="_2002변경실행(1)" xfId="21" xr:uid="{00000000-0005-0000-0000-000014000000}"/>
    <cellStyle name="_2-4.상반기실적부문별요약" xfId="22" xr:uid="{00000000-0005-0000-0000-000015000000}"/>
    <cellStyle name="_2-4.상반기실적부문별요약(표지및목차포함)" xfId="23" xr:uid="{00000000-0005-0000-0000-000016000000}"/>
    <cellStyle name="_2-4.상반기실적부문별요약(표지및목차포함)_1" xfId="24" xr:uid="{00000000-0005-0000-0000-000017000000}"/>
    <cellStyle name="_2-4.상반기실적부문별요약_1" xfId="25" xr:uid="{00000000-0005-0000-0000-000018000000}"/>
    <cellStyle name="_2차준공내역" xfId="26" xr:uid="{00000000-0005-0000-0000-000019000000}"/>
    <cellStyle name="_'99상반기경영개선활동결과(게시용)" xfId="27" xr:uid="{00000000-0005-0000-0000-00001A000000}"/>
    <cellStyle name="_FAX" xfId="28" xr:uid="{00000000-0005-0000-0000-00001B000000}"/>
    <cellStyle name="_FCST (2)" xfId="29" xr:uid="{00000000-0005-0000-0000-00001C000000}"/>
    <cellStyle name="_gr 신풍-우성간" xfId="30" xr:uid="{00000000-0005-0000-0000-00001D000000}"/>
    <cellStyle name="_gr 신풍-우성간_금촌월롱_견적" xfId="31" xr:uid="{00000000-0005-0000-0000-00001E000000}"/>
    <cellStyle name="_gr 신풍-우성간_풍덕천_견적" xfId="32" xr:uid="{00000000-0005-0000-0000-00001F000000}"/>
    <cellStyle name="_HB11-03" xfId="33" xr:uid="{00000000-0005-0000-0000-000020000000}"/>
    <cellStyle name="_HB11-03_20020924 대산항 공내역서" xfId="34" xr:uid="{00000000-0005-0000-0000-000021000000}"/>
    <cellStyle name="_HB11-03_20020924 대산항 공내역서_사본 - 20020924 대산항 공내역서" xfId="35" xr:uid="{00000000-0005-0000-0000-000022000000}"/>
    <cellStyle name="_hi02-03" xfId="36" xr:uid="{00000000-0005-0000-0000-000023000000}"/>
    <cellStyle name="_laroux" xfId="37" xr:uid="{00000000-0005-0000-0000-000024000000}"/>
    <cellStyle name="_laroux_견적서포멧" xfId="38" xr:uid="{00000000-0005-0000-0000-000025000000}"/>
    <cellStyle name="_Sheet1" xfId="39" xr:uid="{00000000-0005-0000-0000-000026000000}"/>
    <cellStyle name="_Sheet1_변경내역서-1 (version 1)" xfId="40" xr:uid="{00000000-0005-0000-0000-000027000000}"/>
    <cellStyle name="_Sheet1_복사본 내역서-서창사거리(rev1-4)" xfId="41" xr:uid="{00000000-0005-0000-0000-000028000000}"/>
    <cellStyle name="_Sheet1_정읍천(입찰내역)_1안" xfId="42" xr:uid="{00000000-0005-0000-0000-000029000000}"/>
    <cellStyle name="_Sheet1_정읍천(입찰내역)_1안_변경내역서-1 (version 1)" xfId="43" xr:uid="{00000000-0005-0000-0000-00002A000000}"/>
    <cellStyle name="_Sheet1_정읍천(입찰내역)_1안_복사본 내역서-서창사거리(rev1-4)" xfId="44" xr:uid="{00000000-0005-0000-0000-00002B000000}"/>
    <cellStyle name="_가실행" xfId="45" xr:uid="{00000000-0005-0000-0000-00002C000000}"/>
    <cellStyle name="_가실행_20020924 대산항 공내역서" xfId="46" xr:uid="{00000000-0005-0000-0000-00002D000000}"/>
    <cellStyle name="_가실행_20020924 대산항 공내역서_사본 - 20020924 대산항 공내역서" xfId="47" xr:uid="{00000000-0005-0000-0000-00002E000000}"/>
    <cellStyle name="_거제U-2(3차)" xfId="48" xr:uid="{00000000-0005-0000-0000-00002F000000}"/>
    <cellStyle name="_거제U-2(3차)_Sheet1" xfId="49" xr:uid="{00000000-0005-0000-0000-000030000000}"/>
    <cellStyle name="_거제U-2(3차)_Sheet1_변경내역서-1 (version 1)" xfId="50" xr:uid="{00000000-0005-0000-0000-000031000000}"/>
    <cellStyle name="_거제U-2(3차)_Sheet1_복사본 내역서-서창사거리(rev1-4)" xfId="51" xr:uid="{00000000-0005-0000-0000-000032000000}"/>
    <cellStyle name="_거제U-2(3차)_Sheet1_정읍천(입찰내역)_1안" xfId="52" xr:uid="{00000000-0005-0000-0000-000033000000}"/>
    <cellStyle name="_거제U-2(3차)_Sheet1_정읍천(입찰내역)_1안_변경내역서-1 (version 1)" xfId="53" xr:uid="{00000000-0005-0000-0000-000034000000}"/>
    <cellStyle name="_거제U-2(3차)_Sheet1_정읍천(입찰내역)_1안_복사본 내역서-서창사거리(rev1-4)" xfId="54" xr:uid="{00000000-0005-0000-0000-000035000000}"/>
    <cellStyle name="_거제U-2(3차)_거제U-2(3차)" xfId="55" xr:uid="{00000000-0005-0000-0000-000036000000}"/>
    <cellStyle name="_거제U-2(3차)_거제U-2(3차)_Sheet1" xfId="56" xr:uid="{00000000-0005-0000-0000-000037000000}"/>
    <cellStyle name="_거제U-2(3차)_거제U-2(3차)_Sheet1_변경내역서-1 (version 1)" xfId="57" xr:uid="{00000000-0005-0000-0000-000038000000}"/>
    <cellStyle name="_거제U-2(3차)_거제U-2(3차)_Sheet1_복사본 내역서-서창사거리(rev1-4)" xfId="58" xr:uid="{00000000-0005-0000-0000-000039000000}"/>
    <cellStyle name="_거제U-2(3차)_거제U-2(3차)_Sheet1_정읍천(입찰내역)_1안" xfId="59" xr:uid="{00000000-0005-0000-0000-00003A000000}"/>
    <cellStyle name="_거제U-2(3차)_거제U-2(3차)_Sheet1_정읍천(입찰내역)_1안_변경내역서-1 (version 1)" xfId="60" xr:uid="{00000000-0005-0000-0000-00003B000000}"/>
    <cellStyle name="_거제U-2(3차)_거제U-2(3차)_Sheet1_정읍천(입찰내역)_1안_복사본 내역서-서창사거리(rev1-4)" xfId="61" xr:uid="{00000000-0005-0000-0000-00003C000000}"/>
    <cellStyle name="_거제U-2(3차)_거제U-2(3차)_변경내역서-1 (version 1)" xfId="62" xr:uid="{00000000-0005-0000-0000-00003D000000}"/>
    <cellStyle name="_거제U-2(3차)_거제U-2(3차)_복사본 내역서-서창사거리(rev1-4)" xfId="63" xr:uid="{00000000-0005-0000-0000-00003E000000}"/>
    <cellStyle name="_거제U-2(3차)_거제U-2(3차)_서후-평은(투찰)" xfId="64" xr:uid="{00000000-0005-0000-0000-00003F000000}"/>
    <cellStyle name="_거제U-2(3차)_거제U-2(3차)_서후-평은(투찰)_Sheet1" xfId="65" xr:uid="{00000000-0005-0000-0000-000040000000}"/>
    <cellStyle name="_거제U-2(3차)_거제U-2(3차)_서후-평은(투찰)_Sheet1_변경내역서-1 (version 1)" xfId="66" xr:uid="{00000000-0005-0000-0000-000041000000}"/>
    <cellStyle name="_거제U-2(3차)_거제U-2(3차)_서후-평은(투찰)_Sheet1_복사본 내역서-서창사거리(rev1-4)" xfId="67" xr:uid="{00000000-0005-0000-0000-000042000000}"/>
    <cellStyle name="_거제U-2(3차)_거제U-2(3차)_서후-평은(투찰)_Sheet1_정읍천(입찰내역)_1안" xfId="68" xr:uid="{00000000-0005-0000-0000-000043000000}"/>
    <cellStyle name="_거제U-2(3차)_거제U-2(3차)_서후-평은(투찰)_Sheet1_정읍천(입찰내역)_1안_변경내역서-1 (version 1)" xfId="69" xr:uid="{00000000-0005-0000-0000-000044000000}"/>
    <cellStyle name="_거제U-2(3차)_거제U-2(3차)_서후-평은(투찰)_Sheet1_정읍천(입찰내역)_1안_복사본 내역서-서창사거리(rev1-4)" xfId="70" xr:uid="{00000000-0005-0000-0000-000045000000}"/>
    <cellStyle name="_거제U-2(3차)_거제U-2(3차)_서후-평은(투찰)_변경내역서-1 (version 1)" xfId="71" xr:uid="{00000000-0005-0000-0000-000046000000}"/>
    <cellStyle name="_거제U-2(3차)_거제U-2(3차)_서후-평은(투찰)_복사본 내역서-서창사거리(rev1-4)" xfId="72" xr:uid="{00000000-0005-0000-0000-000047000000}"/>
    <cellStyle name="_거제U-2(3차)_거제U-2(3차)_서후-평은(투찰)_정읍천(입찰내역)_1안" xfId="73" xr:uid="{00000000-0005-0000-0000-000048000000}"/>
    <cellStyle name="_거제U-2(3차)_거제U-2(3차)_서후-평은(투찰)_정읍천(입찰내역)_1안_1" xfId="74" xr:uid="{00000000-0005-0000-0000-000049000000}"/>
    <cellStyle name="_거제U-2(3차)_거제U-2(3차)_서후-평은(투찰)_정읍천(입찰내역)_1안_1_변경내역서-1 (version 1)" xfId="75" xr:uid="{00000000-0005-0000-0000-00004A000000}"/>
    <cellStyle name="_거제U-2(3차)_거제U-2(3차)_서후-평은(투찰)_정읍천(입찰내역)_1안_1_복사본 내역서-서창사거리(rev1-4)" xfId="76" xr:uid="{00000000-0005-0000-0000-00004B000000}"/>
    <cellStyle name="_거제U-2(3차)_거제U-2(3차)_서후-평은(투찰)_정읍천(입찰내역)_1안_변경내역서-1 (version 1)" xfId="77" xr:uid="{00000000-0005-0000-0000-00004C000000}"/>
    <cellStyle name="_거제U-2(3차)_거제U-2(3차)_서후-평은(투찰)_정읍천(입찰내역)_1안_복사본 내역서-서창사거리(rev1-4)" xfId="78" xr:uid="{00000000-0005-0000-0000-00004D000000}"/>
    <cellStyle name="_거제U-2(3차)_거제U-2(3차)_서후-평은(투찰)_정읍천(입찰내역)_1안_정읍천(입찰내역)_1안" xfId="79" xr:uid="{00000000-0005-0000-0000-00004E000000}"/>
    <cellStyle name="_거제U-2(3차)_거제U-2(3차)_서후-평은(투찰)_정읍천(입찰내역)_1안_정읍천(입찰내역)_1안_변경내역서-1 (version 1)" xfId="80" xr:uid="{00000000-0005-0000-0000-00004F000000}"/>
    <cellStyle name="_거제U-2(3차)_거제U-2(3차)_서후-평은(투찰)_정읍천(입찰내역)_1안_정읍천(입찰내역)_1안_복사본 내역서-서창사거리(rev1-4)" xfId="81" xr:uid="{00000000-0005-0000-0000-000050000000}"/>
    <cellStyle name="_거제U-2(3차)_거제U-2(3차)_서후-평은(투찰)_정읍천(입찰내역)_2안" xfId="82" xr:uid="{00000000-0005-0000-0000-000051000000}"/>
    <cellStyle name="_거제U-2(3차)_거제U-2(3차)_서후-평은(투찰)_정읍천(입찰내역)_2안_변경내역서-1 (version 1)" xfId="83" xr:uid="{00000000-0005-0000-0000-000052000000}"/>
    <cellStyle name="_거제U-2(3차)_거제U-2(3차)_서후-평은(투찰)_정읍천(입찰내역)_2안_복사본 내역서-서창사거리(rev1-4)" xfId="84" xr:uid="{00000000-0005-0000-0000-000053000000}"/>
    <cellStyle name="_거제U-2(3차)_거제U-2(3차)_서후-평은(투찰)_정읍천(입찰내역)_2안_정읍천(입찰내역)_1안" xfId="85" xr:uid="{00000000-0005-0000-0000-000054000000}"/>
    <cellStyle name="_거제U-2(3차)_거제U-2(3차)_서후-평은(투찰)_정읍천(입찰내역)_2안_정읍천(입찰내역)_1안_변경내역서-1 (version 1)" xfId="86" xr:uid="{00000000-0005-0000-0000-000055000000}"/>
    <cellStyle name="_거제U-2(3차)_거제U-2(3차)_서후-평은(투찰)_정읍천(입찰내역)_2안_정읍천(입찰내역)_1안_복사본 내역서-서창사거리(rev1-4)" xfId="87" xr:uid="{00000000-0005-0000-0000-000056000000}"/>
    <cellStyle name="_거제U-2(3차)_거제U-2(3차)_정읍천(입찰내역)_1안" xfId="88" xr:uid="{00000000-0005-0000-0000-000057000000}"/>
    <cellStyle name="_거제U-2(3차)_거제U-2(3차)_정읍천(입찰내역)_1안_1" xfId="89" xr:uid="{00000000-0005-0000-0000-000058000000}"/>
    <cellStyle name="_거제U-2(3차)_거제U-2(3차)_정읍천(입찰내역)_1안_1_변경내역서-1 (version 1)" xfId="90" xr:uid="{00000000-0005-0000-0000-000059000000}"/>
    <cellStyle name="_거제U-2(3차)_거제U-2(3차)_정읍천(입찰내역)_1안_1_복사본 내역서-서창사거리(rev1-4)" xfId="91" xr:uid="{00000000-0005-0000-0000-00005A000000}"/>
    <cellStyle name="_거제U-2(3차)_거제U-2(3차)_정읍천(입찰내역)_1안_변경내역서-1 (version 1)" xfId="92" xr:uid="{00000000-0005-0000-0000-00005B000000}"/>
    <cellStyle name="_거제U-2(3차)_거제U-2(3차)_정읍천(입찰내역)_1안_복사본 내역서-서창사거리(rev1-4)" xfId="93" xr:uid="{00000000-0005-0000-0000-00005C000000}"/>
    <cellStyle name="_거제U-2(3차)_거제U-2(3차)_정읍천(입찰내역)_1안_정읍천(입찰내역)_1안" xfId="94" xr:uid="{00000000-0005-0000-0000-00005D000000}"/>
    <cellStyle name="_거제U-2(3차)_거제U-2(3차)_정읍천(입찰내역)_1안_정읍천(입찰내역)_1안_변경내역서-1 (version 1)" xfId="95" xr:uid="{00000000-0005-0000-0000-00005E000000}"/>
    <cellStyle name="_거제U-2(3차)_거제U-2(3차)_정읍천(입찰내역)_1안_정읍천(입찰내역)_1안_복사본 내역서-서창사거리(rev1-4)" xfId="96" xr:uid="{00000000-0005-0000-0000-00005F000000}"/>
    <cellStyle name="_거제U-2(3차)_거제U-2(3차)_정읍천(입찰내역)_2안" xfId="97" xr:uid="{00000000-0005-0000-0000-000060000000}"/>
    <cellStyle name="_거제U-2(3차)_거제U-2(3차)_정읍천(입찰내역)_2안_변경내역서-1 (version 1)" xfId="98" xr:uid="{00000000-0005-0000-0000-000061000000}"/>
    <cellStyle name="_거제U-2(3차)_거제U-2(3차)_정읍천(입찰내역)_2안_복사본 내역서-서창사거리(rev1-4)" xfId="99" xr:uid="{00000000-0005-0000-0000-000062000000}"/>
    <cellStyle name="_거제U-2(3차)_거제U-2(3차)_정읍천(입찰내역)_2안_정읍천(입찰내역)_1안" xfId="100" xr:uid="{00000000-0005-0000-0000-000063000000}"/>
    <cellStyle name="_거제U-2(3차)_거제U-2(3차)_정읍천(입찰내역)_2안_정읍천(입찰내역)_1안_변경내역서-1 (version 1)" xfId="101" xr:uid="{00000000-0005-0000-0000-000064000000}"/>
    <cellStyle name="_거제U-2(3차)_거제U-2(3차)_정읍천(입찰내역)_2안_정읍천(입찰내역)_1안_복사본 내역서-서창사거리(rev1-4)" xfId="102" xr:uid="{00000000-0005-0000-0000-000065000000}"/>
    <cellStyle name="_거제U-2(3차)_변경내역서-1 (version 1)" xfId="103" xr:uid="{00000000-0005-0000-0000-000066000000}"/>
    <cellStyle name="_거제U-2(3차)_복사본 내역서-서창사거리(rev1-4)" xfId="104" xr:uid="{00000000-0005-0000-0000-000067000000}"/>
    <cellStyle name="_거제U-2(3차)_서후-평은(투찰)" xfId="105" xr:uid="{00000000-0005-0000-0000-000068000000}"/>
    <cellStyle name="_거제U-2(3차)_서후-평은(투찰)_Sheet1" xfId="106" xr:uid="{00000000-0005-0000-0000-000069000000}"/>
    <cellStyle name="_거제U-2(3차)_서후-평은(투찰)_Sheet1_변경내역서-1 (version 1)" xfId="107" xr:uid="{00000000-0005-0000-0000-00006A000000}"/>
    <cellStyle name="_거제U-2(3차)_서후-평은(투찰)_Sheet1_복사본 내역서-서창사거리(rev1-4)" xfId="108" xr:uid="{00000000-0005-0000-0000-00006B000000}"/>
    <cellStyle name="_거제U-2(3차)_서후-평은(투찰)_Sheet1_정읍천(입찰내역)_1안" xfId="109" xr:uid="{00000000-0005-0000-0000-00006C000000}"/>
    <cellStyle name="_거제U-2(3차)_서후-평은(투찰)_Sheet1_정읍천(입찰내역)_1안_변경내역서-1 (version 1)" xfId="110" xr:uid="{00000000-0005-0000-0000-00006D000000}"/>
    <cellStyle name="_거제U-2(3차)_서후-평은(투찰)_Sheet1_정읍천(입찰내역)_1안_복사본 내역서-서창사거리(rev1-4)" xfId="111" xr:uid="{00000000-0005-0000-0000-00006E000000}"/>
    <cellStyle name="_거제U-2(3차)_서후-평은(투찰)_변경내역서-1 (version 1)" xfId="112" xr:uid="{00000000-0005-0000-0000-00006F000000}"/>
    <cellStyle name="_거제U-2(3차)_서후-평은(투찰)_복사본 내역서-서창사거리(rev1-4)" xfId="113" xr:uid="{00000000-0005-0000-0000-000070000000}"/>
    <cellStyle name="_거제U-2(3차)_서후-평은(투찰)_정읍천(입찰내역)_1안" xfId="114" xr:uid="{00000000-0005-0000-0000-000071000000}"/>
    <cellStyle name="_거제U-2(3차)_서후-평은(투찰)_정읍천(입찰내역)_1안_1" xfId="115" xr:uid="{00000000-0005-0000-0000-000072000000}"/>
    <cellStyle name="_거제U-2(3차)_서후-평은(투찰)_정읍천(입찰내역)_1안_1_변경내역서-1 (version 1)" xfId="116" xr:uid="{00000000-0005-0000-0000-000073000000}"/>
    <cellStyle name="_거제U-2(3차)_서후-평은(투찰)_정읍천(입찰내역)_1안_1_복사본 내역서-서창사거리(rev1-4)" xfId="117" xr:uid="{00000000-0005-0000-0000-000074000000}"/>
    <cellStyle name="_거제U-2(3차)_서후-평은(투찰)_정읍천(입찰내역)_1안_변경내역서-1 (version 1)" xfId="118" xr:uid="{00000000-0005-0000-0000-000075000000}"/>
    <cellStyle name="_거제U-2(3차)_서후-평은(투찰)_정읍천(입찰내역)_1안_복사본 내역서-서창사거리(rev1-4)" xfId="119" xr:uid="{00000000-0005-0000-0000-000076000000}"/>
    <cellStyle name="_거제U-2(3차)_서후-평은(투찰)_정읍천(입찰내역)_1안_정읍천(입찰내역)_1안" xfId="120" xr:uid="{00000000-0005-0000-0000-000077000000}"/>
    <cellStyle name="_거제U-2(3차)_서후-평은(투찰)_정읍천(입찰내역)_1안_정읍천(입찰내역)_1안_변경내역서-1 (version 1)" xfId="121" xr:uid="{00000000-0005-0000-0000-000078000000}"/>
    <cellStyle name="_거제U-2(3차)_서후-평은(투찰)_정읍천(입찰내역)_1안_정읍천(입찰내역)_1안_복사본 내역서-서창사거리(rev1-4)" xfId="122" xr:uid="{00000000-0005-0000-0000-000079000000}"/>
    <cellStyle name="_거제U-2(3차)_서후-평은(투찰)_정읍천(입찰내역)_2안" xfId="123" xr:uid="{00000000-0005-0000-0000-00007A000000}"/>
    <cellStyle name="_거제U-2(3차)_서후-평은(투찰)_정읍천(입찰내역)_2안_변경내역서-1 (version 1)" xfId="124" xr:uid="{00000000-0005-0000-0000-00007B000000}"/>
    <cellStyle name="_거제U-2(3차)_서후-평은(투찰)_정읍천(입찰내역)_2안_복사본 내역서-서창사거리(rev1-4)" xfId="125" xr:uid="{00000000-0005-0000-0000-00007C000000}"/>
    <cellStyle name="_거제U-2(3차)_서후-평은(투찰)_정읍천(입찰내역)_2안_정읍천(입찰내역)_1안" xfId="126" xr:uid="{00000000-0005-0000-0000-00007D000000}"/>
    <cellStyle name="_거제U-2(3차)_서후-평은(투찰)_정읍천(입찰내역)_2안_정읍천(입찰내역)_1안_변경내역서-1 (version 1)" xfId="127" xr:uid="{00000000-0005-0000-0000-00007E000000}"/>
    <cellStyle name="_거제U-2(3차)_서후-평은(투찰)_정읍천(입찰내역)_2안_정읍천(입찰내역)_1안_복사본 내역서-서창사거리(rev1-4)" xfId="128" xr:uid="{00000000-0005-0000-0000-00007F000000}"/>
    <cellStyle name="_거제U-2(3차)_정읍천(입찰내역)_1안" xfId="129" xr:uid="{00000000-0005-0000-0000-000080000000}"/>
    <cellStyle name="_거제U-2(3차)_정읍천(입찰내역)_1안_1" xfId="130" xr:uid="{00000000-0005-0000-0000-000081000000}"/>
    <cellStyle name="_거제U-2(3차)_정읍천(입찰내역)_1안_1_변경내역서-1 (version 1)" xfId="131" xr:uid="{00000000-0005-0000-0000-000082000000}"/>
    <cellStyle name="_거제U-2(3차)_정읍천(입찰내역)_1안_1_복사본 내역서-서창사거리(rev1-4)" xfId="132" xr:uid="{00000000-0005-0000-0000-000083000000}"/>
    <cellStyle name="_거제U-2(3차)_정읍천(입찰내역)_1안_변경내역서-1 (version 1)" xfId="133" xr:uid="{00000000-0005-0000-0000-000084000000}"/>
    <cellStyle name="_거제U-2(3차)_정읍천(입찰내역)_1안_복사본 내역서-서창사거리(rev1-4)" xfId="134" xr:uid="{00000000-0005-0000-0000-000085000000}"/>
    <cellStyle name="_거제U-2(3차)_정읍천(입찰내역)_1안_정읍천(입찰내역)_1안" xfId="135" xr:uid="{00000000-0005-0000-0000-000086000000}"/>
    <cellStyle name="_거제U-2(3차)_정읍천(입찰내역)_1안_정읍천(입찰내역)_1안_변경내역서-1 (version 1)" xfId="136" xr:uid="{00000000-0005-0000-0000-000087000000}"/>
    <cellStyle name="_거제U-2(3차)_정읍천(입찰내역)_1안_정읍천(입찰내역)_1안_복사본 내역서-서창사거리(rev1-4)" xfId="137" xr:uid="{00000000-0005-0000-0000-000088000000}"/>
    <cellStyle name="_거제U-2(3차)_정읍천(입찰내역)_2안" xfId="138" xr:uid="{00000000-0005-0000-0000-000089000000}"/>
    <cellStyle name="_거제U-2(3차)_정읍천(입찰내역)_2안_변경내역서-1 (version 1)" xfId="139" xr:uid="{00000000-0005-0000-0000-00008A000000}"/>
    <cellStyle name="_거제U-2(3차)_정읍천(입찰내역)_2안_복사본 내역서-서창사거리(rev1-4)" xfId="140" xr:uid="{00000000-0005-0000-0000-00008B000000}"/>
    <cellStyle name="_거제U-2(3차)_정읍천(입찰내역)_2안_정읍천(입찰내역)_1안" xfId="141" xr:uid="{00000000-0005-0000-0000-00008C000000}"/>
    <cellStyle name="_거제U-2(3차)_정읍천(입찰내역)_2안_정읍천(입찰내역)_1안_변경내역서-1 (version 1)" xfId="142" xr:uid="{00000000-0005-0000-0000-00008D000000}"/>
    <cellStyle name="_거제U-2(3차)_정읍천(입찰내역)_2안_정읍천(입찰내역)_1안_복사본 내역서-서창사거리(rev1-4)" xfId="143" xr:uid="{00000000-0005-0000-0000-00008E000000}"/>
    <cellStyle name="_건축설계서" xfId="144" xr:uid="{00000000-0005-0000-0000-00008F000000}"/>
    <cellStyle name="_견적3" xfId="145" xr:uid="{00000000-0005-0000-0000-000090000000}"/>
    <cellStyle name="_견적3_1차집계(변경)" xfId="146" xr:uid="{00000000-0005-0000-0000-000091000000}"/>
    <cellStyle name="_견적3_금촌월롱_견적" xfId="147" xr:uid="{00000000-0005-0000-0000-000092000000}"/>
    <cellStyle name="_견적3_수정 - 청풍투찰" xfId="148" xr:uid="{00000000-0005-0000-0000-000093000000}"/>
    <cellStyle name="_견적3_신령영천1_입찰" xfId="149" xr:uid="{00000000-0005-0000-0000-000094000000}"/>
    <cellStyle name="_견적3_청풍투찰" xfId="150" xr:uid="{00000000-0005-0000-0000-000095000000}"/>
    <cellStyle name="_견적3_풍덕천_견적" xfId="151" xr:uid="{00000000-0005-0000-0000-000096000000}"/>
    <cellStyle name="_견적기준(갑측)" xfId="152" xr:uid="{00000000-0005-0000-0000-000097000000}"/>
    <cellStyle name="_결재쪽지" xfId="153" xr:uid="{00000000-0005-0000-0000-000098000000}"/>
    <cellStyle name="_결재쪽지_1차집계(변경)" xfId="154" xr:uid="{00000000-0005-0000-0000-000099000000}"/>
    <cellStyle name="_결재쪽지_강원실행내역(1028)" xfId="155" xr:uid="{00000000-0005-0000-0000-00009A000000}"/>
    <cellStyle name="_결재쪽지_견적" xfId="156" xr:uid="{00000000-0005-0000-0000-00009B000000}"/>
    <cellStyle name="_결재쪽지_견적_강원실행내역(1028)" xfId="157" xr:uid="{00000000-0005-0000-0000-00009C000000}"/>
    <cellStyle name="_결재쪽지_견적_금촌월롱_견적" xfId="158" xr:uid="{00000000-0005-0000-0000-00009D000000}"/>
    <cellStyle name="_결재쪽지_견적_도급내역" xfId="159" xr:uid="{00000000-0005-0000-0000-00009E000000}"/>
    <cellStyle name="_결재쪽지_견적_복사본 강원견적보고" xfId="160" xr:uid="{00000000-0005-0000-0000-00009F000000}"/>
    <cellStyle name="_결재쪽지_견적_청계천_본실행(10.28)" xfId="161" xr:uid="{00000000-0005-0000-0000-0000A0000000}"/>
    <cellStyle name="_결재쪽지_견적_풍덕천_견적" xfId="162" xr:uid="{00000000-0005-0000-0000-0000A1000000}"/>
    <cellStyle name="_결재쪽지_금촌월롱_견적" xfId="163" xr:uid="{00000000-0005-0000-0000-0000A2000000}"/>
    <cellStyle name="_결재쪽지_도급내역" xfId="164" xr:uid="{00000000-0005-0000-0000-0000A3000000}"/>
    <cellStyle name="_결재쪽지_복사본 강원견적보고" xfId="165" xr:uid="{00000000-0005-0000-0000-0000A4000000}"/>
    <cellStyle name="_결재쪽지_수정 - 청풍투찰" xfId="166" xr:uid="{00000000-0005-0000-0000-0000A5000000}"/>
    <cellStyle name="_결재쪽지_청계천_본실행(10.28)" xfId="167" xr:uid="{00000000-0005-0000-0000-0000A6000000}"/>
    <cellStyle name="_결재쪽지_청풍투찰" xfId="168" xr:uid="{00000000-0005-0000-0000-0000A7000000}"/>
    <cellStyle name="_결재쪽지_투찰_대둔산" xfId="169" xr:uid="{00000000-0005-0000-0000-0000A8000000}"/>
    <cellStyle name="_결재쪽지_투찰_대둔산_금촌월롱_견적" xfId="170" xr:uid="{00000000-0005-0000-0000-0000A9000000}"/>
    <cellStyle name="_결재쪽지_투찰_대둔산_풍덕천_견적" xfId="171" xr:uid="{00000000-0005-0000-0000-0000AA000000}"/>
    <cellStyle name="_결재쪽지_풍덕천_견적" xfId="172" xr:uid="{00000000-0005-0000-0000-0000AB000000}"/>
    <cellStyle name="_경계석헐기" xfId="173" xr:uid="{00000000-0005-0000-0000-0000AC000000}"/>
    <cellStyle name="_경상비(현장안)" xfId="174" xr:uid="{00000000-0005-0000-0000-0000AD000000}"/>
    <cellStyle name="_경상비(현장안최종1)" xfId="175" xr:uid="{00000000-0005-0000-0000-0000AE000000}"/>
    <cellStyle name="_경영개선활동상반기실적(990708)" xfId="176" xr:uid="{00000000-0005-0000-0000-0000AF000000}"/>
    <cellStyle name="_경영개선활동상반기실적(990708)_1" xfId="177" xr:uid="{00000000-0005-0000-0000-0000B0000000}"/>
    <cellStyle name="_경영개선활동상반기실적(990708)_2" xfId="178" xr:uid="{00000000-0005-0000-0000-0000B1000000}"/>
    <cellStyle name="_경영개선활성화방안(990802)" xfId="179" xr:uid="{00000000-0005-0000-0000-0000B2000000}"/>
    <cellStyle name="_경영개선활성화방안(990802)_1" xfId="180" xr:uid="{00000000-0005-0000-0000-0000B3000000}"/>
    <cellStyle name="_계룡휴게소~삽재고개입찰" xfId="181" xr:uid="{00000000-0005-0000-0000-0000B4000000}"/>
    <cellStyle name="_계룡휴게소~삽재고개입찰_변경내역서-1 (version 1)" xfId="182" xr:uid="{00000000-0005-0000-0000-0000B5000000}"/>
    <cellStyle name="_계룡휴게소~삽재고개입찰_복사본 내역서-서창사거리(rev1-4)" xfId="183" xr:uid="{00000000-0005-0000-0000-0000B6000000}"/>
    <cellStyle name="_계룡휴게소~삽재고개입찰_입찰내역(삽교천석우옥금제)" xfId="184" xr:uid="{00000000-0005-0000-0000-0000B7000000}"/>
    <cellStyle name="_계룡휴게소~삽재고개입찰_입찰내역(삽교천석우옥금제)_변경내역서-1 (version 1)" xfId="185" xr:uid="{00000000-0005-0000-0000-0000B8000000}"/>
    <cellStyle name="_계룡휴게소~삽재고개입찰_입찰내역(삽교천석우옥금제)_복사본 내역서-서창사거리(rev1-4)" xfId="186" xr:uid="{00000000-0005-0000-0000-0000B9000000}"/>
    <cellStyle name="_계룡휴게소~삽재고개입찰_입찰내역(삽교천석우옥금제)_입찰내역(삽교천석우옥금제)" xfId="187" xr:uid="{00000000-0005-0000-0000-0000BA000000}"/>
    <cellStyle name="_계룡휴게소~삽재고개입찰_입찰내역(삽교천석우옥금제)_입찰내역(삽교천석우옥금제)_변경내역서-1 (version 1)" xfId="188" xr:uid="{00000000-0005-0000-0000-0000BB000000}"/>
    <cellStyle name="_계룡휴게소~삽재고개입찰_입찰내역(삽교천석우옥금제)_입찰내역(삽교천석우옥금제)_복사본 내역서-서창사거리(rev1-4)" xfId="189" xr:uid="{00000000-0005-0000-0000-0000BC000000}"/>
    <cellStyle name="_계룡휴게소~삽재고개입찰_투찰내역" xfId="190" xr:uid="{00000000-0005-0000-0000-0000BD000000}"/>
    <cellStyle name="_계룡휴게소~삽재고개입찰_투찰내역_변경내역서-1 (version 1)" xfId="191" xr:uid="{00000000-0005-0000-0000-0000BE000000}"/>
    <cellStyle name="_계룡휴게소~삽재고개입찰_투찰내역_복사본 내역서-서창사거리(rev1-4)" xfId="192" xr:uid="{00000000-0005-0000-0000-0000BF000000}"/>
    <cellStyle name="_계룡휴게소~삽재고개입찰_투찰내역_입찰내역(삽교천석우옥금제)" xfId="193" xr:uid="{00000000-0005-0000-0000-0000C0000000}"/>
    <cellStyle name="_계룡휴게소~삽재고개입찰_투찰내역_입찰내역(삽교천석우옥금제)_변경내역서-1 (version 1)" xfId="194" xr:uid="{00000000-0005-0000-0000-0000C1000000}"/>
    <cellStyle name="_계룡휴게소~삽재고개입찰_투찰내역_입찰내역(삽교천석우옥금제)_복사본 내역서-서창사거리(rev1-4)" xfId="195" xr:uid="{00000000-0005-0000-0000-0000C2000000}"/>
    <cellStyle name="_계룡휴게소~삽재고개입찰_투찰내역_입찰내역(삽교천석우옥금제)_입찰내역(삽교천석우옥금제)" xfId="196" xr:uid="{00000000-0005-0000-0000-0000C3000000}"/>
    <cellStyle name="_계룡휴게소~삽재고개입찰_투찰내역_입찰내역(삽교천석우옥금제)_입찰내역(삽교천석우옥금제)_변경내역서-1 (version 1)" xfId="197" xr:uid="{00000000-0005-0000-0000-0000C4000000}"/>
    <cellStyle name="_계룡휴게소~삽재고개입찰_투찰내역_입찰내역(삽교천석우옥금제)_입찰내역(삽교천석우옥금제)_복사본 내역서-서창사거리(rev1-4)" xfId="198" xr:uid="{00000000-0005-0000-0000-0000C5000000}"/>
    <cellStyle name="_고산제(입찰내역)" xfId="199" xr:uid="{00000000-0005-0000-0000-0000C6000000}"/>
    <cellStyle name="_고산제(입찰내역)_변경내역서-1 (version 1)" xfId="200" xr:uid="{00000000-0005-0000-0000-0000C7000000}"/>
    <cellStyle name="_고산제(입찰내역)_복사본 내역서-서창사거리(rev1-4)" xfId="201" xr:uid="{00000000-0005-0000-0000-0000C8000000}"/>
    <cellStyle name="_공종별산출내역서(국도45호선)" xfId="202" xr:uid="{00000000-0005-0000-0000-0000C9000000}"/>
    <cellStyle name="_공종별산출내역서(미원)" xfId="203" xr:uid="{00000000-0005-0000-0000-0000CA000000}"/>
    <cellStyle name="_금구천금구제입찰내역" xfId="204" xr:uid="{00000000-0005-0000-0000-0000CB000000}"/>
    <cellStyle name="_금암백곡(4차분)" xfId="205" xr:uid="{00000000-0005-0000-0000-0000CC000000}"/>
    <cellStyle name="_남면약목(투찰)" xfId="206" xr:uid="{00000000-0005-0000-0000-0000CD000000}"/>
    <cellStyle name="_남측잔교" xfId="207" xr:uid="{00000000-0005-0000-0000-0000CE000000}"/>
    <cellStyle name="_남측잔교_20020924 대산항 공내역서" xfId="208" xr:uid="{00000000-0005-0000-0000-0000CF000000}"/>
    <cellStyle name="_남측잔교_20020924 대산항 공내역서_사본 - 20020924 대산항 공내역서" xfId="209" xr:uid="{00000000-0005-0000-0000-0000D0000000}"/>
    <cellStyle name="_내역" xfId="210" xr:uid="{00000000-0005-0000-0000-0000D1000000}"/>
    <cellStyle name="_내역서" xfId="211" xr:uid="{00000000-0005-0000-0000-0000D2000000}"/>
    <cellStyle name="_내역서2" xfId="212" xr:uid="{00000000-0005-0000-0000-0000D3000000}"/>
    <cellStyle name="_내역서-구조물" xfId="213" xr:uid="{00000000-0005-0000-0000-0000D4000000}"/>
    <cellStyle name="_단가산출서" xfId="214" xr:uid="{00000000-0005-0000-0000-0000D5000000}"/>
    <cellStyle name="_대림산업(청산-백의)_가시설" xfId="215" xr:uid="{00000000-0005-0000-0000-0000D6000000}"/>
    <cellStyle name="_대산가실행(shi)" xfId="216" xr:uid="{00000000-0005-0000-0000-0000D7000000}"/>
    <cellStyle name="_대산가실행(shi)_20020924 대산항 공내역서" xfId="217" xr:uid="{00000000-0005-0000-0000-0000D8000000}"/>
    <cellStyle name="_대산가실행(shi)_20020924 대산항 공내역서_사본 - 20020924 대산항 공내역서" xfId="218" xr:uid="{00000000-0005-0000-0000-0000D9000000}"/>
    <cellStyle name="_대산가실행(물산)" xfId="219" xr:uid="{00000000-0005-0000-0000-0000DA000000}"/>
    <cellStyle name="_대산가실행(물산)_20020924 대산항 공내역서" xfId="220" xr:uid="{00000000-0005-0000-0000-0000DB000000}"/>
    <cellStyle name="_대산가실행(물산)_20020924 대산항 공내역서_사본 - 20020924 대산항 공내역서" xfId="221" xr:uid="{00000000-0005-0000-0000-0000DC000000}"/>
    <cellStyle name="_대안투찰내역(0221)" xfId="222" xr:uid="{00000000-0005-0000-0000-0000DD000000}"/>
    <cellStyle name="_대안투찰내역(0221)_Sheet1" xfId="223" xr:uid="{00000000-0005-0000-0000-0000DE000000}"/>
    <cellStyle name="_대안투찰내역(0221)_Sheet1_변경내역서-1 (version 1)" xfId="224" xr:uid="{00000000-0005-0000-0000-0000DF000000}"/>
    <cellStyle name="_대안투찰내역(0221)_Sheet1_복사본 내역서-서창사거리(rev1-4)" xfId="225" xr:uid="{00000000-0005-0000-0000-0000E0000000}"/>
    <cellStyle name="_대안투찰내역(0221)_Sheet1_정읍천(입찰내역)_1안" xfId="226" xr:uid="{00000000-0005-0000-0000-0000E1000000}"/>
    <cellStyle name="_대안투찰내역(0221)_Sheet1_정읍천(입찰내역)_1안_변경내역서-1 (version 1)" xfId="227" xr:uid="{00000000-0005-0000-0000-0000E2000000}"/>
    <cellStyle name="_대안투찰내역(0221)_Sheet1_정읍천(입찰내역)_1안_복사본 내역서-서창사거리(rev1-4)" xfId="228" xr:uid="{00000000-0005-0000-0000-0000E3000000}"/>
    <cellStyle name="_대안투찰내역(0221)_변경내역서-1 (version 1)" xfId="229" xr:uid="{00000000-0005-0000-0000-0000E4000000}"/>
    <cellStyle name="_대안투찰내역(0221)_복사본 내역서-서창사거리(rev1-4)" xfId="230" xr:uid="{00000000-0005-0000-0000-0000E5000000}"/>
    <cellStyle name="_대안투찰내역(0221)_정읍천(입찰내역)_1안" xfId="231" xr:uid="{00000000-0005-0000-0000-0000E6000000}"/>
    <cellStyle name="_대안투찰내역(0221)_정읍천(입찰내역)_1안_1" xfId="232" xr:uid="{00000000-0005-0000-0000-0000E7000000}"/>
    <cellStyle name="_대안투찰내역(0221)_정읍천(입찰내역)_1안_1_변경내역서-1 (version 1)" xfId="233" xr:uid="{00000000-0005-0000-0000-0000E8000000}"/>
    <cellStyle name="_대안투찰내역(0221)_정읍천(입찰내역)_1안_1_복사본 내역서-서창사거리(rev1-4)" xfId="234" xr:uid="{00000000-0005-0000-0000-0000E9000000}"/>
    <cellStyle name="_대안투찰내역(0221)_정읍천(입찰내역)_1안_변경내역서-1 (version 1)" xfId="235" xr:uid="{00000000-0005-0000-0000-0000EA000000}"/>
    <cellStyle name="_대안투찰내역(0221)_정읍천(입찰내역)_1안_복사본 내역서-서창사거리(rev1-4)" xfId="236" xr:uid="{00000000-0005-0000-0000-0000EB000000}"/>
    <cellStyle name="_대안투찰내역(0221)_정읍천(입찰내역)_1안_정읍천(입찰내역)_1안" xfId="237" xr:uid="{00000000-0005-0000-0000-0000EC000000}"/>
    <cellStyle name="_대안투찰내역(0221)_정읍천(입찰내역)_1안_정읍천(입찰내역)_1안_변경내역서-1 (version 1)" xfId="238" xr:uid="{00000000-0005-0000-0000-0000ED000000}"/>
    <cellStyle name="_대안투찰내역(0221)_정읍천(입찰내역)_1안_정읍천(입찰내역)_1안_복사본 내역서-서창사거리(rev1-4)" xfId="239" xr:uid="{00000000-0005-0000-0000-0000EE000000}"/>
    <cellStyle name="_대안투찰내역(0221)_정읍천(입찰내역)_2안" xfId="240" xr:uid="{00000000-0005-0000-0000-0000EF000000}"/>
    <cellStyle name="_대안투찰내역(0221)_정읍천(입찰내역)_2안_변경내역서-1 (version 1)" xfId="241" xr:uid="{00000000-0005-0000-0000-0000F0000000}"/>
    <cellStyle name="_대안투찰내역(0221)_정읍천(입찰내역)_2안_복사본 내역서-서창사거리(rev1-4)" xfId="242" xr:uid="{00000000-0005-0000-0000-0000F1000000}"/>
    <cellStyle name="_대안투찰내역(0221)_정읍천(입찰내역)_2안_정읍천(입찰내역)_1안" xfId="243" xr:uid="{00000000-0005-0000-0000-0000F2000000}"/>
    <cellStyle name="_대안투찰내역(0221)_정읍천(입찰내역)_2안_정읍천(입찰내역)_1안_변경내역서-1 (version 1)" xfId="244" xr:uid="{00000000-0005-0000-0000-0000F3000000}"/>
    <cellStyle name="_대안투찰내역(0221)_정읍천(입찰내역)_2안_정읍천(입찰내역)_1안_복사본 내역서-서창사거리(rev1-4)" xfId="245" xr:uid="{00000000-0005-0000-0000-0000F4000000}"/>
    <cellStyle name="_대안투찰내역(0223)" xfId="246" xr:uid="{00000000-0005-0000-0000-0000F5000000}"/>
    <cellStyle name="_대안투찰내역(0223)_Sheet1" xfId="247" xr:uid="{00000000-0005-0000-0000-0000F6000000}"/>
    <cellStyle name="_대안투찰내역(0223)_Sheet1_변경내역서-1 (version 1)" xfId="248" xr:uid="{00000000-0005-0000-0000-0000F7000000}"/>
    <cellStyle name="_대안투찰내역(0223)_Sheet1_복사본 내역서-서창사거리(rev1-4)" xfId="249" xr:uid="{00000000-0005-0000-0000-0000F8000000}"/>
    <cellStyle name="_대안투찰내역(0223)_Sheet1_정읍천(입찰내역)_1안" xfId="250" xr:uid="{00000000-0005-0000-0000-0000F9000000}"/>
    <cellStyle name="_대안투찰내역(0223)_Sheet1_정읍천(입찰내역)_1안_변경내역서-1 (version 1)" xfId="251" xr:uid="{00000000-0005-0000-0000-0000FA000000}"/>
    <cellStyle name="_대안투찰내역(0223)_Sheet1_정읍천(입찰내역)_1안_복사본 내역서-서창사거리(rev1-4)" xfId="252" xr:uid="{00000000-0005-0000-0000-0000FB000000}"/>
    <cellStyle name="_대안투찰내역(0223)_변경내역서-1 (version 1)" xfId="253" xr:uid="{00000000-0005-0000-0000-0000FC000000}"/>
    <cellStyle name="_대안투찰내역(0223)_복사본 내역서-서창사거리(rev1-4)" xfId="254" xr:uid="{00000000-0005-0000-0000-0000FD000000}"/>
    <cellStyle name="_대안투찰내역(0223)_정읍천(입찰내역)_1안" xfId="255" xr:uid="{00000000-0005-0000-0000-0000FE000000}"/>
    <cellStyle name="_대안투찰내역(0223)_정읍천(입찰내역)_1안_1" xfId="256" xr:uid="{00000000-0005-0000-0000-0000FF000000}"/>
    <cellStyle name="_대안투찰내역(0223)_정읍천(입찰내역)_1안_1_변경내역서-1 (version 1)" xfId="257" xr:uid="{00000000-0005-0000-0000-000000010000}"/>
    <cellStyle name="_대안투찰내역(0223)_정읍천(입찰내역)_1안_1_복사본 내역서-서창사거리(rev1-4)" xfId="258" xr:uid="{00000000-0005-0000-0000-000001010000}"/>
    <cellStyle name="_대안투찰내역(0223)_정읍천(입찰내역)_1안_변경내역서-1 (version 1)" xfId="259" xr:uid="{00000000-0005-0000-0000-000002010000}"/>
    <cellStyle name="_대안투찰내역(0223)_정읍천(입찰내역)_1안_복사본 내역서-서창사거리(rev1-4)" xfId="260" xr:uid="{00000000-0005-0000-0000-000003010000}"/>
    <cellStyle name="_대안투찰내역(0223)_정읍천(입찰내역)_1안_정읍천(입찰내역)_1안" xfId="261" xr:uid="{00000000-0005-0000-0000-000004010000}"/>
    <cellStyle name="_대안투찰내역(0223)_정읍천(입찰내역)_1안_정읍천(입찰내역)_1안_변경내역서-1 (version 1)" xfId="262" xr:uid="{00000000-0005-0000-0000-000005010000}"/>
    <cellStyle name="_대안투찰내역(0223)_정읍천(입찰내역)_1안_정읍천(입찰내역)_1안_복사본 내역서-서창사거리(rev1-4)" xfId="263" xr:uid="{00000000-0005-0000-0000-000006010000}"/>
    <cellStyle name="_대안투찰내역(0223)_정읍천(입찰내역)_2안" xfId="264" xr:uid="{00000000-0005-0000-0000-000007010000}"/>
    <cellStyle name="_대안투찰내역(0223)_정읍천(입찰내역)_2안_변경내역서-1 (version 1)" xfId="265" xr:uid="{00000000-0005-0000-0000-000008010000}"/>
    <cellStyle name="_대안투찰내역(0223)_정읍천(입찰내역)_2안_복사본 내역서-서창사거리(rev1-4)" xfId="266" xr:uid="{00000000-0005-0000-0000-000009010000}"/>
    <cellStyle name="_대안투찰내역(0223)_정읍천(입찰내역)_2안_정읍천(입찰내역)_1안" xfId="267" xr:uid="{00000000-0005-0000-0000-00000A010000}"/>
    <cellStyle name="_대안투찰내역(0223)_정읍천(입찰내역)_2안_정읍천(입찰내역)_1안_변경내역서-1 (version 1)" xfId="268" xr:uid="{00000000-0005-0000-0000-00000B010000}"/>
    <cellStyle name="_대안투찰내역(0223)_정읍천(입찰내역)_2안_정읍천(입찰내역)_1안_복사본 내역서-서창사거리(rev1-4)" xfId="269" xr:uid="{00000000-0005-0000-0000-00000C010000}"/>
    <cellStyle name="_대안투찰내역(확정본0226)" xfId="270" xr:uid="{00000000-0005-0000-0000-00000D010000}"/>
    <cellStyle name="_대안투찰내역(확정본0226)_Sheet1" xfId="271" xr:uid="{00000000-0005-0000-0000-00000E010000}"/>
    <cellStyle name="_대안투찰내역(확정본0226)_Sheet1_변경내역서-1 (version 1)" xfId="272" xr:uid="{00000000-0005-0000-0000-00000F010000}"/>
    <cellStyle name="_대안투찰내역(확정본0226)_Sheet1_복사본 내역서-서창사거리(rev1-4)" xfId="273" xr:uid="{00000000-0005-0000-0000-000010010000}"/>
    <cellStyle name="_대안투찰내역(확정본0226)_Sheet1_정읍천(입찰내역)_1안" xfId="274" xr:uid="{00000000-0005-0000-0000-000011010000}"/>
    <cellStyle name="_대안투찰내역(확정본0226)_Sheet1_정읍천(입찰내역)_1안_변경내역서-1 (version 1)" xfId="275" xr:uid="{00000000-0005-0000-0000-000012010000}"/>
    <cellStyle name="_대안투찰내역(확정본0226)_Sheet1_정읍천(입찰내역)_1안_복사본 내역서-서창사거리(rev1-4)" xfId="276" xr:uid="{00000000-0005-0000-0000-000013010000}"/>
    <cellStyle name="_대안투찰내역(확정본0226)_변경내역서-1 (version 1)" xfId="277" xr:uid="{00000000-0005-0000-0000-000014010000}"/>
    <cellStyle name="_대안투찰내역(확정본0226)_복사본 내역서-서창사거리(rev1-4)" xfId="278" xr:uid="{00000000-0005-0000-0000-000015010000}"/>
    <cellStyle name="_대안투찰내역(확정본0226)_정읍천(입찰내역)_1안" xfId="279" xr:uid="{00000000-0005-0000-0000-000016010000}"/>
    <cellStyle name="_대안투찰내역(확정본0226)_정읍천(입찰내역)_1안_1" xfId="280" xr:uid="{00000000-0005-0000-0000-000017010000}"/>
    <cellStyle name="_대안투찰내역(확정본0226)_정읍천(입찰내역)_1안_1_변경내역서-1 (version 1)" xfId="281" xr:uid="{00000000-0005-0000-0000-000018010000}"/>
    <cellStyle name="_대안투찰내역(확정본0226)_정읍천(입찰내역)_1안_1_복사본 내역서-서창사거리(rev1-4)" xfId="282" xr:uid="{00000000-0005-0000-0000-000019010000}"/>
    <cellStyle name="_대안투찰내역(확정본0226)_정읍천(입찰내역)_1안_변경내역서-1 (version 1)" xfId="283" xr:uid="{00000000-0005-0000-0000-00001A010000}"/>
    <cellStyle name="_대안투찰내역(확정본0226)_정읍천(입찰내역)_1안_복사본 내역서-서창사거리(rev1-4)" xfId="284" xr:uid="{00000000-0005-0000-0000-00001B010000}"/>
    <cellStyle name="_대안투찰내역(확정본0226)_정읍천(입찰내역)_1안_정읍천(입찰내역)_1안" xfId="285" xr:uid="{00000000-0005-0000-0000-00001C010000}"/>
    <cellStyle name="_대안투찰내역(확정본0226)_정읍천(입찰내역)_1안_정읍천(입찰내역)_1안_변경내역서-1 (version 1)" xfId="286" xr:uid="{00000000-0005-0000-0000-00001D010000}"/>
    <cellStyle name="_대안투찰내역(확정본0226)_정읍천(입찰내역)_1안_정읍천(입찰내역)_1안_복사본 내역서-서창사거리(rev1-4)" xfId="287" xr:uid="{00000000-0005-0000-0000-00001E010000}"/>
    <cellStyle name="_대안투찰내역(확정본0226)_정읍천(입찰내역)_2안" xfId="288" xr:uid="{00000000-0005-0000-0000-00001F010000}"/>
    <cellStyle name="_대안투찰내역(확정본0226)_정읍천(입찰내역)_2안_변경내역서-1 (version 1)" xfId="289" xr:uid="{00000000-0005-0000-0000-000020010000}"/>
    <cellStyle name="_대안투찰내역(확정본0226)_정읍천(입찰내역)_2안_복사본 내역서-서창사거리(rev1-4)" xfId="290" xr:uid="{00000000-0005-0000-0000-000021010000}"/>
    <cellStyle name="_대안투찰내역(확정본0226)_정읍천(입찰내역)_2안_정읍천(입찰내역)_1안" xfId="291" xr:uid="{00000000-0005-0000-0000-000022010000}"/>
    <cellStyle name="_대안투찰내역(확정본0226)_정읍천(입찰내역)_2안_정읍천(입찰내역)_1안_변경내역서-1 (version 1)" xfId="292" xr:uid="{00000000-0005-0000-0000-000023010000}"/>
    <cellStyle name="_대안투찰내역(확정본0226)_정읍천(입찰내역)_2안_정읍천(입찰내역)_1안_복사본 내역서-서창사거리(rev1-4)" xfId="293" xr:uid="{00000000-0005-0000-0000-000024010000}"/>
    <cellStyle name="_도고천수해상습지 공종별산출내역서" xfId="294" xr:uid="{00000000-0005-0000-0000-000025010000}"/>
    <cellStyle name="_도급실행0211" xfId="295" xr:uid="{00000000-0005-0000-0000-000026010000}"/>
    <cellStyle name="_도급실행0211_Sheet1" xfId="296" xr:uid="{00000000-0005-0000-0000-000027010000}"/>
    <cellStyle name="_도급실행0211_Sheet1_변경내역서-1 (version 1)" xfId="297" xr:uid="{00000000-0005-0000-0000-000028010000}"/>
    <cellStyle name="_도급실행0211_Sheet1_복사본 내역서-서창사거리(rev1-4)" xfId="298" xr:uid="{00000000-0005-0000-0000-000029010000}"/>
    <cellStyle name="_도급실행0211_Sheet1_정읍천(입찰내역)_1안" xfId="299" xr:uid="{00000000-0005-0000-0000-00002A010000}"/>
    <cellStyle name="_도급실행0211_Sheet1_정읍천(입찰내역)_1안_변경내역서-1 (version 1)" xfId="300" xr:uid="{00000000-0005-0000-0000-00002B010000}"/>
    <cellStyle name="_도급실행0211_Sheet1_정읍천(입찰내역)_1안_복사본 내역서-서창사거리(rev1-4)" xfId="301" xr:uid="{00000000-0005-0000-0000-00002C010000}"/>
    <cellStyle name="_도급실행0211_변경내역서-1 (version 1)" xfId="302" xr:uid="{00000000-0005-0000-0000-00002D010000}"/>
    <cellStyle name="_도급실행0211_복사본 내역서-서창사거리(rev1-4)" xfId="303" xr:uid="{00000000-0005-0000-0000-00002E010000}"/>
    <cellStyle name="_도급실행0211_정읍천(입찰내역)_1안" xfId="304" xr:uid="{00000000-0005-0000-0000-00002F010000}"/>
    <cellStyle name="_도급실행0211_정읍천(입찰내역)_1안_1" xfId="305" xr:uid="{00000000-0005-0000-0000-000030010000}"/>
    <cellStyle name="_도급실행0211_정읍천(입찰내역)_1안_1_변경내역서-1 (version 1)" xfId="306" xr:uid="{00000000-0005-0000-0000-000031010000}"/>
    <cellStyle name="_도급실행0211_정읍천(입찰내역)_1안_1_복사본 내역서-서창사거리(rev1-4)" xfId="307" xr:uid="{00000000-0005-0000-0000-000032010000}"/>
    <cellStyle name="_도급실행0211_정읍천(입찰내역)_1안_변경내역서-1 (version 1)" xfId="308" xr:uid="{00000000-0005-0000-0000-000033010000}"/>
    <cellStyle name="_도급실행0211_정읍천(입찰내역)_1안_복사본 내역서-서창사거리(rev1-4)" xfId="309" xr:uid="{00000000-0005-0000-0000-000034010000}"/>
    <cellStyle name="_도급실행0211_정읍천(입찰내역)_1안_정읍천(입찰내역)_1안" xfId="310" xr:uid="{00000000-0005-0000-0000-000035010000}"/>
    <cellStyle name="_도급실행0211_정읍천(입찰내역)_1안_정읍천(입찰내역)_1안_변경내역서-1 (version 1)" xfId="311" xr:uid="{00000000-0005-0000-0000-000036010000}"/>
    <cellStyle name="_도급실행0211_정읍천(입찰내역)_1안_정읍천(입찰내역)_1안_복사본 내역서-서창사거리(rev1-4)" xfId="312" xr:uid="{00000000-0005-0000-0000-000037010000}"/>
    <cellStyle name="_도급실행0211_정읍천(입찰내역)_2안" xfId="313" xr:uid="{00000000-0005-0000-0000-000038010000}"/>
    <cellStyle name="_도급실행0211_정읍천(입찰내역)_2안_변경내역서-1 (version 1)" xfId="314" xr:uid="{00000000-0005-0000-0000-000039010000}"/>
    <cellStyle name="_도급실행0211_정읍천(입찰내역)_2안_복사본 내역서-서창사거리(rev1-4)" xfId="315" xr:uid="{00000000-0005-0000-0000-00003A010000}"/>
    <cellStyle name="_도급실행0211_정읍천(입찰내역)_2안_정읍천(입찰내역)_1안" xfId="316" xr:uid="{00000000-0005-0000-0000-00003B010000}"/>
    <cellStyle name="_도급실행0211_정읍천(입찰내역)_2안_정읍천(입찰내역)_1안_변경내역서-1 (version 1)" xfId="317" xr:uid="{00000000-0005-0000-0000-00003C010000}"/>
    <cellStyle name="_도급실행0211_정읍천(입찰내역)_2안_정읍천(입찰내역)_1안_복사본 내역서-서창사거리(rev1-4)" xfId="318" xr:uid="{00000000-0005-0000-0000-00003D010000}"/>
    <cellStyle name="_마장초입찰내역(용동)" xfId="319" xr:uid="{00000000-0005-0000-0000-00003E010000}"/>
    <cellStyle name="_배전변경실행" xfId="320" xr:uid="{00000000-0005-0000-0000-00003F010000}"/>
    <cellStyle name="_백록제내역서" xfId="321" xr:uid="{00000000-0005-0000-0000-000040010000}"/>
    <cellStyle name="_백록제내역서_변경내역서-1 (version 1)" xfId="322" xr:uid="{00000000-0005-0000-0000-000041010000}"/>
    <cellStyle name="_백록제내역서_복사본 내역서-서창사거리(rev1-4)" xfId="323" xr:uid="{00000000-0005-0000-0000-000042010000}"/>
    <cellStyle name="_버들마을앞 " xfId="324" xr:uid="{00000000-0005-0000-0000-000043010000}"/>
    <cellStyle name="_변경1차_송도배전" xfId="325" xr:uid="{00000000-0005-0000-0000-000044010000}"/>
    <cellStyle name="_별첨(계획서및실적서양식)" xfId="326" xr:uid="{00000000-0005-0000-0000-000045010000}"/>
    <cellStyle name="_별첨(계획서및실적서양식)_1" xfId="327" xr:uid="{00000000-0005-0000-0000-000046010000}"/>
    <cellStyle name="_본실행" xfId="328" xr:uid="{00000000-0005-0000-0000-000047010000}"/>
    <cellStyle name="_본실행(설계변경)0710" xfId="329" xr:uid="{00000000-0005-0000-0000-000048010000}"/>
    <cellStyle name="_본실행_매립" xfId="330" xr:uid="{00000000-0005-0000-0000-000049010000}"/>
    <cellStyle name="_부대입찰내역서" xfId="331" xr:uid="{00000000-0005-0000-0000-00004A010000}"/>
    <cellStyle name="_부대입찰확약서" xfId="332" xr:uid="{00000000-0005-0000-0000-00004B010000}"/>
    <cellStyle name="_부사장님보고" xfId="333" xr:uid="{00000000-0005-0000-0000-00004C010000}"/>
    <cellStyle name="_부사장님보고_2002경영전략회의" xfId="334" xr:uid="{00000000-0005-0000-0000-00004D010000}"/>
    <cellStyle name="_부사장님보고_2002년도경영계획" xfId="335" xr:uid="{00000000-0005-0000-0000-00004E010000}"/>
    <cellStyle name="_부사장님보고_생산성2002" xfId="336" xr:uid="{00000000-0005-0000-0000-00004F010000}"/>
    <cellStyle name="_부사장님보고_현장공사현황" xfId="337" xr:uid="{00000000-0005-0000-0000-000050010000}"/>
    <cellStyle name="_부사장님보고_현장공사현황(공동사)" xfId="338" xr:uid="{00000000-0005-0000-0000-000051010000}"/>
    <cellStyle name="_부사장님보고_현장공사현황(대내)" xfId="339" xr:uid="{00000000-0005-0000-0000-000052010000}"/>
    <cellStyle name="_부사장님보고_현장공사현황_2002년도경영계획" xfId="340" xr:uid="{00000000-0005-0000-0000-000053010000}"/>
    <cellStyle name="_부사장님보고_현장조직표" xfId="341" xr:uid="{00000000-0005-0000-0000-000054010000}"/>
    <cellStyle name="_부사장님보고_현장조직표_2002년도경영계획" xfId="342" xr:uid="{00000000-0005-0000-0000-000055010000}"/>
    <cellStyle name="_부사장님보고_현장현황(공동사)" xfId="343" xr:uid="{00000000-0005-0000-0000-000056010000}"/>
    <cellStyle name="_부사장님보고_현장현황(사장님)" xfId="344" xr:uid="{00000000-0005-0000-0000-000057010000}"/>
    <cellStyle name="_부산지하철 기술훈련센타(고운)" xfId="345" xr:uid="{00000000-0005-0000-0000-000058010000}"/>
    <cellStyle name="_북면-용대2(전기+설비+건축+조경)" xfId="346" xr:uid="{00000000-0005-0000-0000-000059010000}"/>
    <cellStyle name="_사본 - 견적" xfId="347" xr:uid="{00000000-0005-0000-0000-00005A010000}"/>
    <cellStyle name="_사본 - 견적_1차집계(변경)" xfId="348" xr:uid="{00000000-0005-0000-0000-00005B010000}"/>
    <cellStyle name="_사본 - 견적_금촌월롱_견적" xfId="349" xr:uid="{00000000-0005-0000-0000-00005C010000}"/>
    <cellStyle name="_사본 - 견적_수정 - 청풍투찰" xfId="350" xr:uid="{00000000-0005-0000-0000-00005D010000}"/>
    <cellStyle name="_사본 - 견적_신령영천1_입찰" xfId="351" xr:uid="{00000000-0005-0000-0000-00005E010000}"/>
    <cellStyle name="_사본 - 견적_청풍투찰" xfId="352" xr:uid="{00000000-0005-0000-0000-00005F010000}"/>
    <cellStyle name="_사본 - 견적_풍덕천_견적" xfId="353" xr:uid="{00000000-0005-0000-0000-000060010000}"/>
    <cellStyle name="_사본 - 전기공사내역서" xfId="354" xr:uid="{00000000-0005-0000-0000-000061010000}"/>
    <cellStyle name="_산근" xfId="355" xr:uid="{00000000-0005-0000-0000-000062010000}"/>
    <cellStyle name="_산출근거" xfId="356" xr:uid="{00000000-0005-0000-0000-000063010000}"/>
    <cellStyle name="_산출근거_금촌월롱_견적" xfId="357" xr:uid="{00000000-0005-0000-0000-000064010000}"/>
    <cellStyle name="_산출근거_풍덕천_견적" xfId="358" xr:uid="{00000000-0005-0000-0000-000065010000}"/>
    <cellStyle name="_서후-평은(투찰)" xfId="359" xr:uid="{00000000-0005-0000-0000-000066010000}"/>
    <cellStyle name="_서후-평은(투찰)_Sheet1" xfId="360" xr:uid="{00000000-0005-0000-0000-000067010000}"/>
    <cellStyle name="_서후-평은(투찰)_Sheet1_변경내역서-1 (version 1)" xfId="361" xr:uid="{00000000-0005-0000-0000-000068010000}"/>
    <cellStyle name="_서후-평은(투찰)_Sheet1_복사본 내역서-서창사거리(rev1-4)" xfId="362" xr:uid="{00000000-0005-0000-0000-000069010000}"/>
    <cellStyle name="_서후-평은(투찰)_Sheet1_정읍천(입찰내역)_1안" xfId="363" xr:uid="{00000000-0005-0000-0000-00006A010000}"/>
    <cellStyle name="_서후-평은(투찰)_Sheet1_정읍천(입찰내역)_1안_변경내역서-1 (version 1)" xfId="364" xr:uid="{00000000-0005-0000-0000-00006B010000}"/>
    <cellStyle name="_서후-평은(투찰)_Sheet1_정읍천(입찰내역)_1안_복사본 내역서-서창사거리(rev1-4)" xfId="365" xr:uid="{00000000-0005-0000-0000-00006C010000}"/>
    <cellStyle name="_서후-평은(투찰)_변경내역서-1 (version 1)" xfId="366" xr:uid="{00000000-0005-0000-0000-00006D010000}"/>
    <cellStyle name="_서후-평은(투찰)_복사본 내역서-서창사거리(rev1-4)" xfId="367" xr:uid="{00000000-0005-0000-0000-00006E010000}"/>
    <cellStyle name="_서후-평은(투찰)_정읍천(입찰내역)_1안" xfId="368" xr:uid="{00000000-0005-0000-0000-00006F010000}"/>
    <cellStyle name="_서후-평은(투찰)_정읍천(입찰내역)_1안_1" xfId="369" xr:uid="{00000000-0005-0000-0000-000070010000}"/>
    <cellStyle name="_서후-평은(투찰)_정읍천(입찰내역)_1안_1_변경내역서-1 (version 1)" xfId="370" xr:uid="{00000000-0005-0000-0000-000071010000}"/>
    <cellStyle name="_서후-평은(투찰)_정읍천(입찰내역)_1안_1_복사본 내역서-서창사거리(rev1-4)" xfId="371" xr:uid="{00000000-0005-0000-0000-000072010000}"/>
    <cellStyle name="_서후-평은(투찰)_정읍천(입찰내역)_1안_변경내역서-1 (version 1)" xfId="372" xr:uid="{00000000-0005-0000-0000-000073010000}"/>
    <cellStyle name="_서후-평은(투찰)_정읍천(입찰내역)_1안_복사본 내역서-서창사거리(rev1-4)" xfId="373" xr:uid="{00000000-0005-0000-0000-000074010000}"/>
    <cellStyle name="_서후-평은(투찰)_정읍천(입찰내역)_1안_정읍천(입찰내역)_1안" xfId="374" xr:uid="{00000000-0005-0000-0000-000075010000}"/>
    <cellStyle name="_서후-평은(투찰)_정읍천(입찰내역)_1안_정읍천(입찰내역)_1안_변경내역서-1 (version 1)" xfId="375" xr:uid="{00000000-0005-0000-0000-000076010000}"/>
    <cellStyle name="_서후-평은(투찰)_정읍천(입찰내역)_1안_정읍천(입찰내역)_1안_복사본 내역서-서창사거리(rev1-4)" xfId="376" xr:uid="{00000000-0005-0000-0000-000077010000}"/>
    <cellStyle name="_서후-평은(투찰)_정읍천(입찰내역)_2안" xfId="377" xr:uid="{00000000-0005-0000-0000-000078010000}"/>
    <cellStyle name="_서후-평은(투찰)_정읍천(입찰내역)_2안_변경내역서-1 (version 1)" xfId="378" xr:uid="{00000000-0005-0000-0000-000079010000}"/>
    <cellStyle name="_서후-평은(투찰)_정읍천(입찰내역)_2안_복사본 내역서-서창사거리(rev1-4)" xfId="379" xr:uid="{00000000-0005-0000-0000-00007A010000}"/>
    <cellStyle name="_서후-평은(투찰)_정읍천(입찰내역)_2안_정읍천(입찰내역)_1안" xfId="380" xr:uid="{00000000-0005-0000-0000-00007B010000}"/>
    <cellStyle name="_서후-평은(투찰)_정읍천(입찰내역)_2안_정읍천(입찰내역)_1안_변경내역서-1 (version 1)" xfId="381" xr:uid="{00000000-0005-0000-0000-00007C010000}"/>
    <cellStyle name="_서후-평은(투찰)_정읍천(입찰내역)_2안_정읍천(입찰내역)_1안_복사본 내역서-서창사거리(rev1-4)" xfId="382" xr:uid="{00000000-0005-0000-0000-00007D010000}"/>
    <cellStyle name="_설계변경('05.1.25)" xfId="383" xr:uid="{00000000-0005-0000-0000-00007E010000}"/>
    <cellStyle name="_설계서(수정)" xfId="384" xr:uid="{00000000-0005-0000-0000-00007F010000}"/>
    <cellStyle name="_송도신도시1-2공구(투찰)" xfId="385" xr:uid="{00000000-0005-0000-0000-000080010000}"/>
    <cellStyle name="_송도신도시1-2공구(투찰)_간접비" xfId="386" xr:uid="{00000000-0005-0000-0000-000081010000}"/>
    <cellStyle name="_송도신도시1-2공구(투찰)_간접비_강원실행내역(1028)" xfId="387" xr:uid="{00000000-0005-0000-0000-000082010000}"/>
    <cellStyle name="_송도신도시1-2공구(투찰)_간접비_도급내역" xfId="388" xr:uid="{00000000-0005-0000-0000-000083010000}"/>
    <cellStyle name="_송도신도시1-2공구(투찰)_간접비_복사본 강원견적보고" xfId="389" xr:uid="{00000000-0005-0000-0000-000084010000}"/>
    <cellStyle name="_송도신도시1-2공구(투찰)_간접비_청계천_본실행(10.28)" xfId="390" xr:uid="{00000000-0005-0000-0000-000085010000}"/>
    <cellStyle name="_송도신도시1-2공구(투찰)_강원실행내역(1028)" xfId="391" xr:uid="{00000000-0005-0000-0000-000086010000}"/>
    <cellStyle name="_송도신도시1-2공구(투찰)_도급내역" xfId="392" xr:uid="{00000000-0005-0000-0000-000087010000}"/>
    <cellStyle name="_송도신도시1-2공구(투찰)_복사본 강원견적보고" xfId="393" xr:uid="{00000000-0005-0000-0000-000088010000}"/>
    <cellStyle name="_송도신도시1-2공구(투찰)_삼안분견적" xfId="394" xr:uid="{00000000-0005-0000-0000-000089010000}"/>
    <cellStyle name="_송도신도시1-2공구(투찰)_삼안분견적_강원실행내역(1028)" xfId="395" xr:uid="{00000000-0005-0000-0000-00008A010000}"/>
    <cellStyle name="_송도신도시1-2공구(투찰)_삼안분견적_도급내역" xfId="396" xr:uid="{00000000-0005-0000-0000-00008B010000}"/>
    <cellStyle name="_송도신도시1-2공구(투찰)_삼안분견적_복사본 강원견적보고" xfId="397" xr:uid="{00000000-0005-0000-0000-00008C010000}"/>
    <cellStyle name="_송도신도시1-2공구(투찰)_삼안분견적_청계천_본실행(10.28)" xfId="398" xr:uid="{00000000-0005-0000-0000-00008D010000}"/>
    <cellStyle name="_송도신도시1-2공구(투찰)_청계천_본실행(10.28)" xfId="399" xr:uid="{00000000-0005-0000-0000-00008E010000}"/>
    <cellStyle name="_수량산출서" xfId="400" xr:uid="{00000000-0005-0000-0000-00008F010000}"/>
    <cellStyle name="_수성구청내역서" xfId="401" xr:uid="{00000000-0005-0000-0000-000090010000}"/>
    <cellStyle name="_수성구청내역서_수성구청내역서" xfId="402" xr:uid="{00000000-0005-0000-0000-000091010000}"/>
    <cellStyle name="_숭실대학교 걷고싶은 거리 녹화사업" xfId="403" xr:uid="{00000000-0005-0000-0000-000092010000}"/>
    <cellStyle name="_실행예산(변경)" xfId="404" xr:uid="{00000000-0005-0000-0000-000093010000}"/>
    <cellStyle name="_실행예산서(문산IC)" xfId="405" xr:uid="{00000000-0005-0000-0000-000094010000}"/>
    <cellStyle name="_안전관리비및공과잡비(현장)" xfId="406" xr:uid="{00000000-0005-0000-0000-000095010000}"/>
    <cellStyle name="_양식" xfId="407" xr:uid="{00000000-0005-0000-0000-000096010000}"/>
    <cellStyle name="_양식_1" xfId="408" xr:uid="{00000000-0005-0000-0000-000097010000}"/>
    <cellStyle name="_양식_2" xfId="409" xr:uid="{00000000-0005-0000-0000-000098010000}"/>
    <cellStyle name="_영월군농촌폐기물(5768200000)" xfId="410" xr:uid="{00000000-0005-0000-0000-000099010000}"/>
    <cellStyle name="_영월군농촌폐기물(5768200000)_변경내역서-1 (version 1)" xfId="411" xr:uid="{00000000-0005-0000-0000-00009A010000}"/>
    <cellStyle name="_영월군농촌폐기물(5768200000)_복사본 내역서-서창사거리(rev1-4)" xfId="412" xr:uid="{00000000-0005-0000-0000-00009B010000}"/>
    <cellStyle name="_영월군농촌폐기물(5768200000)_입찰내역(삽교천석우옥금제)" xfId="413" xr:uid="{00000000-0005-0000-0000-00009C010000}"/>
    <cellStyle name="_영월군농촌폐기물(5768200000)_입찰내역(삽교천석우옥금제)_변경내역서-1 (version 1)" xfId="414" xr:uid="{00000000-0005-0000-0000-00009D010000}"/>
    <cellStyle name="_영월군농촌폐기물(5768200000)_입찰내역(삽교천석우옥금제)_복사본 내역서-서창사거리(rev1-4)" xfId="415" xr:uid="{00000000-0005-0000-0000-00009E010000}"/>
    <cellStyle name="_영월군농촌폐기물(5768200000)_입찰내역(삽교천석우옥금제)_입찰내역(삽교천석우옥금제)" xfId="416" xr:uid="{00000000-0005-0000-0000-00009F010000}"/>
    <cellStyle name="_영월군농촌폐기물(5768200000)_입찰내역(삽교천석우옥금제)_입찰내역(삽교천석우옥금제)_변경내역서-1 (version 1)" xfId="417" xr:uid="{00000000-0005-0000-0000-0000A0010000}"/>
    <cellStyle name="_영월군농촌폐기물(5768200000)_입찰내역(삽교천석우옥금제)_입찰내역(삽교천석우옥금제)_복사본 내역서-서창사거리(rev1-4)" xfId="418" xr:uid="{00000000-0005-0000-0000-0000A1010000}"/>
    <cellStyle name="_영월군농촌폐기물(5768200000)_투찰내역" xfId="419" xr:uid="{00000000-0005-0000-0000-0000A2010000}"/>
    <cellStyle name="_영월군농촌폐기물(5768200000)_투찰내역_변경내역서-1 (version 1)" xfId="420" xr:uid="{00000000-0005-0000-0000-0000A3010000}"/>
    <cellStyle name="_영월군농촌폐기물(5768200000)_투찰내역_복사본 내역서-서창사거리(rev1-4)" xfId="421" xr:uid="{00000000-0005-0000-0000-0000A4010000}"/>
    <cellStyle name="_영월군농촌폐기물(5768200000)_투찰내역_입찰내역(삽교천석우옥금제)" xfId="422" xr:uid="{00000000-0005-0000-0000-0000A5010000}"/>
    <cellStyle name="_영월군농촌폐기물(5768200000)_투찰내역_입찰내역(삽교천석우옥금제)_변경내역서-1 (version 1)" xfId="423" xr:uid="{00000000-0005-0000-0000-0000A6010000}"/>
    <cellStyle name="_영월군농촌폐기물(5768200000)_투찰내역_입찰내역(삽교천석우옥금제)_복사본 내역서-서창사거리(rev1-4)" xfId="424" xr:uid="{00000000-0005-0000-0000-0000A7010000}"/>
    <cellStyle name="_영월군농촌폐기물(5768200000)_투찰내역_입찰내역(삽교천석우옥금제)_입찰내역(삽교천석우옥금제)" xfId="425" xr:uid="{00000000-0005-0000-0000-0000A8010000}"/>
    <cellStyle name="_영월군농촌폐기물(5768200000)_투찰내역_입찰내역(삽교천석우옥금제)_입찰내역(삽교천석우옥금제)_변경내역서-1 (version 1)" xfId="426" xr:uid="{00000000-0005-0000-0000-0000A9010000}"/>
    <cellStyle name="_영월군농촌폐기물(5768200000)_투찰내역_입찰내역(삽교천석우옥금제)_입찰내역(삽교천석우옥금제)_복사본 내역서-서창사거리(rev1-4)" xfId="427" xr:uid="{00000000-0005-0000-0000-0000AA010000}"/>
    <cellStyle name="_원덕근덕조직표" xfId="428" xr:uid="{00000000-0005-0000-0000-0000AB010000}"/>
    <cellStyle name="_유첨3(서식)" xfId="429" xr:uid="{00000000-0005-0000-0000-0000AC010000}"/>
    <cellStyle name="_유첨3(서식)_1" xfId="430" xr:uid="{00000000-0005-0000-0000-0000AD010000}"/>
    <cellStyle name="_인원계획표 " xfId="431" xr:uid="{00000000-0005-0000-0000-0000AE010000}"/>
    <cellStyle name="_인원계획표 _1차집계(변경)" xfId="432" xr:uid="{00000000-0005-0000-0000-0000AF010000}"/>
    <cellStyle name="_인원계획표 _20020924 대산항 공내역서" xfId="433" xr:uid="{00000000-0005-0000-0000-0000B0010000}"/>
    <cellStyle name="_인원계획표 _20020924 대산항 공내역서_사본 - 20020924 대산항 공내역서" xfId="434" xr:uid="{00000000-0005-0000-0000-0000B1010000}"/>
    <cellStyle name="_인원계획표 _20020925 대우 대산항(1단계)" xfId="435" xr:uid="{00000000-0005-0000-0000-0000B2010000}"/>
    <cellStyle name="_인원계획표 _20020925 대우 대산항(설계1)" xfId="436" xr:uid="{00000000-0005-0000-0000-0000B3010000}"/>
    <cellStyle name="_인원계획표 _20020925 대우 대산항(설계2)" xfId="437" xr:uid="{00000000-0005-0000-0000-0000B4010000}"/>
    <cellStyle name="_인원계획표 _2002년도경영계획" xfId="438" xr:uid="{00000000-0005-0000-0000-0000B5010000}"/>
    <cellStyle name="_인원계획표 _2002변경실행" xfId="439" xr:uid="{00000000-0005-0000-0000-0000B6010000}"/>
    <cellStyle name="_인원계획표 _2002변경실행(1)" xfId="440" xr:uid="{00000000-0005-0000-0000-0000B7010000}"/>
    <cellStyle name="_인원계획표 _Sheet1" xfId="441" xr:uid="{00000000-0005-0000-0000-0000B8010000}"/>
    <cellStyle name="_인원계획표 _Sheet1_변경내역서-1 (version 1)" xfId="442" xr:uid="{00000000-0005-0000-0000-0000B9010000}"/>
    <cellStyle name="_인원계획표 _Sheet1_복사본 내역서-서창사거리(rev1-4)" xfId="443" xr:uid="{00000000-0005-0000-0000-0000BA010000}"/>
    <cellStyle name="_인원계획표 _Sheet1_정읍천(입찰내역)_1안" xfId="444" xr:uid="{00000000-0005-0000-0000-0000BB010000}"/>
    <cellStyle name="_인원계획표 _Sheet1_정읍천(입찰내역)_1안_변경내역서-1 (version 1)" xfId="445" xr:uid="{00000000-0005-0000-0000-0000BC010000}"/>
    <cellStyle name="_인원계획표 _Sheet1_정읍천(입찰내역)_1안_복사본 내역서-서창사거리(rev1-4)" xfId="446" xr:uid="{00000000-0005-0000-0000-0000BD010000}"/>
    <cellStyle name="_인원계획표 _가실행 및 총괄(5공구)" xfId="447" xr:uid="{00000000-0005-0000-0000-0000BE010000}"/>
    <cellStyle name="_인원계획표 _가실행 및 총괄(5공구)_20020925 대우 대산항(1단계)" xfId="448" xr:uid="{00000000-0005-0000-0000-0000BF010000}"/>
    <cellStyle name="_인원계획표 _가실행 및 총괄(5공구)_20020925 대우 대산항(설계1)" xfId="449" xr:uid="{00000000-0005-0000-0000-0000C0010000}"/>
    <cellStyle name="_인원계획표 _가실행 및 총괄(5공구)_20020925 대우 대산항(설계2)" xfId="450" xr:uid="{00000000-0005-0000-0000-0000C1010000}"/>
    <cellStyle name="_인원계획표 _간접비" xfId="451" xr:uid="{00000000-0005-0000-0000-0000C2010000}"/>
    <cellStyle name="_인원계획표 _간접비_강원실행내역(1028)" xfId="452" xr:uid="{00000000-0005-0000-0000-0000C3010000}"/>
    <cellStyle name="_인원계획표 _간접비_도급내역" xfId="453" xr:uid="{00000000-0005-0000-0000-0000C4010000}"/>
    <cellStyle name="_인원계획표 _간접비_복사본 강원견적보고" xfId="454" xr:uid="{00000000-0005-0000-0000-0000C5010000}"/>
    <cellStyle name="_인원계획표 _간접비_청계천_본실행(10.28)" xfId="455" xr:uid="{00000000-0005-0000-0000-0000C6010000}"/>
    <cellStyle name="_인원계획표 _강원실행내역(1028)" xfId="456" xr:uid="{00000000-0005-0000-0000-0000C7010000}"/>
    <cellStyle name="_인원계획표 _거제U-2(3차)" xfId="457" xr:uid="{00000000-0005-0000-0000-0000C8010000}"/>
    <cellStyle name="_인원계획표 _거제U-2(3차)_Sheet1" xfId="458" xr:uid="{00000000-0005-0000-0000-0000C9010000}"/>
    <cellStyle name="_인원계획표 _거제U-2(3차)_Sheet1_변경내역서-1 (version 1)" xfId="459" xr:uid="{00000000-0005-0000-0000-0000CA010000}"/>
    <cellStyle name="_인원계획표 _거제U-2(3차)_Sheet1_복사본 내역서-서창사거리(rev1-4)" xfId="460" xr:uid="{00000000-0005-0000-0000-0000CB010000}"/>
    <cellStyle name="_인원계획표 _거제U-2(3차)_Sheet1_정읍천(입찰내역)_1안" xfId="461" xr:uid="{00000000-0005-0000-0000-0000CC010000}"/>
    <cellStyle name="_인원계획표 _거제U-2(3차)_Sheet1_정읍천(입찰내역)_1안_변경내역서-1 (version 1)" xfId="462" xr:uid="{00000000-0005-0000-0000-0000CD010000}"/>
    <cellStyle name="_인원계획표 _거제U-2(3차)_Sheet1_정읍천(입찰내역)_1안_복사본 내역서-서창사거리(rev1-4)" xfId="463" xr:uid="{00000000-0005-0000-0000-0000CE010000}"/>
    <cellStyle name="_인원계획표 _거제U-2(3차)_거제U-2(3차)" xfId="464" xr:uid="{00000000-0005-0000-0000-0000CF010000}"/>
    <cellStyle name="_인원계획표 _거제U-2(3차)_거제U-2(3차)_Sheet1" xfId="465" xr:uid="{00000000-0005-0000-0000-0000D0010000}"/>
    <cellStyle name="_인원계획표 _거제U-2(3차)_거제U-2(3차)_Sheet1_변경내역서-1 (version 1)" xfId="466" xr:uid="{00000000-0005-0000-0000-0000D1010000}"/>
    <cellStyle name="_인원계획표 _거제U-2(3차)_거제U-2(3차)_Sheet1_복사본 내역서-서창사거리(rev1-4)" xfId="467" xr:uid="{00000000-0005-0000-0000-0000D2010000}"/>
    <cellStyle name="_인원계획표 _거제U-2(3차)_거제U-2(3차)_Sheet1_정읍천(입찰내역)_1안" xfId="468" xr:uid="{00000000-0005-0000-0000-0000D3010000}"/>
    <cellStyle name="_인원계획표 _거제U-2(3차)_거제U-2(3차)_Sheet1_정읍천(입찰내역)_1안_변경내역서-1 (version 1)" xfId="469" xr:uid="{00000000-0005-0000-0000-0000D4010000}"/>
    <cellStyle name="_인원계획표 _거제U-2(3차)_거제U-2(3차)_Sheet1_정읍천(입찰내역)_1안_복사본 내역서-서창사거리(rev1-4)" xfId="470" xr:uid="{00000000-0005-0000-0000-0000D5010000}"/>
    <cellStyle name="_인원계획표 _거제U-2(3차)_거제U-2(3차)_변경내역서-1 (version 1)" xfId="471" xr:uid="{00000000-0005-0000-0000-0000D6010000}"/>
    <cellStyle name="_인원계획표 _거제U-2(3차)_거제U-2(3차)_복사본 내역서-서창사거리(rev1-4)" xfId="472" xr:uid="{00000000-0005-0000-0000-0000D7010000}"/>
    <cellStyle name="_인원계획표 _거제U-2(3차)_거제U-2(3차)_서후-평은(투찰)" xfId="473" xr:uid="{00000000-0005-0000-0000-0000D8010000}"/>
    <cellStyle name="_인원계획표 _거제U-2(3차)_거제U-2(3차)_서후-평은(투찰)_Sheet1" xfId="474" xr:uid="{00000000-0005-0000-0000-0000D9010000}"/>
    <cellStyle name="_인원계획표 _거제U-2(3차)_거제U-2(3차)_서후-평은(투찰)_Sheet1_변경내역서-1 (version 1)" xfId="475" xr:uid="{00000000-0005-0000-0000-0000DA010000}"/>
    <cellStyle name="_인원계획표 _거제U-2(3차)_거제U-2(3차)_서후-평은(투찰)_Sheet1_복사본 내역서-서창사거리(rev1-4)" xfId="476" xr:uid="{00000000-0005-0000-0000-0000DB010000}"/>
    <cellStyle name="_인원계획표 _거제U-2(3차)_거제U-2(3차)_서후-평은(투찰)_Sheet1_정읍천(입찰내역)_1안" xfId="477" xr:uid="{00000000-0005-0000-0000-0000DC010000}"/>
    <cellStyle name="_인원계획표 _거제U-2(3차)_거제U-2(3차)_서후-평은(투찰)_Sheet1_정읍천(입찰내역)_1안_변경내역서-1 (version 1)" xfId="478" xr:uid="{00000000-0005-0000-0000-0000DD010000}"/>
    <cellStyle name="_인원계획표 _거제U-2(3차)_거제U-2(3차)_서후-평은(투찰)_Sheet1_정읍천(입찰내역)_1안_복사본 내역서-서창사거리(rev1-4)" xfId="479" xr:uid="{00000000-0005-0000-0000-0000DE010000}"/>
    <cellStyle name="_인원계획표 _거제U-2(3차)_거제U-2(3차)_서후-평은(투찰)_변경내역서-1 (version 1)" xfId="480" xr:uid="{00000000-0005-0000-0000-0000DF010000}"/>
    <cellStyle name="_인원계획표 _거제U-2(3차)_거제U-2(3차)_서후-평은(투찰)_복사본 내역서-서창사거리(rev1-4)" xfId="481" xr:uid="{00000000-0005-0000-0000-0000E0010000}"/>
    <cellStyle name="_인원계획표 _거제U-2(3차)_거제U-2(3차)_서후-평은(투찰)_정읍천(입찰내역)_1안" xfId="482" xr:uid="{00000000-0005-0000-0000-0000E1010000}"/>
    <cellStyle name="_인원계획표 _거제U-2(3차)_거제U-2(3차)_서후-평은(투찰)_정읍천(입찰내역)_1안_1" xfId="483" xr:uid="{00000000-0005-0000-0000-0000E2010000}"/>
    <cellStyle name="_인원계획표 _거제U-2(3차)_거제U-2(3차)_서후-평은(투찰)_정읍천(입찰내역)_1안_1_변경내역서-1 (version 1)" xfId="484" xr:uid="{00000000-0005-0000-0000-0000E3010000}"/>
    <cellStyle name="_인원계획표 _거제U-2(3차)_거제U-2(3차)_서후-평은(투찰)_정읍천(입찰내역)_1안_1_복사본 내역서-서창사거리(rev1-4)" xfId="485" xr:uid="{00000000-0005-0000-0000-0000E4010000}"/>
    <cellStyle name="_인원계획표 _거제U-2(3차)_거제U-2(3차)_서후-평은(투찰)_정읍천(입찰내역)_1안_변경내역서-1 (version 1)" xfId="486" xr:uid="{00000000-0005-0000-0000-0000E5010000}"/>
    <cellStyle name="_인원계획표 _거제U-2(3차)_거제U-2(3차)_서후-평은(투찰)_정읍천(입찰내역)_1안_복사본 내역서-서창사거리(rev1-4)" xfId="487" xr:uid="{00000000-0005-0000-0000-0000E6010000}"/>
    <cellStyle name="_인원계획표 _거제U-2(3차)_거제U-2(3차)_서후-평은(투찰)_정읍천(입찰내역)_1안_정읍천(입찰내역)_1안" xfId="488" xr:uid="{00000000-0005-0000-0000-0000E7010000}"/>
    <cellStyle name="_인원계획표 _거제U-2(3차)_거제U-2(3차)_서후-평은(투찰)_정읍천(입찰내역)_1안_정읍천(입찰내역)_1안_변경내역서-1 (version 1)" xfId="489" xr:uid="{00000000-0005-0000-0000-0000E8010000}"/>
    <cellStyle name="_인원계획표 _거제U-2(3차)_거제U-2(3차)_서후-평은(투찰)_정읍천(입찰내역)_1안_정읍천(입찰내역)_1안_복사본 내역서-서창사거리(rev1-4)" xfId="490" xr:uid="{00000000-0005-0000-0000-0000E9010000}"/>
    <cellStyle name="_인원계획표 _거제U-2(3차)_거제U-2(3차)_서후-평은(투찰)_정읍천(입찰내역)_2안" xfId="491" xr:uid="{00000000-0005-0000-0000-0000EA010000}"/>
    <cellStyle name="_인원계획표 _거제U-2(3차)_거제U-2(3차)_서후-평은(투찰)_정읍천(입찰내역)_2안_변경내역서-1 (version 1)" xfId="492" xr:uid="{00000000-0005-0000-0000-0000EB010000}"/>
    <cellStyle name="_인원계획표 _거제U-2(3차)_거제U-2(3차)_서후-평은(투찰)_정읍천(입찰내역)_2안_복사본 내역서-서창사거리(rev1-4)" xfId="493" xr:uid="{00000000-0005-0000-0000-0000EC010000}"/>
    <cellStyle name="_인원계획표 _거제U-2(3차)_거제U-2(3차)_서후-평은(투찰)_정읍천(입찰내역)_2안_정읍천(입찰내역)_1안" xfId="494" xr:uid="{00000000-0005-0000-0000-0000ED010000}"/>
    <cellStyle name="_인원계획표 _거제U-2(3차)_거제U-2(3차)_서후-평은(투찰)_정읍천(입찰내역)_2안_정읍천(입찰내역)_1안_변경내역서-1 (version 1)" xfId="495" xr:uid="{00000000-0005-0000-0000-0000EE010000}"/>
    <cellStyle name="_인원계획표 _거제U-2(3차)_거제U-2(3차)_서후-평은(투찰)_정읍천(입찰내역)_2안_정읍천(입찰내역)_1안_복사본 내역서-서창사거리(rev1-4)" xfId="496" xr:uid="{00000000-0005-0000-0000-0000EF010000}"/>
    <cellStyle name="_인원계획표 _거제U-2(3차)_거제U-2(3차)_정읍천(입찰내역)_1안" xfId="497" xr:uid="{00000000-0005-0000-0000-0000F0010000}"/>
    <cellStyle name="_인원계획표 _거제U-2(3차)_거제U-2(3차)_정읍천(입찰내역)_1안_1" xfId="498" xr:uid="{00000000-0005-0000-0000-0000F1010000}"/>
    <cellStyle name="_인원계획표 _거제U-2(3차)_거제U-2(3차)_정읍천(입찰내역)_1안_1_변경내역서-1 (version 1)" xfId="499" xr:uid="{00000000-0005-0000-0000-0000F2010000}"/>
    <cellStyle name="_인원계획표 _거제U-2(3차)_거제U-2(3차)_정읍천(입찰내역)_1안_1_복사본 내역서-서창사거리(rev1-4)" xfId="500" xr:uid="{00000000-0005-0000-0000-0000F3010000}"/>
    <cellStyle name="_인원계획표 _거제U-2(3차)_거제U-2(3차)_정읍천(입찰내역)_1안_변경내역서-1 (version 1)" xfId="501" xr:uid="{00000000-0005-0000-0000-0000F4010000}"/>
    <cellStyle name="_인원계획표 _거제U-2(3차)_거제U-2(3차)_정읍천(입찰내역)_1안_복사본 내역서-서창사거리(rev1-4)" xfId="502" xr:uid="{00000000-0005-0000-0000-0000F5010000}"/>
    <cellStyle name="_인원계획표 _거제U-2(3차)_거제U-2(3차)_정읍천(입찰내역)_1안_정읍천(입찰내역)_1안" xfId="503" xr:uid="{00000000-0005-0000-0000-0000F6010000}"/>
    <cellStyle name="_인원계획표 _거제U-2(3차)_거제U-2(3차)_정읍천(입찰내역)_1안_정읍천(입찰내역)_1안_변경내역서-1 (version 1)" xfId="504" xr:uid="{00000000-0005-0000-0000-0000F7010000}"/>
    <cellStyle name="_인원계획표 _거제U-2(3차)_거제U-2(3차)_정읍천(입찰내역)_1안_정읍천(입찰내역)_1안_복사본 내역서-서창사거리(rev1-4)" xfId="505" xr:uid="{00000000-0005-0000-0000-0000F8010000}"/>
    <cellStyle name="_인원계획표 _거제U-2(3차)_거제U-2(3차)_정읍천(입찰내역)_2안" xfId="506" xr:uid="{00000000-0005-0000-0000-0000F9010000}"/>
    <cellStyle name="_인원계획표 _거제U-2(3차)_거제U-2(3차)_정읍천(입찰내역)_2안_변경내역서-1 (version 1)" xfId="507" xr:uid="{00000000-0005-0000-0000-0000FA010000}"/>
    <cellStyle name="_인원계획표 _거제U-2(3차)_거제U-2(3차)_정읍천(입찰내역)_2안_복사본 내역서-서창사거리(rev1-4)" xfId="508" xr:uid="{00000000-0005-0000-0000-0000FB010000}"/>
    <cellStyle name="_인원계획표 _거제U-2(3차)_거제U-2(3차)_정읍천(입찰내역)_2안_정읍천(입찰내역)_1안" xfId="509" xr:uid="{00000000-0005-0000-0000-0000FC010000}"/>
    <cellStyle name="_인원계획표 _거제U-2(3차)_거제U-2(3차)_정읍천(입찰내역)_2안_정읍천(입찰내역)_1안_변경내역서-1 (version 1)" xfId="510" xr:uid="{00000000-0005-0000-0000-0000FD010000}"/>
    <cellStyle name="_인원계획표 _거제U-2(3차)_거제U-2(3차)_정읍천(입찰내역)_2안_정읍천(입찰내역)_1안_복사본 내역서-서창사거리(rev1-4)" xfId="511" xr:uid="{00000000-0005-0000-0000-0000FE010000}"/>
    <cellStyle name="_인원계획표 _거제U-2(3차)_변경내역서-1 (version 1)" xfId="512" xr:uid="{00000000-0005-0000-0000-0000FF010000}"/>
    <cellStyle name="_인원계획표 _거제U-2(3차)_복사본 내역서-서창사거리(rev1-4)" xfId="513" xr:uid="{00000000-0005-0000-0000-000000020000}"/>
    <cellStyle name="_인원계획표 _거제U-2(3차)_서후-평은(투찰)" xfId="514" xr:uid="{00000000-0005-0000-0000-000001020000}"/>
    <cellStyle name="_인원계획표 _거제U-2(3차)_서후-평은(투찰)_Sheet1" xfId="515" xr:uid="{00000000-0005-0000-0000-000002020000}"/>
    <cellStyle name="_인원계획표 _거제U-2(3차)_서후-평은(투찰)_Sheet1_변경내역서-1 (version 1)" xfId="516" xr:uid="{00000000-0005-0000-0000-000003020000}"/>
    <cellStyle name="_인원계획표 _거제U-2(3차)_서후-평은(투찰)_Sheet1_복사본 내역서-서창사거리(rev1-4)" xfId="517" xr:uid="{00000000-0005-0000-0000-000004020000}"/>
    <cellStyle name="_인원계획표 _거제U-2(3차)_서후-평은(투찰)_Sheet1_정읍천(입찰내역)_1안" xfId="518" xr:uid="{00000000-0005-0000-0000-000005020000}"/>
    <cellStyle name="_인원계획표 _거제U-2(3차)_서후-평은(투찰)_Sheet1_정읍천(입찰내역)_1안_변경내역서-1 (version 1)" xfId="519" xr:uid="{00000000-0005-0000-0000-000006020000}"/>
    <cellStyle name="_인원계획표 _거제U-2(3차)_서후-평은(투찰)_Sheet1_정읍천(입찰내역)_1안_복사본 내역서-서창사거리(rev1-4)" xfId="520" xr:uid="{00000000-0005-0000-0000-000007020000}"/>
    <cellStyle name="_인원계획표 _거제U-2(3차)_서후-평은(투찰)_변경내역서-1 (version 1)" xfId="521" xr:uid="{00000000-0005-0000-0000-000008020000}"/>
    <cellStyle name="_인원계획표 _거제U-2(3차)_서후-평은(투찰)_복사본 내역서-서창사거리(rev1-4)" xfId="522" xr:uid="{00000000-0005-0000-0000-000009020000}"/>
    <cellStyle name="_인원계획표 _거제U-2(3차)_서후-평은(투찰)_정읍천(입찰내역)_1안" xfId="523" xr:uid="{00000000-0005-0000-0000-00000A020000}"/>
    <cellStyle name="_인원계획표 _거제U-2(3차)_서후-평은(투찰)_정읍천(입찰내역)_1안_1" xfId="524" xr:uid="{00000000-0005-0000-0000-00000B020000}"/>
    <cellStyle name="_인원계획표 _거제U-2(3차)_서후-평은(투찰)_정읍천(입찰내역)_1안_1_변경내역서-1 (version 1)" xfId="525" xr:uid="{00000000-0005-0000-0000-00000C020000}"/>
    <cellStyle name="_인원계획표 _거제U-2(3차)_서후-평은(투찰)_정읍천(입찰내역)_1안_1_복사본 내역서-서창사거리(rev1-4)" xfId="526" xr:uid="{00000000-0005-0000-0000-00000D020000}"/>
    <cellStyle name="_인원계획표 _거제U-2(3차)_서후-평은(투찰)_정읍천(입찰내역)_1안_변경내역서-1 (version 1)" xfId="527" xr:uid="{00000000-0005-0000-0000-00000E020000}"/>
    <cellStyle name="_인원계획표 _거제U-2(3차)_서후-평은(투찰)_정읍천(입찰내역)_1안_복사본 내역서-서창사거리(rev1-4)" xfId="528" xr:uid="{00000000-0005-0000-0000-00000F020000}"/>
    <cellStyle name="_인원계획표 _거제U-2(3차)_서후-평은(투찰)_정읍천(입찰내역)_1안_정읍천(입찰내역)_1안" xfId="529" xr:uid="{00000000-0005-0000-0000-000010020000}"/>
    <cellStyle name="_인원계획표 _거제U-2(3차)_서후-평은(투찰)_정읍천(입찰내역)_1안_정읍천(입찰내역)_1안_변경내역서-1 (version 1)" xfId="530" xr:uid="{00000000-0005-0000-0000-000011020000}"/>
    <cellStyle name="_인원계획표 _거제U-2(3차)_서후-평은(투찰)_정읍천(입찰내역)_1안_정읍천(입찰내역)_1안_복사본 내역서-서창사거리(rev1-4)" xfId="531" xr:uid="{00000000-0005-0000-0000-000012020000}"/>
    <cellStyle name="_인원계획표 _거제U-2(3차)_서후-평은(투찰)_정읍천(입찰내역)_2안" xfId="532" xr:uid="{00000000-0005-0000-0000-000013020000}"/>
    <cellStyle name="_인원계획표 _거제U-2(3차)_서후-평은(투찰)_정읍천(입찰내역)_2안_변경내역서-1 (version 1)" xfId="533" xr:uid="{00000000-0005-0000-0000-000014020000}"/>
    <cellStyle name="_인원계획표 _거제U-2(3차)_서후-평은(투찰)_정읍천(입찰내역)_2안_복사본 내역서-서창사거리(rev1-4)" xfId="534" xr:uid="{00000000-0005-0000-0000-000015020000}"/>
    <cellStyle name="_인원계획표 _거제U-2(3차)_서후-평은(투찰)_정읍천(입찰내역)_2안_정읍천(입찰내역)_1안" xfId="535" xr:uid="{00000000-0005-0000-0000-000016020000}"/>
    <cellStyle name="_인원계획표 _거제U-2(3차)_서후-평은(투찰)_정읍천(입찰내역)_2안_정읍천(입찰내역)_1안_변경내역서-1 (version 1)" xfId="536" xr:uid="{00000000-0005-0000-0000-000017020000}"/>
    <cellStyle name="_인원계획표 _거제U-2(3차)_서후-평은(투찰)_정읍천(입찰내역)_2안_정읍천(입찰내역)_1안_복사본 내역서-서창사거리(rev1-4)" xfId="537" xr:uid="{00000000-0005-0000-0000-000018020000}"/>
    <cellStyle name="_인원계획표 _거제U-2(3차)_정읍천(입찰내역)_1안" xfId="538" xr:uid="{00000000-0005-0000-0000-000019020000}"/>
    <cellStyle name="_인원계획표 _거제U-2(3차)_정읍천(입찰내역)_1안_1" xfId="539" xr:uid="{00000000-0005-0000-0000-00001A020000}"/>
    <cellStyle name="_인원계획표 _거제U-2(3차)_정읍천(입찰내역)_1안_1_변경내역서-1 (version 1)" xfId="540" xr:uid="{00000000-0005-0000-0000-00001B020000}"/>
    <cellStyle name="_인원계획표 _거제U-2(3차)_정읍천(입찰내역)_1안_1_복사본 내역서-서창사거리(rev1-4)" xfId="541" xr:uid="{00000000-0005-0000-0000-00001C020000}"/>
    <cellStyle name="_인원계획표 _거제U-2(3차)_정읍천(입찰내역)_1안_변경내역서-1 (version 1)" xfId="542" xr:uid="{00000000-0005-0000-0000-00001D020000}"/>
    <cellStyle name="_인원계획표 _거제U-2(3차)_정읍천(입찰내역)_1안_복사본 내역서-서창사거리(rev1-4)" xfId="543" xr:uid="{00000000-0005-0000-0000-00001E020000}"/>
    <cellStyle name="_인원계획표 _거제U-2(3차)_정읍천(입찰내역)_1안_정읍천(입찰내역)_1안" xfId="544" xr:uid="{00000000-0005-0000-0000-00001F020000}"/>
    <cellStyle name="_인원계획표 _거제U-2(3차)_정읍천(입찰내역)_1안_정읍천(입찰내역)_1안_변경내역서-1 (version 1)" xfId="545" xr:uid="{00000000-0005-0000-0000-000020020000}"/>
    <cellStyle name="_인원계획표 _거제U-2(3차)_정읍천(입찰내역)_1안_정읍천(입찰내역)_1안_복사본 내역서-서창사거리(rev1-4)" xfId="546" xr:uid="{00000000-0005-0000-0000-000021020000}"/>
    <cellStyle name="_인원계획표 _거제U-2(3차)_정읍천(입찰내역)_2안" xfId="547" xr:uid="{00000000-0005-0000-0000-000022020000}"/>
    <cellStyle name="_인원계획표 _거제U-2(3차)_정읍천(입찰내역)_2안_변경내역서-1 (version 1)" xfId="548" xr:uid="{00000000-0005-0000-0000-000023020000}"/>
    <cellStyle name="_인원계획표 _거제U-2(3차)_정읍천(입찰내역)_2안_복사본 내역서-서창사거리(rev1-4)" xfId="549" xr:uid="{00000000-0005-0000-0000-000024020000}"/>
    <cellStyle name="_인원계획표 _거제U-2(3차)_정읍천(입찰내역)_2안_정읍천(입찰내역)_1안" xfId="550" xr:uid="{00000000-0005-0000-0000-000025020000}"/>
    <cellStyle name="_인원계획표 _거제U-2(3차)_정읍천(입찰내역)_2안_정읍천(입찰내역)_1안_변경내역서-1 (version 1)" xfId="551" xr:uid="{00000000-0005-0000-0000-000026020000}"/>
    <cellStyle name="_인원계획표 _거제U-2(3차)_정읍천(입찰내역)_2안_정읍천(입찰내역)_1안_복사본 내역서-서창사거리(rev1-4)" xfId="552" xr:uid="{00000000-0005-0000-0000-000027020000}"/>
    <cellStyle name="_인원계획표 _견적" xfId="553" xr:uid="{00000000-0005-0000-0000-000028020000}"/>
    <cellStyle name="_인원계획표 _견적_강원실행내역(1028)" xfId="554" xr:uid="{00000000-0005-0000-0000-000029020000}"/>
    <cellStyle name="_인원계획표 _견적_금촌월롱_견적" xfId="555" xr:uid="{00000000-0005-0000-0000-00002A020000}"/>
    <cellStyle name="_인원계획표 _견적_도급내역" xfId="556" xr:uid="{00000000-0005-0000-0000-00002B020000}"/>
    <cellStyle name="_인원계획표 _견적_복사본 강원견적보고" xfId="557" xr:uid="{00000000-0005-0000-0000-00002C020000}"/>
    <cellStyle name="_인원계획표 _견적_청계천_본실행(10.28)" xfId="558" xr:uid="{00000000-0005-0000-0000-00002D020000}"/>
    <cellStyle name="_인원계획표 _견적_풍덕천_견적" xfId="559" xr:uid="{00000000-0005-0000-0000-00002E020000}"/>
    <cellStyle name="_인원계획표 _금촌월롱_견적" xfId="560" xr:uid="{00000000-0005-0000-0000-00002F020000}"/>
    <cellStyle name="_인원계획표 _단지내교통표지판63개소(재수정 메일접수분)" xfId="561" xr:uid="{00000000-0005-0000-0000-000030020000}"/>
    <cellStyle name="_인원계획표 _단지내교통표지판63개소(재수정 메일접수분)_표지판 국도39호선(단가)" xfId="562" xr:uid="{00000000-0005-0000-0000-000031020000}"/>
    <cellStyle name="_인원계획표 _대산가실행(shi)" xfId="563" xr:uid="{00000000-0005-0000-0000-000032020000}"/>
    <cellStyle name="_인원계획표 _대산가실행(shi)_20020924 대산항 공내역서" xfId="564" xr:uid="{00000000-0005-0000-0000-000033020000}"/>
    <cellStyle name="_인원계획표 _대산가실행(shi)_20020924 대산항 공내역서_사본 - 20020924 대산항 공내역서" xfId="565" xr:uid="{00000000-0005-0000-0000-000034020000}"/>
    <cellStyle name="_인원계획표 _대산가실행(물산)" xfId="566" xr:uid="{00000000-0005-0000-0000-000035020000}"/>
    <cellStyle name="_인원계획표 _대산가실행(물산)_20020924 대산항 공내역서" xfId="567" xr:uid="{00000000-0005-0000-0000-000036020000}"/>
    <cellStyle name="_인원계획표 _대산가실행(물산)_20020924 대산항 공내역서_사본 - 20020924 대산항 공내역서" xfId="568" xr:uid="{00000000-0005-0000-0000-000037020000}"/>
    <cellStyle name="_인원계획표 _대안투찰내역(0221)" xfId="569" xr:uid="{00000000-0005-0000-0000-000038020000}"/>
    <cellStyle name="_인원계획표 _대안투찰내역(0221)_Sheet1" xfId="570" xr:uid="{00000000-0005-0000-0000-000039020000}"/>
    <cellStyle name="_인원계획표 _대안투찰내역(0221)_Sheet1_변경내역서-1 (version 1)" xfId="571" xr:uid="{00000000-0005-0000-0000-00003A020000}"/>
    <cellStyle name="_인원계획표 _대안투찰내역(0221)_Sheet1_복사본 내역서-서창사거리(rev1-4)" xfId="572" xr:uid="{00000000-0005-0000-0000-00003B020000}"/>
    <cellStyle name="_인원계획표 _대안투찰내역(0221)_Sheet1_정읍천(입찰내역)_1안" xfId="573" xr:uid="{00000000-0005-0000-0000-00003C020000}"/>
    <cellStyle name="_인원계획표 _대안투찰내역(0221)_Sheet1_정읍천(입찰내역)_1안_변경내역서-1 (version 1)" xfId="574" xr:uid="{00000000-0005-0000-0000-00003D020000}"/>
    <cellStyle name="_인원계획표 _대안투찰내역(0221)_Sheet1_정읍천(입찰내역)_1안_복사본 내역서-서창사거리(rev1-4)" xfId="575" xr:uid="{00000000-0005-0000-0000-00003E020000}"/>
    <cellStyle name="_인원계획표 _대안투찰내역(0221)_변경내역서-1 (version 1)" xfId="576" xr:uid="{00000000-0005-0000-0000-00003F020000}"/>
    <cellStyle name="_인원계획표 _대안투찰내역(0221)_복사본 내역서-서창사거리(rev1-4)" xfId="577" xr:uid="{00000000-0005-0000-0000-000040020000}"/>
    <cellStyle name="_인원계획표 _대안투찰내역(0221)_정읍천(입찰내역)_1안" xfId="578" xr:uid="{00000000-0005-0000-0000-000041020000}"/>
    <cellStyle name="_인원계획표 _대안투찰내역(0221)_정읍천(입찰내역)_1안_1" xfId="579" xr:uid="{00000000-0005-0000-0000-000042020000}"/>
    <cellStyle name="_인원계획표 _대안투찰내역(0221)_정읍천(입찰내역)_1안_1_변경내역서-1 (version 1)" xfId="580" xr:uid="{00000000-0005-0000-0000-000043020000}"/>
    <cellStyle name="_인원계획표 _대안투찰내역(0221)_정읍천(입찰내역)_1안_1_복사본 내역서-서창사거리(rev1-4)" xfId="581" xr:uid="{00000000-0005-0000-0000-000044020000}"/>
    <cellStyle name="_인원계획표 _대안투찰내역(0221)_정읍천(입찰내역)_1안_변경내역서-1 (version 1)" xfId="582" xr:uid="{00000000-0005-0000-0000-000045020000}"/>
    <cellStyle name="_인원계획표 _대안투찰내역(0221)_정읍천(입찰내역)_1안_복사본 내역서-서창사거리(rev1-4)" xfId="583" xr:uid="{00000000-0005-0000-0000-000046020000}"/>
    <cellStyle name="_인원계획표 _대안투찰내역(0221)_정읍천(입찰내역)_1안_정읍천(입찰내역)_1안" xfId="584" xr:uid="{00000000-0005-0000-0000-000047020000}"/>
    <cellStyle name="_인원계획표 _대안투찰내역(0221)_정읍천(입찰내역)_1안_정읍천(입찰내역)_1안_변경내역서-1 (version 1)" xfId="585" xr:uid="{00000000-0005-0000-0000-000048020000}"/>
    <cellStyle name="_인원계획표 _대안투찰내역(0221)_정읍천(입찰내역)_1안_정읍천(입찰내역)_1안_복사본 내역서-서창사거리(rev1-4)" xfId="586" xr:uid="{00000000-0005-0000-0000-000049020000}"/>
    <cellStyle name="_인원계획표 _대안투찰내역(0221)_정읍천(입찰내역)_2안" xfId="587" xr:uid="{00000000-0005-0000-0000-00004A020000}"/>
    <cellStyle name="_인원계획표 _대안투찰내역(0221)_정읍천(입찰내역)_2안_변경내역서-1 (version 1)" xfId="588" xr:uid="{00000000-0005-0000-0000-00004B020000}"/>
    <cellStyle name="_인원계획표 _대안투찰내역(0221)_정읍천(입찰내역)_2안_복사본 내역서-서창사거리(rev1-4)" xfId="589" xr:uid="{00000000-0005-0000-0000-00004C020000}"/>
    <cellStyle name="_인원계획표 _대안투찰내역(0221)_정읍천(입찰내역)_2안_정읍천(입찰내역)_1안" xfId="590" xr:uid="{00000000-0005-0000-0000-00004D020000}"/>
    <cellStyle name="_인원계획표 _대안투찰내역(0221)_정읍천(입찰내역)_2안_정읍천(입찰내역)_1안_변경내역서-1 (version 1)" xfId="591" xr:uid="{00000000-0005-0000-0000-00004E020000}"/>
    <cellStyle name="_인원계획표 _대안투찰내역(0221)_정읍천(입찰내역)_2안_정읍천(입찰내역)_1안_복사본 내역서-서창사거리(rev1-4)" xfId="592" xr:uid="{00000000-0005-0000-0000-00004F020000}"/>
    <cellStyle name="_인원계획표 _대안투찰내역(0223)" xfId="593" xr:uid="{00000000-0005-0000-0000-000050020000}"/>
    <cellStyle name="_인원계획표 _대안투찰내역(0223)_Sheet1" xfId="594" xr:uid="{00000000-0005-0000-0000-000051020000}"/>
    <cellStyle name="_인원계획표 _대안투찰내역(0223)_Sheet1_변경내역서-1 (version 1)" xfId="595" xr:uid="{00000000-0005-0000-0000-000052020000}"/>
    <cellStyle name="_인원계획표 _대안투찰내역(0223)_Sheet1_복사본 내역서-서창사거리(rev1-4)" xfId="596" xr:uid="{00000000-0005-0000-0000-000053020000}"/>
    <cellStyle name="_인원계획표 _대안투찰내역(0223)_Sheet1_정읍천(입찰내역)_1안" xfId="597" xr:uid="{00000000-0005-0000-0000-000054020000}"/>
    <cellStyle name="_인원계획표 _대안투찰내역(0223)_Sheet1_정읍천(입찰내역)_1안_변경내역서-1 (version 1)" xfId="598" xr:uid="{00000000-0005-0000-0000-000055020000}"/>
    <cellStyle name="_인원계획표 _대안투찰내역(0223)_Sheet1_정읍천(입찰내역)_1안_복사본 내역서-서창사거리(rev1-4)" xfId="599" xr:uid="{00000000-0005-0000-0000-000056020000}"/>
    <cellStyle name="_인원계획표 _대안투찰내역(0223)_변경내역서-1 (version 1)" xfId="600" xr:uid="{00000000-0005-0000-0000-000057020000}"/>
    <cellStyle name="_인원계획표 _대안투찰내역(0223)_복사본 내역서-서창사거리(rev1-4)" xfId="601" xr:uid="{00000000-0005-0000-0000-000058020000}"/>
    <cellStyle name="_인원계획표 _대안투찰내역(0223)_정읍천(입찰내역)_1안" xfId="602" xr:uid="{00000000-0005-0000-0000-000059020000}"/>
    <cellStyle name="_인원계획표 _대안투찰내역(0223)_정읍천(입찰내역)_1안_1" xfId="603" xr:uid="{00000000-0005-0000-0000-00005A020000}"/>
    <cellStyle name="_인원계획표 _대안투찰내역(0223)_정읍천(입찰내역)_1안_1_변경내역서-1 (version 1)" xfId="604" xr:uid="{00000000-0005-0000-0000-00005B020000}"/>
    <cellStyle name="_인원계획표 _대안투찰내역(0223)_정읍천(입찰내역)_1안_1_복사본 내역서-서창사거리(rev1-4)" xfId="605" xr:uid="{00000000-0005-0000-0000-00005C020000}"/>
    <cellStyle name="_인원계획표 _대안투찰내역(0223)_정읍천(입찰내역)_1안_변경내역서-1 (version 1)" xfId="606" xr:uid="{00000000-0005-0000-0000-00005D020000}"/>
    <cellStyle name="_인원계획표 _대안투찰내역(0223)_정읍천(입찰내역)_1안_복사본 내역서-서창사거리(rev1-4)" xfId="607" xr:uid="{00000000-0005-0000-0000-00005E020000}"/>
    <cellStyle name="_인원계획표 _대안투찰내역(0223)_정읍천(입찰내역)_1안_정읍천(입찰내역)_1안" xfId="608" xr:uid="{00000000-0005-0000-0000-00005F020000}"/>
    <cellStyle name="_인원계획표 _대안투찰내역(0223)_정읍천(입찰내역)_1안_정읍천(입찰내역)_1안_변경내역서-1 (version 1)" xfId="609" xr:uid="{00000000-0005-0000-0000-000060020000}"/>
    <cellStyle name="_인원계획표 _대안투찰내역(0223)_정읍천(입찰내역)_1안_정읍천(입찰내역)_1안_복사본 내역서-서창사거리(rev1-4)" xfId="610" xr:uid="{00000000-0005-0000-0000-000061020000}"/>
    <cellStyle name="_인원계획표 _대안투찰내역(0223)_정읍천(입찰내역)_2안" xfId="611" xr:uid="{00000000-0005-0000-0000-000062020000}"/>
    <cellStyle name="_인원계획표 _대안투찰내역(0223)_정읍천(입찰내역)_2안_변경내역서-1 (version 1)" xfId="612" xr:uid="{00000000-0005-0000-0000-000063020000}"/>
    <cellStyle name="_인원계획표 _대안투찰내역(0223)_정읍천(입찰내역)_2안_복사본 내역서-서창사거리(rev1-4)" xfId="613" xr:uid="{00000000-0005-0000-0000-000064020000}"/>
    <cellStyle name="_인원계획표 _대안투찰내역(0223)_정읍천(입찰내역)_2안_정읍천(입찰내역)_1안" xfId="614" xr:uid="{00000000-0005-0000-0000-000065020000}"/>
    <cellStyle name="_인원계획표 _대안투찰내역(0223)_정읍천(입찰내역)_2안_정읍천(입찰내역)_1안_변경내역서-1 (version 1)" xfId="615" xr:uid="{00000000-0005-0000-0000-000066020000}"/>
    <cellStyle name="_인원계획표 _대안투찰내역(0223)_정읍천(입찰내역)_2안_정읍천(입찰내역)_1안_복사본 내역서-서창사거리(rev1-4)" xfId="616" xr:uid="{00000000-0005-0000-0000-000067020000}"/>
    <cellStyle name="_인원계획표 _대안투찰내역(확정본0226)" xfId="617" xr:uid="{00000000-0005-0000-0000-000068020000}"/>
    <cellStyle name="_인원계획표 _대안투찰내역(확정본0226)_Sheet1" xfId="618" xr:uid="{00000000-0005-0000-0000-000069020000}"/>
    <cellStyle name="_인원계획표 _대안투찰내역(확정본0226)_Sheet1_변경내역서-1 (version 1)" xfId="619" xr:uid="{00000000-0005-0000-0000-00006A020000}"/>
    <cellStyle name="_인원계획표 _대안투찰내역(확정본0226)_Sheet1_복사본 내역서-서창사거리(rev1-4)" xfId="620" xr:uid="{00000000-0005-0000-0000-00006B020000}"/>
    <cellStyle name="_인원계획표 _대안투찰내역(확정본0226)_Sheet1_정읍천(입찰내역)_1안" xfId="621" xr:uid="{00000000-0005-0000-0000-00006C020000}"/>
    <cellStyle name="_인원계획표 _대안투찰내역(확정본0226)_Sheet1_정읍천(입찰내역)_1안_변경내역서-1 (version 1)" xfId="622" xr:uid="{00000000-0005-0000-0000-00006D020000}"/>
    <cellStyle name="_인원계획표 _대안투찰내역(확정본0226)_Sheet1_정읍천(입찰내역)_1안_복사본 내역서-서창사거리(rev1-4)" xfId="623" xr:uid="{00000000-0005-0000-0000-00006E020000}"/>
    <cellStyle name="_인원계획표 _대안투찰내역(확정본0226)_변경내역서-1 (version 1)" xfId="624" xr:uid="{00000000-0005-0000-0000-00006F020000}"/>
    <cellStyle name="_인원계획표 _대안투찰내역(확정본0226)_복사본 내역서-서창사거리(rev1-4)" xfId="625" xr:uid="{00000000-0005-0000-0000-000070020000}"/>
    <cellStyle name="_인원계획표 _대안투찰내역(확정본0226)_정읍천(입찰내역)_1안" xfId="626" xr:uid="{00000000-0005-0000-0000-000071020000}"/>
    <cellStyle name="_인원계획표 _대안투찰내역(확정본0226)_정읍천(입찰내역)_1안_1" xfId="627" xr:uid="{00000000-0005-0000-0000-000072020000}"/>
    <cellStyle name="_인원계획표 _대안투찰내역(확정본0226)_정읍천(입찰내역)_1안_1_변경내역서-1 (version 1)" xfId="628" xr:uid="{00000000-0005-0000-0000-000073020000}"/>
    <cellStyle name="_인원계획표 _대안투찰내역(확정본0226)_정읍천(입찰내역)_1안_1_복사본 내역서-서창사거리(rev1-4)" xfId="629" xr:uid="{00000000-0005-0000-0000-000074020000}"/>
    <cellStyle name="_인원계획표 _대안투찰내역(확정본0226)_정읍천(입찰내역)_1안_변경내역서-1 (version 1)" xfId="630" xr:uid="{00000000-0005-0000-0000-000075020000}"/>
    <cellStyle name="_인원계획표 _대안투찰내역(확정본0226)_정읍천(입찰내역)_1안_복사본 내역서-서창사거리(rev1-4)" xfId="631" xr:uid="{00000000-0005-0000-0000-000076020000}"/>
    <cellStyle name="_인원계획표 _대안투찰내역(확정본0226)_정읍천(입찰내역)_1안_정읍천(입찰내역)_1안" xfId="632" xr:uid="{00000000-0005-0000-0000-000077020000}"/>
    <cellStyle name="_인원계획표 _대안투찰내역(확정본0226)_정읍천(입찰내역)_1안_정읍천(입찰내역)_1안_변경내역서-1 (version 1)" xfId="633" xr:uid="{00000000-0005-0000-0000-000078020000}"/>
    <cellStyle name="_인원계획표 _대안투찰내역(확정본0226)_정읍천(입찰내역)_1안_정읍천(입찰내역)_1안_복사본 내역서-서창사거리(rev1-4)" xfId="634" xr:uid="{00000000-0005-0000-0000-000079020000}"/>
    <cellStyle name="_인원계획표 _대안투찰내역(확정본0226)_정읍천(입찰내역)_2안" xfId="635" xr:uid="{00000000-0005-0000-0000-00007A020000}"/>
    <cellStyle name="_인원계획표 _대안투찰내역(확정본0226)_정읍천(입찰내역)_2안_변경내역서-1 (version 1)" xfId="636" xr:uid="{00000000-0005-0000-0000-00007B020000}"/>
    <cellStyle name="_인원계획표 _대안투찰내역(확정본0226)_정읍천(입찰내역)_2안_복사본 내역서-서창사거리(rev1-4)" xfId="637" xr:uid="{00000000-0005-0000-0000-00007C020000}"/>
    <cellStyle name="_인원계획표 _대안투찰내역(확정본0226)_정읍천(입찰내역)_2안_정읍천(입찰내역)_1안" xfId="638" xr:uid="{00000000-0005-0000-0000-00007D020000}"/>
    <cellStyle name="_인원계획표 _대안투찰내역(확정본0226)_정읍천(입찰내역)_2안_정읍천(입찰내역)_1안_변경내역서-1 (version 1)" xfId="639" xr:uid="{00000000-0005-0000-0000-00007E020000}"/>
    <cellStyle name="_인원계획표 _대안투찰내역(확정본0226)_정읍천(입찰내역)_2안_정읍천(입찰내역)_1안_복사본 내역서-서창사거리(rev1-4)" xfId="640" xr:uid="{00000000-0005-0000-0000-00007F020000}"/>
    <cellStyle name="_인원계획표 _도급내역" xfId="641" xr:uid="{00000000-0005-0000-0000-000080020000}"/>
    <cellStyle name="_인원계획표 _도급실행0211" xfId="642" xr:uid="{00000000-0005-0000-0000-000081020000}"/>
    <cellStyle name="_인원계획표 _도급실행0211_Sheet1" xfId="643" xr:uid="{00000000-0005-0000-0000-000082020000}"/>
    <cellStyle name="_인원계획표 _도급실행0211_Sheet1_변경내역서-1 (version 1)" xfId="644" xr:uid="{00000000-0005-0000-0000-000083020000}"/>
    <cellStyle name="_인원계획표 _도급실행0211_Sheet1_복사본 내역서-서창사거리(rev1-4)" xfId="645" xr:uid="{00000000-0005-0000-0000-000084020000}"/>
    <cellStyle name="_인원계획표 _도급실행0211_Sheet1_정읍천(입찰내역)_1안" xfId="646" xr:uid="{00000000-0005-0000-0000-000085020000}"/>
    <cellStyle name="_인원계획표 _도급실행0211_Sheet1_정읍천(입찰내역)_1안_변경내역서-1 (version 1)" xfId="647" xr:uid="{00000000-0005-0000-0000-000086020000}"/>
    <cellStyle name="_인원계획표 _도급실행0211_Sheet1_정읍천(입찰내역)_1안_복사본 내역서-서창사거리(rev1-4)" xfId="648" xr:uid="{00000000-0005-0000-0000-000087020000}"/>
    <cellStyle name="_인원계획표 _도급실행0211_변경내역서-1 (version 1)" xfId="649" xr:uid="{00000000-0005-0000-0000-000088020000}"/>
    <cellStyle name="_인원계획표 _도급실행0211_복사본 내역서-서창사거리(rev1-4)" xfId="650" xr:uid="{00000000-0005-0000-0000-000089020000}"/>
    <cellStyle name="_인원계획표 _도급실행0211_정읍천(입찰내역)_1안" xfId="651" xr:uid="{00000000-0005-0000-0000-00008A020000}"/>
    <cellStyle name="_인원계획표 _도급실행0211_정읍천(입찰내역)_1안_1" xfId="652" xr:uid="{00000000-0005-0000-0000-00008B020000}"/>
    <cellStyle name="_인원계획표 _도급실행0211_정읍천(입찰내역)_1안_1_변경내역서-1 (version 1)" xfId="653" xr:uid="{00000000-0005-0000-0000-00008C020000}"/>
    <cellStyle name="_인원계획표 _도급실행0211_정읍천(입찰내역)_1안_1_복사본 내역서-서창사거리(rev1-4)" xfId="654" xr:uid="{00000000-0005-0000-0000-00008D020000}"/>
    <cellStyle name="_인원계획표 _도급실행0211_정읍천(입찰내역)_1안_변경내역서-1 (version 1)" xfId="655" xr:uid="{00000000-0005-0000-0000-00008E020000}"/>
    <cellStyle name="_인원계획표 _도급실행0211_정읍천(입찰내역)_1안_복사본 내역서-서창사거리(rev1-4)" xfId="656" xr:uid="{00000000-0005-0000-0000-00008F020000}"/>
    <cellStyle name="_인원계획표 _도급실행0211_정읍천(입찰내역)_1안_정읍천(입찰내역)_1안" xfId="657" xr:uid="{00000000-0005-0000-0000-000090020000}"/>
    <cellStyle name="_인원계획표 _도급실행0211_정읍천(입찰내역)_1안_정읍천(입찰내역)_1안_변경내역서-1 (version 1)" xfId="658" xr:uid="{00000000-0005-0000-0000-000091020000}"/>
    <cellStyle name="_인원계획표 _도급실행0211_정읍천(입찰내역)_1안_정읍천(입찰내역)_1안_복사본 내역서-서창사거리(rev1-4)" xfId="659" xr:uid="{00000000-0005-0000-0000-000092020000}"/>
    <cellStyle name="_인원계획표 _도급실행0211_정읍천(입찰내역)_2안" xfId="660" xr:uid="{00000000-0005-0000-0000-000093020000}"/>
    <cellStyle name="_인원계획표 _도급실행0211_정읍천(입찰내역)_2안_변경내역서-1 (version 1)" xfId="661" xr:uid="{00000000-0005-0000-0000-000094020000}"/>
    <cellStyle name="_인원계획표 _도급실행0211_정읍천(입찰내역)_2안_복사본 내역서-서창사거리(rev1-4)" xfId="662" xr:uid="{00000000-0005-0000-0000-000095020000}"/>
    <cellStyle name="_인원계획표 _도급실행0211_정읍천(입찰내역)_2안_정읍천(입찰내역)_1안" xfId="663" xr:uid="{00000000-0005-0000-0000-000096020000}"/>
    <cellStyle name="_인원계획표 _도급실행0211_정읍천(입찰내역)_2안_정읍천(입찰내역)_1안_변경내역서-1 (version 1)" xfId="664" xr:uid="{00000000-0005-0000-0000-000097020000}"/>
    <cellStyle name="_인원계획표 _도급실행0211_정읍천(입찰내역)_2안_정읍천(입찰내역)_1안_복사본 내역서-서창사거리(rev1-4)" xfId="665" xr:uid="{00000000-0005-0000-0000-000098020000}"/>
    <cellStyle name="_인원계획표 _배전변경실행" xfId="666" xr:uid="{00000000-0005-0000-0000-000099020000}"/>
    <cellStyle name="_인원계획표 _변경내역서-1 (version 1)" xfId="667" xr:uid="{00000000-0005-0000-0000-00009A020000}"/>
    <cellStyle name="_인원계획표 _복사본 강원견적보고" xfId="668" xr:uid="{00000000-0005-0000-0000-00009B020000}"/>
    <cellStyle name="_인원계획표 _복사본 내역서-서창사거리(rev1-4)" xfId="669" xr:uid="{00000000-0005-0000-0000-00009C020000}"/>
    <cellStyle name="_인원계획표 _본실행_매립" xfId="670" xr:uid="{00000000-0005-0000-0000-00009D020000}"/>
    <cellStyle name="_인원계획표 _부사장님보고" xfId="671" xr:uid="{00000000-0005-0000-0000-00009E020000}"/>
    <cellStyle name="_인원계획표 _부사장님보고_2002경영전략회의" xfId="672" xr:uid="{00000000-0005-0000-0000-00009F020000}"/>
    <cellStyle name="_인원계획표 _부사장님보고_2002년도경영계획" xfId="673" xr:uid="{00000000-0005-0000-0000-0000A0020000}"/>
    <cellStyle name="_인원계획표 _부사장님보고_생산성2002" xfId="674" xr:uid="{00000000-0005-0000-0000-0000A1020000}"/>
    <cellStyle name="_인원계획표 _부사장님보고_현장공사현황" xfId="675" xr:uid="{00000000-0005-0000-0000-0000A2020000}"/>
    <cellStyle name="_인원계획표 _부사장님보고_현장공사현황(공동사)" xfId="676" xr:uid="{00000000-0005-0000-0000-0000A3020000}"/>
    <cellStyle name="_인원계획표 _부사장님보고_현장공사현황(대내)" xfId="677" xr:uid="{00000000-0005-0000-0000-0000A4020000}"/>
    <cellStyle name="_인원계획표 _부사장님보고_현장공사현황_2002년도경영계획" xfId="678" xr:uid="{00000000-0005-0000-0000-0000A5020000}"/>
    <cellStyle name="_인원계획표 _부사장님보고_현장조직표" xfId="679" xr:uid="{00000000-0005-0000-0000-0000A6020000}"/>
    <cellStyle name="_인원계획표 _부사장님보고_현장조직표_2002년도경영계획" xfId="680" xr:uid="{00000000-0005-0000-0000-0000A7020000}"/>
    <cellStyle name="_인원계획표 _부사장님보고_현장현황(공동사)" xfId="681" xr:uid="{00000000-0005-0000-0000-0000A8020000}"/>
    <cellStyle name="_인원계획표 _부사장님보고_현장현황(사장님)" xfId="682" xr:uid="{00000000-0005-0000-0000-0000A9020000}"/>
    <cellStyle name="_인원계획표 _산근" xfId="683" xr:uid="{00000000-0005-0000-0000-0000AA020000}"/>
    <cellStyle name="_인원계획표 _산근_금촌월롱_견적" xfId="684" xr:uid="{00000000-0005-0000-0000-0000AB020000}"/>
    <cellStyle name="_인원계획표 _산근_풍덕천_견적" xfId="685" xr:uid="{00000000-0005-0000-0000-0000AC020000}"/>
    <cellStyle name="_인원계획표 _삼안분견적" xfId="686" xr:uid="{00000000-0005-0000-0000-0000AD020000}"/>
    <cellStyle name="_인원계획표 _삼안분견적_강원실행내역(1028)" xfId="687" xr:uid="{00000000-0005-0000-0000-0000AE020000}"/>
    <cellStyle name="_인원계획표 _삼안분견적_도급내역" xfId="688" xr:uid="{00000000-0005-0000-0000-0000AF020000}"/>
    <cellStyle name="_인원계획표 _삼안분견적_복사본 강원견적보고" xfId="689" xr:uid="{00000000-0005-0000-0000-0000B0020000}"/>
    <cellStyle name="_인원계획표 _삼안분견적_청계천_본실행(10.28)" xfId="690" xr:uid="{00000000-0005-0000-0000-0000B1020000}"/>
    <cellStyle name="_인원계획표 _서후-평은(투찰)" xfId="691" xr:uid="{00000000-0005-0000-0000-0000B2020000}"/>
    <cellStyle name="_인원계획표 _서후-평은(투찰)_Sheet1" xfId="692" xr:uid="{00000000-0005-0000-0000-0000B3020000}"/>
    <cellStyle name="_인원계획표 _서후-평은(투찰)_Sheet1_변경내역서-1 (version 1)" xfId="693" xr:uid="{00000000-0005-0000-0000-0000B4020000}"/>
    <cellStyle name="_인원계획표 _서후-평은(투찰)_Sheet1_복사본 내역서-서창사거리(rev1-4)" xfId="694" xr:uid="{00000000-0005-0000-0000-0000B5020000}"/>
    <cellStyle name="_인원계획표 _서후-평은(투찰)_Sheet1_정읍천(입찰내역)_1안" xfId="695" xr:uid="{00000000-0005-0000-0000-0000B6020000}"/>
    <cellStyle name="_인원계획표 _서후-평은(투찰)_Sheet1_정읍천(입찰내역)_1안_변경내역서-1 (version 1)" xfId="696" xr:uid="{00000000-0005-0000-0000-0000B7020000}"/>
    <cellStyle name="_인원계획표 _서후-평은(투찰)_Sheet1_정읍천(입찰내역)_1안_복사본 내역서-서창사거리(rev1-4)" xfId="697" xr:uid="{00000000-0005-0000-0000-0000B8020000}"/>
    <cellStyle name="_인원계획표 _서후-평은(투찰)_변경내역서-1 (version 1)" xfId="698" xr:uid="{00000000-0005-0000-0000-0000B9020000}"/>
    <cellStyle name="_인원계획표 _서후-평은(투찰)_복사본 내역서-서창사거리(rev1-4)" xfId="699" xr:uid="{00000000-0005-0000-0000-0000BA020000}"/>
    <cellStyle name="_인원계획표 _서후-평은(투찰)_정읍천(입찰내역)_1안" xfId="700" xr:uid="{00000000-0005-0000-0000-0000BB020000}"/>
    <cellStyle name="_인원계획표 _서후-평은(투찰)_정읍천(입찰내역)_1안_1" xfId="701" xr:uid="{00000000-0005-0000-0000-0000BC020000}"/>
    <cellStyle name="_인원계획표 _서후-평은(투찰)_정읍천(입찰내역)_1안_1_변경내역서-1 (version 1)" xfId="702" xr:uid="{00000000-0005-0000-0000-0000BD020000}"/>
    <cellStyle name="_인원계획표 _서후-평은(투찰)_정읍천(입찰내역)_1안_1_복사본 내역서-서창사거리(rev1-4)" xfId="703" xr:uid="{00000000-0005-0000-0000-0000BE020000}"/>
    <cellStyle name="_인원계획표 _서후-평은(투찰)_정읍천(입찰내역)_1안_변경내역서-1 (version 1)" xfId="704" xr:uid="{00000000-0005-0000-0000-0000BF020000}"/>
    <cellStyle name="_인원계획표 _서후-평은(투찰)_정읍천(입찰내역)_1안_복사본 내역서-서창사거리(rev1-4)" xfId="705" xr:uid="{00000000-0005-0000-0000-0000C0020000}"/>
    <cellStyle name="_인원계획표 _서후-평은(투찰)_정읍천(입찰내역)_1안_정읍천(입찰내역)_1안" xfId="706" xr:uid="{00000000-0005-0000-0000-0000C1020000}"/>
    <cellStyle name="_인원계획표 _서후-평은(투찰)_정읍천(입찰내역)_1안_정읍천(입찰내역)_1안_변경내역서-1 (version 1)" xfId="707" xr:uid="{00000000-0005-0000-0000-0000C2020000}"/>
    <cellStyle name="_인원계획표 _서후-평은(투찰)_정읍천(입찰내역)_1안_정읍천(입찰내역)_1안_복사본 내역서-서창사거리(rev1-4)" xfId="708" xr:uid="{00000000-0005-0000-0000-0000C3020000}"/>
    <cellStyle name="_인원계획표 _서후-평은(투찰)_정읍천(입찰내역)_2안" xfId="709" xr:uid="{00000000-0005-0000-0000-0000C4020000}"/>
    <cellStyle name="_인원계획표 _서후-평은(투찰)_정읍천(입찰내역)_2안_변경내역서-1 (version 1)" xfId="710" xr:uid="{00000000-0005-0000-0000-0000C5020000}"/>
    <cellStyle name="_인원계획표 _서후-평은(투찰)_정읍천(입찰내역)_2안_복사본 내역서-서창사거리(rev1-4)" xfId="711" xr:uid="{00000000-0005-0000-0000-0000C6020000}"/>
    <cellStyle name="_인원계획표 _서후-평은(투찰)_정읍천(입찰내역)_2안_정읍천(입찰내역)_1안" xfId="712" xr:uid="{00000000-0005-0000-0000-0000C7020000}"/>
    <cellStyle name="_인원계획표 _서후-평은(투찰)_정읍천(입찰내역)_2안_정읍천(입찰내역)_1안_변경내역서-1 (version 1)" xfId="713" xr:uid="{00000000-0005-0000-0000-0000C8020000}"/>
    <cellStyle name="_인원계획표 _서후-평은(투찰)_정읍천(입찰내역)_2안_정읍천(입찰내역)_1안_복사본 내역서-서창사거리(rev1-4)" xfId="714" xr:uid="{00000000-0005-0000-0000-0000C9020000}"/>
    <cellStyle name="_인원계획표 _수정 - 청풍투찰" xfId="715" xr:uid="{00000000-0005-0000-0000-0000CA020000}"/>
    <cellStyle name="_인원계획표 _신령영천1_입찰" xfId="716" xr:uid="{00000000-0005-0000-0000-0000CB020000}"/>
    <cellStyle name="_인원계획표 _신령영천1_입찰_금촌월롱_견적" xfId="717" xr:uid="{00000000-0005-0000-0000-0000CC020000}"/>
    <cellStyle name="_인원계획표 _신령영천1_입찰_풍덕천_견적" xfId="718" xr:uid="{00000000-0005-0000-0000-0000CD020000}"/>
    <cellStyle name="_인원계획표 _실정보고(거적덮기04.2.9)" xfId="719" xr:uid="{00000000-0005-0000-0000-0000CE020000}"/>
    <cellStyle name="_인원계획표 _실정보고(거적덮기04.2.9)_단지내교통표지판63개소(재수정 메일접수분)" xfId="720" xr:uid="{00000000-0005-0000-0000-0000CF020000}"/>
    <cellStyle name="_인원계획표 _실정보고(거적덮기04.2.9)_단지내교통표지판63개소(재수정 메일접수분)_표지판 국도39호선(단가)" xfId="721" xr:uid="{00000000-0005-0000-0000-0000D0020000}"/>
    <cellStyle name="_인원계획표 _실정보고(거적덮기04.2.9)_법면보호공(04.2.17)(재협의공비산출)" xfId="722" xr:uid="{00000000-0005-0000-0000-0000D1020000}"/>
    <cellStyle name="_인원계획표 _실정보고(거적덮기04.2.9)_법면보호공(04.2.17)(재협의공비산출)_단지내교통표지판63개소(재수정 메일접수분)" xfId="723" xr:uid="{00000000-0005-0000-0000-0000D2020000}"/>
    <cellStyle name="_인원계획표 _실정보고(거적덮기04.2.9)_법면보호공(04.2.17)(재협의공비산출)_단지내교통표지판63개소(재수정 메일접수분)_표지판 국도39호선(단가)" xfId="724" xr:uid="{00000000-0005-0000-0000-0000D3020000}"/>
    <cellStyle name="_인원계획표 _실정보고(거적덮기04.2.9)_법면보호공(04.2.17)(재협의공비산출)_표지판 국도39호선(단가)" xfId="725" xr:uid="{00000000-0005-0000-0000-0000D4020000}"/>
    <cellStyle name="_인원계획표 _실정보고(거적덮기04.2.9)_표지판 국도39호선(단가)" xfId="726" xr:uid="{00000000-0005-0000-0000-0000D5020000}"/>
    <cellStyle name="_인원계획표 _실정보고(소화전,제수변)" xfId="727" xr:uid="{00000000-0005-0000-0000-0000D6020000}"/>
    <cellStyle name="_인원계획표 _실정보고(소화전,제수변)_단지내교통표지판63개소(재수정 메일접수분)" xfId="728" xr:uid="{00000000-0005-0000-0000-0000D7020000}"/>
    <cellStyle name="_인원계획표 _실정보고(소화전,제수변)_단지내교통표지판63개소(재수정 메일접수분)_표지판 국도39호선(단가)" xfId="729" xr:uid="{00000000-0005-0000-0000-0000D8020000}"/>
    <cellStyle name="_인원계획표 _실정보고(소화전,제수변)_표지판 국도39호선(단가)" xfId="730" xr:uid="{00000000-0005-0000-0000-0000D9020000}"/>
    <cellStyle name="_인원계획표 _실행예산(변경)" xfId="731" xr:uid="{00000000-0005-0000-0000-0000DA020000}"/>
    <cellStyle name="_인원계획표 _실행예산서(문산IC)" xfId="732" xr:uid="{00000000-0005-0000-0000-0000DB020000}"/>
    <cellStyle name="_인원계획표 _실행예산서(문산IC)_20020924 대산항 공내역서" xfId="733" xr:uid="{00000000-0005-0000-0000-0000DC020000}"/>
    <cellStyle name="_인원계획표 _실행예산서(문산IC)_20020924 대산항 공내역서_사본 - 20020924 대산항 공내역서" xfId="734" xr:uid="{00000000-0005-0000-0000-0000DD020000}"/>
    <cellStyle name="_인원계획표 _적격 " xfId="735" xr:uid="{00000000-0005-0000-0000-0000DE020000}"/>
    <cellStyle name="_인원계획표 _적격 _20020924 대산항 공내역서" xfId="736" xr:uid="{00000000-0005-0000-0000-0000DF020000}"/>
    <cellStyle name="_인원계획표 _적격 _20020924 대산항 공내역서_사본 - 20020924 대산항 공내역서" xfId="737" xr:uid="{00000000-0005-0000-0000-0000E0020000}"/>
    <cellStyle name="_인원계획표 _적격 _Sheet1" xfId="738" xr:uid="{00000000-0005-0000-0000-0000E1020000}"/>
    <cellStyle name="_인원계획표 _적격 _Sheet1_변경내역서-1 (version 1)" xfId="739" xr:uid="{00000000-0005-0000-0000-0000E2020000}"/>
    <cellStyle name="_인원계획표 _적격 _Sheet1_복사본 내역서-서창사거리(rev1-4)" xfId="740" xr:uid="{00000000-0005-0000-0000-0000E3020000}"/>
    <cellStyle name="_인원계획표 _적격 _Sheet1_정읍천(입찰내역)_1안" xfId="741" xr:uid="{00000000-0005-0000-0000-0000E4020000}"/>
    <cellStyle name="_인원계획표 _적격 _Sheet1_정읍천(입찰내역)_1안_변경내역서-1 (version 1)" xfId="742" xr:uid="{00000000-0005-0000-0000-0000E5020000}"/>
    <cellStyle name="_인원계획표 _적격 _Sheet1_정읍천(입찰내역)_1안_복사본 내역서-서창사거리(rev1-4)" xfId="743" xr:uid="{00000000-0005-0000-0000-0000E6020000}"/>
    <cellStyle name="_인원계획표 _적격 _대산가실행(shi)" xfId="744" xr:uid="{00000000-0005-0000-0000-0000E7020000}"/>
    <cellStyle name="_인원계획표 _적격 _대산가실행(shi)_20020924 대산항 공내역서" xfId="745" xr:uid="{00000000-0005-0000-0000-0000E8020000}"/>
    <cellStyle name="_인원계획표 _적격 _대산가실행(shi)_20020924 대산항 공내역서_사본 - 20020924 대산항 공내역서" xfId="746" xr:uid="{00000000-0005-0000-0000-0000E9020000}"/>
    <cellStyle name="_인원계획표 _적격 _대산가실행(물산)" xfId="747" xr:uid="{00000000-0005-0000-0000-0000EA020000}"/>
    <cellStyle name="_인원계획표 _적격 _대산가실행(물산)_20020924 대산항 공내역서" xfId="748" xr:uid="{00000000-0005-0000-0000-0000EB020000}"/>
    <cellStyle name="_인원계획표 _적격 _대산가실행(물산)_20020924 대산항 공내역서_사본 - 20020924 대산항 공내역서" xfId="749" xr:uid="{00000000-0005-0000-0000-0000EC020000}"/>
    <cellStyle name="_인원계획표 _적격 _변경내역서-1 (version 1)" xfId="750" xr:uid="{00000000-0005-0000-0000-0000ED020000}"/>
    <cellStyle name="_인원계획표 _적격 _복사본 내역서-서창사거리(rev1-4)" xfId="751" xr:uid="{00000000-0005-0000-0000-0000EE020000}"/>
    <cellStyle name="_인원계획표 _적격 _실행예산서(문산IC)" xfId="752" xr:uid="{00000000-0005-0000-0000-0000EF020000}"/>
    <cellStyle name="_인원계획표 _적격 _실행예산서(문산IC)_20020924 대산항 공내역서" xfId="753" xr:uid="{00000000-0005-0000-0000-0000F0020000}"/>
    <cellStyle name="_인원계획표 _적격 _실행예산서(문산IC)_20020924 대산항 공내역서_사본 - 20020924 대산항 공내역서" xfId="754" xr:uid="{00000000-0005-0000-0000-0000F1020000}"/>
    <cellStyle name="_인원계획표 _적격 _전대-마성" xfId="755" xr:uid="{00000000-0005-0000-0000-0000F2020000}"/>
    <cellStyle name="_인원계획표 _적격 _전대-마성_20020924 대산항 공내역서" xfId="756" xr:uid="{00000000-0005-0000-0000-0000F3020000}"/>
    <cellStyle name="_인원계획표 _적격 _전대-마성_20020924 대산항 공내역서_사본 - 20020924 대산항 공내역서" xfId="757" xr:uid="{00000000-0005-0000-0000-0000F4020000}"/>
    <cellStyle name="_인원계획표 _적격 _정읍천(입찰내역)_1안" xfId="758" xr:uid="{00000000-0005-0000-0000-0000F5020000}"/>
    <cellStyle name="_인원계획표 _적격 _정읍천(입찰내역)_1안_1" xfId="759" xr:uid="{00000000-0005-0000-0000-0000F6020000}"/>
    <cellStyle name="_인원계획표 _적격 _정읍천(입찰내역)_1안_1_변경내역서-1 (version 1)" xfId="760" xr:uid="{00000000-0005-0000-0000-0000F7020000}"/>
    <cellStyle name="_인원계획표 _적격 _정읍천(입찰내역)_1안_1_복사본 내역서-서창사거리(rev1-4)" xfId="761" xr:uid="{00000000-0005-0000-0000-0000F8020000}"/>
    <cellStyle name="_인원계획표 _적격 _정읍천(입찰내역)_1안_변경내역서-1 (version 1)" xfId="762" xr:uid="{00000000-0005-0000-0000-0000F9020000}"/>
    <cellStyle name="_인원계획표 _적격 _정읍천(입찰내역)_1안_복사본 내역서-서창사거리(rev1-4)" xfId="763" xr:uid="{00000000-0005-0000-0000-0000FA020000}"/>
    <cellStyle name="_인원계획표 _적격 _정읍천(입찰내역)_1안_정읍천(입찰내역)_1안" xfId="764" xr:uid="{00000000-0005-0000-0000-0000FB020000}"/>
    <cellStyle name="_인원계획표 _적격 _정읍천(입찰내역)_1안_정읍천(입찰내역)_1안_변경내역서-1 (version 1)" xfId="765" xr:uid="{00000000-0005-0000-0000-0000FC020000}"/>
    <cellStyle name="_인원계획표 _적격 _정읍천(입찰내역)_1안_정읍천(입찰내역)_1안_복사본 내역서-서창사거리(rev1-4)" xfId="766" xr:uid="{00000000-0005-0000-0000-0000FD020000}"/>
    <cellStyle name="_인원계획표 _적격 _정읍천(입찰내역)_2안" xfId="767" xr:uid="{00000000-0005-0000-0000-0000FE020000}"/>
    <cellStyle name="_인원계획표 _적격 _정읍천(입찰내역)_2안_변경내역서-1 (version 1)" xfId="768" xr:uid="{00000000-0005-0000-0000-0000FF020000}"/>
    <cellStyle name="_인원계획표 _적격 _정읍천(입찰내역)_2안_복사본 내역서-서창사거리(rev1-4)" xfId="769" xr:uid="{00000000-0005-0000-0000-000000030000}"/>
    <cellStyle name="_인원계획표 _적격 _정읍천(입찰내역)_2안_정읍천(입찰내역)_1안" xfId="770" xr:uid="{00000000-0005-0000-0000-000001030000}"/>
    <cellStyle name="_인원계획표 _적격 _정읍천(입찰내역)_2안_정읍천(입찰내역)_1안_변경내역서-1 (version 1)" xfId="771" xr:uid="{00000000-0005-0000-0000-000002030000}"/>
    <cellStyle name="_인원계획표 _적격 _정읍천(입찰내역)_2안_정읍천(입찰내역)_1안_복사본 내역서-서창사거리(rev1-4)" xfId="772" xr:uid="{00000000-0005-0000-0000-000003030000}"/>
    <cellStyle name="_인원계획표 _적격 _흥산-구룡" xfId="773" xr:uid="{00000000-0005-0000-0000-000004030000}"/>
    <cellStyle name="_인원계획표 _적격 _흥산-구룡_20020924 대산항 공내역서" xfId="774" xr:uid="{00000000-0005-0000-0000-000005030000}"/>
    <cellStyle name="_인원계획표 _적격 _흥산-구룡_20020924 대산항 공내역서_사본 - 20020924 대산항 공내역서" xfId="775" xr:uid="{00000000-0005-0000-0000-000006030000}"/>
    <cellStyle name="_인원계획표 _전대-마성" xfId="776" xr:uid="{00000000-0005-0000-0000-000007030000}"/>
    <cellStyle name="_인원계획표 _전대-마성_20020924 대산항 공내역서" xfId="777" xr:uid="{00000000-0005-0000-0000-000008030000}"/>
    <cellStyle name="_인원계획표 _전대-마성_20020924 대산항 공내역서_사본 - 20020924 대산항 공내역서" xfId="778" xr:uid="{00000000-0005-0000-0000-000009030000}"/>
    <cellStyle name="_인원계획표 _정읍천(입찰내역)_1안" xfId="779" xr:uid="{00000000-0005-0000-0000-00000A030000}"/>
    <cellStyle name="_인원계획표 _정읍천(입찰내역)_1안_1" xfId="780" xr:uid="{00000000-0005-0000-0000-00000B030000}"/>
    <cellStyle name="_인원계획표 _정읍천(입찰내역)_1안_1_변경내역서-1 (version 1)" xfId="781" xr:uid="{00000000-0005-0000-0000-00000C030000}"/>
    <cellStyle name="_인원계획표 _정읍천(입찰내역)_1안_1_복사본 내역서-서창사거리(rev1-4)" xfId="782" xr:uid="{00000000-0005-0000-0000-00000D030000}"/>
    <cellStyle name="_인원계획표 _정읍천(입찰내역)_1안_변경내역서-1 (version 1)" xfId="783" xr:uid="{00000000-0005-0000-0000-00000E030000}"/>
    <cellStyle name="_인원계획표 _정읍천(입찰내역)_1안_복사본 내역서-서창사거리(rev1-4)" xfId="784" xr:uid="{00000000-0005-0000-0000-00000F030000}"/>
    <cellStyle name="_인원계획표 _정읍천(입찰내역)_1안_정읍천(입찰내역)_1안" xfId="785" xr:uid="{00000000-0005-0000-0000-000010030000}"/>
    <cellStyle name="_인원계획표 _정읍천(입찰내역)_1안_정읍천(입찰내역)_1안_변경내역서-1 (version 1)" xfId="786" xr:uid="{00000000-0005-0000-0000-000011030000}"/>
    <cellStyle name="_인원계획표 _정읍천(입찰내역)_1안_정읍천(입찰내역)_1안_복사본 내역서-서창사거리(rev1-4)" xfId="787" xr:uid="{00000000-0005-0000-0000-000012030000}"/>
    <cellStyle name="_인원계획표 _정읍천(입찰내역)_2안" xfId="788" xr:uid="{00000000-0005-0000-0000-000013030000}"/>
    <cellStyle name="_인원계획표 _정읍천(입찰내역)_2안_변경내역서-1 (version 1)" xfId="789" xr:uid="{00000000-0005-0000-0000-000014030000}"/>
    <cellStyle name="_인원계획표 _정읍천(입찰내역)_2안_복사본 내역서-서창사거리(rev1-4)" xfId="790" xr:uid="{00000000-0005-0000-0000-000015030000}"/>
    <cellStyle name="_인원계획표 _정읍천(입찰내역)_2안_정읍천(입찰내역)_1안" xfId="791" xr:uid="{00000000-0005-0000-0000-000016030000}"/>
    <cellStyle name="_인원계획표 _정읍천(입찰내역)_2안_정읍천(입찰내역)_1안_변경내역서-1 (version 1)" xfId="792" xr:uid="{00000000-0005-0000-0000-000017030000}"/>
    <cellStyle name="_인원계획표 _정읍천(입찰내역)_2안_정읍천(입찰내역)_1안_복사본 내역서-서창사거리(rev1-4)" xfId="793" xr:uid="{00000000-0005-0000-0000-000018030000}"/>
    <cellStyle name="_인원계획표 _진월 공내역서" xfId="794" xr:uid="{00000000-0005-0000-0000-000019030000}"/>
    <cellStyle name="_인원계획표 _진월 공내역서_Sheet1" xfId="795" xr:uid="{00000000-0005-0000-0000-00001A030000}"/>
    <cellStyle name="_인원계획표 _진월 공내역서_Sheet1_변경내역서-1 (version 1)" xfId="796" xr:uid="{00000000-0005-0000-0000-00001B030000}"/>
    <cellStyle name="_인원계획표 _진월 공내역서_Sheet1_복사본 내역서-서창사거리(rev1-4)" xfId="797" xr:uid="{00000000-0005-0000-0000-00001C030000}"/>
    <cellStyle name="_인원계획표 _진월 공내역서_Sheet1_정읍천(입찰내역)_1안" xfId="798" xr:uid="{00000000-0005-0000-0000-00001D030000}"/>
    <cellStyle name="_인원계획표 _진월 공내역서_Sheet1_정읍천(입찰내역)_1안_변경내역서-1 (version 1)" xfId="799" xr:uid="{00000000-0005-0000-0000-00001E030000}"/>
    <cellStyle name="_인원계획표 _진월 공내역서_Sheet1_정읍천(입찰내역)_1안_복사본 내역서-서창사거리(rev1-4)" xfId="800" xr:uid="{00000000-0005-0000-0000-00001F030000}"/>
    <cellStyle name="_인원계획표 _진월 공내역서_변경내역서-1 (version 1)" xfId="801" xr:uid="{00000000-0005-0000-0000-000020030000}"/>
    <cellStyle name="_인원계획표 _진월 공내역서_복사본 내역서-서창사거리(rev1-4)" xfId="802" xr:uid="{00000000-0005-0000-0000-000021030000}"/>
    <cellStyle name="_인원계획표 _진월 공내역서_서후-평은(투찰)" xfId="803" xr:uid="{00000000-0005-0000-0000-000022030000}"/>
    <cellStyle name="_인원계획표 _진월 공내역서_서후-평은(투찰)_Sheet1" xfId="804" xr:uid="{00000000-0005-0000-0000-000023030000}"/>
    <cellStyle name="_인원계획표 _진월 공내역서_서후-평은(투찰)_Sheet1_변경내역서-1 (version 1)" xfId="805" xr:uid="{00000000-0005-0000-0000-000024030000}"/>
    <cellStyle name="_인원계획표 _진월 공내역서_서후-평은(투찰)_Sheet1_복사본 내역서-서창사거리(rev1-4)" xfId="806" xr:uid="{00000000-0005-0000-0000-000025030000}"/>
    <cellStyle name="_인원계획표 _진월 공내역서_서후-평은(투찰)_Sheet1_정읍천(입찰내역)_1안" xfId="807" xr:uid="{00000000-0005-0000-0000-000026030000}"/>
    <cellStyle name="_인원계획표 _진월 공내역서_서후-평은(투찰)_Sheet1_정읍천(입찰내역)_1안_변경내역서-1 (version 1)" xfId="808" xr:uid="{00000000-0005-0000-0000-000027030000}"/>
    <cellStyle name="_인원계획표 _진월 공내역서_서후-평은(투찰)_Sheet1_정읍천(입찰내역)_1안_복사본 내역서-서창사거리(rev1-4)" xfId="809" xr:uid="{00000000-0005-0000-0000-000028030000}"/>
    <cellStyle name="_인원계획표 _진월 공내역서_서후-평은(투찰)_변경내역서-1 (version 1)" xfId="810" xr:uid="{00000000-0005-0000-0000-000029030000}"/>
    <cellStyle name="_인원계획표 _진월 공내역서_서후-평은(투찰)_복사본 내역서-서창사거리(rev1-4)" xfId="811" xr:uid="{00000000-0005-0000-0000-00002A030000}"/>
    <cellStyle name="_인원계획표 _진월 공내역서_서후-평은(투찰)_정읍천(입찰내역)_1안" xfId="812" xr:uid="{00000000-0005-0000-0000-00002B030000}"/>
    <cellStyle name="_인원계획표 _진월 공내역서_서후-평은(투찰)_정읍천(입찰내역)_1안_1" xfId="813" xr:uid="{00000000-0005-0000-0000-00002C030000}"/>
    <cellStyle name="_인원계획표 _진월 공내역서_서후-평은(투찰)_정읍천(입찰내역)_1안_1_변경내역서-1 (version 1)" xfId="814" xr:uid="{00000000-0005-0000-0000-00002D030000}"/>
    <cellStyle name="_인원계획표 _진월 공내역서_서후-평은(투찰)_정읍천(입찰내역)_1안_1_복사본 내역서-서창사거리(rev1-4)" xfId="815" xr:uid="{00000000-0005-0000-0000-00002E030000}"/>
    <cellStyle name="_인원계획표 _진월 공내역서_서후-평은(투찰)_정읍천(입찰내역)_1안_변경내역서-1 (version 1)" xfId="816" xr:uid="{00000000-0005-0000-0000-00002F030000}"/>
    <cellStyle name="_인원계획표 _진월 공내역서_서후-평은(투찰)_정읍천(입찰내역)_1안_복사본 내역서-서창사거리(rev1-4)" xfId="817" xr:uid="{00000000-0005-0000-0000-000030030000}"/>
    <cellStyle name="_인원계획표 _진월 공내역서_서후-평은(투찰)_정읍천(입찰내역)_1안_정읍천(입찰내역)_1안" xfId="818" xr:uid="{00000000-0005-0000-0000-000031030000}"/>
    <cellStyle name="_인원계획표 _진월 공내역서_서후-평은(투찰)_정읍천(입찰내역)_1안_정읍천(입찰내역)_1안_변경내역서-1 (version 1)" xfId="819" xr:uid="{00000000-0005-0000-0000-000032030000}"/>
    <cellStyle name="_인원계획표 _진월 공내역서_서후-평은(투찰)_정읍천(입찰내역)_1안_정읍천(입찰내역)_1안_복사본 내역서-서창사거리(rev1-4)" xfId="820" xr:uid="{00000000-0005-0000-0000-000033030000}"/>
    <cellStyle name="_인원계획표 _진월 공내역서_서후-평은(투찰)_정읍천(입찰내역)_2안" xfId="821" xr:uid="{00000000-0005-0000-0000-000034030000}"/>
    <cellStyle name="_인원계획표 _진월 공내역서_서후-평은(투찰)_정읍천(입찰내역)_2안_변경내역서-1 (version 1)" xfId="822" xr:uid="{00000000-0005-0000-0000-000035030000}"/>
    <cellStyle name="_인원계획표 _진월 공내역서_서후-평은(투찰)_정읍천(입찰내역)_2안_복사본 내역서-서창사거리(rev1-4)" xfId="823" xr:uid="{00000000-0005-0000-0000-000036030000}"/>
    <cellStyle name="_인원계획표 _진월 공내역서_서후-평은(투찰)_정읍천(입찰내역)_2안_정읍천(입찰내역)_1안" xfId="824" xr:uid="{00000000-0005-0000-0000-000037030000}"/>
    <cellStyle name="_인원계획표 _진월 공내역서_서후-평은(투찰)_정읍천(입찰내역)_2안_정읍천(입찰내역)_1안_변경내역서-1 (version 1)" xfId="825" xr:uid="{00000000-0005-0000-0000-000038030000}"/>
    <cellStyle name="_인원계획표 _진월 공내역서_서후-평은(투찰)_정읍천(입찰내역)_2안_정읍천(입찰내역)_1안_복사본 내역서-서창사거리(rev1-4)" xfId="826" xr:uid="{00000000-0005-0000-0000-000039030000}"/>
    <cellStyle name="_인원계획표 _진월 공내역서_정읍천(입찰내역)_1안" xfId="827" xr:uid="{00000000-0005-0000-0000-00003A030000}"/>
    <cellStyle name="_인원계획표 _진월 공내역서_정읍천(입찰내역)_1안_1" xfId="828" xr:uid="{00000000-0005-0000-0000-00003B030000}"/>
    <cellStyle name="_인원계획표 _진월 공내역서_정읍천(입찰내역)_1안_1_변경내역서-1 (version 1)" xfId="829" xr:uid="{00000000-0005-0000-0000-00003C030000}"/>
    <cellStyle name="_인원계획표 _진월 공내역서_정읍천(입찰내역)_1안_1_복사본 내역서-서창사거리(rev1-4)" xfId="830" xr:uid="{00000000-0005-0000-0000-00003D030000}"/>
    <cellStyle name="_인원계획표 _진월 공내역서_정읍천(입찰내역)_1안_변경내역서-1 (version 1)" xfId="831" xr:uid="{00000000-0005-0000-0000-00003E030000}"/>
    <cellStyle name="_인원계획표 _진월 공내역서_정읍천(입찰내역)_1안_복사본 내역서-서창사거리(rev1-4)" xfId="832" xr:uid="{00000000-0005-0000-0000-00003F030000}"/>
    <cellStyle name="_인원계획표 _진월 공내역서_정읍천(입찰내역)_1안_정읍천(입찰내역)_1안" xfId="833" xr:uid="{00000000-0005-0000-0000-000040030000}"/>
    <cellStyle name="_인원계획표 _진월 공내역서_정읍천(입찰내역)_1안_정읍천(입찰내역)_1안_변경내역서-1 (version 1)" xfId="834" xr:uid="{00000000-0005-0000-0000-000041030000}"/>
    <cellStyle name="_인원계획표 _진월 공내역서_정읍천(입찰내역)_1안_정읍천(입찰내역)_1안_복사본 내역서-서창사거리(rev1-4)" xfId="835" xr:uid="{00000000-0005-0000-0000-000042030000}"/>
    <cellStyle name="_인원계획표 _진월 공내역서_정읍천(입찰내역)_2안" xfId="836" xr:uid="{00000000-0005-0000-0000-000043030000}"/>
    <cellStyle name="_인원계획표 _진월 공내역서_정읍천(입찰내역)_2안_변경내역서-1 (version 1)" xfId="837" xr:uid="{00000000-0005-0000-0000-000044030000}"/>
    <cellStyle name="_인원계획표 _진월 공내역서_정읍천(입찰내역)_2안_복사본 내역서-서창사거리(rev1-4)" xfId="838" xr:uid="{00000000-0005-0000-0000-000045030000}"/>
    <cellStyle name="_인원계획표 _진월 공내역서_정읍천(입찰내역)_2안_정읍천(입찰내역)_1안" xfId="839" xr:uid="{00000000-0005-0000-0000-000046030000}"/>
    <cellStyle name="_인원계획표 _진월 공내역서_정읍천(입찰내역)_2안_정읍천(입찰내역)_1안_변경내역서-1 (version 1)" xfId="840" xr:uid="{00000000-0005-0000-0000-000047030000}"/>
    <cellStyle name="_인원계획표 _진월 공내역서_정읍천(입찰내역)_2안_정읍천(입찰내역)_1안_복사본 내역서-서창사거리(rev1-4)" xfId="841" xr:uid="{00000000-0005-0000-0000-000048030000}"/>
    <cellStyle name="_인원계획표 _청계천_본실행(10.28)" xfId="842" xr:uid="{00000000-0005-0000-0000-000049030000}"/>
    <cellStyle name="_인원계획표 _청풍대교견적내역서(도아기업)" xfId="843" xr:uid="{00000000-0005-0000-0000-00004A030000}"/>
    <cellStyle name="_인원계획표 _청풍투찰" xfId="844" xr:uid="{00000000-0005-0000-0000-00004B030000}"/>
    <cellStyle name="_인원계획표 _토목(예산서)" xfId="845" xr:uid="{00000000-0005-0000-0000-00004C030000}"/>
    <cellStyle name="_인원계획표 _투찰(안덕대정)" xfId="846" xr:uid="{00000000-0005-0000-0000-00004D030000}"/>
    <cellStyle name="_인원계획표 _투찰(안덕대정)_1차집계(변경)" xfId="847" xr:uid="{00000000-0005-0000-0000-00004E030000}"/>
    <cellStyle name="_인원계획표 _투찰(안덕대정)_강원실행내역(1028)" xfId="848" xr:uid="{00000000-0005-0000-0000-00004F030000}"/>
    <cellStyle name="_인원계획표 _투찰(안덕대정)_견적" xfId="849" xr:uid="{00000000-0005-0000-0000-000050030000}"/>
    <cellStyle name="_인원계획표 _투찰(안덕대정)_견적_강원실행내역(1028)" xfId="850" xr:uid="{00000000-0005-0000-0000-000051030000}"/>
    <cellStyle name="_인원계획표 _투찰(안덕대정)_견적_금촌월롱_견적" xfId="851" xr:uid="{00000000-0005-0000-0000-000052030000}"/>
    <cellStyle name="_인원계획표 _투찰(안덕대정)_견적_도급내역" xfId="852" xr:uid="{00000000-0005-0000-0000-000053030000}"/>
    <cellStyle name="_인원계획표 _투찰(안덕대정)_견적_복사본 강원견적보고" xfId="853" xr:uid="{00000000-0005-0000-0000-000054030000}"/>
    <cellStyle name="_인원계획표 _투찰(안덕대정)_견적_청계천_본실행(10.28)" xfId="854" xr:uid="{00000000-0005-0000-0000-000055030000}"/>
    <cellStyle name="_인원계획표 _투찰(안덕대정)_견적_풍덕천_견적" xfId="855" xr:uid="{00000000-0005-0000-0000-000056030000}"/>
    <cellStyle name="_인원계획표 _투찰(안덕대정)_금촌월롱_견적" xfId="856" xr:uid="{00000000-0005-0000-0000-000057030000}"/>
    <cellStyle name="_인원계획표 _투찰(안덕대정)_단지내교통표지판63개소(재수정 메일접수분)" xfId="857" xr:uid="{00000000-0005-0000-0000-000058030000}"/>
    <cellStyle name="_인원계획표 _투찰(안덕대정)_단지내교통표지판63개소(재수정 메일접수분)_표지판 국도39호선(단가)" xfId="858" xr:uid="{00000000-0005-0000-0000-000059030000}"/>
    <cellStyle name="_인원계획표 _투찰(안덕대정)_도급내역" xfId="859" xr:uid="{00000000-0005-0000-0000-00005A030000}"/>
    <cellStyle name="_인원계획표 _투찰(안덕대정)_배전변경실행" xfId="860" xr:uid="{00000000-0005-0000-0000-00005B030000}"/>
    <cellStyle name="_인원계획표 _투찰(안덕대정)_복사본 강원견적보고" xfId="861" xr:uid="{00000000-0005-0000-0000-00005C030000}"/>
    <cellStyle name="_인원계획표 _투찰(안덕대정)_본실행_매립" xfId="862" xr:uid="{00000000-0005-0000-0000-00005D030000}"/>
    <cellStyle name="_인원계획표 _투찰(안덕대정)_산근" xfId="863" xr:uid="{00000000-0005-0000-0000-00005E030000}"/>
    <cellStyle name="_인원계획표 _투찰(안덕대정)_산근_금촌월롱_견적" xfId="864" xr:uid="{00000000-0005-0000-0000-00005F030000}"/>
    <cellStyle name="_인원계획표 _투찰(안덕대정)_산근_풍덕천_견적" xfId="865" xr:uid="{00000000-0005-0000-0000-000060030000}"/>
    <cellStyle name="_인원계획표 _투찰(안덕대정)_수정 - 청풍투찰" xfId="866" xr:uid="{00000000-0005-0000-0000-000061030000}"/>
    <cellStyle name="_인원계획표 _투찰(안덕대정)_실정보고(거적덮기04.2.9)" xfId="867" xr:uid="{00000000-0005-0000-0000-000062030000}"/>
    <cellStyle name="_인원계획표 _투찰(안덕대정)_실정보고(거적덮기04.2.9)_단지내교통표지판63개소(재수정 메일접수분)" xfId="868" xr:uid="{00000000-0005-0000-0000-000063030000}"/>
    <cellStyle name="_인원계획표 _투찰(안덕대정)_실정보고(거적덮기04.2.9)_단지내교통표지판63개소(재수정 메일접수분)_표지판 국도39호선(단가)" xfId="869" xr:uid="{00000000-0005-0000-0000-000064030000}"/>
    <cellStyle name="_인원계획표 _투찰(안덕대정)_실정보고(거적덮기04.2.9)_법면보호공(04.2.17)(재협의공비산출)" xfId="870" xr:uid="{00000000-0005-0000-0000-000065030000}"/>
    <cellStyle name="_인원계획표 _투찰(안덕대정)_실정보고(거적덮기04.2.9)_법면보호공(04.2.17)(재협의공비산출)_단지내교통표지판63개소(재수정 메일접수분)" xfId="871" xr:uid="{00000000-0005-0000-0000-000066030000}"/>
    <cellStyle name="_인원계획표 _투찰(안덕대정)_실정보고(거적덮기04.2.9)_법면보호공(04.2.17)(재협의공비산출)_단지내교통표지판63개소(재수정 메일접수분)_표지판 국도39호선(단가)" xfId="872" xr:uid="{00000000-0005-0000-0000-000067030000}"/>
    <cellStyle name="_인원계획표 _투찰(안덕대정)_실정보고(거적덮기04.2.9)_법면보호공(04.2.17)(재협의공비산출)_표지판 국도39호선(단가)" xfId="873" xr:uid="{00000000-0005-0000-0000-000068030000}"/>
    <cellStyle name="_인원계획표 _투찰(안덕대정)_실정보고(거적덮기04.2.9)_표지판 국도39호선(단가)" xfId="874" xr:uid="{00000000-0005-0000-0000-000069030000}"/>
    <cellStyle name="_인원계획표 _투찰(안덕대정)_실행예산(변경)" xfId="875" xr:uid="{00000000-0005-0000-0000-00006A030000}"/>
    <cellStyle name="_인원계획표 _투찰(안덕대정)_청계천_본실행(10.28)" xfId="876" xr:uid="{00000000-0005-0000-0000-00006B030000}"/>
    <cellStyle name="_인원계획표 _투찰(안덕대정)_청풍투찰" xfId="877" xr:uid="{00000000-0005-0000-0000-00006C030000}"/>
    <cellStyle name="_인원계획표 _투찰(안덕대정)_투찰_대둔산" xfId="878" xr:uid="{00000000-0005-0000-0000-00006D030000}"/>
    <cellStyle name="_인원계획표 _투찰(안덕대정)_투찰_대둔산_금촌월롱_견적" xfId="879" xr:uid="{00000000-0005-0000-0000-00006E030000}"/>
    <cellStyle name="_인원계획표 _투찰(안덕대정)_투찰_대둔산_풍덕천_견적" xfId="880" xr:uid="{00000000-0005-0000-0000-00006F030000}"/>
    <cellStyle name="_인원계획표 _투찰(안덕대정)_표지판 국도39호선(단가)" xfId="881" xr:uid="{00000000-0005-0000-0000-000070030000}"/>
    <cellStyle name="_인원계획표 _투찰(안덕대정)_풍덕천_견적" xfId="882" xr:uid="{00000000-0005-0000-0000-000071030000}"/>
    <cellStyle name="_인원계획표 _투찰(안덕대정)1" xfId="883" xr:uid="{00000000-0005-0000-0000-000072030000}"/>
    <cellStyle name="_인원계획표 _투찰(안덕대정)1_1차집계(변경)" xfId="884" xr:uid="{00000000-0005-0000-0000-000073030000}"/>
    <cellStyle name="_인원계획표 _투찰(안덕대정)1_강원실행내역(1028)" xfId="885" xr:uid="{00000000-0005-0000-0000-000074030000}"/>
    <cellStyle name="_인원계획표 _투찰(안덕대정)1_견적" xfId="886" xr:uid="{00000000-0005-0000-0000-000075030000}"/>
    <cellStyle name="_인원계획표 _투찰(안덕대정)1_견적_강원실행내역(1028)" xfId="887" xr:uid="{00000000-0005-0000-0000-000076030000}"/>
    <cellStyle name="_인원계획표 _투찰(안덕대정)1_견적_금촌월롱_견적" xfId="888" xr:uid="{00000000-0005-0000-0000-000077030000}"/>
    <cellStyle name="_인원계획표 _투찰(안덕대정)1_견적_도급내역" xfId="889" xr:uid="{00000000-0005-0000-0000-000078030000}"/>
    <cellStyle name="_인원계획표 _투찰(안덕대정)1_견적_복사본 강원견적보고" xfId="890" xr:uid="{00000000-0005-0000-0000-000079030000}"/>
    <cellStyle name="_인원계획표 _투찰(안덕대정)1_견적_청계천_본실행(10.28)" xfId="891" xr:uid="{00000000-0005-0000-0000-00007A030000}"/>
    <cellStyle name="_인원계획표 _투찰(안덕대정)1_견적_풍덕천_견적" xfId="892" xr:uid="{00000000-0005-0000-0000-00007B030000}"/>
    <cellStyle name="_인원계획표 _투찰(안덕대정)1_금촌월롱_견적" xfId="893" xr:uid="{00000000-0005-0000-0000-00007C030000}"/>
    <cellStyle name="_인원계획표 _투찰(안덕대정)1_단지내교통표지판63개소(재수정 메일접수분)" xfId="894" xr:uid="{00000000-0005-0000-0000-00007D030000}"/>
    <cellStyle name="_인원계획표 _투찰(안덕대정)1_단지내교통표지판63개소(재수정 메일접수분)_표지판 국도39호선(단가)" xfId="895" xr:uid="{00000000-0005-0000-0000-00007E030000}"/>
    <cellStyle name="_인원계획표 _투찰(안덕대정)1_도급내역" xfId="896" xr:uid="{00000000-0005-0000-0000-00007F030000}"/>
    <cellStyle name="_인원계획표 _투찰(안덕대정)1_배전변경실행" xfId="897" xr:uid="{00000000-0005-0000-0000-000080030000}"/>
    <cellStyle name="_인원계획표 _투찰(안덕대정)1_복사본 강원견적보고" xfId="898" xr:uid="{00000000-0005-0000-0000-000081030000}"/>
    <cellStyle name="_인원계획표 _투찰(안덕대정)1_본실행_매립" xfId="899" xr:uid="{00000000-0005-0000-0000-000082030000}"/>
    <cellStyle name="_인원계획표 _투찰(안덕대정)1_산근" xfId="900" xr:uid="{00000000-0005-0000-0000-000083030000}"/>
    <cellStyle name="_인원계획표 _투찰(안덕대정)1_산근_금촌월롱_견적" xfId="901" xr:uid="{00000000-0005-0000-0000-000084030000}"/>
    <cellStyle name="_인원계획표 _투찰(안덕대정)1_산근_풍덕천_견적" xfId="902" xr:uid="{00000000-0005-0000-0000-000085030000}"/>
    <cellStyle name="_인원계획표 _투찰(안덕대정)1_수정 - 청풍투찰" xfId="903" xr:uid="{00000000-0005-0000-0000-000086030000}"/>
    <cellStyle name="_인원계획표 _투찰(안덕대정)1_실정보고(거적덮기04.2.9)" xfId="904" xr:uid="{00000000-0005-0000-0000-000087030000}"/>
    <cellStyle name="_인원계획표 _투찰(안덕대정)1_실정보고(거적덮기04.2.9)_단지내교통표지판63개소(재수정 메일접수분)" xfId="905" xr:uid="{00000000-0005-0000-0000-000088030000}"/>
    <cellStyle name="_인원계획표 _투찰(안덕대정)1_실정보고(거적덮기04.2.9)_단지내교통표지판63개소(재수정 메일접수분)_표지판 국도39호선(단가)" xfId="906" xr:uid="{00000000-0005-0000-0000-000089030000}"/>
    <cellStyle name="_인원계획표 _투찰(안덕대정)1_실정보고(거적덮기04.2.9)_법면보호공(04.2.17)(재협의공비산출)" xfId="907" xr:uid="{00000000-0005-0000-0000-00008A030000}"/>
    <cellStyle name="_인원계획표 _투찰(안덕대정)1_실정보고(거적덮기04.2.9)_법면보호공(04.2.17)(재협의공비산출)_단지내교통표지판63개소(재수정 메일접수분)" xfId="908" xr:uid="{00000000-0005-0000-0000-00008B030000}"/>
    <cellStyle name="_인원계획표 _투찰(안덕대정)1_실정보고(거적덮기04.2.9)_법면보호공(04.2.17)(재협의공비산출)_단지내교통표지판63개소(재수정 메일접수분)_표지판 국도39호선(단가)" xfId="909" xr:uid="{00000000-0005-0000-0000-00008C030000}"/>
    <cellStyle name="_인원계획표 _투찰(안덕대정)1_실정보고(거적덮기04.2.9)_법면보호공(04.2.17)(재협의공비산출)_표지판 국도39호선(단가)" xfId="910" xr:uid="{00000000-0005-0000-0000-00008D030000}"/>
    <cellStyle name="_인원계획표 _투찰(안덕대정)1_실정보고(거적덮기04.2.9)_표지판 국도39호선(단가)" xfId="911" xr:uid="{00000000-0005-0000-0000-00008E030000}"/>
    <cellStyle name="_인원계획표 _투찰(안덕대정)1_실행예산(변경)" xfId="912" xr:uid="{00000000-0005-0000-0000-00008F030000}"/>
    <cellStyle name="_인원계획표 _투찰(안덕대정)1_청계천_본실행(10.28)" xfId="913" xr:uid="{00000000-0005-0000-0000-000090030000}"/>
    <cellStyle name="_인원계획표 _투찰(안덕대정)1_청풍투찰" xfId="914" xr:uid="{00000000-0005-0000-0000-000091030000}"/>
    <cellStyle name="_인원계획표 _투찰(안덕대정)1_투찰_대둔산" xfId="915" xr:uid="{00000000-0005-0000-0000-000092030000}"/>
    <cellStyle name="_인원계획표 _투찰(안덕대정)1_투찰_대둔산_금촌월롱_견적" xfId="916" xr:uid="{00000000-0005-0000-0000-000093030000}"/>
    <cellStyle name="_인원계획표 _투찰(안덕대정)1_투찰_대둔산_풍덕천_견적" xfId="917" xr:uid="{00000000-0005-0000-0000-000094030000}"/>
    <cellStyle name="_인원계획표 _투찰(안덕대정)1_표지판 국도39호선(단가)" xfId="918" xr:uid="{00000000-0005-0000-0000-000095030000}"/>
    <cellStyle name="_인원계획표 _투찰(안덕대정)1_풍덕천_견적" xfId="919" xr:uid="{00000000-0005-0000-0000-000096030000}"/>
    <cellStyle name="_인원계획표 _투찰_대둔산" xfId="920" xr:uid="{00000000-0005-0000-0000-000097030000}"/>
    <cellStyle name="_인원계획표 _투찰_대둔산_금촌월롱_견적" xfId="921" xr:uid="{00000000-0005-0000-0000-000098030000}"/>
    <cellStyle name="_인원계획표 _투찰_대둔산_풍덕천_견적" xfId="922" xr:uid="{00000000-0005-0000-0000-000099030000}"/>
    <cellStyle name="_인원계획표 _투찰내역" xfId="923" xr:uid="{00000000-0005-0000-0000-00009A030000}"/>
    <cellStyle name="_인원계획표 _투찰내역_1차집계(변경)" xfId="924" xr:uid="{00000000-0005-0000-0000-00009B030000}"/>
    <cellStyle name="_인원계획표 _투찰내역_금촌월롱_견적" xfId="925" xr:uid="{00000000-0005-0000-0000-00009C030000}"/>
    <cellStyle name="_인원계획표 _투찰내역_수정 - 청풍투찰" xfId="926" xr:uid="{00000000-0005-0000-0000-00009D030000}"/>
    <cellStyle name="_인원계획표 _투찰내역_신령영천1_입찰" xfId="927" xr:uid="{00000000-0005-0000-0000-00009E030000}"/>
    <cellStyle name="_인원계획표 _투찰내역_청풍투찰" xfId="928" xr:uid="{00000000-0005-0000-0000-00009F030000}"/>
    <cellStyle name="_인원계획표 _투찰내역_풍덕천_견적" xfId="929" xr:uid="{00000000-0005-0000-0000-0000A0030000}"/>
    <cellStyle name="_인원계획표 _표지판 국도39호선(단가)" xfId="930" xr:uid="{00000000-0005-0000-0000-0000A1030000}"/>
    <cellStyle name="_인원계획표 _풍덕천_견적" xfId="931" xr:uid="{00000000-0005-0000-0000-0000A2030000}"/>
    <cellStyle name="_인원계획표 _하도급율" xfId="932" xr:uid="{00000000-0005-0000-0000-0000A3030000}"/>
    <cellStyle name="_인원계획표 _하도변경현황" xfId="933" xr:uid="{00000000-0005-0000-0000-0000A4030000}"/>
    <cellStyle name="_인원계획표 _현장문제점" xfId="934" xr:uid="{00000000-0005-0000-0000-0000A5030000}"/>
    <cellStyle name="_인원계획표 _현장문제점_2002경영전략회의" xfId="935" xr:uid="{00000000-0005-0000-0000-0000A6030000}"/>
    <cellStyle name="_인원계획표 _현장문제점_2002년도경영계획" xfId="936" xr:uid="{00000000-0005-0000-0000-0000A7030000}"/>
    <cellStyle name="_인원계획표 _현장문제점_생산성2002" xfId="937" xr:uid="{00000000-0005-0000-0000-0000A8030000}"/>
    <cellStyle name="_인원계획표 _현장문제점_현장공사현황" xfId="938" xr:uid="{00000000-0005-0000-0000-0000A9030000}"/>
    <cellStyle name="_인원계획표 _현장문제점_현장공사현황(공동사)" xfId="939" xr:uid="{00000000-0005-0000-0000-0000AA030000}"/>
    <cellStyle name="_인원계획표 _현장문제점_현장공사현황(대내)" xfId="940" xr:uid="{00000000-0005-0000-0000-0000AB030000}"/>
    <cellStyle name="_인원계획표 _현장문제점_현장공사현황_2002년도경영계획" xfId="941" xr:uid="{00000000-0005-0000-0000-0000AC030000}"/>
    <cellStyle name="_인원계획표 _현장문제점_현장조직표" xfId="942" xr:uid="{00000000-0005-0000-0000-0000AD030000}"/>
    <cellStyle name="_인원계획표 _현장문제점_현장조직표_2002년도경영계획" xfId="943" xr:uid="{00000000-0005-0000-0000-0000AE030000}"/>
    <cellStyle name="_인원계획표 _현장문제점_현장현황(공동사)" xfId="944" xr:uid="{00000000-0005-0000-0000-0000AF030000}"/>
    <cellStyle name="_인원계획표 _현장문제점_현장현황(사장님)" xfId="945" xr:uid="{00000000-0005-0000-0000-0000B0030000}"/>
    <cellStyle name="_인원계획표 _현황" xfId="946" xr:uid="{00000000-0005-0000-0000-0000B1030000}"/>
    <cellStyle name="_인원계획표 _현황_2002경영전략회의" xfId="947" xr:uid="{00000000-0005-0000-0000-0000B2030000}"/>
    <cellStyle name="_인원계획표 _현황_2002년도경영계획" xfId="948" xr:uid="{00000000-0005-0000-0000-0000B3030000}"/>
    <cellStyle name="_인원계획표 _현황_생산성2002" xfId="949" xr:uid="{00000000-0005-0000-0000-0000B4030000}"/>
    <cellStyle name="_인원계획표 _현황_현장공사현황" xfId="950" xr:uid="{00000000-0005-0000-0000-0000B5030000}"/>
    <cellStyle name="_인원계획표 _현황_현장공사현황(공동사)" xfId="951" xr:uid="{00000000-0005-0000-0000-0000B6030000}"/>
    <cellStyle name="_인원계획표 _현황_현장공사현황(대내)" xfId="952" xr:uid="{00000000-0005-0000-0000-0000B7030000}"/>
    <cellStyle name="_인원계획표 _현황_현장공사현황_2002년도경영계획" xfId="953" xr:uid="{00000000-0005-0000-0000-0000B8030000}"/>
    <cellStyle name="_인원계획표 _현황_현장조직표" xfId="954" xr:uid="{00000000-0005-0000-0000-0000B9030000}"/>
    <cellStyle name="_인원계획표 _현황_현장조직표_2002년도경영계획" xfId="955" xr:uid="{00000000-0005-0000-0000-0000BA030000}"/>
    <cellStyle name="_인원계획표 _현황_현장현황(공동사)" xfId="956" xr:uid="{00000000-0005-0000-0000-0000BB030000}"/>
    <cellStyle name="_인원계획표 _현황_현장현황(사장님)" xfId="957" xr:uid="{00000000-0005-0000-0000-0000BC030000}"/>
    <cellStyle name="_인원계획표 _호남권투찰1" xfId="958" xr:uid="{00000000-0005-0000-0000-0000BD030000}"/>
    <cellStyle name="_인원계획표 _호남권투찰1_금촌월롱_견적" xfId="959" xr:uid="{00000000-0005-0000-0000-0000BE030000}"/>
    <cellStyle name="_인원계획표 _호남권투찰1_풍덕천_견적" xfId="960" xr:uid="{00000000-0005-0000-0000-0000BF030000}"/>
    <cellStyle name="_인원계획표 _흥산-구룡" xfId="961" xr:uid="{00000000-0005-0000-0000-0000C0030000}"/>
    <cellStyle name="_인원계획표 _흥산-구룡_20020924 대산항 공내역서" xfId="962" xr:uid="{00000000-0005-0000-0000-0000C1030000}"/>
    <cellStyle name="_인원계획표 _흥산-구룡_20020924 대산항 공내역서_사본 - 20020924 대산항 공내역서" xfId="963" xr:uid="{00000000-0005-0000-0000-0000C2030000}"/>
    <cellStyle name="_인천준설" xfId="964" xr:uid="{00000000-0005-0000-0000-0000C3030000}"/>
    <cellStyle name="_인천준설_20020924 대산항 공내역서" xfId="965" xr:uid="{00000000-0005-0000-0000-0000C4030000}"/>
    <cellStyle name="_인천준설_20020924 대산항 공내역서_사본 - 20020924 대산항 공내역서" xfId="966" xr:uid="{00000000-0005-0000-0000-0000C5030000}"/>
    <cellStyle name="_입찰내역서(삽교천송월제개수공사)" xfId="967" xr:uid="{00000000-0005-0000-0000-0000C6030000}"/>
    <cellStyle name="_입찰내역서(삽교천송월제개수공사)_변경내역서-1 (version 1)" xfId="968" xr:uid="{00000000-0005-0000-0000-0000C7030000}"/>
    <cellStyle name="_입찰내역서(삽교천송월제개수공사)_복사본 내역서-서창사거리(rev1-4)" xfId="969" xr:uid="{00000000-0005-0000-0000-0000C8030000}"/>
    <cellStyle name="_입찰내역서(지석천보축2차)" xfId="970" xr:uid="{00000000-0005-0000-0000-0000C9030000}"/>
    <cellStyle name="_입찰표지 " xfId="971" xr:uid="{00000000-0005-0000-0000-0000CA030000}"/>
    <cellStyle name="_입찰표지 _1차집계(변경)" xfId="972" xr:uid="{00000000-0005-0000-0000-0000CB030000}"/>
    <cellStyle name="_입찰표지 _20020924 대산항 공내역서" xfId="973" xr:uid="{00000000-0005-0000-0000-0000CC030000}"/>
    <cellStyle name="_입찰표지 _20020924 대산항 공내역서_사본 - 20020924 대산항 공내역서" xfId="974" xr:uid="{00000000-0005-0000-0000-0000CD030000}"/>
    <cellStyle name="_입찰표지 _20020925 대우 대산항(1단계)" xfId="975" xr:uid="{00000000-0005-0000-0000-0000CE030000}"/>
    <cellStyle name="_입찰표지 _20020925 대우 대산항(설계1)" xfId="976" xr:uid="{00000000-0005-0000-0000-0000CF030000}"/>
    <cellStyle name="_입찰표지 _20020925 대우 대산항(설계2)" xfId="977" xr:uid="{00000000-0005-0000-0000-0000D0030000}"/>
    <cellStyle name="_입찰표지 _2002년도경영계획" xfId="978" xr:uid="{00000000-0005-0000-0000-0000D1030000}"/>
    <cellStyle name="_입찰표지 _2002변경실행" xfId="979" xr:uid="{00000000-0005-0000-0000-0000D2030000}"/>
    <cellStyle name="_입찰표지 _2002변경실행(1)" xfId="980" xr:uid="{00000000-0005-0000-0000-0000D3030000}"/>
    <cellStyle name="_입찰표지 _Sheet1" xfId="981" xr:uid="{00000000-0005-0000-0000-0000D4030000}"/>
    <cellStyle name="_입찰표지 _Sheet1_변경내역서-1 (version 1)" xfId="982" xr:uid="{00000000-0005-0000-0000-0000D5030000}"/>
    <cellStyle name="_입찰표지 _Sheet1_복사본 내역서-서창사거리(rev1-4)" xfId="983" xr:uid="{00000000-0005-0000-0000-0000D6030000}"/>
    <cellStyle name="_입찰표지 _Sheet1_정읍천(입찰내역)_1안" xfId="984" xr:uid="{00000000-0005-0000-0000-0000D7030000}"/>
    <cellStyle name="_입찰표지 _Sheet1_정읍천(입찰내역)_1안_변경내역서-1 (version 1)" xfId="985" xr:uid="{00000000-0005-0000-0000-0000D8030000}"/>
    <cellStyle name="_입찰표지 _Sheet1_정읍천(입찰내역)_1안_복사본 내역서-서창사거리(rev1-4)" xfId="986" xr:uid="{00000000-0005-0000-0000-0000D9030000}"/>
    <cellStyle name="_입찰표지 _가실행 및 총괄(5공구)" xfId="987" xr:uid="{00000000-0005-0000-0000-0000DA030000}"/>
    <cellStyle name="_입찰표지 _가실행 및 총괄(5공구)_20020925 대우 대산항(1단계)" xfId="988" xr:uid="{00000000-0005-0000-0000-0000DB030000}"/>
    <cellStyle name="_입찰표지 _가실행 및 총괄(5공구)_20020925 대우 대산항(설계1)" xfId="989" xr:uid="{00000000-0005-0000-0000-0000DC030000}"/>
    <cellStyle name="_입찰표지 _가실행 및 총괄(5공구)_20020925 대우 대산항(설계2)" xfId="990" xr:uid="{00000000-0005-0000-0000-0000DD030000}"/>
    <cellStyle name="_입찰표지 _간접비" xfId="991" xr:uid="{00000000-0005-0000-0000-0000DE030000}"/>
    <cellStyle name="_입찰표지 _간접비_강원실행내역(1028)" xfId="992" xr:uid="{00000000-0005-0000-0000-0000DF030000}"/>
    <cellStyle name="_입찰표지 _간접비_도급내역" xfId="993" xr:uid="{00000000-0005-0000-0000-0000E0030000}"/>
    <cellStyle name="_입찰표지 _간접비_복사본 강원견적보고" xfId="994" xr:uid="{00000000-0005-0000-0000-0000E1030000}"/>
    <cellStyle name="_입찰표지 _간접비_청계천_본실행(10.28)" xfId="995" xr:uid="{00000000-0005-0000-0000-0000E2030000}"/>
    <cellStyle name="_입찰표지 _강원실행내역(1028)" xfId="996" xr:uid="{00000000-0005-0000-0000-0000E3030000}"/>
    <cellStyle name="_입찰표지 _거제U-2(3차)" xfId="997" xr:uid="{00000000-0005-0000-0000-0000E4030000}"/>
    <cellStyle name="_입찰표지 _거제U-2(3차)_Sheet1" xfId="998" xr:uid="{00000000-0005-0000-0000-0000E5030000}"/>
    <cellStyle name="_입찰표지 _거제U-2(3차)_Sheet1_변경내역서-1 (version 1)" xfId="999" xr:uid="{00000000-0005-0000-0000-0000E6030000}"/>
    <cellStyle name="_입찰표지 _거제U-2(3차)_Sheet1_복사본 내역서-서창사거리(rev1-4)" xfId="1000" xr:uid="{00000000-0005-0000-0000-0000E7030000}"/>
    <cellStyle name="_입찰표지 _거제U-2(3차)_Sheet1_정읍천(입찰내역)_1안" xfId="1001" xr:uid="{00000000-0005-0000-0000-0000E8030000}"/>
    <cellStyle name="_입찰표지 _거제U-2(3차)_Sheet1_정읍천(입찰내역)_1안_변경내역서-1 (version 1)" xfId="1002" xr:uid="{00000000-0005-0000-0000-0000E9030000}"/>
    <cellStyle name="_입찰표지 _거제U-2(3차)_Sheet1_정읍천(입찰내역)_1안_복사본 내역서-서창사거리(rev1-4)" xfId="1003" xr:uid="{00000000-0005-0000-0000-0000EA030000}"/>
    <cellStyle name="_입찰표지 _거제U-2(3차)_거제U-2(3차)" xfId="1004" xr:uid="{00000000-0005-0000-0000-0000EB030000}"/>
    <cellStyle name="_입찰표지 _거제U-2(3차)_거제U-2(3차)_Sheet1" xfId="1005" xr:uid="{00000000-0005-0000-0000-0000EC030000}"/>
    <cellStyle name="_입찰표지 _거제U-2(3차)_거제U-2(3차)_Sheet1_변경내역서-1 (version 1)" xfId="1006" xr:uid="{00000000-0005-0000-0000-0000ED030000}"/>
    <cellStyle name="_입찰표지 _거제U-2(3차)_거제U-2(3차)_Sheet1_복사본 내역서-서창사거리(rev1-4)" xfId="1007" xr:uid="{00000000-0005-0000-0000-0000EE030000}"/>
    <cellStyle name="_입찰표지 _거제U-2(3차)_거제U-2(3차)_Sheet1_정읍천(입찰내역)_1안" xfId="1008" xr:uid="{00000000-0005-0000-0000-0000EF030000}"/>
    <cellStyle name="_입찰표지 _거제U-2(3차)_거제U-2(3차)_Sheet1_정읍천(입찰내역)_1안_변경내역서-1 (version 1)" xfId="1009" xr:uid="{00000000-0005-0000-0000-0000F0030000}"/>
    <cellStyle name="_입찰표지 _거제U-2(3차)_거제U-2(3차)_Sheet1_정읍천(입찰내역)_1안_복사본 내역서-서창사거리(rev1-4)" xfId="1010" xr:uid="{00000000-0005-0000-0000-0000F1030000}"/>
    <cellStyle name="_입찰표지 _거제U-2(3차)_거제U-2(3차)_변경내역서-1 (version 1)" xfId="1011" xr:uid="{00000000-0005-0000-0000-0000F2030000}"/>
    <cellStyle name="_입찰표지 _거제U-2(3차)_거제U-2(3차)_복사본 내역서-서창사거리(rev1-4)" xfId="1012" xr:uid="{00000000-0005-0000-0000-0000F3030000}"/>
    <cellStyle name="_입찰표지 _거제U-2(3차)_거제U-2(3차)_서후-평은(투찰)" xfId="1013" xr:uid="{00000000-0005-0000-0000-0000F4030000}"/>
    <cellStyle name="_입찰표지 _거제U-2(3차)_거제U-2(3차)_서후-평은(투찰)_Sheet1" xfId="1014" xr:uid="{00000000-0005-0000-0000-0000F5030000}"/>
    <cellStyle name="_입찰표지 _거제U-2(3차)_거제U-2(3차)_서후-평은(투찰)_Sheet1_변경내역서-1 (version 1)" xfId="1015" xr:uid="{00000000-0005-0000-0000-0000F6030000}"/>
    <cellStyle name="_입찰표지 _거제U-2(3차)_거제U-2(3차)_서후-평은(투찰)_Sheet1_복사본 내역서-서창사거리(rev1-4)" xfId="1016" xr:uid="{00000000-0005-0000-0000-0000F7030000}"/>
    <cellStyle name="_입찰표지 _거제U-2(3차)_거제U-2(3차)_서후-평은(투찰)_Sheet1_정읍천(입찰내역)_1안" xfId="1017" xr:uid="{00000000-0005-0000-0000-0000F8030000}"/>
    <cellStyle name="_입찰표지 _거제U-2(3차)_거제U-2(3차)_서후-평은(투찰)_Sheet1_정읍천(입찰내역)_1안_변경내역서-1 (version 1)" xfId="1018" xr:uid="{00000000-0005-0000-0000-0000F9030000}"/>
    <cellStyle name="_입찰표지 _거제U-2(3차)_거제U-2(3차)_서후-평은(투찰)_Sheet1_정읍천(입찰내역)_1안_복사본 내역서-서창사거리(rev1-4)" xfId="1019" xr:uid="{00000000-0005-0000-0000-0000FA030000}"/>
    <cellStyle name="_입찰표지 _거제U-2(3차)_거제U-2(3차)_서후-평은(투찰)_변경내역서-1 (version 1)" xfId="1020" xr:uid="{00000000-0005-0000-0000-0000FB030000}"/>
    <cellStyle name="_입찰표지 _거제U-2(3차)_거제U-2(3차)_서후-평은(투찰)_복사본 내역서-서창사거리(rev1-4)" xfId="1021" xr:uid="{00000000-0005-0000-0000-0000FC030000}"/>
    <cellStyle name="_입찰표지 _거제U-2(3차)_거제U-2(3차)_서후-평은(투찰)_정읍천(입찰내역)_1안" xfId="1022" xr:uid="{00000000-0005-0000-0000-0000FD030000}"/>
    <cellStyle name="_입찰표지 _거제U-2(3차)_거제U-2(3차)_서후-평은(투찰)_정읍천(입찰내역)_1안_1" xfId="1023" xr:uid="{00000000-0005-0000-0000-0000FE030000}"/>
    <cellStyle name="_입찰표지 _거제U-2(3차)_거제U-2(3차)_서후-평은(투찰)_정읍천(입찰내역)_1안_1_변경내역서-1 (version 1)" xfId="1024" xr:uid="{00000000-0005-0000-0000-0000FF030000}"/>
    <cellStyle name="_입찰표지 _거제U-2(3차)_거제U-2(3차)_서후-평은(투찰)_정읍천(입찰내역)_1안_1_복사본 내역서-서창사거리(rev1-4)" xfId="1025" xr:uid="{00000000-0005-0000-0000-000000040000}"/>
    <cellStyle name="_입찰표지 _거제U-2(3차)_거제U-2(3차)_서후-평은(투찰)_정읍천(입찰내역)_1안_변경내역서-1 (version 1)" xfId="1026" xr:uid="{00000000-0005-0000-0000-000001040000}"/>
    <cellStyle name="_입찰표지 _거제U-2(3차)_거제U-2(3차)_서후-평은(투찰)_정읍천(입찰내역)_1안_복사본 내역서-서창사거리(rev1-4)" xfId="1027" xr:uid="{00000000-0005-0000-0000-000002040000}"/>
    <cellStyle name="_입찰표지 _거제U-2(3차)_거제U-2(3차)_서후-평은(투찰)_정읍천(입찰내역)_1안_정읍천(입찰내역)_1안" xfId="1028" xr:uid="{00000000-0005-0000-0000-000003040000}"/>
    <cellStyle name="_입찰표지 _거제U-2(3차)_거제U-2(3차)_서후-평은(투찰)_정읍천(입찰내역)_1안_정읍천(입찰내역)_1안_변경내역서-1 (version 1)" xfId="1029" xr:uid="{00000000-0005-0000-0000-000004040000}"/>
    <cellStyle name="_입찰표지 _거제U-2(3차)_거제U-2(3차)_서후-평은(투찰)_정읍천(입찰내역)_1안_정읍천(입찰내역)_1안_복사본 내역서-서창사거리(rev1-4)" xfId="1030" xr:uid="{00000000-0005-0000-0000-000005040000}"/>
    <cellStyle name="_입찰표지 _거제U-2(3차)_거제U-2(3차)_서후-평은(투찰)_정읍천(입찰내역)_2안" xfId="1031" xr:uid="{00000000-0005-0000-0000-000006040000}"/>
    <cellStyle name="_입찰표지 _거제U-2(3차)_거제U-2(3차)_서후-평은(투찰)_정읍천(입찰내역)_2안_변경내역서-1 (version 1)" xfId="1032" xr:uid="{00000000-0005-0000-0000-000007040000}"/>
    <cellStyle name="_입찰표지 _거제U-2(3차)_거제U-2(3차)_서후-평은(투찰)_정읍천(입찰내역)_2안_복사본 내역서-서창사거리(rev1-4)" xfId="1033" xr:uid="{00000000-0005-0000-0000-000008040000}"/>
    <cellStyle name="_입찰표지 _거제U-2(3차)_거제U-2(3차)_서후-평은(투찰)_정읍천(입찰내역)_2안_정읍천(입찰내역)_1안" xfId="1034" xr:uid="{00000000-0005-0000-0000-000009040000}"/>
    <cellStyle name="_입찰표지 _거제U-2(3차)_거제U-2(3차)_서후-평은(투찰)_정읍천(입찰내역)_2안_정읍천(입찰내역)_1안_변경내역서-1 (version 1)" xfId="1035" xr:uid="{00000000-0005-0000-0000-00000A040000}"/>
    <cellStyle name="_입찰표지 _거제U-2(3차)_거제U-2(3차)_서후-평은(투찰)_정읍천(입찰내역)_2안_정읍천(입찰내역)_1안_복사본 내역서-서창사거리(rev1-4)" xfId="1036" xr:uid="{00000000-0005-0000-0000-00000B040000}"/>
    <cellStyle name="_입찰표지 _거제U-2(3차)_거제U-2(3차)_정읍천(입찰내역)_1안" xfId="1037" xr:uid="{00000000-0005-0000-0000-00000C040000}"/>
    <cellStyle name="_입찰표지 _거제U-2(3차)_거제U-2(3차)_정읍천(입찰내역)_1안_1" xfId="1038" xr:uid="{00000000-0005-0000-0000-00000D040000}"/>
    <cellStyle name="_입찰표지 _거제U-2(3차)_거제U-2(3차)_정읍천(입찰내역)_1안_1_변경내역서-1 (version 1)" xfId="1039" xr:uid="{00000000-0005-0000-0000-00000E040000}"/>
    <cellStyle name="_입찰표지 _거제U-2(3차)_거제U-2(3차)_정읍천(입찰내역)_1안_1_복사본 내역서-서창사거리(rev1-4)" xfId="1040" xr:uid="{00000000-0005-0000-0000-00000F040000}"/>
    <cellStyle name="_입찰표지 _거제U-2(3차)_거제U-2(3차)_정읍천(입찰내역)_1안_변경내역서-1 (version 1)" xfId="1041" xr:uid="{00000000-0005-0000-0000-000010040000}"/>
    <cellStyle name="_입찰표지 _거제U-2(3차)_거제U-2(3차)_정읍천(입찰내역)_1안_복사본 내역서-서창사거리(rev1-4)" xfId="1042" xr:uid="{00000000-0005-0000-0000-000011040000}"/>
    <cellStyle name="_입찰표지 _거제U-2(3차)_거제U-2(3차)_정읍천(입찰내역)_1안_정읍천(입찰내역)_1안" xfId="1043" xr:uid="{00000000-0005-0000-0000-000012040000}"/>
    <cellStyle name="_입찰표지 _거제U-2(3차)_거제U-2(3차)_정읍천(입찰내역)_1안_정읍천(입찰내역)_1안_변경내역서-1 (version 1)" xfId="1044" xr:uid="{00000000-0005-0000-0000-000013040000}"/>
    <cellStyle name="_입찰표지 _거제U-2(3차)_거제U-2(3차)_정읍천(입찰내역)_1안_정읍천(입찰내역)_1안_복사본 내역서-서창사거리(rev1-4)" xfId="1045" xr:uid="{00000000-0005-0000-0000-000014040000}"/>
    <cellStyle name="_입찰표지 _거제U-2(3차)_거제U-2(3차)_정읍천(입찰내역)_2안" xfId="1046" xr:uid="{00000000-0005-0000-0000-000015040000}"/>
    <cellStyle name="_입찰표지 _거제U-2(3차)_거제U-2(3차)_정읍천(입찰내역)_2안_변경내역서-1 (version 1)" xfId="1047" xr:uid="{00000000-0005-0000-0000-000016040000}"/>
    <cellStyle name="_입찰표지 _거제U-2(3차)_거제U-2(3차)_정읍천(입찰내역)_2안_복사본 내역서-서창사거리(rev1-4)" xfId="1048" xr:uid="{00000000-0005-0000-0000-000017040000}"/>
    <cellStyle name="_입찰표지 _거제U-2(3차)_거제U-2(3차)_정읍천(입찰내역)_2안_정읍천(입찰내역)_1안" xfId="1049" xr:uid="{00000000-0005-0000-0000-000018040000}"/>
    <cellStyle name="_입찰표지 _거제U-2(3차)_거제U-2(3차)_정읍천(입찰내역)_2안_정읍천(입찰내역)_1안_변경내역서-1 (version 1)" xfId="1050" xr:uid="{00000000-0005-0000-0000-000019040000}"/>
    <cellStyle name="_입찰표지 _거제U-2(3차)_거제U-2(3차)_정읍천(입찰내역)_2안_정읍천(입찰내역)_1안_복사본 내역서-서창사거리(rev1-4)" xfId="1051" xr:uid="{00000000-0005-0000-0000-00001A040000}"/>
    <cellStyle name="_입찰표지 _거제U-2(3차)_변경내역서-1 (version 1)" xfId="1052" xr:uid="{00000000-0005-0000-0000-00001B040000}"/>
    <cellStyle name="_입찰표지 _거제U-2(3차)_복사본 내역서-서창사거리(rev1-4)" xfId="1053" xr:uid="{00000000-0005-0000-0000-00001C040000}"/>
    <cellStyle name="_입찰표지 _거제U-2(3차)_서후-평은(투찰)" xfId="1054" xr:uid="{00000000-0005-0000-0000-00001D040000}"/>
    <cellStyle name="_입찰표지 _거제U-2(3차)_서후-평은(투찰)_Sheet1" xfId="1055" xr:uid="{00000000-0005-0000-0000-00001E040000}"/>
    <cellStyle name="_입찰표지 _거제U-2(3차)_서후-평은(투찰)_Sheet1_변경내역서-1 (version 1)" xfId="1056" xr:uid="{00000000-0005-0000-0000-00001F040000}"/>
    <cellStyle name="_입찰표지 _거제U-2(3차)_서후-평은(투찰)_Sheet1_복사본 내역서-서창사거리(rev1-4)" xfId="1057" xr:uid="{00000000-0005-0000-0000-000020040000}"/>
    <cellStyle name="_입찰표지 _거제U-2(3차)_서후-평은(투찰)_Sheet1_정읍천(입찰내역)_1안" xfId="1058" xr:uid="{00000000-0005-0000-0000-000021040000}"/>
    <cellStyle name="_입찰표지 _거제U-2(3차)_서후-평은(투찰)_Sheet1_정읍천(입찰내역)_1안_변경내역서-1 (version 1)" xfId="1059" xr:uid="{00000000-0005-0000-0000-000022040000}"/>
    <cellStyle name="_입찰표지 _거제U-2(3차)_서후-평은(투찰)_Sheet1_정읍천(입찰내역)_1안_복사본 내역서-서창사거리(rev1-4)" xfId="1060" xr:uid="{00000000-0005-0000-0000-000023040000}"/>
    <cellStyle name="_입찰표지 _거제U-2(3차)_서후-평은(투찰)_변경내역서-1 (version 1)" xfId="1061" xr:uid="{00000000-0005-0000-0000-000024040000}"/>
    <cellStyle name="_입찰표지 _거제U-2(3차)_서후-평은(투찰)_복사본 내역서-서창사거리(rev1-4)" xfId="1062" xr:uid="{00000000-0005-0000-0000-000025040000}"/>
    <cellStyle name="_입찰표지 _거제U-2(3차)_서후-평은(투찰)_정읍천(입찰내역)_1안" xfId="1063" xr:uid="{00000000-0005-0000-0000-000026040000}"/>
    <cellStyle name="_입찰표지 _거제U-2(3차)_서후-평은(투찰)_정읍천(입찰내역)_1안_1" xfId="1064" xr:uid="{00000000-0005-0000-0000-000027040000}"/>
    <cellStyle name="_입찰표지 _거제U-2(3차)_서후-평은(투찰)_정읍천(입찰내역)_1안_1_변경내역서-1 (version 1)" xfId="1065" xr:uid="{00000000-0005-0000-0000-000028040000}"/>
    <cellStyle name="_입찰표지 _거제U-2(3차)_서후-평은(투찰)_정읍천(입찰내역)_1안_1_복사본 내역서-서창사거리(rev1-4)" xfId="1066" xr:uid="{00000000-0005-0000-0000-000029040000}"/>
    <cellStyle name="_입찰표지 _거제U-2(3차)_서후-평은(투찰)_정읍천(입찰내역)_1안_변경내역서-1 (version 1)" xfId="1067" xr:uid="{00000000-0005-0000-0000-00002A040000}"/>
    <cellStyle name="_입찰표지 _거제U-2(3차)_서후-평은(투찰)_정읍천(입찰내역)_1안_복사본 내역서-서창사거리(rev1-4)" xfId="1068" xr:uid="{00000000-0005-0000-0000-00002B040000}"/>
    <cellStyle name="_입찰표지 _거제U-2(3차)_서후-평은(투찰)_정읍천(입찰내역)_1안_정읍천(입찰내역)_1안" xfId="1069" xr:uid="{00000000-0005-0000-0000-00002C040000}"/>
    <cellStyle name="_입찰표지 _거제U-2(3차)_서후-평은(투찰)_정읍천(입찰내역)_1안_정읍천(입찰내역)_1안_변경내역서-1 (version 1)" xfId="1070" xr:uid="{00000000-0005-0000-0000-00002D040000}"/>
    <cellStyle name="_입찰표지 _거제U-2(3차)_서후-평은(투찰)_정읍천(입찰내역)_1안_정읍천(입찰내역)_1안_복사본 내역서-서창사거리(rev1-4)" xfId="1071" xr:uid="{00000000-0005-0000-0000-00002E040000}"/>
    <cellStyle name="_입찰표지 _거제U-2(3차)_서후-평은(투찰)_정읍천(입찰내역)_2안" xfId="1072" xr:uid="{00000000-0005-0000-0000-00002F040000}"/>
    <cellStyle name="_입찰표지 _거제U-2(3차)_서후-평은(투찰)_정읍천(입찰내역)_2안_변경내역서-1 (version 1)" xfId="1073" xr:uid="{00000000-0005-0000-0000-000030040000}"/>
    <cellStyle name="_입찰표지 _거제U-2(3차)_서후-평은(투찰)_정읍천(입찰내역)_2안_복사본 내역서-서창사거리(rev1-4)" xfId="1074" xr:uid="{00000000-0005-0000-0000-000031040000}"/>
    <cellStyle name="_입찰표지 _거제U-2(3차)_서후-평은(투찰)_정읍천(입찰내역)_2안_정읍천(입찰내역)_1안" xfId="1075" xr:uid="{00000000-0005-0000-0000-000032040000}"/>
    <cellStyle name="_입찰표지 _거제U-2(3차)_서후-평은(투찰)_정읍천(입찰내역)_2안_정읍천(입찰내역)_1안_변경내역서-1 (version 1)" xfId="1076" xr:uid="{00000000-0005-0000-0000-000033040000}"/>
    <cellStyle name="_입찰표지 _거제U-2(3차)_서후-평은(투찰)_정읍천(입찰내역)_2안_정읍천(입찰내역)_1안_복사본 내역서-서창사거리(rev1-4)" xfId="1077" xr:uid="{00000000-0005-0000-0000-000034040000}"/>
    <cellStyle name="_입찰표지 _거제U-2(3차)_정읍천(입찰내역)_1안" xfId="1078" xr:uid="{00000000-0005-0000-0000-000035040000}"/>
    <cellStyle name="_입찰표지 _거제U-2(3차)_정읍천(입찰내역)_1안_1" xfId="1079" xr:uid="{00000000-0005-0000-0000-000036040000}"/>
    <cellStyle name="_입찰표지 _거제U-2(3차)_정읍천(입찰내역)_1안_1_변경내역서-1 (version 1)" xfId="1080" xr:uid="{00000000-0005-0000-0000-000037040000}"/>
    <cellStyle name="_입찰표지 _거제U-2(3차)_정읍천(입찰내역)_1안_1_복사본 내역서-서창사거리(rev1-4)" xfId="1081" xr:uid="{00000000-0005-0000-0000-000038040000}"/>
    <cellStyle name="_입찰표지 _거제U-2(3차)_정읍천(입찰내역)_1안_변경내역서-1 (version 1)" xfId="1082" xr:uid="{00000000-0005-0000-0000-000039040000}"/>
    <cellStyle name="_입찰표지 _거제U-2(3차)_정읍천(입찰내역)_1안_복사본 내역서-서창사거리(rev1-4)" xfId="1083" xr:uid="{00000000-0005-0000-0000-00003A040000}"/>
    <cellStyle name="_입찰표지 _거제U-2(3차)_정읍천(입찰내역)_1안_정읍천(입찰내역)_1안" xfId="1084" xr:uid="{00000000-0005-0000-0000-00003B040000}"/>
    <cellStyle name="_입찰표지 _거제U-2(3차)_정읍천(입찰내역)_1안_정읍천(입찰내역)_1안_변경내역서-1 (version 1)" xfId="1085" xr:uid="{00000000-0005-0000-0000-00003C040000}"/>
    <cellStyle name="_입찰표지 _거제U-2(3차)_정읍천(입찰내역)_1안_정읍천(입찰내역)_1안_복사본 내역서-서창사거리(rev1-4)" xfId="1086" xr:uid="{00000000-0005-0000-0000-00003D040000}"/>
    <cellStyle name="_입찰표지 _거제U-2(3차)_정읍천(입찰내역)_2안" xfId="1087" xr:uid="{00000000-0005-0000-0000-00003E040000}"/>
    <cellStyle name="_입찰표지 _거제U-2(3차)_정읍천(입찰내역)_2안_변경내역서-1 (version 1)" xfId="1088" xr:uid="{00000000-0005-0000-0000-00003F040000}"/>
    <cellStyle name="_입찰표지 _거제U-2(3차)_정읍천(입찰내역)_2안_복사본 내역서-서창사거리(rev1-4)" xfId="1089" xr:uid="{00000000-0005-0000-0000-000040040000}"/>
    <cellStyle name="_입찰표지 _거제U-2(3차)_정읍천(입찰내역)_2안_정읍천(입찰내역)_1안" xfId="1090" xr:uid="{00000000-0005-0000-0000-000041040000}"/>
    <cellStyle name="_입찰표지 _거제U-2(3차)_정읍천(입찰내역)_2안_정읍천(입찰내역)_1안_변경내역서-1 (version 1)" xfId="1091" xr:uid="{00000000-0005-0000-0000-000042040000}"/>
    <cellStyle name="_입찰표지 _거제U-2(3차)_정읍천(입찰내역)_2안_정읍천(입찰내역)_1안_복사본 내역서-서창사거리(rev1-4)" xfId="1092" xr:uid="{00000000-0005-0000-0000-000043040000}"/>
    <cellStyle name="_입찰표지 _견적" xfId="1093" xr:uid="{00000000-0005-0000-0000-000044040000}"/>
    <cellStyle name="_입찰표지 _견적_강원실행내역(1028)" xfId="1094" xr:uid="{00000000-0005-0000-0000-000045040000}"/>
    <cellStyle name="_입찰표지 _견적_금촌월롱_견적" xfId="1095" xr:uid="{00000000-0005-0000-0000-000046040000}"/>
    <cellStyle name="_입찰표지 _견적_도급내역" xfId="1096" xr:uid="{00000000-0005-0000-0000-000047040000}"/>
    <cellStyle name="_입찰표지 _견적_복사본 강원견적보고" xfId="1097" xr:uid="{00000000-0005-0000-0000-000048040000}"/>
    <cellStyle name="_입찰표지 _견적_청계천_본실행(10.28)" xfId="1098" xr:uid="{00000000-0005-0000-0000-000049040000}"/>
    <cellStyle name="_입찰표지 _견적_풍덕천_견적" xfId="1099" xr:uid="{00000000-0005-0000-0000-00004A040000}"/>
    <cellStyle name="_입찰표지 _금촌월롱_견적" xfId="1100" xr:uid="{00000000-0005-0000-0000-00004B040000}"/>
    <cellStyle name="_입찰표지 _단지내교통표지판63개소(재수정 메일접수분)" xfId="1101" xr:uid="{00000000-0005-0000-0000-00004C040000}"/>
    <cellStyle name="_입찰표지 _단지내교통표지판63개소(재수정 메일접수분)_표지판 국도39호선(단가)" xfId="1102" xr:uid="{00000000-0005-0000-0000-00004D040000}"/>
    <cellStyle name="_입찰표지 _대산가실행(shi)" xfId="1103" xr:uid="{00000000-0005-0000-0000-00004E040000}"/>
    <cellStyle name="_입찰표지 _대산가실행(shi)_20020924 대산항 공내역서" xfId="1104" xr:uid="{00000000-0005-0000-0000-00004F040000}"/>
    <cellStyle name="_입찰표지 _대산가실행(shi)_20020924 대산항 공내역서_사본 - 20020924 대산항 공내역서" xfId="1105" xr:uid="{00000000-0005-0000-0000-000050040000}"/>
    <cellStyle name="_입찰표지 _대산가실행(물산)" xfId="1106" xr:uid="{00000000-0005-0000-0000-000051040000}"/>
    <cellStyle name="_입찰표지 _대산가실행(물산)_20020924 대산항 공내역서" xfId="1107" xr:uid="{00000000-0005-0000-0000-000052040000}"/>
    <cellStyle name="_입찰표지 _대산가실행(물산)_20020924 대산항 공내역서_사본 - 20020924 대산항 공내역서" xfId="1108" xr:uid="{00000000-0005-0000-0000-000053040000}"/>
    <cellStyle name="_입찰표지 _대안투찰내역(0221)" xfId="1109" xr:uid="{00000000-0005-0000-0000-000054040000}"/>
    <cellStyle name="_입찰표지 _대안투찰내역(0221)_Sheet1" xfId="1110" xr:uid="{00000000-0005-0000-0000-000055040000}"/>
    <cellStyle name="_입찰표지 _대안투찰내역(0221)_Sheet1_변경내역서-1 (version 1)" xfId="1111" xr:uid="{00000000-0005-0000-0000-000056040000}"/>
    <cellStyle name="_입찰표지 _대안투찰내역(0221)_Sheet1_복사본 내역서-서창사거리(rev1-4)" xfId="1112" xr:uid="{00000000-0005-0000-0000-000057040000}"/>
    <cellStyle name="_입찰표지 _대안투찰내역(0221)_Sheet1_정읍천(입찰내역)_1안" xfId="1113" xr:uid="{00000000-0005-0000-0000-000058040000}"/>
    <cellStyle name="_입찰표지 _대안투찰내역(0221)_Sheet1_정읍천(입찰내역)_1안_변경내역서-1 (version 1)" xfId="1114" xr:uid="{00000000-0005-0000-0000-000059040000}"/>
    <cellStyle name="_입찰표지 _대안투찰내역(0221)_Sheet1_정읍천(입찰내역)_1안_복사본 내역서-서창사거리(rev1-4)" xfId="1115" xr:uid="{00000000-0005-0000-0000-00005A040000}"/>
    <cellStyle name="_입찰표지 _대안투찰내역(0221)_변경내역서-1 (version 1)" xfId="1116" xr:uid="{00000000-0005-0000-0000-00005B040000}"/>
    <cellStyle name="_입찰표지 _대안투찰내역(0221)_복사본 내역서-서창사거리(rev1-4)" xfId="1117" xr:uid="{00000000-0005-0000-0000-00005C040000}"/>
    <cellStyle name="_입찰표지 _대안투찰내역(0221)_정읍천(입찰내역)_1안" xfId="1118" xr:uid="{00000000-0005-0000-0000-00005D040000}"/>
    <cellStyle name="_입찰표지 _대안투찰내역(0221)_정읍천(입찰내역)_1안_1" xfId="1119" xr:uid="{00000000-0005-0000-0000-00005E040000}"/>
    <cellStyle name="_입찰표지 _대안투찰내역(0221)_정읍천(입찰내역)_1안_1_변경내역서-1 (version 1)" xfId="1120" xr:uid="{00000000-0005-0000-0000-00005F040000}"/>
    <cellStyle name="_입찰표지 _대안투찰내역(0221)_정읍천(입찰내역)_1안_1_복사본 내역서-서창사거리(rev1-4)" xfId="1121" xr:uid="{00000000-0005-0000-0000-000060040000}"/>
    <cellStyle name="_입찰표지 _대안투찰내역(0221)_정읍천(입찰내역)_1안_변경내역서-1 (version 1)" xfId="1122" xr:uid="{00000000-0005-0000-0000-000061040000}"/>
    <cellStyle name="_입찰표지 _대안투찰내역(0221)_정읍천(입찰내역)_1안_복사본 내역서-서창사거리(rev1-4)" xfId="1123" xr:uid="{00000000-0005-0000-0000-000062040000}"/>
    <cellStyle name="_입찰표지 _대안투찰내역(0221)_정읍천(입찰내역)_1안_정읍천(입찰내역)_1안" xfId="1124" xr:uid="{00000000-0005-0000-0000-000063040000}"/>
    <cellStyle name="_입찰표지 _대안투찰내역(0221)_정읍천(입찰내역)_1안_정읍천(입찰내역)_1안_변경내역서-1 (version 1)" xfId="1125" xr:uid="{00000000-0005-0000-0000-000064040000}"/>
    <cellStyle name="_입찰표지 _대안투찰내역(0221)_정읍천(입찰내역)_1안_정읍천(입찰내역)_1안_복사본 내역서-서창사거리(rev1-4)" xfId="1126" xr:uid="{00000000-0005-0000-0000-000065040000}"/>
    <cellStyle name="_입찰표지 _대안투찰내역(0221)_정읍천(입찰내역)_2안" xfId="1127" xr:uid="{00000000-0005-0000-0000-000066040000}"/>
    <cellStyle name="_입찰표지 _대안투찰내역(0221)_정읍천(입찰내역)_2안_변경내역서-1 (version 1)" xfId="1128" xr:uid="{00000000-0005-0000-0000-000067040000}"/>
    <cellStyle name="_입찰표지 _대안투찰내역(0221)_정읍천(입찰내역)_2안_복사본 내역서-서창사거리(rev1-4)" xfId="1129" xr:uid="{00000000-0005-0000-0000-000068040000}"/>
    <cellStyle name="_입찰표지 _대안투찰내역(0221)_정읍천(입찰내역)_2안_정읍천(입찰내역)_1안" xfId="1130" xr:uid="{00000000-0005-0000-0000-000069040000}"/>
    <cellStyle name="_입찰표지 _대안투찰내역(0221)_정읍천(입찰내역)_2안_정읍천(입찰내역)_1안_변경내역서-1 (version 1)" xfId="1131" xr:uid="{00000000-0005-0000-0000-00006A040000}"/>
    <cellStyle name="_입찰표지 _대안투찰내역(0221)_정읍천(입찰내역)_2안_정읍천(입찰내역)_1안_복사본 내역서-서창사거리(rev1-4)" xfId="1132" xr:uid="{00000000-0005-0000-0000-00006B040000}"/>
    <cellStyle name="_입찰표지 _대안투찰내역(0223)" xfId="1133" xr:uid="{00000000-0005-0000-0000-00006C040000}"/>
    <cellStyle name="_입찰표지 _대안투찰내역(0223)_Sheet1" xfId="1134" xr:uid="{00000000-0005-0000-0000-00006D040000}"/>
    <cellStyle name="_입찰표지 _대안투찰내역(0223)_Sheet1_변경내역서-1 (version 1)" xfId="1135" xr:uid="{00000000-0005-0000-0000-00006E040000}"/>
    <cellStyle name="_입찰표지 _대안투찰내역(0223)_Sheet1_복사본 내역서-서창사거리(rev1-4)" xfId="1136" xr:uid="{00000000-0005-0000-0000-00006F040000}"/>
    <cellStyle name="_입찰표지 _대안투찰내역(0223)_Sheet1_정읍천(입찰내역)_1안" xfId="1137" xr:uid="{00000000-0005-0000-0000-000070040000}"/>
    <cellStyle name="_입찰표지 _대안투찰내역(0223)_Sheet1_정읍천(입찰내역)_1안_변경내역서-1 (version 1)" xfId="1138" xr:uid="{00000000-0005-0000-0000-000071040000}"/>
    <cellStyle name="_입찰표지 _대안투찰내역(0223)_Sheet1_정읍천(입찰내역)_1안_복사본 내역서-서창사거리(rev1-4)" xfId="1139" xr:uid="{00000000-0005-0000-0000-000072040000}"/>
    <cellStyle name="_입찰표지 _대안투찰내역(0223)_변경내역서-1 (version 1)" xfId="1140" xr:uid="{00000000-0005-0000-0000-000073040000}"/>
    <cellStyle name="_입찰표지 _대안투찰내역(0223)_복사본 내역서-서창사거리(rev1-4)" xfId="1141" xr:uid="{00000000-0005-0000-0000-000074040000}"/>
    <cellStyle name="_입찰표지 _대안투찰내역(0223)_정읍천(입찰내역)_1안" xfId="1142" xr:uid="{00000000-0005-0000-0000-000075040000}"/>
    <cellStyle name="_입찰표지 _대안투찰내역(0223)_정읍천(입찰내역)_1안_1" xfId="1143" xr:uid="{00000000-0005-0000-0000-000076040000}"/>
    <cellStyle name="_입찰표지 _대안투찰내역(0223)_정읍천(입찰내역)_1안_1_변경내역서-1 (version 1)" xfId="1144" xr:uid="{00000000-0005-0000-0000-000077040000}"/>
    <cellStyle name="_입찰표지 _대안투찰내역(0223)_정읍천(입찰내역)_1안_1_복사본 내역서-서창사거리(rev1-4)" xfId="1145" xr:uid="{00000000-0005-0000-0000-000078040000}"/>
    <cellStyle name="_입찰표지 _대안투찰내역(0223)_정읍천(입찰내역)_1안_변경내역서-1 (version 1)" xfId="1146" xr:uid="{00000000-0005-0000-0000-000079040000}"/>
    <cellStyle name="_입찰표지 _대안투찰내역(0223)_정읍천(입찰내역)_1안_복사본 내역서-서창사거리(rev1-4)" xfId="1147" xr:uid="{00000000-0005-0000-0000-00007A040000}"/>
    <cellStyle name="_입찰표지 _대안투찰내역(0223)_정읍천(입찰내역)_1안_정읍천(입찰내역)_1안" xfId="1148" xr:uid="{00000000-0005-0000-0000-00007B040000}"/>
    <cellStyle name="_입찰표지 _대안투찰내역(0223)_정읍천(입찰내역)_1안_정읍천(입찰내역)_1안_변경내역서-1 (version 1)" xfId="1149" xr:uid="{00000000-0005-0000-0000-00007C040000}"/>
    <cellStyle name="_입찰표지 _대안투찰내역(0223)_정읍천(입찰내역)_1안_정읍천(입찰내역)_1안_복사본 내역서-서창사거리(rev1-4)" xfId="1150" xr:uid="{00000000-0005-0000-0000-00007D040000}"/>
    <cellStyle name="_입찰표지 _대안투찰내역(0223)_정읍천(입찰내역)_2안" xfId="1151" xr:uid="{00000000-0005-0000-0000-00007E040000}"/>
    <cellStyle name="_입찰표지 _대안투찰내역(0223)_정읍천(입찰내역)_2안_변경내역서-1 (version 1)" xfId="1152" xr:uid="{00000000-0005-0000-0000-00007F040000}"/>
    <cellStyle name="_입찰표지 _대안투찰내역(0223)_정읍천(입찰내역)_2안_복사본 내역서-서창사거리(rev1-4)" xfId="1153" xr:uid="{00000000-0005-0000-0000-000080040000}"/>
    <cellStyle name="_입찰표지 _대안투찰내역(0223)_정읍천(입찰내역)_2안_정읍천(입찰내역)_1안" xfId="1154" xr:uid="{00000000-0005-0000-0000-000081040000}"/>
    <cellStyle name="_입찰표지 _대안투찰내역(0223)_정읍천(입찰내역)_2안_정읍천(입찰내역)_1안_변경내역서-1 (version 1)" xfId="1155" xr:uid="{00000000-0005-0000-0000-000082040000}"/>
    <cellStyle name="_입찰표지 _대안투찰내역(0223)_정읍천(입찰내역)_2안_정읍천(입찰내역)_1안_복사본 내역서-서창사거리(rev1-4)" xfId="1156" xr:uid="{00000000-0005-0000-0000-000083040000}"/>
    <cellStyle name="_입찰표지 _대안투찰내역(확정본0226)" xfId="1157" xr:uid="{00000000-0005-0000-0000-000084040000}"/>
    <cellStyle name="_입찰표지 _대안투찰내역(확정본0226)_Sheet1" xfId="1158" xr:uid="{00000000-0005-0000-0000-000085040000}"/>
    <cellStyle name="_입찰표지 _대안투찰내역(확정본0226)_Sheet1_변경내역서-1 (version 1)" xfId="1159" xr:uid="{00000000-0005-0000-0000-000086040000}"/>
    <cellStyle name="_입찰표지 _대안투찰내역(확정본0226)_Sheet1_복사본 내역서-서창사거리(rev1-4)" xfId="1160" xr:uid="{00000000-0005-0000-0000-000087040000}"/>
    <cellStyle name="_입찰표지 _대안투찰내역(확정본0226)_Sheet1_정읍천(입찰내역)_1안" xfId="1161" xr:uid="{00000000-0005-0000-0000-000088040000}"/>
    <cellStyle name="_입찰표지 _대안투찰내역(확정본0226)_Sheet1_정읍천(입찰내역)_1안_변경내역서-1 (version 1)" xfId="1162" xr:uid="{00000000-0005-0000-0000-000089040000}"/>
    <cellStyle name="_입찰표지 _대안투찰내역(확정본0226)_Sheet1_정읍천(입찰내역)_1안_복사본 내역서-서창사거리(rev1-4)" xfId="1163" xr:uid="{00000000-0005-0000-0000-00008A040000}"/>
    <cellStyle name="_입찰표지 _대안투찰내역(확정본0226)_변경내역서-1 (version 1)" xfId="1164" xr:uid="{00000000-0005-0000-0000-00008B040000}"/>
    <cellStyle name="_입찰표지 _대안투찰내역(확정본0226)_복사본 내역서-서창사거리(rev1-4)" xfId="1165" xr:uid="{00000000-0005-0000-0000-00008C040000}"/>
    <cellStyle name="_입찰표지 _대안투찰내역(확정본0226)_정읍천(입찰내역)_1안" xfId="1166" xr:uid="{00000000-0005-0000-0000-00008D040000}"/>
    <cellStyle name="_입찰표지 _대안투찰내역(확정본0226)_정읍천(입찰내역)_1안_1" xfId="1167" xr:uid="{00000000-0005-0000-0000-00008E040000}"/>
    <cellStyle name="_입찰표지 _대안투찰내역(확정본0226)_정읍천(입찰내역)_1안_1_변경내역서-1 (version 1)" xfId="1168" xr:uid="{00000000-0005-0000-0000-00008F040000}"/>
    <cellStyle name="_입찰표지 _대안투찰내역(확정본0226)_정읍천(입찰내역)_1안_1_복사본 내역서-서창사거리(rev1-4)" xfId="1169" xr:uid="{00000000-0005-0000-0000-000090040000}"/>
    <cellStyle name="_입찰표지 _대안투찰내역(확정본0226)_정읍천(입찰내역)_1안_변경내역서-1 (version 1)" xfId="1170" xr:uid="{00000000-0005-0000-0000-000091040000}"/>
    <cellStyle name="_입찰표지 _대안투찰내역(확정본0226)_정읍천(입찰내역)_1안_복사본 내역서-서창사거리(rev1-4)" xfId="1171" xr:uid="{00000000-0005-0000-0000-000092040000}"/>
    <cellStyle name="_입찰표지 _대안투찰내역(확정본0226)_정읍천(입찰내역)_1안_정읍천(입찰내역)_1안" xfId="1172" xr:uid="{00000000-0005-0000-0000-000093040000}"/>
    <cellStyle name="_입찰표지 _대안투찰내역(확정본0226)_정읍천(입찰내역)_1안_정읍천(입찰내역)_1안_변경내역서-1 (version 1)" xfId="1173" xr:uid="{00000000-0005-0000-0000-000094040000}"/>
    <cellStyle name="_입찰표지 _대안투찰내역(확정본0226)_정읍천(입찰내역)_1안_정읍천(입찰내역)_1안_복사본 내역서-서창사거리(rev1-4)" xfId="1174" xr:uid="{00000000-0005-0000-0000-000095040000}"/>
    <cellStyle name="_입찰표지 _대안투찰내역(확정본0226)_정읍천(입찰내역)_2안" xfId="1175" xr:uid="{00000000-0005-0000-0000-000096040000}"/>
    <cellStyle name="_입찰표지 _대안투찰내역(확정본0226)_정읍천(입찰내역)_2안_변경내역서-1 (version 1)" xfId="1176" xr:uid="{00000000-0005-0000-0000-000097040000}"/>
    <cellStyle name="_입찰표지 _대안투찰내역(확정본0226)_정읍천(입찰내역)_2안_복사본 내역서-서창사거리(rev1-4)" xfId="1177" xr:uid="{00000000-0005-0000-0000-000098040000}"/>
    <cellStyle name="_입찰표지 _대안투찰내역(확정본0226)_정읍천(입찰내역)_2안_정읍천(입찰내역)_1안" xfId="1178" xr:uid="{00000000-0005-0000-0000-000099040000}"/>
    <cellStyle name="_입찰표지 _대안투찰내역(확정본0226)_정읍천(입찰내역)_2안_정읍천(입찰내역)_1안_변경내역서-1 (version 1)" xfId="1179" xr:uid="{00000000-0005-0000-0000-00009A040000}"/>
    <cellStyle name="_입찰표지 _대안투찰내역(확정본0226)_정읍천(입찰내역)_2안_정읍천(입찰내역)_1안_복사본 내역서-서창사거리(rev1-4)" xfId="1180" xr:uid="{00000000-0005-0000-0000-00009B040000}"/>
    <cellStyle name="_입찰표지 _도급내역" xfId="1181" xr:uid="{00000000-0005-0000-0000-00009C040000}"/>
    <cellStyle name="_입찰표지 _도급실행0211" xfId="1182" xr:uid="{00000000-0005-0000-0000-00009D040000}"/>
    <cellStyle name="_입찰표지 _도급실행0211_Sheet1" xfId="1183" xr:uid="{00000000-0005-0000-0000-00009E040000}"/>
    <cellStyle name="_입찰표지 _도급실행0211_Sheet1_변경내역서-1 (version 1)" xfId="1184" xr:uid="{00000000-0005-0000-0000-00009F040000}"/>
    <cellStyle name="_입찰표지 _도급실행0211_Sheet1_복사본 내역서-서창사거리(rev1-4)" xfId="1185" xr:uid="{00000000-0005-0000-0000-0000A0040000}"/>
    <cellStyle name="_입찰표지 _도급실행0211_Sheet1_정읍천(입찰내역)_1안" xfId="1186" xr:uid="{00000000-0005-0000-0000-0000A1040000}"/>
    <cellStyle name="_입찰표지 _도급실행0211_Sheet1_정읍천(입찰내역)_1안_변경내역서-1 (version 1)" xfId="1187" xr:uid="{00000000-0005-0000-0000-0000A2040000}"/>
    <cellStyle name="_입찰표지 _도급실행0211_Sheet1_정읍천(입찰내역)_1안_복사본 내역서-서창사거리(rev1-4)" xfId="1188" xr:uid="{00000000-0005-0000-0000-0000A3040000}"/>
    <cellStyle name="_입찰표지 _도급실행0211_변경내역서-1 (version 1)" xfId="1189" xr:uid="{00000000-0005-0000-0000-0000A4040000}"/>
    <cellStyle name="_입찰표지 _도급실행0211_복사본 내역서-서창사거리(rev1-4)" xfId="1190" xr:uid="{00000000-0005-0000-0000-0000A5040000}"/>
    <cellStyle name="_입찰표지 _도급실행0211_정읍천(입찰내역)_1안" xfId="1191" xr:uid="{00000000-0005-0000-0000-0000A6040000}"/>
    <cellStyle name="_입찰표지 _도급실행0211_정읍천(입찰내역)_1안_1" xfId="1192" xr:uid="{00000000-0005-0000-0000-0000A7040000}"/>
    <cellStyle name="_입찰표지 _도급실행0211_정읍천(입찰내역)_1안_1_변경내역서-1 (version 1)" xfId="1193" xr:uid="{00000000-0005-0000-0000-0000A8040000}"/>
    <cellStyle name="_입찰표지 _도급실행0211_정읍천(입찰내역)_1안_1_복사본 내역서-서창사거리(rev1-4)" xfId="1194" xr:uid="{00000000-0005-0000-0000-0000A9040000}"/>
    <cellStyle name="_입찰표지 _도급실행0211_정읍천(입찰내역)_1안_변경내역서-1 (version 1)" xfId="1195" xr:uid="{00000000-0005-0000-0000-0000AA040000}"/>
    <cellStyle name="_입찰표지 _도급실행0211_정읍천(입찰내역)_1안_복사본 내역서-서창사거리(rev1-4)" xfId="1196" xr:uid="{00000000-0005-0000-0000-0000AB040000}"/>
    <cellStyle name="_입찰표지 _도급실행0211_정읍천(입찰내역)_1안_정읍천(입찰내역)_1안" xfId="1197" xr:uid="{00000000-0005-0000-0000-0000AC040000}"/>
    <cellStyle name="_입찰표지 _도급실행0211_정읍천(입찰내역)_1안_정읍천(입찰내역)_1안_변경내역서-1 (version 1)" xfId="1198" xr:uid="{00000000-0005-0000-0000-0000AD040000}"/>
    <cellStyle name="_입찰표지 _도급실행0211_정읍천(입찰내역)_1안_정읍천(입찰내역)_1안_복사본 내역서-서창사거리(rev1-4)" xfId="1199" xr:uid="{00000000-0005-0000-0000-0000AE040000}"/>
    <cellStyle name="_입찰표지 _도급실행0211_정읍천(입찰내역)_2안" xfId="1200" xr:uid="{00000000-0005-0000-0000-0000AF040000}"/>
    <cellStyle name="_입찰표지 _도급실행0211_정읍천(입찰내역)_2안_변경내역서-1 (version 1)" xfId="1201" xr:uid="{00000000-0005-0000-0000-0000B0040000}"/>
    <cellStyle name="_입찰표지 _도급실행0211_정읍천(입찰내역)_2안_복사본 내역서-서창사거리(rev1-4)" xfId="1202" xr:uid="{00000000-0005-0000-0000-0000B1040000}"/>
    <cellStyle name="_입찰표지 _도급실행0211_정읍천(입찰내역)_2안_정읍천(입찰내역)_1안" xfId="1203" xr:uid="{00000000-0005-0000-0000-0000B2040000}"/>
    <cellStyle name="_입찰표지 _도급실행0211_정읍천(입찰내역)_2안_정읍천(입찰내역)_1안_변경내역서-1 (version 1)" xfId="1204" xr:uid="{00000000-0005-0000-0000-0000B3040000}"/>
    <cellStyle name="_입찰표지 _도급실행0211_정읍천(입찰내역)_2안_정읍천(입찰내역)_1안_복사본 내역서-서창사거리(rev1-4)" xfId="1205" xr:uid="{00000000-0005-0000-0000-0000B4040000}"/>
    <cellStyle name="_입찰표지 _배전변경실행" xfId="1206" xr:uid="{00000000-0005-0000-0000-0000B5040000}"/>
    <cellStyle name="_입찰표지 _변경내역서-1 (version 1)" xfId="1207" xr:uid="{00000000-0005-0000-0000-0000B6040000}"/>
    <cellStyle name="_입찰표지 _복사본 강원견적보고" xfId="1208" xr:uid="{00000000-0005-0000-0000-0000B7040000}"/>
    <cellStyle name="_입찰표지 _복사본 내역서-서창사거리(rev1-4)" xfId="1209" xr:uid="{00000000-0005-0000-0000-0000B8040000}"/>
    <cellStyle name="_입찰표지 _본실행_매립" xfId="1210" xr:uid="{00000000-0005-0000-0000-0000B9040000}"/>
    <cellStyle name="_입찰표지 _부사장님보고" xfId="1211" xr:uid="{00000000-0005-0000-0000-0000BA040000}"/>
    <cellStyle name="_입찰표지 _부사장님보고_2002경영전략회의" xfId="1212" xr:uid="{00000000-0005-0000-0000-0000BB040000}"/>
    <cellStyle name="_입찰표지 _부사장님보고_2002년도경영계획" xfId="1213" xr:uid="{00000000-0005-0000-0000-0000BC040000}"/>
    <cellStyle name="_입찰표지 _부사장님보고_생산성2002" xfId="1214" xr:uid="{00000000-0005-0000-0000-0000BD040000}"/>
    <cellStyle name="_입찰표지 _부사장님보고_현장공사현황" xfId="1215" xr:uid="{00000000-0005-0000-0000-0000BE040000}"/>
    <cellStyle name="_입찰표지 _부사장님보고_현장공사현황(공동사)" xfId="1216" xr:uid="{00000000-0005-0000-0000-0000BF040000}"/>
    <cellStyle name="_입찰표지 _부사장님보고_현장공사현황(대내)" xfId="1217" xr:uid="{00000000-0005-0000-0000-0000C0040000}"/>
    <cellStyle name="_입찰표지 _부사장님보고_현장공사현황_2002년도경영계획" xfId="1218" xr:uid="{00000000-0005-0000-0000-0000C1040000}"/>
    <cellStyle name="_입찰표지 _부사장님보고_현장조직표" xfId="1219" xr:uid="{00000000-0005-0000-0000-0000C2040000}"/>
    <cellStyle name="_입찰표지 _부사장님보고_현장조직표_2002년도경영계획" xfId="1220" xr:uid="{00000000-0005-0000-0000-0000C3040000}"/>
    <cellStyle name="_입찰표지 _부사장님보고_현장현황(공동사)" xfId="1221" xr:uid="{00000000-0005-0000-0000-0000C4040000}"/>
    <cellStyle name="_입찰표지 _부사장님보고_현장현황(사장님)" xfId="1222" xr:uid="{00000000-0005-0000-0000-0000C5040000}"/>
    <cellStyle name="_입찰표지 _산근" xfId="1223" xr:uid="{00000000-0005-0000-0000-0000C6040000}"/>
    <cellStyle name="_입찰표지 _산근_금촌월롱_견적" xfId="1224" xr:uid="{00000000-0005-0000-0000-0000C7040000}"/>
    <cellStyle name="_입찰표지 _산근_풍덕천_견적" xfId="1225" xr:uid="{00000000-0005-0000-0000-0000C8040000}"/>
    <cellStyle name="_입찰표지 _삼안분견적" xfId="1226" xr:uid="{00000000-0005-0000-0000-0000C9040000}"/>
    <cellStyle name="_입찰표지 _삼안분견적_강원실행내역(1028)" xfId="1227" xr:uid="{00000000-0005-0000-0000-0000CA040000}"/>
    <cellStyle name="_입찰표지 _삼안분견적_도급내역" xfId="1228" xr:uid="{00000000-0005-0000-0000-0000CB040000}"/>
    <cellStyle name="_입찰표지 _삼안분견적_복사본 강원견적보고" xfId="1229" xr:uid="{00000000-0005-0000-0000-0000CC040000}"/>
    <cellStyle name="_입찰표지 _삼안분견적_청계천_본실행(10.28)" xfId="1230" xr:uid="{00000000-0005-0000-0000-0000CD040000}"/>
    <cellStyle name="_입찰표지 _서후-평은(투찰)" xfId="1231" xr:uid="{00000000-0005-0000-0000-0000CE040000}"/>
    <cellStyle name="_입찰표지 _서후-평은(투찰)_Sheet1" xfId="1232" xr:uid="{00000000-0005-0000-0000-0000CF040000}"/>
    <cellStyle name="_입찰표지 _서후-평은(투찰)_Sheet1_변경내역서-1 (version 1)" xfId="1233" xr:uid="{00000000-0005-0000-0000-0000D0040000}"/>
    <cellStyle name="_입찰표지 _서후-평은(투찰)_Sheet1_복사본 내역서-서창사거리(rev1-4)" xfId="1234" xr:uid="{00000000-0005-0000-0000-0000D1040000}"/>
    <cellStyle name="_입찰표지 _서후-평은(투찰)_Sheet1_정읍천(입찰내역)_1안" xfId="1235" xr:uid="{00000000-0005-0000-0000-0000D2040000}"/>
    <cellStyle name="_입찰표지 _서후-평은(투찰)_Sheet1_정읍천(입찰내역)_1안_변경내역서-1 (version 1)" xfId="1236" xr:uid="{00000000-0005-0000-0000-0000D3040000}"/>
    <cellStyle name="_입찰표지 _서후-평은(투찰)_Sheet1_정읍천(입찰내역)_1안_복사본 내역서-서창사거리(rev1-4)" xfId="1237" xr:uid="{00000000-0005-0000-0000-0000D4040000}"/>
    <cellStyle name="_입찰표지 _서후-평은(투찰)_변경내역서-1 (version 1)" xfId="1238" xr:uid="{00000000-0005-0000-0000-0000D5040000}"/>
    <cellStyle name="_입찰표지 _서후-평은(투찰)_복사본 내역서-서창사거리(rev1-4)" xfId="1239" xr:uid="{00000000-0005-0000-0000-0000D6040000}"/>
    <cellStyle name="_입찰표지 _서후-평은(투찰)_정읍천(입찰내역)_1안" xfId="1240" xr:uid="{00000000-0005-0000-0000-0000D7040000}"/>
    <cellStyle name="_입찰표지 _서후-평은(투찰)_정읍천(입찰내역)_1안_1" xfId="1241" xr:uid="{00000000-0005-0000-0000-0000D8040000}"/>
    <cellStyle name="_입찰표지 _서후-평은(투찰)_정읍천(입찰내역)_1안_1_변경내역서-1 (version 1)" xfId="1242" xr:uid="{00000000-0005-0000-0000-0000D9040000}"/>
    <cellStyle name="_입찰표지 _서후-평은(투찰)_정읍천(입찰내역)_1안_1_복사본 내역서-서창사거리(rev1-4)" xfId="1243" xr:uid="{00000000-0005-0000-0000-0000DA040000}"/>
    <cellStyle name="_입찰표지 _서후-평은(투찰)_정읍천(입찰내역)_1안_변경내역서-1 (version 1)" xfId="1244" xr:uid="{00000000-0005-0000-0000-0000DB040000}"/>
    <cellStyle name="_입찰표지 _서후-평은(투찰)_정읍천(입찰내역)_1안_복사본 내역서-서창사거리(rev1-4)" xfId="1245" xr:uid="{00000000-0005-0000-0000-0000DC040000}"/>
    <cellStyle name="_입찰표지 _서후-평은(투찰)_정읍천(입찰내역)_1안_정읍천(입찰내역)_1안" xfId="1246" xr:uid="{00000000-0005-0000-0000-0000DD040000}"/>
    <cellStyle name="_입찰표지 _서후-평은(투찰)_정읍천(입찰내역)_1안_정읍천(입찰내역)_1안_변경내역서-1 (version 1)" xfId="1247" xr:uid="{00000000-0005-0000-0000-0000DE040000}"/>
    <cellStyle name="_입찰표지 _서후-평은(투찰)_정읍천(입찰내역)_1안_정읍천(입찰내역)_1안_복사본 내역서-서창사거리(rev1-4)" xfId="1248" xr:uid="{00000000-0005-0000-0000-0000DF040000}"/>
    <cellStyle name="_입찰표지 _서후-평은(투찰)_정읍천(입찰내역)_2안" xfId="1249" xr:uid="{00000000-0005-0000-0000-0000E0040000}"/>
    <cellStyle name="_입찰표지 _서후-평은(투찰)_정읍천(입찰내역)_2안_변경내역서-1 (version 1)" xfId="1250" xr:uid="{00000000-0005-0000-0000-0000E1040000}"/>
    <cellStyle name="_입찰표지 _서후-평은(투찰)_정읍천(입찰내역)_2안_복사본 내역서-서창사거리(rev1-4)" xfId="1251" xr:uid="{00000000-0005-0000-0000-0000E2040000}"/>
    <cellStyle name="_입찰표지 _서후-평은(투찰)_정읍천(입찰내역)_2안_정읍천(입찰내역)_1안" xfId="1252" xr:uid="{00000000-0005-0000-0000-0000E3040000}"/>
    <cellStyle name="_입찰표지 _서후-평은(투찰)_정읍천(입찰내역)_2안_정읍천(입찰내역)_1안_변경내역서-1 (version 1)" xfId="1253" xr:uid="{00000000-0005-0000-0000-0000E4040000}"/>
    <cellStyle name="_입찰표지 _서후-평은(투찰)_정읍천(입찰내역)_2안_정읍천(입찰내역)_1안_복사본 내역서-서창사거리(rev1-4)" xfId="1254" xr:uid="{00000000-0005-0000-0000-0000E5040000}"/>
    <cellStyle name="_입찰표지 _수정 - 청풍투찰" xfId="1255" xr:uid="{00000000-0005-0000-0000-0000E6040000}"/>
    <cellStyle name="_입찰표지 _신령영천1_입찰" xfId="1256" xr:uid="{00000000-0005-0000-0000-0000E7040000}"/>
    <cellStyle name="_입찰표지 _신령영천1_입찰_금촌월롱_견적" xfId="1257" xr:uid="{00000000-0005-0000-0000-0000E8040000}"/>
    <cellStyle name="_입찰표지 _신령영천1_입찰_풍덕천_견적" xfId="1258" xr:uid="{00000000-0005-0000-0000-0000E9040000}"/>
    <cellStyle name="_입찰표지 _실정보고(거적덮기04.2.9)" xfId="1259" xr:uid="{00000000-0005-0000-0000-0000EA040000}"/>
    <cellStyle name="_입찰표지 _실정보고(거적덮기04.2.9)_단지내교통표지판63개소(재수정 메일접수분)" xfId="1260" xr:uid="{00000000-0005-0000-0000-0000EB040000}"/>
    <cellStyle name="_입찰표지 _실정보고(거적덮기04.2.9)_단지내교통표지판63개소(재수정 메일접수분)_표지판 국도39호선(단가)" xfId="1261" xr:uid="{00000000-0005-0000-0000-0000EC040000}"/>
    <cellStyle name="_입찰표지 _실정보고(거적덮기04.2.9)_법면보호공(04.2.17)(재협의공비산출)" xfId="1262" xr:uid="{00000000-0005-0000-0000-0000ED040000}"/>
    <cellStyle name="_입찰표지 _실정보고(거적덮기04.2.9)_법면보호공(04.2.17)(재협의공비산출)_단지내교통표지판63개소(재수정 메일접수분)" xfId="1263" xr:uid="{00000000-0005-0000-0000-0000EE040000}"/>
    <cellStyle name="_입찰표지 _실정보고(거적덮기04.2.9)_법면보호공(04.2.17)(재협의공비산출)_단지내교통표지판63개소(재수정 메일접수분)_표지판 국도39호선(단가)" xfId="1264" xr:uid="{00000000-0005-0000-0000-0000EF040000}"/>
    <cellStyle name="_입찰표지 _실정보고(거적덮기04.2.9)_법면보호공(04.2.17)(재협의공비산출)_표지판 국도39호선(단가)" xfId="1265" xr:uid="{00000000-0005-0000-0000-0000F0040000}"/>
    <cellStyle name="_입찰표지 _실정보고(거적덮기04.2.9)_표지판 국도39호선(단가)" xfId="1266" xr:uid="{00000000-0005-0000-0000-0000F1040000}"/>
    <cellStyle name="_입찰표지 _실정보고(소화전,제수변)" xfId="1267" xr:uid="{00000000-0005-0000-0000-0000F2040000}"/>
    <cellStyle name="_입찰표지 _실정보고(소화전,제수변)_단지내교통표지판63개소(재수정 메일접수분)" xfId="1268" xr:uid="{00000000-0005-0000-0000-0000F3040000}"/>
    <cellStyle name="_입찰표지 _실정보고(소화전,제수변)_단지내교통표지판63개소(재수정 메일접수분)_표지판 국도39호선(단가)" xfId="1269" xr:uid="{00000000-0005-0000-0000-0000F4040000}"/>
    <cellStyle name="_입찰표지 _실정보고(소화전,제수변)_표지판 국도39호선(단가)" xfId="1270" xr:uid="{00000000-0005-0000-0000-0000F5040000}"/>
    <cellStyle name="_입찰표지 _실행예산(변경)" xfId="1271" xr:uid="{00000000-0005-0000-0000-0000F6040000}"/>
    <cellStyle name="_입찰표지 _실행예산서(문산IC)" xfId="1272" xr:uid="{00000000-0005-0000-0000-0000F7040000}"/>
    <cellStyle name="_입찰표지 _실행예산서(문산IC)_20020924 대산항 공내역서" xfId="1273" xr:uid="{00000000-0005-0000-0000-0000F8040000}"/>
    <cellStyle name="_입찰표지 _실행예산서(문산IC)_20020924 대산항 공내역서_사본 - 20020924 대산항 공내역서" xfId="1274" xr:uid="{00000000-0005-0000-0000-0000F9040000}"/>
    <cellStyle name="_입찰표지 _전대-마성" xfId="1275" xr:uid="{00000000-0005-0000-0000-0000FA040000}"/>
    <cellStyle name="_입찰표지 _전대-마성_20020924 대산항 공내역서" xfId="1276" xr:uid="{00000000-0005-0000-0000-0000FB040000}"/>
    <cellStyle name="_입찰표지 _전대-마성_20020924 대산항 공내역서_사본 - 20020924 대산항 공내역서" xfId="1277" xr:uid="{00000000-0005-0000-0000-0000FC040000}"/>
    <cellStyle name="_입찰표지 _정읍천(입찰내역)_1안" xfId="1278" xr:uid="{00000000-0005-0000-0000-0000FD040000}"/>
    <cellStyle name="_입찰표지 _정읍천(입찰내역)_1안_1" xfId="1279" xr:uid="{00000000-0005-0000-0000-0000FE040000}"/>
    <cellStyle name="_입찰표지 _정읍천(입찰내역)_1안_1_변경내역서-1 (version 1)" xfId="1280" xr:uid="{00000000-0005-0000-0000-0000FF040000}"/>
    <cellStyle name="_입찰표지 _정읍천(입찰내역)_1안_1_복사본 내역서-서창사거리(rev1-4)" xfId="1281" xr:uid="{00000000-0005-0000-0000-000000050000}"/>
    <cellStyle name="_입찰표지 _정읍천(입찰내역)_1안_변경내역서-1 (version 1)" xfId="1282" xr:uid="{00000000-0005-0000-0000-000001050000}"/>
    <cellStyle name="_입찰표지 _정읍천(입찰내역)_1안_복사본 내역서-서창사거리(rev1-4)" xfId="1283" xr:uid="{00000000-0005-0000-0000-000002050000}"/>
    <cellStyle name="_입찰표지 _정읍천(입찰내역)_1안_정읍천(입찰내역)_1안" xfId="1284" xr:uid="{00000000-0005-0000-0000-000003050000}"/>
    <cellStyle name="_입찰표지 _정읍천(입찰내역)_1안_정읍천(입찰내역)_1안_변경내역서-1 (version 1)" xfId="1285" xr:uid="{00000000-0005-0000-0000-000004050000}"/>
    <cellStyle name="_입찰표지 _정읍천(입찰내역)_1안_정읍천(입찰내역)_1안_복사본 내역서-서창사거리(rev1-4)" xfId="1286" xr:uid="{00000000-0005-0000-0000-000005050000}"/>
    <cellStyle name="_입찰표지 _정읍천(입찰내역)_2안" xfId="1287" xr:uid="{00000000-0005-0000-0000-000006050000}"/>
    <cellStyle name="_입찰표지 _정읍천(입찰내역)_2안_변경내역서-1 (version 1)" xfId="1288" xr:uid="{00000000-0005-0000-0000-000007050000}"/>
    <cellStyle name="_입찰표지 _정읍천(입찰내역)_2안_복사본 내역서-서창사거리(rev1-4)" xfId="1289" xr:uid="{00000000-0005-0000-0000-000008050000}"/>
    <cellStyle name="_입찰표지 _정읍천(입찰내역)_2안_정읍천(입찰내역)_1안" xfId="1290" xr:uid="{00000000-0005-0000-0000-000009050000}"/>
    <cellStyle name="_입찰표지 _정읍천(입찰내역)_2안_정읍천(입찰내역)_1안_변경내역서-1 (version 1)" xfId="1291" xr:uid="{00000000-0005-0000-0000-00000A050000}"/>
    <cellStyle name="_입찰표지 _정읍천(입찰내역)_2안_정읍천(입찰내역)_1안_복사본 내역서-서창사거리(rev1-4)" xfId="1292" xr:uid="{00000000-0005-0000-0000-00000B050000}"/>
    <cellStyle name="_입찰표지 _진월 공내역서" xfId="1293" xr:uid="{00000000-0005-0000-0000-00000C050000}"/>
    <cellStyle name="_입찰표지 _진월 공내역서_Sheet1" xfId="1294" xr:uid="{00000000-0005-0000-0000-00000D050000}"/>
    <cellStyle name="_입찰표지 _진월 공내역서_Sheet1_변경내역서-1 (version 1)" xfId="1295" xr:uid="{00000000-0005-0000-0000-00000E050000}"/>
    <cellStyle name="_입찰표지 _진월 공내역서_Sheet1_복사본 내역서-서창사거리(rev1-4)" xfId="1296" xr:uid="{00000000-0005-0000-0000-00000F050000}"/>
    <cellStyle name="_입찰표지 _진월 공내역서_Sheet1_정읍천(입찰내역)_1안" xfId="1297" xr:uid="{00000000-0005-0000-0000-000010050000}"/>
    <cellStyle name="_입찰표지 _진월 공내역서_Sheet1_정읍천(입찰내역)_1안_변경내역서-1 (version 1)" xfId="1298" xr:uid="{00000000-0005-0000-0000-000011050000}"/>
    <cellStyle name="_입찰표지 _진월 공내역서_Sheet1_정읍천(입찰내역)_1안_복사본 내역서-서창사거리(rev1-4)" xfId="1299" xr:uid="{00000000-0005-0000-0000-000012050000}"/>
    <cellStyle name="_입찰표지 _진월 공내역서_변경내역서-1 (version 1)" xfId="1300" xr:uid="{00000000-0005-0000-0000-000013050000}"/>
    <cellStyle name="_입찰표지 _진월 공내역서_복사본 내역서-서창사거리(rev1-4)" xfId="1301" xr:uid="{00000000-0005-0000-0000-000014050000}"/>
    <cellStyle name="_입찰표지 _진월 공내역서_서후-평은(투찰)" xfId="1302" xr:uid="{00000000-0005-0000-0000-000015050000}"/>
    <cellStyle name="_입찰표지 _진월 공내역서_서후-평은(투찰)_Sheet1" xfId="1303" xr:uid="{00000000-0005-0000-0000-000016050000}"/>
    <cellStyle name="_입찰표지 _진월 공내역서_서후-평은(투찰)_Sheet1_변경내역서-1 (version 1)" xfId="1304" xr:uid="{00000000-0005-0000-0000-000017050000}"/>
    <cellStyle name="_입찰표지 _진월 공내역서_서후-평은(투찰)_Sheet1_복사본 내역서-서창사거리(rev1-4)" xfId="1305" xr:uid="{00000000-0005-0000-0000-000018050000}"/>
    <cellStyle name="_입찰표지 _진월 공내역서_서후-평은(투찰)_Sheet1_정읍천(입찰내역)_1안" xfId="1306" xr:uid="{00000000-0005-0000-0000-000019050000}"/>
    <cellStyle name="_입찰표지 _진월 공내역서_서후-평은(투찰)_Sheet1_정읍천(입찰내역)_1안_변경내역서-1 (version 1)" xfId="1307" xr:uid="{00000000-0005-0000-0000-00001A050000}"/>
    <cellStyle name="_입찰표지 _진월 공내역서_서후-평은(투찰)_Sheet1_정읍천(입찰내역)_1안_복사본 내역서-서창사거리(rev1-4)" xfId="1308" xr:uid="{00000000-0005-0000-0000-00001B050000}"/>
    <cellStyle name="_입찰표지 _진월 공내역서_서후-평은(투찰)_변경내역서-1 (version 1)" xfId="1309" xr:uid="{00000000-0005-0000-0000-00001C050000}"/>
    <cellStyle name="_입찰표지 _진월 공내역서_서후-평은(투찰)_복사본 내역서-서창사거리(rev1-4)" xfId="1310" xr:uid="{00000000-0005-0000-0000-00001D050000}"/>
    <cellStyle name="_입찰표지 _진월 공내역서_서후-평은(투찰)_정읍천(입찰내역)_1안" xfId="1311" xr:uid="{00000000-0005-0000-0000-00001E050000}"/>
    <cellStyle name="_입찰표지 _진월 공내역서_서후-평은(투찰)_정읍천(입찰내역)_1안_1" xfId="1312" xr:uid="{00000000-0005-0000-0000-00001F050000}"/>
    <cellStyle name="_입찰표지 _진월 공내역서_서후-평은(투찰)_정읍천(입찰내역)_1안_1_변경내역서-1 (version 1)" xfId="1313" xr:uid="{00000000-0005-0000-0000-000020050000}"/>
    <cellStyle name="_입찰표지 _진월 공내역서_서후-평은(투찰)_정읍천(입찰내역)_1안_1_복사본 내역서-서창사거리(rev1-4)" xfId="1314" xr:uid="{00000000-0005-0000-0000-000021050000}"/>
    <cellStyle name="_입찰표지 _진월 공내역서_서후-평은(투찰)_정읍천(입찰내역)_1안_변경내역서-1 (version 1)" xfId="1315" xr:uid="{00000000-0005-0000-0000-000022050000}"/>
    <cellStyle name="_입찰표지 _진월 공내역서_서후-평은(투찰)_정읍천(입찰내역)_1안_복사본 내역서-서창사거리(rev1-4)" xfId="1316" xr:uid="{00000000-0005-0000-0000-000023050000}"/>
    <cellStyle name="_입찰표지 _진월 공내역서_서후-평은(투찰)_정읍천(입찰내역)_1안_정읍천(입찰내역)_1안" xfId="1317" xr:uid="{00000000-0005-0000-0000-000024050000}"/>
    <cellStyle name="_입찰표지 _진월 공내역서_서후-평은(투찰)_정읍천(입찰내역)_1안_정읍천(입찰내역)_1안_변경내역서-1 (version 1)" xfId="1318" xr:uid="{00000000-0005-0000-0000-000025050000}"/>
    <cellStyle name="_입찰표지 _진월 공내역서_서후-평은(투찰)_정읍천(입찰내역)_1안_정읍천(입찰내역)_1안_복사본 내역서-서창사거리(rev1-4)" xfId="1319" xr:uid="{00000000-0005-0000-0000-000026050000}"/>
    <cellStyle name="_입찰표지 _진월 공내역서_서후-평은(투찰)_정읍천(입찰내역)_2안" xfId="1320" xr:uid="{00000000-0005-0000-0000-000027050000}"/>
    <cellStyle name="_입찰표지 _진월 공내역서_서후-평은(투찰)_정읍천(입찰내역)_2안_변경내역서-1 (version 1)" xfId="1321" xr:uid="{00000000-0005-0000-0000-000028050000}"/>
    <cellStyle name="_입찰표지 _진월 공내역서_서후-평은(투찰)_정읍천(입찰내역)_2안_복사본 내역서-서창사거리(rev1-4)" xfId="1322" xr:uid="{00000000-0005-0000-0000-000029050000}"/>
    <cellStyle name="_입찰표지 _진월 공내역서_서후-평은(투찰)_정읍천(입찰내역)_2안_정읍천(입찰내역)_1안" xfId="1323" xr:uid="{00000000-0005-0000-0000-00002A050000}"/>
    <cellStyle name="_입찰표지 _진월 공내역서_서후-평은(투찰)_정읍천(입찰내역)_2안_정읍천(입찰내역)_1안_변경내역서-1 (version 1)" xfId="1324" xr:uid="{00000000-0005-0000-0000-00002B050000}"/>
    <cellStyle name="_입찰표지 _진월 공내역서_서후-평은(투찰)_정읍천(입찰내역)_2안_정읍천(입찰내역)_1안_복사본 내역서-서창사거리(rev1-4)" xfId="1325" xr:uid="{00000000-0005-0000-0000-00002C050000}"/>
    <cellStyle name="_입찰표지 _진월 공내역서_정읍천(입찰내역)_1안" xfId="1326" xr:uid="{00000000-0005-0000-0000-00002D050000}"/>
    <cellStyle name="_입찰표지 _진월 공내역서_정읍천(입찰내역)_1안_1" xfId="1327" xr:uid="{00000000-0005-0000-0000-00002E050000}"/>
    <cellStyle name="_입찰표지 _진월 공내역서_정읍천(입찰내역)_1안_1_변경내역서-1 (version 1)" xfId="1328" xr:uid="{00000000-0005-0000-0000-00002F050000}"/>
    <cellStyle name="_입찰표지 _진월 공내역서_정읍천(입찰내역)_1안_1_복사본 내역서-서창사거리(rev1-4)" xfId="1329" xr:uid="{00000000-0005-0000-0000-000030050000}"/>
    <cellStyle name="_입찰표지 _진월 공내역서_정읍천(입찰내역)_1안_변경내역서-1 (version 1)" xfId="1330" xr:uid="{00000000-0005-0000-0000-000031050000}"/>
    <cellStyle name="_입찰표지 _진월 공내역서_정읍천(입찰내역)_1안_복사본 내역서-서창사거리(rev1-4)" xfId="1331" xr:uid="{00000000-0005-0000-0000-000032050000}"/>
    <cellStyle name="_입찰표지 _진월 공내역서_정읍천(입찰내역)_1안_정읍천(입찰내역)_1안" xfId="1332" xr:uid="{00000000-0005-0000-0000-000033050000}"/>
    <cellStyle name="_입찰표지 _진월 공내역서_정읍천(입찰내역)_1안_정읍천(입찰내역)_1안_변경내역서-1 (version 1)" xfId="1333" xr:uid="{00000000-0005-0000-0000-000034050000}"/>
    <cellStyle name="_입찰표지 _진월 공내역서_정읍천(입찰내역)_1안_정읍천(입찰내역)_1안_복사본 내역서-서창사거리(rev1-4)" xfId="1334" xr:uid="{00000000-0005-0000-0000-000035050000}"/>
    <cellStyle name="_입찰표지 _진월 공내역서_정읍천(입찰내역)_2안" xfId="1335" xr:uid="{00000000-0005-0000-0000-000036050000}"/>
    <cellStyle name="_입찰표지 _진월 공내역서_정읍천(입찰내역)_2안_변경내역서-1 (version 1)" xfId="1336" xr:uid="{00000000-0005-0000-0000-000037050000}"/>
    <cellStyle name="_입찰표지 _진월 공내역서_정읍천(입찰내역)_2안_복사본 내역서-서창사거리(rev1-4)" xfId="1337" xr:uid="{00000000-0005-0000-0000-000038050000}"/>
    <cellStyle name="_입찰표지 _진월 공내역서_정읍천(입찰내역)_2안_정읍천(입찰내역)_1안" xfId="1338" xr:uid="{00000000-0005-0000-0000-000039050000}"/>
    <cellStyle name="_입찰표지 _진월 공내역서_정읍천(입찰내역)_2안_정읍천(입찰내역)_1안_변경내역서-1 (version 1)" xfId="1339" xr:uid="{00000000-0005-0000-0000-00003A050000}"/>
    <cellStyle name="_입찰표지 _진월 공내역서_정읍천(입찰내역)_2안_정읍천(입찰내역)_1안_복사본 내역서-서창사거리(rev1-4)" xfId="1340" xr:uid="{00000000-0005-0000-0000-00003B050000}"/>
    <cellStyle name="_입찰표지 _청계천_본실행(10.28)" xfId="1341" xr:uid="{00000000-0005-0000-0000-00003C050000}"/>
    <cellStyle name="_입찰표지 _청풍대교견적내역서(도아기업)" xfId="1342" xr:uid="{00000000-0005-0000-0000-00003D050000}"/>
    <cellStyle name="_입찰표지 _청풍투찰" xfId="1343" xr:uid="{00000000-0005-0000-0000-00003E050000}"/>
    <cellStyle name="_입찰표지 _토목(예산서)" xfId="1344" xr:uid="{00000000-0005-0000-0000-00003F050000}"/>
    <cellStyle name="_입찰표지 _투찰(안덕대정)" xfId="1345" xr:uid="{00000000-0005-0000-0000-000040050000}"/>
    <cellStyle name="_입찰표지 _투찰(안덕대정)_1차집계(변경)" xfId="1346" xr:uid="{00000000-0005-0000-0000-000041050000}"/>
    <cellStyle name="_입찰표지 _투찰(안덕대정)_강원실행내역(1028)" xfId="1347" xr:uid="{00000000-0005-0000-0000-000042050000}"/>
    <cellStyle name="_입찰표지 _투찰(안덕대정)_견적" xfId="1348" xr:uid="{00000000-0005-0000-0000-000043050000}"/>
    <cellStyle name="_입찰표지 _투찰(안덕대정)_견적_강원실행내역(1028)" xfId="1349" xr:uid="{00000000-0005-0000-0000-000044050000}"/>
    <cellStyle name="_입찰표지 _투찰(안덕대정)_견적_금촌월롱_견적" xfId="1350" xr:uid="{00000000-0005-0000-0000-000045050000}"/>
    <cellStyle name="_입찰표지 _투찰(안덕대정)_견적_도급내역" xfId="1351" xr:uid="{00000000-0005-0000-0000-000046050000}"/>
    <cellStyle name="_입찰표지 _투찰(안덕대정)_견적_복사본 강원견적보고" xfId="1352" xr:uid="{00000000-0005-0000-0000-000047050000}"/>
    <cellStyle name="_입찰표지 _투찰(안덕대정)_견적_청계천_본실행(10.28)" xfId="1353" xr:uid="{00000000-0005-0000-0000-000048050000}"/>
    <cellStyle name="_입찰표지 _투찰(안덕대정)_견적_풍덕천_견적" xfId="1354" xr:uid="{00000000-0005-0000-0000-000049050000}"/>
    <cellStyle name="_입찰표지 _투찰(안덕대정)_금촌월롱_견적" xfId="1355" xr:uid="{00000000-0005-0000-0000-00004A050000}"/>
    <cellStyle name="_입찰표지 _투찰(안덕대정)_단지내교통표지판63개소(재수정 메일접수분)" xfId="1356" xr:uid="{00000000-0005-0000-0000-00004B050000}"/>
    <cellStyle name="_입찰표지 _투찰(안덕대정)_단지내교통표지판63개소(재수정 메일접수분)_표지판 국도39호선(단가)" xfId="1357" xr:uid="{00000000-0005-0000-0000-00004C050000}"/>
    <cellStyle name="_입찰표지 _투찰(안덕대정)_도급내역" xfId="1358" xr:uid="{00000000-0005-0000-0000-00004D050000}"/>
    <cellStyle name="_입찰표지 _투찰(안덕대정)_배전변경실행" xfId="1359" xr:uid="{00000000-0005-0000-0000-00004E050000}"/>
    <cellStyle name="_입찰표지 _투찰(안덕대정)_복사본 강원견적보고" xfId="1360" xr:uid="{00000000-0005-0000-0000-00004F050000}"/>
    <cellStyle name="_입찰표지 _투찰(안덕대정)_본실행_매립" xfId="1361" xr:uid="{00000000-0005-0000-0000-000050050000}"/>
    <cellStyle name="_입찰표지 _투찰(안덕대정)_산근" xfId="1362" xr:uid="{00000000-0005-0000-0000-000051050000}"/>
    <cellStyle name="_입찰표지 _투찰(안덕대정)_산근_금촌월롱_견적" xfId="1363" xr:uid="{00000000-0005-0000-0000-000052050000}"/>
    <cellStyle name="_입찰표지 _투찰(안덕대정)_산근_풍덕천_견적" xfId="1364" xr:uid="{00000000-0005-0000-0000-000053050000}"/>
    <cellStyle name="_입찰표지 _투찰(안덕대정)_수정 - 청풍투찰" xfId="1365" xr:uid="{00000000-0005-0000-0000-000054050000}"/>
    <cellStyle name="_입찰표지 _투찰(안덕대정)_실정보고(거적덮기04.2.9)" xfId="1366" xr:uid="{00000000-0005-0000-0000-000055050000}"/>
    <cellStyle name="_입찰표지 _투찰(안덕대정)_실정보고(거적덮기04.2.9)_단지내교통표지판63개소(재수정 메일접수분)" xfId="1367" xr:uid="{00000000-0005-0000-0000-000056050000}"/>
    <cellStyle name="_입찰표지 _투찰(안덕대정)_실정보고(거적덮기04.2.9)_단지내교통표지판63개소(재수정 메일접수분)_표지판 국도39호선(단가)" xfId="1368" xr:uid="{00000000-0005-0000-0000-000057050000}"/>
    <cellStyle name="_입찰표지 _투찰(안덕대정)_실정보고(거적덮기04.2.9)_법면보호공(04.2.17)(재협의공비산출)" xfId="1369" xr:uid="{00000000-0005-0000-0000-000058050000}"/>
    <cellStyle name="_입찰표지 _투찰(안덕대정)_실정보고(거적덮기04.2.9)_법면보호공(04.2.17)(재협의공비산출)_단지내교통표지판63개소(재수정 메일접수분)" xfId="1370" xr:uid="{00000000-0005-0000-0000-000059050000}"/>
    <cellStyle name="_입찰표지 _투찰(안덕대정)_실정보고(거적덮기04.2.9)_법면보호공(04.2.17)(재협의공비산출)_단지내교통표지판63개소(재수정 메일접수분)_표지판 국도39호선(단가)" xfId="1371" xr:uid="{00000000-0005-0000-0000-00005A050000}"/>
    <cellStyle name="_입찰표지 _투찰(안덕대정)_실정보고(거적덮기04.2.9)_법면보호공(04.2.17)(재협의공비산출)_표지판 국도39호선(단가)" xfId="1372" xr:uid="{00000000-0005-0000-0000-00005B050000}"/>
    <cellStyle name="_입찰표지 _투찰(안덕대정)_실정보고(거적덮기04.2.9)_표지판 국도39호선(단가)" xfId="1373" xr:uid="{00000000-0005-0000-0000-00005C050000}"/>
    <cellStyle name="_입찰표지 _투찰(안덕대정)_실행예산(변경)" xfId="1374" xr:uid="{00000000-0005-0000-0000-00005D050000}"/>
    <cellStyle name="_입찰표지 _투찰(안덕대정)_청계천_본실행(10.28)" xfId="1375" xr:uid="{00000000-0005-0000-0000-00005E050000}"/>
    <cellStyle name="_입찰표지 _투찰(안덕대정)_청풍투찰" xfId="1376" xr:uid="{00000000-0005-0000-0000-00005F050000}"/>
    <cellStyle name="_입찰표지 _투찰(안덕대정)_투찰_대둔산" xfId="1377" xr:uid="{00000000-0005-0000-0000-000060050000}"/>
    <cellStyle name="_입찰표지 _투찰(안덕대정)_투찰_대둔산_금촌월롱_견적" xfId="1378" xr:uid="{00000000-0005-0000-0000-000061050000}"/>
    <cellStyle name="_입찰표지 _투찰(안덕대정)_투찰_대둔산_풍덕천_견적" xfId="1379" xr:uid="{00000000-0005-0000-0000-000062050000}"/>
    <cellStyle name="_입찰표지 _투찰(안덕대정)_표지판 국도39호선(단가)" xfId="1380" xr:uid="{00000000-0005-0000-0000-000063050000}"/>
    <cellStyle name="_입찰표지 _투찰(안덕대정)_풍덕천_견적" xfId="1381" xr:uid="{00000000-0005-0000-0000-000064050000}"/>
    <cellStyle name="_입찰표지 _투찰(안덕대정)1" xfId="1382" xr:uid="{00000000-0005-0000-0000-000065050000}"/>
    <cellStyle name="_입찰표지 _투찰(안덕대정)1_1차집계(변경)" xfId="1383" xr:uid="{00000000-0005-0000-0000-000066050000}"/>
    <cellStyle name="_입찰표지 _투찰(안덕대정)1_강원실행내역(1028)" xfId="1384" xr:uid="{00000000-0005-0000-0000-000067050000}"/>
    <cellStyle name="_입찰표지 _투찰(안덕대정)1_견적" xfId="1385" xr:uid="{00000000-0005-0000-0000-000068050000}"/>
    <cellStyle name="_입찰표지 _투찰(안덕대정)1_견적_강원실행내역(1028)" xfId="1386" xr:uid="{00000000-0005-0000-0000-000069050000}"/>
    <cellStyle name="_입찰표지 _투찰(안덕대정)1_견적_금촌월롱_견적" xfId="1387" xr:uid="{00000000-0005-0000-0000-00006A050000}"/>
    <cellStyle name="_입찰표지 _투찰(안덕대정)1_견적_도급내역" xfId="1388" xr:uid="{00000000-0005-0000-0000-00006B050000}"/>
    <cellStyle name="_입찰표지 _투찰(안덕대정)1_견적_복사본 강원견적보고" xfId="1389" xr:uid="{00000000-0005-0000-0000-00006C050000}"/>
    <cellStyle name="_입찰표지 _투찰(안덕대정)1_견적_청계천_본실행(10.28)" xfId="1390" xr:uid="{00000000-0005-0000-0000-00006D050000}"/>
    <cellStyle name="_입찰표지 _투찰(안덕대정)1_견적_풍덕천_견적" xfId="1391" xr:uid="{00000000-0005-0000-0000-00006E050000}"/>
    <cellStyle name="_입찰표지 _투찰(안덕대정)1_금촌월롱_견적" xfId="1392" xr:uid="{00000000-0005-0000-0000-00006F050000}"/>
    <cellStyle name="_입찰표지 _투찰(안덕대정)1_단지내교통표지판63개소(재수정 메일접수분)" xfId="1393" xr:uid="{00000000-0005-0000-0000-000070050000}"/>
    <cellStyle name="_입찰표지 _투찰(안덕대정)1_단지내교통표지판63개소(재수정 메일접수분)_표지판 국도39호선(단가)" xfId="1394" xr:uid="{00000000-0005-0000-0000-000071050000}"/>
    <cellStyle name="_입찰표지 _투찰(안덕대정)1_도급내역" xfId="1395" xr:uid="{00000000-0005-0000-0000-000072050000}"/>
    <cellStyle name="_입찰표지 _투찰(안덕대정)1_배전변경실행" xfId="1396" xr:uid="{00000000-0005-0000-0000-000073050000}"/>
    <cellStyle name="_입찰표지 _투찰(안덕대정)1_복사본 강원견적보고" xfId="1397" xr:uid="{00000000-0005-0000-0000-000074050000}"/>
    <cellStyle name="_입찰표지 _투찰(안덕대정)1_본실행_매립" xfId="1398" xr:uid="{00000000-0005-0000-0000-000075050000}"/>
    <cellStyle name="_입찰표지 _투찰(안덕대정)1_산근" xfId="1399" xr:uid="{00000000-0005-0000-0000-000076050000}"/>
    <cellStyle name="_입찰표지 _투찰(안덕대정)1_산근_금촌월롱_견적" xfId="1400" xr:uid="{00000000-0005-0000-0000-000077050000}"/>
    <cellStyle name="_입찰표지 _투찰(안덕대정)1_산근_풍덕천_견적" xfId="1401" xr:uid="{00000000-0005-0000-0000-000078050000}"/>
    <cellStyle name="_입찰표지 _투찰(안덕대정)1_수정 - 청풍투찰" xfId="1402" xr:uid="{00000000-0005-0000-0000-000079050000}"/>
    <cellStyle name="_입찰표지 _투찰(안덕대정)1_실정보고(거적덮기04.2.9)" xfId="1403" xr:uid="{00000000-0005-0000-0000-00007A050000}"/>
    <cellStyle name="_입찰표지 _투찰(안덕대정)1_실정보고(거적덮기04.2.9)_단지내교통표지판63개소(재수정 메일접수분)" xfId="1404" xr:uid="{00000000-0005-0000-0000-00007B050000}"/>
    <cellStyle name="_입찰표지 _투찰(안덕대정)1_실정보고(거적덮기04.2.9)_단지내교통표지판63개소(재수정 메일접수분)_표지판 국도39호선(단가)" xfId="1405" xr:uid="{00000000-0005-0000-0000-00007C050000}"/>
    <cellStyle name="_입찰표지 _투찰(안덕대정)1_실정보고(거적덮기04.2.9)_법면보호공(04.2.17)(재협의공비산출)" xfId="1406" xr:uid="{00000000-0005-0000-0000-00007D050000}"/>
    <cellStyle name="_입찰표지 _투찰(안덕대정)1_실정보고(거적덮기04.2.9)_법면보호공(04.2.17)(재협의공비산출)_단지내교통표지판63개소(재수정 메일접수분)" xfId="1407" xr:uid="{00000000-0005-0000-0000-00007E050000}"/>
    <cellStyle name="_입찰표지 _투찰(안덕대정)1_실정보고(거적덮기04.2.9)_법면보호공(04.2.17)(재협의공비산출)_단지내교통표지판63개소(재수정 메일접수분)_표지판 국도39호선(단가)" xfId="1408" xr:uid="{00000000-0005-0000-0000-00007F050000}"/>
    <cellStyle name="_입찰표지 _투찰(안덕대정)1_실정보고(거적덮기04.2.9)_법면보호공(04.2.17)(재협의공비산출)_표지판 국도39호선(단가)" xfId="1409" xr:uid="{00000000-0005-0000-0000-000080050000}"/>
    <cellStyle name="_입찰표지 _투찰(안덕대정)1_실정보고(거적덮기04.2.9)_표지판 국도39호선(단가)" xfId="1410" xr:uid="{00000000-0005-0000-0000-000081050000}"/>
    <cellStyle name="_입찰표지 _투찰(안덕대정)1_실행예산(변경)" xfId="1411" xr:uid="{00000000-0005-0000-0000-000082050000}"/>
    <cellStyle name="_입찰표지 _투찰(안덕대정)1_청계천_본실행(10.28)" xfId="1412" xr:uid="{00000000-0005-0000-0000-000083050000}"/>
    <cellStyle name="_입찰표지 _투찰(안덕대정)1_청풍투찰" xfId="1413" xr:uid="{00000000-0005-0000-0000-000084050000}"/>
    <cellStyle name="_입찰표지 _투찰(안덕대정)1_투찰_대둔산" xfId="1414" xr:uid="{00000000-0005-0000-0000-000085050000}"/>
    <cellStyle name="_입찰표지 _투찰(안덕대정)1_투찰_대둔산_금촌월롱_견적" xfId="1415" xr:uid="{00000000-0005-0000-0000-000086050000}"/>
    <cellStyle name="_입찰표지 _투찰(안덕대정)1_투찰_대둔산_풍덕천_견적" xfId="1416" xr:uid="{00000000-0005-0000-0000-000087050000}"/>
    <cellStyle name="_입찰표지 _투찰(안덕대정)1_표지판 국도39호선(단가)" xfId="1417" xr:uid="{00000000-0005-0000-0000-000088050000}"/>
    <cellStyle name="_입찰표지 _투찰(안덕대정)1_풍덕천_견적" xfId="1418" xr:uid="{00000000-0005-0000-0000-000089050000}"/>
    <cellStyle name="_입찰표지 _투찰_대둔산" xfId="1419" xr:uid="{00000000-0005-0000-0000-00008A050000}"/>
    <cellStyle name="_입찰표지 _투찰_대둔산_금촌월롱_견적" xfId="1420" xr:uid="{00000000-0005-0000-0000-00008B050000}"/>
    <cellStyle name="_입찰표지 _투찰_대둔산_풍덕천_견적" xfId="1421" xr:uid="{00000000-0005-0000-0000-00008C050000}"/>
    <cellStyle name="_입찰표지 _투찰내역" xfId="1422" xr:uid="{00000000-0005-0000-0000-00008D050000}"/>
    <cellStyle name="_입찰표지 _투찰내역_1차집계(변경)" xfId="1423" xr:uid="{00000000-0005-0000-0000-00008E050000}"/>
    <cellStyle name="_입찰표지 _투찰내역_금촌월롱_견적" xfId="1424" xr:uid="{00000000-0005-0000-0000-00008F050000}"/>
    <cellStyle name="_입찰표지 _투찰내역_수정 - 청풍투찰" xfId="1425" xr:uid="{00000000-0005-0000-0000-000090050000}"/>
    <cellStyle name="_입찰표지 _투찰내역_신령영천1_입찰" xfId="1426" xr:uid="{00000000-0005-0000-0000-000091050000}"/>
    <cellStyle name="_입찰표지 _투찰내역_청풍투찰" xfId="1427" xr:uid="{00000000-0005-0000-0000-000092050000}"/>
    <cellStyle name="_입찰표지 _투찰내역_풍덕천_견적" xfId="1428" xr:uid="{00000000-0005-0000-0000-000093050000}"/>
    <cellStyle name="_입찰표지 _표지판 국도39호선(단가)" xfId="1429" xr:uid="{00000000-0005-0000-0000-000094050000}"/>
    <cellStyle name="_입찰표지 _풍덕천_견적" xfId="1430" xr:uid="{00000000-0005-0000-0000-000095050000}"/>
    <cellStyle name="_입찰표지 _하도급율" xfId="1431" xr:uid="{00000000-0005-0000-0000-000096050000}"/>
    <cellStyle name="_입찰표지 _하도변경현황" xfId="1432" xr:uid="{00000000-0005-0000-0000-000097050000}"/>
    <cellStyle name="_입찰표지 _현장문제점" xfId="1433" xr:uid="{00000000-0005-0000-0000-000098050000}"/>
    <cellStyle name="_입찰표지 _현장문제점_2002경영전략회의" xfId="1434" xr:uid="{00000000-0005-0000-0000-000099050000}"/>
    <cellStyle name="_입찰표지 _현장문제점_2002년도경영계획" xfId="1435" xr:uid="{00000000-0005-0000-0000-00009A050000}"/>
    <cellStyle name="_입찰표지 _현장문제점_생산성2002" xfId="1436" xr:uid="{00000000-0005-0000-0000-00009B050000}"/>
    <cellStyle name="_입찰표지 _현장문제점_현장공사현황" xfId="1437" xr:uid="{00000000-0005-0000-0000-00009C050000}"/>
    <cellStyle name="_입찰표지 _현장문제점_현장공사현황(공동사)" xfId="1438" xr:uid="{00000000-0005-0000-0000-00009D050000}"/>
    <cellStyle name="_입찰표지 _현장문제점_현장공사현황(대내)" xfId="1439" xr:uid="{00000000-0005-0000-0000-00009E050000}"/>
    <cellStyle name="_입찰표지 _현장문제점_현장공사현황_2002년도경영계획" xfId="1440" xr:uid="{00000000-0005-0000-0000-00009F050000}"/>
    <cellStyle name="_입찰표지 _현장문제점_현장조직표" xfId="1441" xr:uid="{00000000-0005-0000-0000-0000A0050000}"/>
    <cellStyle name="_입찰표지 _현장문제점_현장조직표_2002년도경영계획" xfId="1442" xr:uid="{00000000-0005-0000-0000-0000A1050000}"/>
    <cellStyle name="_입찰표지 _현장문제점_현장현황(공동사)" xfId="1443" xr:uid="{00000000-0005-0000-0000-0000A2050000}"/>
    <cellStyle name="_입찰표지 _현장문제점_현장현황(사장님)" xfId="1444" xr:uid="{00000000-0005-0000-0000-0000A3050000}"/>
    <cellStyle name="_입찰표지 _현황" xfId="1445" xr:uid="{00000000-0005-0000-0000-0000A4050000}"/>
    <cellStyle name="_입찰표지 _현황_2002경영전략회의" xfId="1446" xr:uid="{00000000-0005-0000-0000-0000A5050000}"/>
    <cellStyle name="_입찰표지 _현황_2002년도경영계획" xfId="1447" xr:uid="{00000000-0005-0000-0000-0000A6050000}"/>
    <cellStyle name="_입찰표지 _현황_생산성2002" xfId="1448" xr:uid="{00000000-0005-0000-0000-0000A7050000}"/>
    <cellStyle name="_입찰표지 _현황_현장공사현황" xfId="1449" xr:uid="{00000000-0005-0000-0000-0000A8050000}"/>
    <cellStyle name="_입찰표지 _현황_현장공사현황(공동사)" xfId="1450" xr:uid="{00000000-0005-0000-0000-0000A9050000}"/>
    <cellStyle name="_입찰표지 _현황_현장공사현황(대내)" xfId="1451" xr:uid="{00000000-0005-0000-0000-0000AA050000}"/>
    <cellStyle name="_입찰표지 _현황_현장공사현황_2002년도경영계획" xfId="1452" xr:uid="{00000000-0005-0000-0000-0000AB050000}"/>
    <cellStyle name="_입찰표지 _현황_현장조직표" xfId="1453" xr:uid="{00000000-0005-0000-0000-0000AC050000}"/>
    <cellStyle name="_입찰표지 _현황_현장조직표_2002년도경영계획" xfId="1454" xr:uid="{00000000-0005-0000-0000-0000AD050000}"/>
    <cellStyle name="_입찰표지 _현황_현장현황(공동사)" xfId="1455" xr:uid="{00000000-0005-0000-0000-0000AE050000}"/>
    <cellStyle name="_입찰표지 _현황_현장현황(사장님)" xfId="1456" xr:uid="{00000000-0005-0000-0000-0000AF050000}"/>
    <cellStyle name="_입찰표지 _호남권투찰1" xfId="1457" xr:uid="{00000000-0005-0000-0000-0000B0050000}"/>
    <cellStyle name="_입찰표지 _호남권투찰1_금촌월롱_견적" xfId="1458" xr:uid="{00000000-0005-0000-0000-0000B1050000}"/>
    <cellStyle name="_입찰표지 _호남권투찰1_풍덕천_견적" xfId="1459" xr:uid="{00000000-0005-0000-0000-0000B2050000}"/>
    <cellStyle name="_입찰표지 _흥산-구룡" xfId="1460" xr:uid="{00000000-0005-0000-0000-0000B3050000}"/>
    <cellStyle name="_입찰표지 _흥산-구룡_20020924 대산항 공내역서" xfId="1461" xr:uid="{00000000-0005-0000-0000-0000B4050000}"/>
    <cellStyle name="_입찰표지 _흥산-구룡_20020924 대산항 공내역서_사본 - 20020924 대산항 공내역서" xfId="1462" xr:uid="{00000000-0005-0000-0000-0000B5050000}"/>
    <cellStyle name="_적격 " xfId="1463" xr:uid="{00000000-0005-0000-0000-0000B6050000}"/>
    <cellStyle name="_적격 _20020924 대산항 공내역서" xfId="1464" xr:uid="{00000000-0005-0000-0000-0000B7050000}"/>
    <cellStyle name="_적격 _20020924 대산항 공내역서_사본 - 20020924 대산항 공내역서" xfId="1465" xr:uid="{00000000-0005-0000-0000-0000B8050000}"/>
    <cellStyle name="_적격 _Sheet1" xfId="1466" xr:uid="{00000000-0005-0000-0000-0000B9050000}"/>
    <cellStyle name="_적격 _Sheet1_변경내역서-1 (version 1)" xfId="1467" xr:uid="{00000000-0005-0000-0000-0000BA050000}"/>
    <cellStyle name="_적격 _Sheet1_복사본 내역서-서창사거리(rev1-4)" xfId="1468" xr:uid="{00000000-0005-0000-0000-0000BB050000}"/>
    <cellStyle name="_적격 _Sheet1_정읍천(입찰내역)_1안" xfId="1469" xr:uid="{00000000-0005-0000-0000-0000BC050000}"/>
    <cellStyle name="_적격 _Sheet1_정읍천(입찰내역)_1안_변경내역서-1 (version 1)" xfId="1470" xr:uid="{00000000-0005-0000-0000-0000BD050000}"/>
    <cellStyle name="_적격 _Sheet1_정읍천(입찰내역)_1안_복사본 내역서-서창사거리(rev1-4)" xfId="1471" xr:uid="{00000000-0005-0000-0000-0000BE050000}"/>
    <cellStyle name="_적격 _대산가실행(shi)" xfId="1472" xr:uid="{00000000-0005-0000-0000-0000BF050000}"/>
    <cellStyle name="_적격 _대산가실행(shi)_20020924 대산항 공내역서" xfId="1473" xr:uid="{00000000-0005-0000-0000-0000C0050000}"/>
    <cellStyle name="_적격 _대산가실행(shi)_20020924 대산항 공내역서_사본 - 20020924 대산항 공내역서" xfId="1474" xr:uid="{00000000-0005-0000-0000-0000C1050000}"/>
    <cellStyle name="_적격 _대산가실행(물산)" xfId="1475" xr:uid="{00000000-0005-0000-0000-0000C2050000}"/>
    <cellStyle name="_적격 _대산가실행(물산)_20020924 대산항 공내역서" xfId="1476" xr:uid="{00000000-0005-0000-0000-0000C3050000}"/>
    <cellStyle name="_적격 _대산가실행(물산)_20020924 대산항 공내역서_사본 - 20020924 대산항 공내역서" xfId="1477" xr:uid="{00000000-0005-0000-0000-0000C4050000}"/>
    <cellStyle name="_적격 _변경내역서-1 (version 1)" xfId="1478" xr:uid="{00000000-0005-0000-0000-0000C5050000}"/>
    <cellStyle name="_적격 _복사본 내역서-서창사거리(rev1-4)" xfId="1479" xr:uid="{00000000-0005-0000-0000-0000C6050000}"/>
    <cellStyle name="_적격 _실행예산서(문산IC)" xfId="1480" xr:uid="{00000000-0005-0000-0000-0000C7050000}"/>
    <cellStyle name="_적격 _실행예산서(문산IC)_20020924 대산항 공내역서" xfId="1481" xr:uid="{00000000-0005-0000-0000-0000C8050000}"/>
    <cellStyle name="_적격 _실행예산서(문산IC)_20020924 대산항 공내역서_사본 - 20020924 대산항 공내역서" xfId="1482" xr:uid="{00000000-0005-0000-0000-0000C9050000}"/>
    <cellStyle name="_적격 _전대-마성" xfId="1483" xr:uid="{00000000-0005-0000-0000-0000CA050000}"/>
    <cellStyle name="_적격 _전대-마성_20020924 대산항 공내역서" xfId="1484" xr:uid="{00000000-0005-0000-0000-0000CB050000}"/>
    <cellStyle name="_적격 _전대-마성_20020924 대산항 공내역서_사본 - 20020924 대산항 공내역서" xfId="1485" xr:uid="{00000000-0005-0000-0000-0000CC050000}"/>
    <cellStyle name="_적격 _정읍천(입찰내역)_1안" xfId="1486" xr:uid="{00000000-0005-0000-0000-0000CD050000}"/>
    <cellStyle name="_적격 _정읍천(입찰내역)_1안_1" xfId="1487" xr:uid="{00000000-0005-0000-0000-0000CE050000}"/>
    <cellStyle name="_적격 _정읍천(입찰내역)_1안_1_변경내역서-1 (version 1)" xfId="1488" xr:uid="{00000000-0005-0000-0000-0000CF050000}"/>
    <cellStyle name="_적격 _정읍천(입찰내역)_1안_1_복사본 내역서-서창사거리(rev1-4)" xfId="1489" xr:uid="{00000000-0005-0000-0000-0000D0050000}"/>
    <cellStyle name="_적격 _정읍천(입찰내역)_1안_변경내역서-1 (version 1)" xfId="1490" xr:uid="{00000000-0005-0000-0000-0000D1050000}"/>
    <cellStyle name="_적격 _정읍천(입찰내역)_1안_복사본 내역서-서창사거리(rev1-4)" xfId="1491" xr:uid="{00000000-0005-0000-0000-0000D2050000}"/>
    <cellStyle name="_적격 _정읍천(입찰내역)_1안_정읍천(입찰내역)_1안" xfId="1492" xr:uid="{00000000-0005-0000-0000-0000D3050000}"/>
    <cellStyle name="_적격 _정읍천(입찰내역)_1안_정읍천(입찰내역)_1안_변경내역서-1 (version 1)" xfId="1493" xr:uid="{00000000-0005-0000-0000-0000D4050000}"/>
    <cellStyle name="_적격 _정읍천(입찰내역)_1안_정읍천(입찰내역)_1안_복사본 내역서-서창사거리(rev1-4)" xfId="1494" xr:uid="{00000000-0005-0000-0000-0000D5050000}"/>
    <cellStyle name="_적격 _정읍천(입찰내역)_2안" xfId="1495" xr:uid="{00000000-0005-0000-0000-0000D6050000}"/>
    <cellStyle name="_적격 _정읍천(입찰내역)_2안_변경내역서-1 (version 1)" xfId="1496" xr:uid="{00000000-0005-0000-0000-0000D7050000}"/>
    <cellStyle name="_적격 _정읍천(입찰내역)_2안_복사본 내역서-서창사거리(rev1-4)" xfId="1497" xr:uid="{00000000-0005-0000-0000-0000D8050000}"/>
    <cellStyle name="_적격 _정읍천(입찰내역)_2안_정읍천(입찰내역)_1안" xfId="1498" xr:uid="{00000000-0005-0000-0000-0000D9050000}"/>
    <cellStyle name="_적격 _정읍천(입찰내역)_2안_정읍천(입찰내역)_1안_변경내역서-1 (version 1)" xfId="1499" xr:uid="{00000000-0005-0000-0000-0000DA050000}"/>
    <cellStyle name="_적격 _정읍천(입찰내역)_2안_정읍천(입찰내역)_1안_복사본 내역서-서창사거리(rev1-4)" xfId="1500" xr:uid="{00000000-0005-0000-0000-0000DB050000}"/>
    <cellStyle name="_적격 _집행갑지 " xfId="1501" xr:uid="{00000000-0005-0000-0000-0000DC050000}"/>
    <cellStyle name="_적격 _집행갑지 _20020924 대산항 공내역서" xfId="1502" xr:uid="{00000000-0005-0000-0000-0000DD050000}"/>
    <cellStyle name="_적격 _집행갑지 _20020924 대산항 공내역서_사본 - 20020924 대산항 공내역서" xfId="1503" xr:uid="{00000000-0005-0000-0000-0000DE050000}"/>
    <cellStyle name="_적격 _집행갑지 _Sheet1" xfId="1504" xr:uid="{00000000-0005-0000-0000-0000DF050000}"/>
    <cellStyle name="_적격 _집행갑지 _Sheet1_변경내역서-1 (version 1)" xfId="1505" xr:uid="{00000000-0005-0000-0000-0000E0050000}"/>
    <cellStyle name="_적격 _집행갑지 _Sheet1_복사본 내역서-서창사거리(rev1-4)" xfId="1506" xr:uid="{00000000-0005-0000-0000-0000E1050000}"/>
    <cellStyle name="_적격 _집행갑지 _Sheet1_정읍천(입찰내역)_1안" xfId="1507" xr:uid="{00000000-0005-0000-0000-0000E2050000}"/>
    <cellStyle name="_적격 _집행갑지 _Sheet1_정읍천(입찰내역)_1안_변경내역서-1 (version 1)" xfId="1508" xr:uid="{00000000-0005-0000-0000-0000E3050000}"/>
    <cellStyle name="_적격 _집행갑지 _Sheet1_정읍천(입찰내역)_1안_복사본 내역서-서창사거리(rev1-4)" xfId="1509" xr:uid="{00000000-0005-0000-0000-0000E4050000}"/>
    <cellStyle name="_적격 _집행갑지 _대산가실행(shi)" xfId="1510" xr:uid="{00000000-0005-0000-0000-0000E5050000}"/>
    <cellStyle name="_적격 _집행갑지 _대산가실행(shi)_20020924 대산항 공내역서" xfId="1511" xr:uid="{00000000-0005-0000-0000-0000E6050000}"/>
    <cellStyle name="_적격 _집행갑지 _대산가실행(shi)_20020924 대산항 공내역서_사본 - 20020924 대산항 공내역서" xfId="1512" xr:uid="{00000000-0005-0000-0000-0000E7050000}"/>
    <cellStyle name="_적격 _집행갑지 _대산가실행(물산)" xfId="1513" xr:uid="{00000000-0005-0000-0000-0000E8050000}"/>
    <cellStyle name="_적격 _집행갑지 _대산가실행(물산)_20020924 대산항 공내역서" xfId="1514" xr:uid="{00000000-0005-0000-0000-0000E9050000}"/>
    <cellStyle name="_적격 _집행갑지 _대산가실행(물산)_20020924 대산항 공내역서_사본 - 20020924 대산항 공내역서" xfId="1515" xr:uid="{00000000-0005-0000-0000-0000EA050000}"/>
    <cellStyle name="_적격 _집행갑지 _변경내역서-1 (version 1)" xfId="1516" xr:uid="{00000000-0005-0000-0000-0000EB050000}"/>
    <cellStyle name="_적격 _집행갑지 _복사본 내역서-서창사거리(rev1-4)" xfId="1517" xr:uid="{00000000-0005-0000-0000-0000EC050000}"/>
    <cellStyle name="_적격 _집행갑지 _실행예산서(문산IC)" xfId="1518" xr:uid="{00000000-0005-0000-0000-0000ED050000}"/>
    <cellStyle name="_적격 _집행갑지 _실행예산서(문산IC)_20020924 대산항 공내역서" xfId="1519" xr:uid="{00000000-0005-0000-0000-0000EE050000}"/>
    <cellStyle name="_적격 _집행갑지 _실행예산서(문산IC)_20020924 대산항 공내역서_사본 - 20020924 대산항 공내역서" xfId="1520" xr:uid="{00000000-0005-0000-0000-0000EF050000}"/>
    <cellStyle name="_적격 _집행갑지 _전대-마성" xfId="1521" xr:uid="{00000000-0005-0000-0000-0000F0050000}"/>
    <cellStyle name="_적격 _집행갑지 _전대-마성_20020924 대산항 공내역서" xfId="1522" xr:uid="{00000000-0005-0000-0000-0000F1050000}"/>
    <cellStyle name="_적격 _집행갑지 _전대-마성_20020924 대산항 공내역서_사본 - 20020924 대산항 공내역서" xfId="1523" xr:uid="{00000000-0005-0000-0000-0000F2050000}"/>
    <cellStyle name="_적격 _집행갑지 _정읍천(입찰내역)_1안" xfId="1524" xr:uid="{00000000-0005-0000-0000-0000F3050000}"/>
    <cellStyle name="_적격 _집행갑지 _정읍천(입찰내역)_1안_1" xfId="1525" xr:uid="{00000000-0005-0000-0000-0000F4050000}"/>
    <cellStyle name="_적격 _집행갑지 _정읍천(입찰내역)_1안_1_변경내역서-1 (version 1)" xfId="1526" xr:uid="{00000000-0005-0000-0000-0000F5050000}"/>
    <cellStyle name="_적격 _집행갑지 _정읍천(입찰내역)_1안_1_복사본 내역서-서창사거리(rev1-4)" xfId="1527" xr:uid="{00000000-0005-0000-0000-0000F6050000}"/>
    <cellStyle name="_적격 _집행갑지 _정읍천(입찰내역)_1안_변경내역서-1 (version 1)" xfId="1528" xr:uid="{00000000-0005-0000-0000-0000F7050000}"/>
    <cellStyle name="_적격 _집행갑지 _정읍천(입찰내역)_1안_복사본 내역서-서창사거리(rev1-4)" xfId="1529" xr:uid="{00000000-0005-0000-0000-0000F8050000}"/>
    <cellStyle name="_적격 _집행갑지 _정읍천(입찰내역)_1안_정읍천(입찰내역)_1안" xfId="1530" xr:uid="{00000000-0005-0000-0000-0000F9050000}"/>
    <cellStyle name="_적격 _집행갑지 _정읍천(입찰내역)_1안_정읍천(입찰내역)_1안_변경내역서-1 (version 1)" xfId="1531" xr:uid="{00000000-0005-0000-0000-0000FA050000}"/>
    <cellStyle name="_적격 _집행갑지 _정읍천(입찰내역)_1안_정읍천(입찰내역)_1안_복사본 내역서-서창사거리(rev1-4)" xfId="1532" xr:uid="{00000000-0005-0000-0000-0000FB050000}"/>
    <cellStyle name="_적격 _집행갑지 _정읍천(입찰내역)_2안" xfId="1533" xr:uid="{00000000-0005-0000-0000-0000FC050000}"/>
    <cellStyle name="_적격 _집행갑지 _정읍천(입찰내역)_2안_변경내역서-1 (version 1)" xfId="1534" xr:uid="{00000000-0005-0000-0000-0000FD050000}"/>
    <cellStyle name="_적격 _집행갑지 _정읍천(입찰내역)_2안_복사본 내역서-서창사거리(rev1-4)" xfId="1535" xr:uid="{00000000-0005-0000-0000-0000FE050000}"/>
    <cellStyle name="_적격 _집행갑지 _정읍천(입찰내역)_2안_정읍천(입찰내역)_1안" xfId="1536" xr:uid="{00000000-0005-0000-0000-0000FF050000}"/>
    <cellStyle name="_적격 _집행갑지 _정읍천(입찰내역)_2안_정읍천(입찰내역)_1안_변경내역서-1 (version 1)" xfId="1537" xr:uid="{00000000-0005-0000-0000-000000060000}"/>
    <cellStyle name="_적격 _집행갑지 _정읍천(입찰내역)_2안_정읍천(입찰내역)_1안_복사본 내역서-서창사거리(rev1-4)" xfId="1538" xr:uid="{00000000-0005-0000-0000-000001060000}"/>
    <cellStyle name="_적격 _집행갑지 _흥산-구룡" xfId="1539" xr:uid="{00000000-0005-0000-0000-000002060000}"/>
    <cellStyle name="_적격 _집행갑지 _흥산-구룡_20020924 대산항 공내역서" xfId="1540" xr:uid="{00000000-0005-0000-0000-000003060000}"/>
    <cellStyle name="_적격 _집행갑지 _흥산-구룡_20020924 대산항 공내역서_사본 - 20020924 대산항 공내역서" xfId="1541" xr:uid="{00000000-0005-0000-0000-000004060000}"/>
    <cellStyle name="_적격 _흥산-구룡" xfId="1542" xr:uid="{00000000-0005-0000-0000-000005060000}"/>
    <cellStyle name="_적격 _흥산-구룡_20020924 대산항 공내역서" xfId="1543" xr:uid="{00000000-0005-0000-0000-000006060000}"/>
    <cellStyle name="_적격 _흥산-구룡_20020924 대산항 공내역서_사본 - 20020924 대산항 공내역서" xfId="1544" xr:uid="{00000000-0005-0000-0000-000007060000}"/>
    <cellStyle name="_적격(화산) " xfId="1545" xr:uid="{00000000-0005-0000-0000-000008060000}"/>
    <cellStyle name="_적격(화산) _1차집계(변경)" xfId="1546" xr:uid="{00000000-0005-0000-0000-000009060000}"/>
    <cellStyle name="_적격(화산) _20020924 대산항 공내역서" xfId="1547" xr:uid="{00000000-0005-0000-0000-00000A060000}"/>
    <cellStyle name="_적격(화산) _20020924 대산항 공내역서_사본 - 20020924 대산항 공내역서" xfId="1548" xr:uid="{00000000-0005-0000-0000-00000B060000}"/>
    <cellStyle name="_적격(화산) _20020925 대우 대산항(1단계)" xfId="1549" xr:uid="{00000000-0005-0000-0000-00000C060000}"/>
    <cellStyle name="_적격(화산) _20020925 대우 대산항(설계1)" xfId="1550" xr:uid="{00000000-0005-0000-0000-00000D060000}"/>
    <cellStyle name="_적격(화산) _20020925 대우 대산항(설계2)" xfId="1551" xr:uid="{00000000-0005-0000-0000-00000E060000}"/>
    <cellStyle name="_적격(화산) _2002년도경영계획" xfId="1552" xr:uid="{00000000-0005-0000-0000-00000F060000}"/>
    <cellStyle name="_적격(화산) _2002변경실행" xfId="1553" xr:uid="{00000000-0005-0000-0000-000010060000}"/>
    <cellStyle name="_적격(화산) _2002변경실행(1)" xfId="1554" xr:uid="{00000000-0005-0000-0000-000011060000}"/>
    <cellStyle name="_적격(화산) _Sheet1" xfId="1555" xr:uid="{00000000-0005-0000-0000-000012060000}"/>
    <cellStyle name="_적격(화산) _Sheet1_변경내역서-1 (version 1)" xfId="1556" xr:uid="{00000000-0005-0000-0000-000013060000}"/>
    <cellStyle name="_적격(화산) _Sheet1_복사본 내역서-서창사거리(rev1-4)" xfId="1557" xr:uid="{00000000-0005-0000-0000-000014060000}"/>
    <cellStyle name="_적격(화산) _Sheet1_정읍천(입찰내역)_1안" xfId="1558" xr:uid="{00000000-0005-0000-0000-000015060000}"/>
    <cellStyle name="_적격(화산) _Sheet1_정읍천(입찰내역)_1안_변경내역서-1 (version 1)" xfId="1559" xr:uid="{00000000-0005-0000-0000-000016060000}"/>
    <cellStyle name="_적격(화산) _Sheet1_정읍천(입찰내역)_1안_복사본 내역서-서창사거리(rev1-4)" xfId="1560" xr:uid="{00000000-0005-0000-0000-000017060000}"/>
    <cellStyle name="_적격(화산) _가실행 및 총괄(5공구)" xfId="1561" xr:uid="{00000000-0005-0000-0000-000018060000}"/>
    <cellStyle name="_적격(화산) _가실행 및 총괄(5공구)_20020925 대우 대산항(1단계)" xfId="1562" xr:uid="{00000000-0005-0000-0000-000019060000}"/>
    <cellStyle name="_적격(화산) _가실행 및 총괄(5공구)_20020925 대우 대산항(설계1)" xfId="1563" xr:uid="{00000000-0005-0000-0000-00001A060000}"/>
    <cellStyle name="_적격(화산) _가실행 및 총괄(5공구)_20020925 대우 대산항(설계2)" xfId="1564" xr:uid="{00000000-0005-0000-0000-00001B060000}"/>
    <cellStyle name="_적격(화산) _간접비" xfId="1565" xr:uid="{00000000-0005-0000-0000-00001C060000}"/>
    <cellStyle name="_적격(화산) _간접비_강원실행내역(1028)" xfId="1566" xr:uid="{00000000-0005-0000-0000-00001D060000}"/>
    <cellStyle name="_적격(화산) _간접비_도급내역" xfId="1567" xr:uid="{00000000-0005-0000-0000-00001E060000}"/>
    <cellStyle name="_적격(화산) _간접비_복사본 강원견적보고" xfId="1568" xr:uid="{00000000-0005-0000-0000-00001F060000}"/>
    <cellStyle name="_적격(화산) _간접비_청계천_본실행(10.28)" xfId="1569" xr:uid="{00000000-0005-0000-0000-000020060000}"/>
    <cellStyle name="_적격(화산) _강원실행내역(1028)" xfId="1570" xr:uid="{00000000-0005-0000-0000-000021060000}"/>
    <cellStyle name="_적격(화산) _거제U-2(3차)" xfId="1571" xr:uid="{00000000-0005-0000-0000-000022060000}"/>
    <cellStyle name="_적격(화산) _거제U-2(3차)_Sheet1" xfId="1572" xr:uid="{00000000-0005-0000-0000-000023060000}"/>
    <cellStyle name="_적격(화산) _거제U-2(3차)_Sheet1_변경내역서-1 (version 1)" xfId="1573" xr:uid="{00000000-0005-0000-0000-000024060000}"/>
    <cellStyle name="_적격(화산) _거제U-2(3차)_Sheet1_복사본 내역서-서창사거리(rev1-4)" xfId="1574" xr:uid="{00000000-0005-0000-0000-000025060000}"/>
    <cellStyle name="_적격(화산) _거제U-2(3차)_Sheet1_정읍천(입찰내역)_1안" xfId="1575" xr:uid="{00000000-0005-0000-0000-000026060000}"/>
    <cellStyle name="_적격(화산) _거제U-2(3차)_Sheet1_정읍천(입찰내역)_1안_변경내역서-1 (version 1)" xfId="1576" xr:uid="{00000000-0005-0000-0000-000027060000}"/>
    <cellStyle name="_적격(화산) _거제U-2(3차)_Sheet1_정읍천(입찰내역)_1안_복사본 내역서-서창사거리(rev1-4)" xfId="1577" xr:uid="{00000000-0005-0000-0000-000028060000}"/>
    <cellStyle name="_적격(화산) _거제U-2(3차)_거제U-2(3차)" xfId="1578" xr:uid="{00000000-0005-0000-0000-000029060000}"/>
    <cellStyle name="_적격(화산) _거제U-2(3차)_거제U-2(3차)_Sheet1" xfId="1579" xr:uid="{00000000-0005-0000-0000-00002A060000}"/>
    <cellStyle name="_적격(화산) _거제U-2(3차)_거제U-2(3차)_Sheet1_변경내역서-1 (version 1)" xfId="1580" xr:uid="{00000000-0005-0000-0000-00002B060000}"/>
    <cellStyle name="_적격(화산) _거제U-2(3차)_거제U-2(3차)_Sheet1_복사본 내역서-서창사거리(rev1-4)" xfId="1581" xr:uid="{00000000-0005-0000-0000-00002C060000}"/>
    <cellStyle name="_적격(화산) _거제U-2(3차)_거제U-2(3차)_Sheet1_정읍천(입찰내역)_1안" xfId="1582" xr:uid="{00000000-0005-0000-0000-00002D060000}"/>
    <cellStyle name="_적격(화산) _거제U-2(3차)_거제U-2(3차)_Sheet1_정읍천(입찰내역)_1안_변경내역서-1 (version 1)" xfId="1583" xr:uid="{00000000-0005-0000-0000-00002E060000}"/>
    <cellStyle name="_적격(화산) _거제U-2(3차)_거제U-2(3차)_Sheet1_정읍천(입찰내역)_1안_복사본 내역서-서창사거리(rev1-4)" xfId="1584" xr:uid="{00000000-0005-0000-0000-00002F060000}"/>
    <cellStyle name="_적격(화산) _거제U-2(3차)_거제U-2(3차)_변경내역서-1 (version 1)" xfId="1585" xr:uid="{00000000-0005-0000-0000-000030060000}"/>
    <cellStyle name="_적격(화산) _거제U-2(3차)_거제U-2(3차)_복사본 내역서-서창사거리(rev1-4)" xfId="1586" xr:uid="{00000000-0005-0000-0000-000031060000}"/>
    <cellStyle name="_적격(화산) _거제U-2(3차)_거제U-2(3차)_서후-평은(투찰)" xfId="1587" xr:uid="{00000000-0005-0000-0000-000032060000}"/>
    <cellStyle name="_적격(화산) _거제U-2(3차)_거제U-2(3차)_서후-평은(투찰)_Sheet1" xfId="1588" xr:uid="{00000000-0005-0000-0000-000033060000}"/>
    <cellStyle name="_적격(화산) _거제U-2(3차)_거제U-2(3차)_서후-평은(투찰)_Sheet1_변경내역서-1 (version 1)" xfId="1589" xr:uid="{00000000-0005-0000-0000-000034060000}"/>
    <cellStyle name="_적격(화산) _거제U-2(3차)_거제U-2(3차)_서후-평은(투찰)_Sheet1_복사본 내역서-서창사거리(rev1-4)" xfId="1590" xr:uid="{00000000-0005-0000-0000-000035060000}"/>
    <cellStyle name="_적격(화산) _거제U-2(3차)_거제U-2(3차)_서후-평은(투찰)_Sheet1_정읍천(입찰내역)_1안" xfId="1591" xr:uid="{00000000-0005-0000-0000-000036060000}"/>
    <cellStyle name="_적격(화산) _거제U-2(3차)_거제U-2(3차)_서후-평은(투찰)_Sheet1_정읍천(입찰내역)_1안_변경내역서-1 (version 1)" xfId="1592" xr:uid="{00000000-0005-0000-0000-000037060000}"/>
    <cellStyle name="_적격(화산) _거제U-2(3차)_거제U-2(3차)_서후-평은(투찰)_Sheet1_정읍천(입찰내역)_1안_복사본 내역서-서창사거리(rev1-4)" xfId="1593" xr:uid="{00000000-0005-0000-0000-000038060000}"/>
    <cellStyle name="_적격(화산) _거제U-2(3차)_거제U-2(3차)_서후-평은(투찰)_변경내역서-1 (version 1)" xfId="1594" xr:uid="{00000000-0005-0000-0000-000039060000}"/>
    <cellStyle name="_적격(화산) _거제U-2(3차)_거제U-2(3차)_서후-평은(투찰)_복사본 내역서-서창사거리(rev1-4)" xfId="1595" xr:uid="{00000000-0005-0000-0000-00003A060000}"/>
    <cellStyle name="_적격(화산) _거제U-2(3차)_거제U-2(3차)_서후-평은(투찰)_정읍천(입찰내역)_1안" xfId="1596" xr:uid="{00000000-0005-0000-0000-00003B060000}"/>
    <cellStyle name="_적격(화산) _거제U-2(3차)_거제U-2(3차)_서후-평은(투찰)_정읍천(입찰내역)_1안_1" xfId="1597" xr:uid="{00000000-0005-0000-0000-00003C060000}"/>
    <cellStyle name="_적격(화산) _거제U-2(3차)_거제U-2(3차)_서후-평은(투찰)_정읍천(입찰내역)_1안_1_변경내역서-1 (version 1)" xfId="1598" xr:uid="{00000000-0005-0000-0000-00003D060000}"/>
    <cellStyle name="_적격(화산) _거제U-2(3차)_거제U-2(3차)_서후-평은(투찰)_정읍천(입찰내역)_1안_1_복사본 내역서-서창사거리(rev1-4)" xfId="1599" xr:uid="{00000000-0005-0000-0000-00003E060000}"/>
    <cellStyle name="_적격(화산) _거제U-2(3차)_거제U-2(3차)_서후-평은(투찰)_정읍천(입찰내역)_1안_변경내역서-1 (version 1)" xfId="1600" xr:uid="{00000000-0005-0000-0000-00003F060000}"/>
    <cellStyle name="_적격(화산) _거제U-2(3차)_거제U-2(3차)_서후-평은(투찰)_정읍천(입찰내역)_1안_복사본 내역서-서창사거리(rev1-4)" xfId="1601" xr:uid="{00000000-0005-0000-0000-000040060000}"/>
    <cellStyle name="_적격(화산) _거제U-2(3차)_거제U-2(3차)_서후-평은(투찰)_정읍천(입찰내역)_1안_정읍천(입찰내역)_1안" xfId="1602" xr:uid="{00000000-0005-0000-0000-000041060000}"/>
    <cellStyle name="_적격(화산) _거제U-2(3차)_거제U-2(3차)_서후-평은(투찰)_정읍천(입찰내역)_1안_정읍천(입찰내역)_1안_변경내역서-1 (version 1)" xfId="1603" xr:uid="{00000000-0005-0000-0000-000042060000}"/>
    <cellStyle name="_적격(화산) _거제U-2(3차)_거제U-2(3차)_서후-평은(투찰)_정읍천(입찰내역)_1안_정읍천(입찰내역)_1안_복사본 내역서-서창사거리(rev1-4)" xfId="1604" xr:uid="{00000000-0005-0000-0000-000043060000}"/>
    <cellStyle name="_적격(화산) _거제U-2(3차)_거제U-2(3차)_서후-평은(투찰)_정읍천(입찰내역)_2안" xfId="1605" xr:uid="{00000000-0005-0000-0000-000044060000}"/>
    <cellStyle name="_적격(화산) _거제U-2(3차)_거제U-2(3차)_서후-평은(투찰)_정읍천(입찰내역)_2안_변경내역서-1 (version 1)" xfId="1606" xr:uid="{00000000-0005-0000-0000-000045060000}"/>
    <cellStyle name="_적격(화산) _거제U-2(3차)_거제U-2(3차)_서후-평은(투찰)_정읍천(입찰내역)_2안_복사본 내역서-서창사거리(rev1-4)" xfId="1607" xr:uid="{00000000-0005-0000-0000-000046060000}"/>
    <cellStyle name="_적격(화산) _거제U-2(3차)_거제U-2(3차)_서후-평은(투찰)_정읍천(입찰내역)_2안_정읍천(입찰내역)_1안" xfId="1608" xr:uid="{00000000-0005-0000-0000-000047060000}"/>
    <cellStyle name="_적격(화산) _거제U-2(3차)_거제U-2(3차)_서후-평은(투찰)_정읍천(입찰내역)_2안_정읍천(입찰내역)_1안_변경내역서-1 (version 1)" xfId="1609" xr:uid="{00000000-0005-0000-0000-000048060000}"/>
    <cellStyle name="_적격(화산) _거제U-2(3차)_거제U-2(3차)_서후-평은(투찰)_정읍천(입찰내역)_2안_정읍천(입찰내역)_1안_복사본 내역서-서창사거리(rev1-4)" xfId="1610" xr:uid="{00000000-0005-0000-0000-000049060000}"/>
    <cellStyle name="_적격(화산) _거제U-2(3차)_거제U-2(3차)_정읍천(입찰내역)_1안" xfId="1611" xr:uid="{00000000-0005-0000-0000-00004A060000}"/>
    <cellStyle name="_적격(화산) _거제U-2(3차)_거제U-2(3차)_정읍천(입찰내역)_1안_1" xfId="1612" xr:uid="{00000000-0005-0000-0000-00004B060000}"/>
    <cellStyle name="_적격(화산) _거제U-2(3차)_거제U-2(3차)_정읍천(입찰내역)_1안_1_변경내역서-1 (version 1)" xfId="1613" xr:uid="{00000000-0005-0000-0000-00004C060000}"/>
    <cellStyle name="_적격(화산) _거제U-2(3차)_거제U-2(3차)_정읍천(입찰내역)_1안_1_복사본 내역서-서창사거리(rev1-4)" xfId="1614" xr:uid="{00000000-0005-0000-0000-00004D060000}"/>
    <cellStyle name="_적격(화산) _거제U-2(3차)_거제U-2(3차)_정읍천(입찰내역)_1안_변경내역서-1 (version 1)" xfId="1615" xr:uid="{00000000-0005-0000-0000-00004E060000}"/>
    <cellStyle name="_적격(화산) _거제U-2(3차)_거제U-2(3차)_정읍천(입찰내역)_1안_복사본 내역서-서창사거리(rev1-4)" xfId="1616" xr:uid="{00000000-0005-0000-0000-00004F060000}"/>
    <cellStyle name="_적격(화산) _거제U-2(3차)_거제U-2(3차)_정읍천(입찰내역)_1안_정읍천(입찰내역)_1안" xfId="1617" xr:uid="{00000000-0005-0000-0000-000050060000}"/>
    <cellStyle name="_적격(화산) _거제U-2(3차)_거제U-2(3차)_정읍천(입찰내역)_1안_정읍천(입찰내역)_1안_변경내역서-1 (version 1)" xfId="1618" xr:uid="{00000000-0005-0000-0000-000051060000}"/>
    <cellStyle name="_적격(화산) _거제U-2(3차)_거제U-2(3차)_정읍천(입찰내역)_1안_정읍천(입찰내역)_1안_복사본 내역서-서창사거리(rev1-4)" xfId="1619" xr:uid="{00000000-0005-0000-0000-000052060000}"/>
    <cellStyle name="_적격(화산) _거제U-2(3차)_거제U-2(3차)_정읍천(입찰내역)_2안" xfId="1620" xr:uid="{00000000-0005-0000-0000-000053060000}"/>
    <cellStyle name="_적격(화산) _거제U-2(3차)_거제U-2(3차)_정읍천(입찰내역)_2안_변경내역서-1 (version 1)" xfId="1621" xr:uid="{00000000-0005-0000-0000-000054060000}"/>
    <cellStyle name="_적격(화산) _거제U-2(3차)_거제U-2(3차)_정읍천(입찰내역)_2안_복사본 내역서-서창사거리(rev1-4)" xfId="1622" xr:uid="{00000000-0005-0000-0000-000055060000}"/>
    <cellStyle name="_적격(화산) _거제U-2(3차)_거제U-2(3차)_정읍천(입찰내역)_2안_정읍천(입찰내역)_1안" xfId="1623" xr:uid="{00000000-0005-0000-0000-000056060000}"/>
    <cellStyle name="_적격(화산) _거제U-2(3차)_거제U-2(3차)_정읍천(입찰내역)_2안_정읍천(입찰내역)_1안_변경내역서-1 (version 1)" xfId="1624" xr:uid="{00000000-0005-0000-0000-000057060000}"/>
    <cellStyle name="_적격(화산) _거제U-2(3차)_거제U-2(3차)_정읍천(입찰내역)_2안_정읍천(입찰내역)_1안_복사본 내역서-서창사거리(rev1-4)" xfId="1625" xr:uid="{00000000-0005-0000-0000-000058060000}"/>
    <cellStyle name="_적격(화산) _거제U-2(3차)_변경내역서-1 (version 1)" xfId="1626" xr:uid="{00000000-0005-0000-0000-000059060000}"/>
    <cellStyle name="_적격(화산) _거제U-2(3차)_복사본 내역서-서창사거리(rev1-4)" xfId="1627" xr:uid="{00000000-0005-0000-0000-00005A060000}"/>
    <cellStyle name="_적격(화산) _거제U-2(3차)_서후-평은(투찰)" xfId="1628" xr:uid="{00000000-0005-0000-0000-00005B060000}"/>
    <cellStyle name="_적격(화산) _거제U-2(3차)_서후-평은(투찰)_Sheet1" xfId="1629" xr:uid="{00000000-0005-0000-0000-00005C060000}"/>
    <cellStyle name="_적격(화산) _거제U-2(3차)_서후-평은(투찰)_Sheet1_변경내역서-1 (version 1)" xfId="1630" xr:uid="{00000000-0005-0000-0000-00005D060000}"/>
    <cellStyle name="_적격(화산) _거제U-2(3차)_서후-평은(투찰)_Sheet1_복사본 내역서-서창사거리(rev1-4)" xfId="1631" xr:uid="{00000000-0005-0000-0000-00005E060000}"/>
    <cellStyle name="_적격(화산) _거제U-2(3차)_서후-평은(투찰)_Sheet1_정읍천(입찰내역)_1안" xfId="1632" xr:uid="{00000000-0005-0000-0000-00005F060000}"/>
    <cellStyle name="_적격(화산) _거제U-2(3차)_서후-평은(투찰)_Sheet1_정읍천(입찰내역)_1안_변경내역서-1 (version 1)" xfId="1633" xr:uid="{00000000-0005-0000-0000-000060060000}"/>
    <cellStyle name="_적격(화산) _거제U-2(3차)_서후-평은(투찰)_Sheet1_정읍천(입찰내역)_1안_복사본 내역서-서창사거리(rev1-4)" xfId="1634" xr:uid="{00000000-0005-0000-0000-000061060000}"/>
    <cellStyle name="_적격(화산) _거제U-2(3차)_서후-평은(투찰)_변경내역서-1 (version 1)" xfId="1635" xr:uid="{00000000-0005-0000-0000-000062060000}"/>
    <cellStyle name="_적격(화산) _거제U-2(3차)_서후-평은(투찰)_복사본 내역서-서창사거리(rev1-4)" xfId="1636" xr:uid="{00000000-0005-0000-0000-000063060000}"/>
    <cellStyle name="_적격(화산) _거제U-2(3차)_서후-평은(투찰)_정읍천(입찰내역)_1안" xfId="1637" xr:uid="{00000000-0005-0000-0000-000064060000}"/>
    <cellStyle name="_적격(화산) _거제U-2(3차)_서후-평은(투찰)_정읍천(입찰내역)_1안_1" xfId="1638" xr:uid="{00000000-0005-0000-0000-000065060000}"/>
    <cellStyle name="_적격(화산) _거제U-2(3차)_서후-평은(투찰)_정읍천(입찰내역)_1안_1_변경내역서-1 (version 1)" xfId="1639" xr:uid="{00000000-0005-0000-0000-000066060000}"/>
    <cellStyle name="_적격(화산) _거제U-2(3차)_서후-평은(투찰)_정읍천(입찰내역)_1안_1_복사본 내역서-서창사거리(rev1-4)" xfId="1640" xr:uid="{00000000-0005-0000-0000-000067060000}"/>
    <cellStyle name="_적격(화산) _거제U-2(3차)_서후-평은(투찰)_정읍천(입찰내역)_1안_변경내역서-1 (version 1)" xfId="1641" xr:uid="{00000000-0005-0000-0000-000068060000}"/>
    <cellStyle name="_적격(화산) _거제U-2(3차)_서후-평은(투찰)_정읍천(입찰내역)_1안_복사본 내역서-서창사거리(rev1-4)" xfId="1642" xr:uid="{00000000-0005-0000-0000-000069060000}"/>
    <cellStyle name="_적격(화산) _거제U-2(3차)_서후-평은(투찰)_정읍천(입찰내역)_1안_정읍천(입찰내역)_1안" xfId="1643" xr:uid="{00000000-0005-0000-0000-00006A060000}"/>
    <cellStyle name="_적격(화산) _거제U-2(3차)_서후-평은(투찰)_정읍천(입찰내역)_1안_정읍천(입찰내역)_1안_변경내역서-1 (version 1)" xfId="1644" xr:uid="{00000000-0005-0000-0000-00006B060000}"/>
    <cellStyle name="_적격(화산) _거제U-2(3차)_서후-평은(투찰)_정읍천(입찰내역)_1안_정읍천(입찰내역)_1안_복사본 내역서-서창사거리(rev1-4)" xfId="1645" xr:uid="{00000000-0005-0000-0000-00006C060000}"/>
    <cellStyle name="_적격(화산) _거제U-2(3차)_서후-평은(투찰)_정읍천(입찰내역)_2안" xfId="1646" xr:uid="{00000000-0005-0000-0000-00006D060000}"/>
    <cellStyle name="_적격(화산) _거제U-2(3차)_서후-평은(투찰)_정읍천(입찰내역)_2안_변경내역서-1 (version 1)" xfId="1647" xr:uid="{00000000-0005-0000-0000-00006E060000}"/>
    <cellStyle name="_적격(화산) _거제U-2(3차)_서후-평은(투찰)_정읍천(입찰내역)_2안_복사본 내역서-서창사거리(rev1-4)" xfId="1648" xr:uid="{00000000-0005-0000-0000-00006F060000}"/>
    <cellStyle name="_적격(화산) _거제U-2(3차)_서후-평은(투찰)_정읍천(입찰내역)_2안_정읍천(입찰내역)_1안" xfId="1649" xr:uid="{00000000-0005-0000-0000-000070060000}"/>
    <cellStyle name="_적격(화산) _거제U-2(3차)_서후-평은(투찰)_정읍천(입찰내역)_2안_정읍천(입찰내역)_1안_변경내역서-1 (version 1)" xfId="1650" xr:uid="{00000000-0005-0000-0000-000071060000}"/>
    <cellStyle name="_적격(화산) _거제U-2(3차)_서후-평은(투찰)_정읍천(입찰내역)_2안_정읍천(입찰내역)_1안_복사본 내역서-서창사거리(rev1-4)" xfId="1651" xr:uid="{00000000-0005-0000-0000-000072060000}"/>
    <cellStyle name="_적격(화산) _거제U-2(3차)_정읍천(입찰내역)_1안" xfId="1652" xr:uid="{00000000-0005-0000-0000-000073060000}"/>
    <cellStyle name="_적격(화산) _거제U-2(3차)_정읍천(입찰내역)_1안_1" xfId="1653" xr:uid="{00000000-0005-0000-0000-000074060000}"/>
    <cellStyle name="_적격(화산) _거제U-2(3차)_정읍천(입찰내역)_1안_1_변경내역서-1 (version 1)" xfId="1654" xr:uid="{00000000-0005-0000-0000-000075060000}"/>
    <cellStyle name="_적격(화산) _거제U-2(3차)_정읍천(입찰내역)_1안_1_복사본 내역서-서창사거리(rev1-4)" xfId="1655" xr:uid="{00000000-0005-0000-0000-000076060000}"/>
    <cellStyle name="_적격(화산) _거제U-2(3차)_정읍천(입찰내역)_1안_변경내역서-1 (version 1)" xfId="1656" xr:uid="{00000000-0005-0000-0000-000077060000}"/>
    <cellStyle name="_적격(화산) _거제U-2(3차)_정읍천(입찰내역)_1안_복사본 내역서-서창사거리(rev1-4)" xfId="1657" xr:uid="{00000000-0005-0000-0000-000078060000}"/>
    <cellStyle name="_적격(화산) _거제U-2(3차)_정읍천(입찰내역)_1안_정읍천(입찰내역)_1안" xfId="1658" xr:uid="{00000000-0005-0000-0000-000079060000}"/>
    <cellStyle name="_적격(화산) _거제U-2(3차)_정읍천(입찰내역)_1안_정읍천(입찰내역)_1안_변경내역서-1 (version 1)" xfId="1659" xr:uid="{00000000-0005-0000-0000-00007A060000}"/>
    <cellStyle name="_적격(화산) _거제U-2(3차)_정읍천(입찰내역)_1안_정읍천(입찰내역)_1안_복사본 내역서-서창사거리(rev1-4)" xfId="1660" xr:uid="{00000000-0005-0000-0000-00007B060000}"/>
    <cellStyle name="_적격(화산) _거제U-2(3차)_정읍천(입찰내역)_2안" xfId="1661" xr:uid="{00000000-0005-0000-0000-00007C060000}"/>
    <cellStyle name="_적격(화산) _거제U-2(3차)_정읍천(입찰내역)_2안_변경내역서-1 (version 1)" xfId="1662" xr:uid="{00000000-0005-0000-0000-00007D060000}"/>
    <cellStyle name="_적격(화산) _거제U-2(3차)_정읍천(입찰내역)_2안_복사본 내역서-서창사거리(rev1-4)" xfId="1663" xr:uid="{00000000-0005-0000-0000-00007E060000}"/>
    <cellStyle name="_적격(화산) _거제U-2(3차)_정읍천(입찰내역)_2안_정읍천(입찰내역)_1안" xfId="1664" xr:uid="{00000000-0005-0000-0000-00007F060000}"/>
    <cellStyle name="_적격(화산) _거제U-2(3차)_정읍천(입찰내역)_2안_정읍천(입찰내역)_1안_변경내역서-1 (version 1)" xfId="1665" xr:uid="{00000000-0005-0000-0000-000080060000}"/>
    <cellStyle name="_적격(화산) _거제U-2(3차)_정읍천(입찰내역)_2안_정읍천(입찰내역)_1안_복사본 내역서-서창사거리(rev1-4)" xfId="1666" xr:uid="{00000000-0005-0000-0000-000081060000}"/>
    <cellStyle name="_적격(화산) _견적" xfId="1667" xr:uid="{00000000-0005-0000-0000-000082060000}"/>
    <cellStyle name="_적격(화산) _견적_강원실행내역(1028)" xfId="1668" xr:uid="{00000000-0005-0000-0000-000083060000}"/>
    <cellStyle name="_적격(화산) _견적_금촌월롱_견적" xfId="1669" xr:uid="{00000000-0005-0000-0000-000084060000}"/>
    <cellStyle name="_적격(화산) _견적_도급내역" xfId="1670" xr:uid="{00000000-0005-0000-0000-000085060000}"/>
    <cellStyle name="_적격(화산) _견적_복사본 강원견적보고" xfId="1671" xr:uid="{00000000-0005-0000-0000-000086060000}"/>
    <cellStyle name="_적격(화산) _견적_청계천_본실행(10.28)" xfId="1672" xr:uid="{00000000-0005-0000-0000-000087060000}"/>
    <cellStyle name="_적격(화산) _견적_풍덕천_견적" xfId="1673" xr:uid="{00000000-0005-0000-0000-000088060000}"/>
    <cellStyle name="_적격(화산) _금촌월롱_견적" xfId="1674" xr:uid="{00000000-0005-0000-0000-000089060000}"/>
    <cellStyle name="_적격(화산) _단지내교통표지판63개소(재수정 메일접수분)" xfId="1675" xr:uid="{00000000-0005-0000-0000-00008A060000}"/>
    <cellStyle name="_적격(화산) _단지내교통표지판63개소(재수정 메일접수분)_표지판 국도39호선(단가)" xfId="1676" xr:uid="{00000000-0005-0000-0000-00008B060000}"/>
    <cellStyle name="_적격(화산) _대산가실행(shi)" xfId="1677" xr:uid="{00000000-0005-0000-0000-00008C060000}"/>
    <cellStyle name="_적격(화산) _대산가실행(shi)_20020924 대산항 공내역서" xfId="1678" xr:uid="{00000000-0005-0000-0000-00008D060000}"/>
    <cellStyle name="_적격(화산) _대산가실행(shi)_20020924 대산항 공내역서_사본 - 20020924 대산항 공내역서" xfId="1679" xr:uid="{00000000-0005-0000-0000-00008E060000}"/>
    <cellStyle name="_적격(화산) _대산가실행(물산)" xfId="1680" xr:uid="{00000000-0005-0000-0000-00008F060000}"/>
    <cellStyle name="_적격(화산) _대산가실행(물산)_20020924 대산항 공내역서" xfId="1681" xr:uid="{00000000-0005-0000-0000-000090060000}"/>
    <cellStyle name="_적격(화산) _대산가실행(물산)_20020924 대산항 공내역서_사본 - 20020924 대산항 공내역서" xfId="1682" xr:uid="{00000000-0005-0000-0000-000091060000}"/>
    <cellStyle name="_적격(화산) _대안투찰내역(0221)" xfId="1683" xr:uid="{00000000-0005-0000-0000-000092060000}"/>
    <cellStyle name="_적격(화산) _대안투찰내역(0221)_Sheet1" xfId="1684" xr:uid="{00000000-0005-0000-0000-000093060000}"/>
    <cellStyle name="_적격(화산) _대안투찰내역(0221)_Sheet1_변경내역서-1 (version 1)" xfId="1685" xr:uid="{00000000-0005-0000-0000-000094060000}"/>
    <cellStyle name="_적격(화산) _대안투찰내역(0221)_Sheet1_복사본 내역서-서창사거리(rev1-4)" xfId="1686" xr:uid="{00000000-0005-0000-0000-000095060000}"/>
    <cellStyle name="_적격(화산) _대안투찰내역(0221)_Sheet1_정읍천(입찰내역)_1안" xfId="1687" xr:uid="{00000000-0005-0000-0000-000096060000}"/>
    <cellStyle name="_적격(화산) _대안투찰내역(0221)_Sheet1_정읍천(입찰내역)_1안_변경내역서-1 (version 1)" xfId="1688" xr:uid="{00000000-0005-0000-0000-000097060000}"/>
    <cellStyle name="_적격(화산) _대안투찰내역(0221)_Sheet1_정읍천(입찰내역)_1안_복사본 내역서-서창사거리(rev1-4)" xfId="1689" xr:uid="{00000000-0005-0000-0000-000098060000}"/>
    <cellStyle name="_적격(화산) _대안투찰내역(0221)_변경내역서-1 (version 1)" xfId="1690" xr:uid="{00000000-0005-0000-0000-000099060000}"/>
    <cellStyle name="_적격(화산) _대안투찰내역(0221)_복사본 내역서-서창사거리(rev1-4)" xfId="1691" xr:uid="{00000000-0005-0000-0000-00009A060000}"/>
    <cellStyle name="_적격(화산) _대안투찰내역(0221)_정읍천(입찰내역)_1안" xfId="1692" xr:uid="{00000000-0005-0000-0000-00009B060000}"/>
    <cellStyle name="_적격(화산) _대안투찰내역(0221)_정읍천(입찰내역)_1안_1" xfId="1693" xr:uid="{00000000-0005-0000-0000-00009C060000}"/>
    <cellStyle name="_적격(화산) _대안투찰내역(0221)_정읍천(입찰내역)_1안_1_변경내역서-1 (version 1)" xfId="1694" xr:uid="{00000000-0005-0000-0000-00009D060000}"/>
    <cellStyle name="_적격(화산) _대안투찰내역(0221)_정읍천(입찰내역)_1안_1_복사본 내역서-서창사거리(rev1-4)" xfId="1695" xr:uid="{00000000-0005-0000-0000-00009E060000}"/>
    <cellStyle name="_적격(화산) _대안투찰내역(0221)_정읍천(입찰내역)_1안_변경내역서-1 (version 1)" xfId="1696" xr:uid="{00000000-0005-0000-0000-00009F060000}"/>
    <cellStyle name="_적격(화산) _대안투찰내역(0221)_정읍천(입찰내역)_1안_복사본 내역서-서창사거리(rev1-4)" xfId="1697" xr:uid="{00000000-0005-0000-0000-0000A0060000}"/>
    <cellStyle name="_적격(화산) _대안투찰내역(0221)_정읍천(입찰내역)_1안_정읍천(입찰내역)_1안" xfId="1698" xr:uid="{00000000-0005-0000-0000-0000A1060000}"/>
    <cellStyle name="_적격(화산) _대안투찰내역(0221)_정읍천(입찰내역)_1안_정읍천(입찰내역)_1안_변경내역서-1 (version 1)" xfId="1699" xr:uid="{00000000-0005-0000-0000-0000A2060000}"/>
    <cellStyle name="_적격(화산) _대안투찰내역(0221)_정읍천(입찰내역)_1안_정읍천(입찰내역)_1안_복사본 내역서-서창사거리(rev1-4)" xfId="1700" xr:uid="{00000000-0005-0000-0000-0000A3060000}"/>
    <cellStyle name="_적격(화산) _대안투찰내역(0221)_정읍천(입찰내역)_2안" xfId="1701" xr:uid="{00000000-0005-0000-0000-0000A4060000}"/>
    <cellStyle name="_적격(화산) _대안투찰내역(0221)_정읍천(입찰내역)_2안_변경내역서-1 (version 1)" xfId="1702" xr:uid="{00000000-0005-0000-0000-0000A5060000}"/>
    <cellStyle name="_적격(화산) _대안투찰내역(0221)_정읍천(입찰내역)_2안_복사본 내역서-서창사거리(rev1-4)" xfId="1703" xr:uid="{00000000-0005-0000-0000-0000A6060000}"/>
    <cellStyle name="_적격(화산) _대안투찰내역(0221)_정읍천(입찰내역)_2안_정읍천(입찰내역)_1안" xfId="1704" xr:uid="{00000000-0005-0000-0000-0000A7060000}"/>
    <cellStyle name="_적격(화산) _대안투찰내역(0221)_정읍천(입찰내역)_2안_정읍천(입찰내역)_1안_변경내역서-1 (version 1)" xfId="1705" xr:uid="{00000000-0005-0000-0000-0000A8060000}"/>
    <cellStyle name="_적격(화산) _대안투찰내역(0221)_정읍천(입찰내역)_2안_정읍천(입찰내역)_1안_복사본 내역서-서창사거리(rev1-4)" xfId="1706" xr:uid="{00000000-0005-0000-0000-0000A9060000}"/>
    <cellStyle name="_적격(화산) _대안투찰내역(0223)" xfId="1707" xr:uid="{00000000-0005-0000-0000-0000AA060000}"/>
    <cellStyle name="_적격(화산) _대안투찰내역(0223)_Sheet1" xfId="1708" xr:uid="{00000000-0005-0000-0000-0000AB060000}"/>
    <cellStyle name="_적격(화산) _대안투찰내역(0223)_Sheet1_변경내역서-1 (version 1)" xfId="1709" xr:uid="{00000000-0005-0000-0000-0000AC060000}"/>
    <cellStyle name="_적격(화산) _대안투찰내역(0223)_Sheet1_복사본 내역서-서창사거리(rev1-4)" xfId="1710" xr:uid="{00000000-0005-0000-0000-0000AD060000}"/>
    <cellStyle name="_적격(화산) _대안투찰내역(0223)_Sheet1_정읍천(입찰내역)_1안" xfId="1711" xr:uid="{00000000-0005-0000-0000-0000AE060000}"/>
    <cellStyle name="_적격(화산) _대안투찰내역(0223)_Sheet1_정읍천(입찰내역)_1안_변경내역서-1 (version 1)" xfId="1712" xr:uid="{00000000-0005-0000-0000-0000AF060000}"/>
    <cellStyle name="_적격(화산) _대안투찰내역(0223)_Sheet1_정읍천(입찰내역)_1안_복사본 내역서-서창사거리(rev1-4)" xfId="1713" xr:uid="{00000000-0005-0000-0000-0000B0060000}"/>
    <cellStyle name="_적격(화산) _대안투찰내역(0223)_변경내역서-1 (version 1)" xfId="1714" xr:uid="{00000000-0005-0000-0000-0000B1060000}"/>
    <cellStyle name="_적격(화산) _대안투찰내역(0223)_복사본 내역서-서창사거리(rev1-4)" xfId="1715" xr:uid="{00000000-0005-0000-0000-0000B2060000}"/>
    <cellStyle name="_적격(화산) _대안투찰내역(0223)_정읍천(입찰내역)_1안" xfId="1716" xr:uid="{00000000-0005-0000-0000-0000B3060000}"/>
    <cellStyle name="_적격(화산) _대안투찰내역(0223)_정읍천(입찰내역)_1안_1" xfId="1717" xr:uid="{00000000-0005-0000-0000-0000B4060000}"/>
    <cellStyle name="_적격(화산) _대안투찰내역(0223)_정읍천(입찰내역)_1안_1_변경내역서-1 (version 1)" xfId="1718" xr:uid="{00000000-0005-0000-0000-0000B5060000}"/>
    <cellStyle name="_적격(화산) _대안투찰내역(0223)_정읍천(입찰내역)_1안_1_복사본 내역서-서창사거리(rev1-4)" xfId="1719" xr:uid="{00000000-0005-0000-0000-0000B6060000}"/>
    <cellStyle name="_적격(화산) _대안투찰내역(0223)_정읍천(입찰내역)_1안_변경내역서-1 (version 1)" xfId="1720" xr:uid="{00000000-0005-0000-0000-0000B7060000}"/>
    <cellStyle name="_적격(화산) _대안투찰내역(0223)_정읍천(입찰내역)_1안_복사본 내역서-서창사거리(rev1-4)" xfId="1721" xr:uid="{00000000-0005-0000-0000-0000B8060000}"/>
    <cellStyle name="_적격(화산) _대안투찰내역(0223)_정읍천(입찰내역)_1안_정읍천(입찰내역)_1안" xfId="1722" xr:uid="{00000000-0005-0000-0000-0000B9060000}"/>
    <cellStyle name="_적격(화산) _대안투찰내역(0223)_정읍천(입찰내역)_1안_정읍천(입찰내역)_1안_변경내역서-1 (version 1)" xfId="1723" xr:uid="{00000000-0005-0000-0000-0000BA060000}"/>
    <cellStyle name="_적격(화산) _대안투찰내역(0223)_정읍천(입찰내역)_1안_정읍천(입찰내역)_1안_복사본 내역서-서창사거리(rev1-4)" xfId="1724" xr:uid="{00000000-0005-0000-0000-0000BB060000}"/>
    <cellStyle name="_적격(화산) _대안투찰내역(0223)_정읍천(입찰내역)_2안" xfId="1725" xr:uid="{00000000-0005-0000-0000-0000BC060000}"/>
    <cellStyle name="_적격(화산) _대안투찰내역(0223)_정읍천(입찰내역)_2안_변경내역서-1 (version 1)" xfId="1726" xr:uid="{00000000-0005-0000-0000-0000BD060000}"/>
    <cellStyle name="_적격(화산) _대안투찰내역(0223)_정읍천(입찰내역)_2안_복사본 내역서-서창사거리(rev1-4)" xfId="1727" xr:uid="{00000000-0005-0000-0000-0000BE060000}"/>
    <cellStyle name="_적격(화산) _대안투찰내역(0223)_정읍천(입찰내역)_2안_정읍천(입찰내역)_1안" xfId="1728" xr:uid="{00000000-0005-0000-0000-0000BF060000}"/>
    <cellStyle name="_적격(화산) _대안투찰내역(0223)_정읍천(입찰내역)_2안_정읍천(입찰내역)_1안_변경내역서-1 (version 1)" xfId="1729" xr:uid="{00000000-0005-0000-0000-0000C0060000}"/>
    <cellStyle name="_적격(화산) _대안투찰내역(0223)_정읍천(입찰내역)_2안_정읍천(입찰내역)_1안_복사본 내역서-서창사거리(rev1-4)" xfId="1730" xr:uid="{00000000-0005-0000-0000-0000C1060000}"/>
    <cellStyle name="_적격(화산) _대안투찰내역(확정본0226)" xfId="1731" xr:uid="{00000000-0005-0000-0000-0000C2060000}"/>
    <cellStyle name="_적격(화산) _대안투찰내역(확정본0226)_Sheet1" xfId="1732" xr:uid="{00000000-0005-0000-0000-0000C3060000}"/>
    <cellStyle name="_적격(화산) _대안투찰내역(확정본0226)_Sheet1_변경내역서-1 (version 1)" xfId="1733" xr:uid="{00000000-0005-0000-0000-0000C4060000}"/>
    <cellStyle name="_적격(화산) _대안투찰내역(확정본0226)_Sheet1_복사본 내역서-서창사거리(rev1-4)" xfId="1734" xr:uid="{00000000-0005-0000-0000-0000C5060000}"/>
    <cellStyle name="_적격(화산) _대안투찰내역(확정본0226)_Sheet1_정읍천(입찰내역)_1안" xfId="1735" xr:uid="{00000000-0005-0000-0000-0000C6060000}"/>
    <cellStyle name="_적격(화산) _대안투찰내역(확정본0226)_Sheet1_정읍천(입찰내역)_1안_변경내역서-1 (version 1)" xfId="1736" xr:uid="{00000000-0005-0000-0000-0000C7060000}"/>
    <cellStyle name="_적격(화산) _대안투찰내역(확정본0226)_Sheet1_정읍천(입찰내역)_1안_복사본 내역서-서창사거리(rev1-4)" xfId="1737" xr:uid="{00000000-0005-0000-0000-0000C8060000}"/>
    <cellStyle name="_적격(화산) _대안투찰내역(확정본0226)_변경내역서-1 (version 1)" xfId="1738" xr:uid="{00000000-0005-0000-0000-0000C9060000}"/>
    <cellStyle name="_적격(화산) _대안투찰내역(확정본0226)_복사본 내역서-서창사거리(rev1-4)" xfId="1739" xr:uid="{00000000-0005-0000-0000-0000CA060000}"/>
    <cellStyle name="_적격(화산) _대안투찰내역(확정본0226)_정읍천(입찰내역)_1안" xfId="1740" xr:uid="{00000000-0005-0000-0000-0000CB060000}"/>
    <cellStyle name="_적격(화산) _대안투찰내역(확정본0226)_정읍천(입찰내역)_1안_1" xfId="1741" xr:uid="{00000000-0005-0000-0000-0000CC060000}"/>
    <cellStyle name="_적격(화산) _대안투찰내역(확정본0226)_정읍천(입찰내역)_1안_1_변경내역서-1 (version 1)" xfId="1742" xr:uid="{00000000-0005-0000-0000-0000CD060000}"/>
    <cellStyle name="_적격(화산) _대안투찰내역(확정본0226)_정읍천(입찰내역)_1안_1_복사본 내역서-서창사거리(rev1-4)" xfId="1743" xr:uid="{00000000-0005-0000-0000-0000CE060000}"/>
    <cellStyle name="_적격(화산) _대안투찰내역(확정본0226)_정읍천(입찰내역)_1안_변경내역서-1 (version 1)" xfId="1744" xr:uid="{00000000-0005-0000-0000-0000CF060000}"/>
    <cellStyle name="_적격(화산) _대안투찰내역(확정본0226)_정읍천(입찰내역)_1안_복사본 내역서-서창사거리(rev1-4)" xfId="1745" xr:uid="{00000000-0005-0000-0000-0000D0060000}"/>
    <cellStyle name="_적격(화산) _대안투찰내역(확정본0226)_정읍천(입찰내역)_1안_정읍천(입찰내역)_1안" xfId="1746" xr:uid="{00000000-0005-0000-0000-0000D1060000}"/>
    <cellStyle name="_적격(화산) _대안투찰내역(확정본0226)_정읍천(입찰내역)_1안_정읍천(입찰내역)_1안_변경내역서-1 (version 1)" xfId="1747" xr:uid="{00000000-0005-0000-0000-0000D2060000}"/>
    <cellStyle name="_적격(화산) _대안투찰내역(확정본0226)_정읍천(입찰내역)_1안_정읍천(입찰내역)_1안_복사본 내역서-서창사거리(rev1-4)" xfId="1748" xr:uid="{00000000-0005-0000-0000-0000D3060000}"/>
    <cellStyle name="_적격(화산) _대안투찰내역(확정본0226)_정읍천(입찰내역)_2안" xfId="1749" xr:uid="{00000000-0005-0000-0000-0000D4060000}"/>
    <cellStyle name="_적격(화산) _대안투찰내역(확정본0226)_정읍천(입찰내역)_2안_변경내역서-1 (version 1)" xfId="1750" xr:uid="{00000000-0005-0000-0000-0000D5060000}"/>
    <cellStyle name="_적격(화산) _대안투찰내역(확정본0226)_정읍천(입찰내역)_2안_복사본 내역서-서창사거리(rev1-4)" xfId="1751" xr:uid="{00000000-0005-0000-0000-0000D6060000}"/>
    <cellStyle name="_적격(화산) _대안투찰내역(확정본0226)_정읍천(입찰내역)_2안_정읍천(입찰내역)_1안" xfId="1752" xr:uid="{00000000-0005-0000-0000-0000D7060000}"/>
    <cellStyle name="_적격(화산) _대안투찰내역(확정본0226)_정읍천(입찰내역)_2안_정읍천(입찰내역)_1안_변경내역서-1 (version 1)" xfId="1753" xr:uid="{00000000-0005-0000-0000-0000D8060000}"/>
    <cellStyle name="_적격(화산) _대안투찰내역(확정본0226)_정읍천(입찰내역)_2안_정읍천(입찰내역)_1안_복사본 내역서-서창사거리(rev1-4)" xfId="1754" xr:uid="{00000000-0005-0000-0000-0000D9060000}"/>
    <cellStyle name="_적격(화산) _도급내역" xfId="1755" xr:uid="{00000000-0005-0000-0000-0000DA060000}"/>
    <cellStyle name="_적격(화산) _도급실행0211" xfId="1756" xr:uid="{00000000-0005-0000-0000-0000DB060000}"/>
    <cellStyle name="_적격(화산) _도급실행0211_Sheet1" xfId="1757" xr:uid="{00000000-0005-0000-0000-0000DC060000}"/>
    <cellStyle name="_적격(화산) _도급실행0211_Sheet1_변경내역서-1 (version 1)" xfId="1758" xr:uid="{00000000-0005-0000-0000-0000DD060000}"/>
    <cellStyle name="_적격(화산) _도급실행0211_Sheet1_복사본 내역서-서창사거리(rev1-4)" xfId="1759" xr:uid="{00000000-0005-0000-0000-0000DE060000}"/>
    <cellStyle name="_적격(화산) _도급실행0211_Sheet1_정읍천(입찰내역)_1안" xfId="1760" xr:uid="{00000000-0005-0000-0000-0000DF060000}"/>
    <cellStyle name="_적격(화산) _도급실행0211_Sheet1_정읍천(입찰내역)_1안_변경내역서-1 (version 1)" xfId="1761" xr:uid="{00000000-0005-0000-0000-0000E0060000}"/>
    <cellStyle name="_적격(화산) _도급실행0211_Sheet1_정읍천(입찰내역)_1안_복사본 내역서-서창사거리(rev1-4)" xfId="1762" xr:uid="{00000000-0005-0000-0000-0000E1060000}"/>
    <cellStyle name="_적격(화산) _도급실행0211_변경내역서-1 (version 1)" xfId="1763" xr:uid="{00000000-0005-0000-0000-0000E2060000}"/>
    <cellStyle name="_적격(화산) _도급실행0211_복사본 내역서-서창사거리(rev1-4)" xfId="1764" xr:uid="{00000000-0005-0000-0000-0000E3060000}"/>
    <cellStyle name="_적격(화산) _도급실행0211_정읍천(입찰내역)_1안" xfId="1765" xr:uid="{00000000-0005-0000-0000-0000E4060000}"/>
    <cellStyle name="_적격(화산) _도급실행0211_정읍천(입찰내역)_1안_1" xfId="1766" xr:uid="{00000000-0005-0000-0000-0000E5060000}"/>
    <cellStyle name="_적격(화산) _도급실행0211_정읍천(입찰내역)_1안_1_변경내역서-1 (version 1)" xfId="1767" xr:uid="{00000000-0005-0000-0000-0000E6060000}"/>
    <cellStyle name="_적격(화산) _도급실행0211_정읍천(입찰내역)_1안_1_복사본 내역서-서창사거리(rev1-4)" xfId="1768" xr:uid="{00000000-0005-0000-0000-0000E7060000}"/>
    <cellStyle name="_적격(화산) _도급실행0211_정읍천(입찰내역)_1안_변경내역서-1 (version 1)" xfId="1769" xr:uid="{00000000-0005-0000-0000-0000E8060000}"/>
    <cellStyle name="_적격(화산) _도급실행0211_정읍천(입찰내역)_1안_복사본 내역서-서창사거리(rev1-4)" xfId="1770" xr:uid="{00000000-0005-0000-0000-0000E9060000}"/>
    <cellStyle name="_적격(화산) _도급실행0211_정읍천(입찰내역)_1안_정읍천(입찰내역)_1안" xfId="1771" xr:uid="{00000000-0005-0000-0000-0000EA060000}"/>
    <cellStyle name="_적격(화산) _도급실행0211_정읍천(입찰내역)_1안_정읍천(입찰내역)_1안_변경내역서-1 (version 1)" xfId="1772" xr:uid="{00000000-0005-0000-0000-0000EB060000}"/>
    <cellStyle name="_적격(화산) _도급실행0211_정읍천(입찰내역)_1안_정읍천(입찰내역)_1안_복사본 내역서-서창사거리(rev1-4)" xfId="1773" xr:uid="{00000000-0005-0000-0000-0000EC060000}"/>
    <cellStyle name="_적격(화산) _도급실행0211_정읍천(입찰내역)_2안" xfId="1774" xr:uid="{00000000-0005-0000-0000-0000ED060000}"/>
    <cellStyle name="_적격(화산) _도급실행0211_정읍천(입찰내역)_2안_변경내역서-1 (version 1)" xfId="1775" xr:uid="{00000000-0005-0000-0000-0000EE060000}"/>
    <cellStyle name="_적격(화산) _도급실행0211_정읍천(입찰내역)_2안_복사본 내역서-서창사거리(rev1-4)" xfId="1776" xr:uid="{00000000-0005-0000-0000-0000EF060000}"/>
    <cellStyle name="_적격(화산) _도급실행0211_정읍천(입찰내역)_2안_정읍천(입찰내역)_1안" xfId="1777" xr:uid="{00000000-0005-0000-0000-0000F0060000}"/>
    <cellStyle name="_적격(화산) _도급실행0211_정읍천(입찰내역)_2안_정읍천(입찰내역)_1안_변경내역서-1 (version 1)" xfId="1778" xr:uid="{00000000-0005-0000-0000-0000F1060000}"/>
    <cellStyle name="_적격(화산) _도급실행0211_정읍천(입찰내역)_2안_정읍천(입찰내역)_1안_복사본 내역서-서창사거리(rev1-4)" xfId="1779" xr:uid="{00000000-0005-0000-0000-0000F2060000}"/>
    <cellStyle name="_적격(화산) _배전변경실행" xfId="1780" xr:uid="{00000000-0005-0000-0000-0000F3060000}"/>
    <cellStyle name="_적격(화산) _변경내역서-1 (version 1)" xfId="1781" xr:uid="{00000000-0005-0000-0000-0000F4060000}"/>
    <cellStyle name="_적격(화산) _복사본 강원견적보고" xfId="1782" xr:uid="{00000000-0005-0000-0000-0000F5060000}"/>
    <cellStyle name="_적격(화산) _복사본 내역서-서창사거리(rev1-4)" xfId="1783" xr:uid="{00000000-0005-0000-0000-0000F6060000}"/>
    <cellStyle name="_적격(화산) _본실행_매립" xfId="1784" xr:uid="{00000000-0005-0000-0000-0000F7060000}"/>
    <cellStyle name="_적격(화산) _부사장님보고" xfId="1785" xr:uid="{00000000-0005-0000-0000-0000F8060000}"/>
    <cellStyle name="_적격(화산) _부사장님보고_2002경영전략회의" xfId="1786" xr:uid="{00000000-0005-0000-0000-0000F9060000}"/>
    <cellStyle name="_적격(화산) _부사장님보고_2002년도경영계획" xfId="1787" xr:uid="{00000000-0005-0000-0000-0000FA060000}"/>
    <cellStyle name="_적격(화산) _부사장님보고_생산성2002" xfId="1788" xr:uid="{00000000-0005-0000-0000-0000FB060000}"/>
    <cellStyle name="_적격(화산) _부사장님보고_현장공사현황" xfId="1789" xr:uid="{00000000-0005-0000-0000-0000FC060000}"/>
    <cellStyle name="_적격(화산) _부사장님보고_현장공사현황(공동사)" xfId="1790" xr:uid="{00000000-0005-0000-0000-0000FD060000}"/>
    <cellStyle name="_적격(화산) _부사장님보고_현장공사현황(대내)" xfId="1791" xr:uid="{00000000-0005-0000-0000-0000FE060000}"/>
    <cellStyle name="_적격(화산) _부사장님보고_현장공사현황_2002년도경영계획" xfId="1792" xr:uid="{00000000-0005-0000-0000-0000FF060000}"/>
    <cellStyle name="_적격(화산) _부사장님보고_현장조직표" xfId="1793" xr:uid="{00000000-0005-0000-0000-000000070000}"/>
    <cellStyle name="_적격(화산) _부사장님보고_현장조직표_2002년도경영계획" xfId="1794" xr:uid="{00000000-0005-0000-0000-000001070000}"/>
    <cellStyle name="_적격(화산) _부사장님보고_현장현황(공동사)" xfId="1795" xr:uid="{00000000-0005-0000-0000-000002070000}"/>
    <cellStyle name="_적격(화산) _부사장님보고_현장현황(사장님)" xfId="1796" xr:uid="{00000000-0005-0000-0000-000003070000}"/>
    <cellStyle name="_적격(화산) _산근" xfId="1797" xr:uid="{00000000-0005-0000-0000-000004070000}"/>
    <cellStyle name="_적격(화산) _산근_금촌월롱_견적" xfId="1798" xr:uid="{00000000-0005-0000-0000-000005070000}"/>
    <cellStyle name="_적격(화산) _산근_풍덕천_견적" xfId="1799" xr:uid="{00000000-0005-0000-0000-000006070000}"/>
    <cellStyle name="_적격(화산) _삼안분견적" xfId="1800" xr:uid="{00000000-0005-0000-0000-000007070000}"/>
    <cellStyle name="_적격(화산) _삼안분견적_강원실행내역(1028)" xfId="1801" xr:uid="{00000000-0005-0000-0000-000008070000}"/>
    <cellStyle name="_적격(화산) _삼안분견적_도급내역" xfId="1802" xr:uid="{00000000-0005-0000-0000-000009070000}"/>
    <cellStyle name="_적격(화산) _삼안분견적_복사본 강원견적보고" xfId="1803" xr:uid="{00000000-0005-0000-0000-00000A070000}"/>
    <cellStyle name="_적격(화산) _삼안분견적_청계천_본실행(10.28)" xfId="1804" xr:uid="{00000000-0005-0000-0000-00000B070000}"/>
    <cellStyle name="_적격(화산) _서후-평은(투찰)" xfId="1805" xr:uid="{00000000-0005-0000-0000-00000C070000}"/>
    <cellStyle name="_적격(화산) _서후-평은(투찰)_Sheet1" xfId="1806" xr:uid="{00000000-0005-0000-0000-00000D070000}"/>
    <cellStyle name="_적격(화산) _서후-평은(투찰)_Sheet1_변경내역서-1 (version 1)" xfId="1807" xr:uid="{00000000-0005-0000-0000-00000E070000}"/>
    <cellStyle name="_적격(화산) _서후-평은(투찰)_Sheet1_복사본 내역서-서창사거리(rev1-4)" xfId="1808" xr:uid="{00000000-0005-0000-0000-00000F070000}"/>
    <cellStyle name="_적격(화산) _서후-평은(투찰)_Sheet1_정읍천(입찰내역)_1안" xfId="1809" xr:uid="{00000000-0005-0000-0000-000010070000}"/>
    <cellStyle name="_적격(화산) _서후-평은(투찰)_Sheet1_정읍천(입찰내역)_1안_변경내역서-1 (version 1)" xfId="1810" xr:uid="{00000000-0005-0000-0000-000011070000}"/>
    <cellStyle name="_적격(화산) _서후-평은(투찰)_Sheet1_정읍천(입찰내역)_1안_복사본 내역서-서창사거리(rev1-4)" xfId="1811" xr:uid="{00000000-0005-0000-0000-000012070000}"/>
    <cellStyle name="_적격(화산) _서후-평은(투찰)_변경내역서-1 (version 1)" xfId="1812" xr:uid="{00000000-0005-0000-0000-000013070000}"/>
    <cellStyle name="_적격(화산) _서후-평은(투찰)_복사본 내역서-서창사거리(rev1-4)" xfId="1813" xr:uid="{00000000-0005-0000-0000-000014070000}"/>
    <cellStyle name="_적격(화산) _서후-평은(투찰)_정읍천(입찰내역)_1안" xfId="1814" xr:uid="{00000000-0005-0000-0000-000015070000}"/>
    <cellStyle name="_적격(화산) _서후-평은(투찰)_정읍천(입찰내역)_1안_1" xfId="1815" xr:uid="{00000000-0005-0000-0000-000016070000}"/>
    <cellStyle name="_적격(화산) _서후-평은(투찰)_정읍천(입찰내역)_1안_1_변경내역서-1 (version 1)" xfId="1816" xr:uid="{00000000-0005-0000-0000-000017070000}"/>
    <cellStyle name="_적격(화산) _서후-평은(투찰)_정읍천(입찰내역)_1안_1_복사본 내역서-서창사거리(rev1-4)" xfId="1817" xr:uid="{00000000-0005-0000-0000-000018070000}"/>
    <cellStyle name="_적격(화산) _서후-평은(투찰)_정읍천(입찰내역)_1안_변경내역서-1 (version 1)" xfId="1818" xr:uid="{00000000-0005-0000-0000-000019070000}"/>
    <cellStyle name="_적격(화산) _서후-평은(투찰)_정읍천(입찰내역)_1안_복사본 내역서-서창사거리(rev1-4)" xfId="1819" xr:uid="{00000000-0005-0000-0000-00001A070000}"/>
    <cellStyle name="_적격(화산) _서후-평은(투찰)_정읍천(입찰내역)_1안_정읍천(입찰내역)_1안" xfId="1820" xr:uid="{00000000-0005-0000-0000-00001B070000}"/>
    <cellStyle name="_적격(화산) _서후-평은(투찰)_정읍천(입찰내역)_1안_정읍천(입찰내역)_1안_변경내역서-1 (version 1)" xfId="1821" xr:uid="{00000000-0005-0000-0000-00001C070000}"/>
    <cellStyle name="_적격(화산) _서후-평은(투찰)_정읍천(입찰내역)_1안_정읍천(입찰내역)_1안_복사본 내역서-서창사거리(rev1-4)" xfId="1822" xr:uid="{00000000-0005-0000-0000-00001D070000}"/>
    <cellStyle name="_적격(화산) _서후-평은(투찰)_정읍천(입찰내역)_2안" xfId="1823" xr:uid="{00000000-0005-0000-0000-00001E070000}"/>
    <cellStyle name="_적격(화산) _서후-평은(투찰)_정읍천(입찰내역)_2안_변경내역서-1 (version 1)" xfId="1824" xr:uid="{00000000-0005-0000-0000-00001F070000}"/>
    <cellStyle name="_적격(화산) _서후-평은(투찰)_정읍천(입찰내역)_2안_복사본 내역서-서창사거리(rev1-4)" xfId="1825" xr:uid="{00000000-0005-0000-0000-000020070000}"/>
    <cellStyle name="_적격(화산) _서후-평은(투찰)_정읍천(입찰내역)_2안_정읍천(입찰내역)_1안" xfId="1826" xr:uid="{00000000-0005-0000-0000-000021070000}"/>
    <cellStyle name="_적격(화산) _서후-평은(투찰)_정읍천(입찰내역)_2안_정읍천(입찰내역)_1안_변경내역서-1 (version 1)" xfId="1827" xr:uid="{00000000-0005-0000-0000-000022070000}"/>
    <cellStyle name="_적격(화산) _서후-평은(투찰)_정읍천(입찰내역)_2안_정읍천(입찰내역)_1안_복사본 내역서-서창사거리(rev1-4)" xfId="1828" xr:uid="{00000000-0005-0000-0000-000023070000}"/>
    <cellStyle name="_적격(화산) _수정 - 청풍투찰" xfId="1829" xr:uid="{00000000-0005-0000-0000-000024070000}"/>
    <cellStyle name="_적격(화산) _신령영천1_입찰" xfId="1830" xr:uid="{00000000-0005-0000-0000-000025070000}"/>
    <cellStyle name="_적격(화산) _신령영천1_입찰_금촌월롱_견적" xfId="1831" xr:uid="{00000000-0005-0000-0000-000026070000}"/>
    <cellStyle name="_적격(화산) _신령영천1_입찰_풍덕천_견적" xfId="1832" xr:uid="{00000000-0005-0000-0000-000027070000}"/>
    <cellStyle name="_적격(화산) _실정보고(거적덮기04.2.9)" xfId="1833" xr:uid="{00000000-0005-0000-0000-000028070000}"/>
    <cellStyle name="_적격(화산) _실정보고(거적덮기04.2.9)_단지내교통표지판63개소(재수정 메일접수분)" xfId="1834" xr:uid="{00000000-0005-0000-0000-000029070000}"/>
    <cellStyle name="_적격(화산) _실정보고(거적덮기04.2.9)_단지내교통표지판63개소(재수정 메일접수분)_표지판 국도39호선(단가)" xfId="1835" xr:uid="{00000000-0005-0000-0000-00002A070000}"/>
    <cellStyle name="_적격(화산) _실정보고(거적덮기04.2.9)_법면보호공(04.2.17)(재협의공비산출)" xfId="1836" xr:uid="{00000000-0005-0000-0000-00002B070000}"/>
    <cellStyle name="_적격(화산) _실정보고(거적덮기04.2.9)_법면보호공(04.2.17)(재협의공비산출)_단지내교통표지판63개소(재수정 메일접수분)" xfId="1837" xr:uid="{00000000-0005-0000-0000-00002C070000}"/>
    <cellStyle name="_적격(화산) _실정보고(거적덮기04.2.9)_법면보호공(04.2.17)(재협의공비산출)_단지내교통표지판63개소(재수정 메일접수분)_표지판 국도39호선(단가)" xfId="1838" xr:uid="{00000000-0005-0000-0000-00002D070000}"/>
    <cellStyle name="_적격(화산) _실정보고(거적덮기04.2.9)_법면보호공(04.2.17)(재협의공비산출)_표지판 국도39호선(단가)" xfId="1839" xr:uid="{00000000-0005-0000-0000-00002E070000}"/>
    <cellStyle name="_적격(화산) _실정보고(거적덮기04.2.9)_표지판 국도39호선(단가)" xfId="1840" xr:uid="{00000000-0005-0000-0000-00002F070000}"/>
    <cellStyle name="_적격(화산) _실정보고(소화전,제수변)" xfId="1841" xr:uid="{00000000-0005-0000-0000-000030070000}"/>
    <cellStyle name="_적격(화산) _실정보고(소화전,제수변)_단지내교통표지판63개소(재수정 메일접수분)" xfId="1842" xr:uid="{00000000-0005-0000-0000-000031070000}"/>
    <cellStyle name="_적격(화산) _실정보고(소화전,제수변)_단지내교통표지판63개소(재수정 메일접수분)_표지판 국도39호선(단가)" xfId="1843" xr:uid="{00000000-0005-0000-0000-000032070000}"/>
    <cellStyle name="_적격(화산) _실정보고(소화전,제수변)_표지판 국도39호선(단가)" xfId="1844" xr:uid="{00000000-0005-0000-0000-000033070000}"/>
    <cellStyle name="_적격(화산) _실행예산(변경)" xfId="1845" xr:uid="{00000000-0005-0000-0000-000034070000}"/>
    <cellStyle name="_적격(화산) _실행예산서(문산IC)" xfId="1846" xr:uid="{00000000-0005-0000-0000-000035070000}"/>
    <cellStyle name="_적격(화산) _실행예산서(문산IC)_20020924 대산항 공내역서" xfId="1847" xr:uid="{00000000-0005-0000-0000-000036070000}"/>
    <cellStyle name="_적격(화산) _실행예산서(문산IC)_20020924 대산항 공내역서_사본 - 20020924 대산항 공내역서" xfId="1848" xr:uid="{00000000-0005-0000-0000-000037070000}"/>
    <cellStyle name="_적격(화산) _전대-마성" xfId="1849" xr:uid="{00000000-0005-0000-0000-000038070000}"/>
    <cellStyle name="_적격(화산) _전대-마성_20020924 대산항 공내역서" xfId="1850" xr:uid="{00000000-0005-0000-0000-000039070000}"/>
    <cellStyle name="_적격(화산) _전대-마성_20020924 대산항 공내역서_사본 - 20020924 대산항 공내역서" xfId="1851" xr:uid="{00000000-0005-0000-0000-00003A070000}"/>
    <cellStyle name="_적격(화산) _정읍천(입찰내역)_1안" xfId="1852" xr:uid="{00000000-0005-0000-0000-00003B070000}"/>
    <cellStyle name="_적격(화산) _정읍천(입찰내역)_1안_1" xfId="1853" xr:uid="{00000000-0005-0000-0000-00003C070000}"/>
    <cellStyle name="_적격(화산) _정읍천(입찰내역)_1안_1_변경내역서-1 (version 1)" xfId="1854" xr:uid="{00000000-0005-0000-0000-00003D070000}"/>
    <cellStyle name="_적격(화산) _정읍천(입찰내역)_1안_1_복사본 내역서-서창사거리(rev1-4)" xfId="1855" xr:uid="{00000000-0005-0000-0000-00003E070000}"/>
    <cellStyle name="_적격(화산) _정읍천(입찰내역)_1안_변경내역서-1 (version 1)" xfId="1856" xr:uid="{00000000-0005-0000-0000-00003F070000}"/>
    <cellStyle name="_적격(화산) _정읍천(입찰내역)_1안_복사본 내역서-서창사거리(rev1-4)" xfId="1857" xr:uid="{00000000-0005-0000-0000-000040070000}"/>
    <cellStyle name="_적격(화산) _정읍천(입찰내역)_1안_정읍천(입찰내역)_1안" xfId="1858" xr:uid="{00000000-0005-0000-0000-000041070000}"/>
    <cellStyle name="_적격(화산) _정읍천(입찰내역)_1안_정읍천(입찰내역)_1안_변경내역서-1 (version 1)" xfId="1859" xr:uid="{00000000-0005-0000-0000-000042070000}"/>
    <cellStyle name="_적격(화산) _정읍천(입찰내역)_1안_정읍천(입찰내역)_1안_복사본 내역서-서창사거리(rev1-4)" xfId="1860" xr:uid="{00000000-0005-0000-0000-000043070000}"/>
    <cellStyle name="_적격(화산) _정읍천(입찰내역)_2안" xfId="1861" xr:uid="{00000000-0005-0000-0000-000044070000}"/>
    <cellStyle name="_적격(화산) _정읍천(입찰내역)_2안_변경내역서-1 (version 1)" xfId="1862" xr:uid="{00000000-0005-0000-0000-000045070000}"/>
    <cellStyle name="_적격(화산) _정읍천(입찰내역)_2안_복사본 내역서-서창사거리(rev1-4)" xfId="1863" xr:uid="{00000000-0005-0000-0000-000046070000}"/>
    <cellStyle name="_적격(화산) _정읍천(입찰내역)_2안_정읍천(입찰내역)_1안" xfId="1864" xr:uid="{00000000-0005-0000-0000-000047070000}"/>
    <cellStyle name="_적격(화산) _정읍천(입찰내역)_2안_정읍천(입찰내역)_1안_변경내역서-1 (version 1)" xfId="1865" xr:uid="{00000000-0005-0000-0000-000048070000}"/>
    <cellStyle name="_적격(화산) _정읍천(입찰내역)_2안_정읍천(입찰내역)_1안_복사본 내역서-서창사거리(rev1-4)" xfId="1866" xr:uid="{00000000-0005-0000-0000-000049070000}"/>
    <cellStyle name="_적격(화산) _진월 공내역서" xfId="1867" xr:uid="{00000000-0005-0000-0000-00004A070000}"/>
    <cellStyle name="_적격(화산) _진월 공내역서_Sheet1" xfId="1868" xr:uid="{00000000-0005-0000-0000-00004B070000}"/>
    <cellStyle name="_적격(화산) _진월 공내역서_Sheet1_변경내역서-1 (version 1)" xfId="1869" xr:uid="{00000000-0005-0000-0000-00004C070000}"/>
    <cellStyle name="_적격(화산) _진월 공내역서_Sheet1_복사본 내역서-서창사거리(rev1-4)" xfId="1870" xr:uid="{00000000-0005-0000-0000-00004D070000}"/>
    <cellStyle name="_적격(화산) _진월 공내역서_Sheet1_정읍천(입찰내역)_1안" xfId="1871" xr:uid="{00000000-0005-0000-0000-00004E070000}"/>
    <cellStyle name="_적격(화산) _진월 공내역서_Sheet1_정읍천(입찰내역)_1안_변경내역서-1 (version 1)" xfId="1872" xr:uid="{00000000-0005-0000-0000-00004F070000}"/>
    <cellStyle name="_적격(화산) _진월 공내역서_Sheet1_정읍천(입찰내역)_1안_복사본 내역서-서창사거리(rev1-4)" xfId="1873" xr:uid="{00000000-0005-0000-0000-000050070000}"/>
    <cellStyle name="_적격(화산) _진월 공내역서_변경내역서-1 (version 1)" xfId="1874" xr:uid="{00000000-0005-0000-0000-000051070000}"/>
    <cellStyle name="_적격(화산) _진월 공내역서_복사본 내역서-서창사거리(rev1-4)" xfId="1875" xr:uid="{00000000-0005-0000-0000-000052070000}"/>
    <cellStyle name="_적격(화산) _진월 공내역서_서후-평은(투찰)" xfId="1876" xr:uid="{00000000-0005-0000-0000-000053070000}"/>
    <cellStyle name="_적격(화산) _진월 공내역서_서후-평은(투찰)_Sheet1" xfId="1877" xr:uid="{00000000-0005-0000-0000-000054070000}"/>
    <cellStyle name="_적격(화산) _진월 공내역서_서후-평은(투찰)_Sheet1_변경내역서-1 (version 1)" xfId="1878" xr:uid="{00000000-0005-0000-0000-000055070000}"/>
    <cellStyle name="_적격(화산) _진월 공내역서_서후-평은(투찰)_Sheet1_복사본 내역서-서창사거리(rev1-4)" xfId="1879" xr:uid="{00000000-0005-0000-0000-000056070000}"/>
    <cellStyle name="_적격(화산) _진월 공내역서_서후-평은(투찰)_Sheet1_정읍천(입찰내역)_1안" xfId="1880" xr:uid="{00000000-0005-0000-0000-000057070000}"/>
    <cellStyle name="_적격(화산) _진월 공내역서_서후-평은(투찰)_Sheet1_정읍천(입찰내역)_1안_변경내역서-1 (version 1)" xfId="1881" xr:uid="{00000000-0005-0000-0000-000058070000}"/>
    <cellStyle name="_적격(화산) _진월 공내역서_서후-평은(투찰)_Sheet1_정읍천(입찰내역)_1안_복사본 내역서-서창사거리(rev1-4)" xfId="1882" xr:uid="{00000000-0005-0000-0000-000059070000}"/>
    <cellStyle name="_적격(화산) _진월 공내역서_서후-평은(투찰)_변경내역서-1 (version 1)" xfId="1883" xr:uid="{00000000-0005-0000-0000-00005A070000}"/>
    <cellStyle name="_적격(화산) _진월 공내역서_서후-평은(투찰)_복사본 내역서-서창사거리(rev1-4)" xfId="1884" xr:uid="{00000000-0005-0000-0000-00005B070000}"/>
    <cellStyle name="_적격(화산) _진월 공내역서_서후-평은(투찰)_정읍천(입찰내역)_1안" xfId="1885" xr:uid="{00000000-0005-0000-0000-00005C070000}"/>
    <cellStyle name="_적격(화산) _진월 공내역서_서후-평은(투찰)_정읍천(입찰내역)_1안_1" xfId="1886" xr:uid="{00000000-0005-0000-0000-00005D070000}"/>
    <cellStyle name="_적격(화산) _진월 공내역서_서후-평은(투찰)_정읍천(입찰내역)_1안_1_변경내역서-1 (version 1)" xfId="1887" xr:uid="{00000000-0005-0000-0000-00005E070000}"/>
    <cellStyle name="_적격(화산) _진월 공내역서_서후-평은(투찰)_정읍천(입찰내역)_1안_1_복사본 내역서-서창사거리(rev1-4)" xfId="1888" xr:uid="{00000000-0005-0000-0000-00005F070000}"/>
    <cellStyle name="_적격(화산) _진월 공내역서_서후-평은(투찰)_정읍천(입찰내역)_1안_변경내역서-1 (version 1)" xfId="1889" xr:uid="{00000000-0005-0000-0000-000060070000}"/>
    <cellStyle name="_적격(화산) _진월 공내역서_서후-평은(투찰)_정읍천(입찰내역)_1안_복사본 내역서-서창사거리(rev1-4)" xfId="1890" xr:uid="{00000000-0005-0000-0000-000061070000}"/>
    <cellStyle name="_적격(화산) _진월 공내역서_서후-평은(투찰)_정읍천(입찰내역)_1안_정읍천(입찰내역)_1안" xfId="1891" xr:uid="{00000000-0005-0000-0000-000062070000}"/>
    <cellStyle name="_적격(화산) _진월 공내역서_서후-평은(투찰)_정읍천(입찰내역)_1안_정읍천(입찰내역)_1안_변경내역서-1 (version 1)" xfId="1892" xr:uid="{00000000-0005-0000-0000-000063070000}"/>
    <cellStyle name="_적격(화산) _진월 공내역서_서후-평은(투찰)_정읍천(입찰내역)_1안_정읍천(입찰내역)_1안_복사본 내역서-서창사거리(rev1-4)" xfId="1893" xr:uid="{00000000-0005-0000-0000-000064070000}"/>
    <cellStyle name="_적격(화산) _진월 공내역서_서후-평은(투찰)_정읍천(입찰내역)_2안" xfId="1894" xr:uid="{00000000-0005-0000-0000-000065070000}"/>
    <cellStyle name="_적격(화산) _진월 공내역서_서후-평은(투찰)_정읍천(입찰내역)_2안_변경내역서-1 (version 1)" xfId="1895" xr:uid="{00000000-0005-0000-0000-000066070000}"/>
    <cellStyle name="_적격(화산) _진월 공내역서_서후-평은(투찰)_정읍천(입찰내역)_2안_복사본 내역서-서창사거리(rev1-4)" xfId="1896" xr:uid="{00000000-0005-0000-0000-000067070000}"/>
    <cellStyle name="_적격(화산) _진월 공내역서_서후-평은(투찰)_정읍천(입찰내역)_2안_정읍천(입찰내역)_1안" xfId="1897" xr:uid="{00000000-0005-0000-0000-000068070000}"/>
    <cellStyle name="_적격(화산) _진월 공내역서_서후-평은(투찰)_정읍천(입찰내역)_2안_정읍천(입찰내역)_1안_변경내역서-1 (version 1)" xfId="1898" xr:uid="{00000000-0005-0000-0000-000069070000}"/>
    <cellStyle name="_적격(화산) _진월 공내역서_서후-평은(투찰)_정읍천(입찰내역)_2안_정읍천(입찰내역)_1안_복사본 내역서-서창사거리(rev1-4)" xfId="1899" xr:uid="{00000000-0005-0000-0000-00006A070000}"/>
    <cellStyle name="_적격(화산) _진월 공내역서_정읍천(입찰내역)_1안" xfId="1900" xr:uid="{00000000-0005-0000-0000-00006B070000}"/>
    <cellStyle name="_적격(화산) _진월 공내역서_정읍천(입찰내역)_1안_1" xfId="1901" xr:uid="{00000000-0005-0000-0000-00006C070000}"/>
    <cellStyle name="_적격(화산) _진월 공내역서_정읍천(입찰내역)_1안_1_변경내역서-1 (version 1)" xfId="1902" xr:uid="{00000000-0005-0000-0000-00006D070000}"/>
    <cellStyle name="_적격(화산) _진월 공내역서_정읍천(입찰내역)_1안_1_복사본 내역서-서창사거리(rev1-4)" xfId="1903" xr:uid="{00000000-0005-0000-0000-00006E070000}"/>
    <cellStyle name="_적격(화산) _진월 공내역서_정읍천(입찰내역)_1안_변경내역서-1 (version 1)" xfId="1904" xr:uid="{00000000-0005-0000-0000-00006F070000}"/>
    <cellStyle name="_적격(화산) _진월 공내역서_정읍천(입찰내역)_1안_복사본 내역서-서창사거리(rev1-4)" xfId="1905" xr:uid="{00000000-0005-0000-0000-000070070000}"/>
    <cellStyle name="_적격(화산) _진월 공내역서_정읍천(입찰내역)_1안_정읍천(입찰내역)_1안" xfId="1906" xr:uid="{00000000-0005-0000-0000-000071070000}"/>
    <cellStyle name="_적격(화산) _진월 공내역서_정읍천(입찰내역)_1안_정읍천(입찰내역)_1안_변경내역서-1 (version 1)" xfId="1907" xr:uid="{00000000-0005-0000-0000-000072070000}"/>
    <cellStyle name="_적격(화산) _진월 공내역서_정읍천(입찰내역)_1안_정읍천(입찰내역)_1안_복사본 내역서-서창사거리(rev1-4)" xfId="1908" xr:uid="{00000000-0005-0000-0000-000073070000}"/>
    <cellStyle name="_적격(화산) _진월 공내역서_정읍천(입찰내역)_2안" xfId="1909" xr:uid="{00000000-0005-0000-0000-000074070000}"/>
    <cellStyle name="_적격(화산) _진월 공내역서_정읍천(입찰내역)_2안_변경내역서-1 (version 1)" xfId="1910" xr:uid="{00000000-0005-0000-0000-000075070000}"/>
    <cellStyle name="_적격(화산) _진월 공내역서_정읍천(입찰내역)_2안_복사본 내역서-서창사거리(rev1-4)" xfId="1911" xr:uid="{00000000-0005-0000-0000-000076070000}"/>
    <cellStyle name="_적격(화산) _진월 공내역서_정읍천(입찰내역)_2안_정읍천(입찰내역)_1안" xfId="1912" xr:uid="{00000000-0005-0000-0000-000077070000}"/>
    <cellStyle name="_적격(화산) _진월 공내역서_정읍천(입찰내역)_2안_정읍천(입찰내역)_1안_변경내역서-1 (version 1)" xfId="1913" xr:uid="{00000000-0005-0000-0000-000078070000}"/>
    <cellStyle name="_적격(화산) _진월 공내역서_정읍천(입찰내역)_2안_정읍천(입찰내역)_1안_복사본 내역서-서창사거리(rev1-4)" xfId="1914" xr:uid="{00000000-0005-0000-0000-000079070000}"/>
    <cellStyle name="_적격(화산) _청계천_본실행(10.28)" xfId="1915" xr:uid="{00000000-0005-0000-0000-00007A070000}"/>
    <cellStyle name="_적격(화산) _청풍대교견적내역서(도아기업)" xfId="1916" xr:uid="{00000000-0005-0000-0000-00007B070000}"/>
    <cellStyle name="_적격(화산) _청풍투찰" xfId="1917" xr:uid="{00000000-0005-0000-0000-00007C070000}"/>
    <cellStyle name="_적격(화산) _토목(예산서)" xfId="1918" xr:uid="{00000000-0005-0000-0000-00007D070000}"/>
    <cellStyle name="_적격(화산) _투찰(안덕대정)" xfId="1919" xr:uid="{00000000-0005-0000-0000-00007E070000}"/>
    <cellStyle name="_적격(화산) _투찰(안덕대정)_1차집계(변경)" xfId="1920" xr:uid="{00000000-0005-0000-0000-00007F070000}"/>
    <cellStyle name="_적격(화산) _투찰(안덕대정)_강원실행내역(1028)" xfId="1921" xr:uid="{00000000-0005-0000-0000-000080070000}"/>
    <cellStyle name="_적격(화산) _투찰(안덕대정)_견적" xfId="1922" xr:uid="{00000000-0005-0000-0000-000081070000}"/>
    <cellStyle name="_적격(화산) _투찰(안덕대정)_견적_강원실행내역(1028)" xfId="1923" xr:uid="{00000000-0005-0000-0000-000082070000}"/>
    <cellStyle name="_적격(화산) _투찰(안덕대정)_견적_금촌월롱_견적" xfId="1924" xr:uid="{00000000-0005-0000-0000-000083070000}"/>
    <cellStyle name="_적격(화산) _투찰(안덕대정)_견적_도급내역" xfId="1925" xr:uid="{00000000-0005-0000-0000-000084070000}"/>
    <cellStyle name="_적격(화산) _투찰(안덕대정)_견적_복사본 강원견적보고" xfId="1926" xr:uid="{00000000-0005-0000-0000-000085070000}"/>
    <cellStyle name="_적격(화산) _투찰(안덕대정)_견적_청계천_본실행(10.28)" xfId="1927" xr:uid="{00000000-0005-0000-0000-000086070000}"/>
    <cellStyle name="_적격(화산) _투찰(안덕대정)_견적_풍덕천_견적" xfId="1928" xr:uid="{00000000-0005-0000-0000-000087070000}"/>
    <cellStyle name="_적격(화산) _투찰(안덕대정)_금촌월롱_견적" xfId="1929" xr:uid="{00000000-0005-0000-0000-000088070000}"/>
    <cellStyle name="_적격(화산) _투찰(안덕대정)_단지내교통표지판63개소(재수정 메일접수분)" xfId="1930" xr:uid="{00000000-0005-0000-0000-000089070000}"/>
    <cellStyle name="_적격(화산) _투찰(안덕대정)_단지내교통표지판63개소(재수정 메일접수분)_표지판 국도39호선(단가)" xfId="1931" xr:uid="{00000000-0005-0000-0000-00008A070000}"/>
    <cellStyle name="_적격(화산) _투찰(안덕대정)_도급내역" xfId="1932" xr:uid="{00000000-0005-0000-0000-00008B070000}"/>
    <cellStyle name="_적격(화산) _투찰(안덕대정)_배전변경실행" xfId="1933" xr:uid="{00000000-0005-0000-0000-00008C070000}"/>
    <cellStyle name="_적격(화산) _투찰(안덕대정)_복사본 강원견적보고" xfId="1934" xr:uid="{00000000-0005-0000-0000-00008D070000}"/>
    <cellStyle name="_적격(화산) _투찰(안덕대정)_본실행_매립" xfId="1935" xr:uid="{00000000-0005-0000-0000-00008E070000}"/>
    <cellStyle name="_적격(화산) _투찰(안덕대정)_산근" xfId="1936" xr:uid="{00000000-0005-0000-0000-00008F070000}"/>
    <cellStyle name="_적격(화산) _투찰(안덕대정)_산근_금촌월롱_견적" xfId="1937" xr:uid="{00000000-0005-0000-0000-000090070000}"/>
    <cellStyle name="_적격(화산) _투찰(안덕대정)_산근_풍덕천_견적" xfId="1938" xr:uid="{00000000-0005-0000-0000-000091070000}"/>
    <cellStyle name="_적격(화산) _투찰(안덕대정)_수정 - 청풍투찰" xfId="1939" xr:uid="{00000000-0005-0000-0000-000092070000}"/>
    <cellStyle name="_적격(화산) _투찰(안덕대정)_실정보고(거적덮기04.2.9)" xfId="1940" xr:uid="{00000000-0005-0000-0000-000093070000}"/>
    <cellStyle name="_적격(화산) _투찰(안덕대정)_실정보고(거적덮기04.2.9)_단지내교통표지판63개소(재수정 메일접수분)" xfId="1941" xr:uid="{00000000-0005-0000-0000-000094070000}"/>
    <cellStyle name="_적격(화산) _투찰(안덕대정)_실정보고(거적덮기04.2.9)_단지내교통표지판63개소(재수정 메일접수분)_표지판 국도39호선(단가)" xfId="1942" xr:uid="{00000000-0005-0000-0000-000095070000}"/>
    <cellStyle name="_적격(화산) _투찰(안덕대정)_실정보고(거적덮기04.2.9)_법면보호공(04.2.17)(재협의공비산출)" xfId="1943" xr:uid="{00000000-0005-0000-0000-000096070000}"/>
    <cellStyle name="_적격(화산) _투찰(안덕대정)_실정보고(거적덮기04.2.9)_법면보호공(04.2.17)(재협의공비산출)_단지내교통표지판63개소(재수정 메일접수분)" xfId="1944" xr:uid="{00000000-0005-0000-0000-000097070000}"/>
    <cellStyle name="_적격(화산) _투찰(안덕대정)_실정보고(거적덮기04.2.9)_법면보호공(04.2.17)(재협의공비산출)_단지내교통표지판63개소(재수정 메일접수분)_표지판 국도39호선(단가)" xfId="1945" xr:uid="{00000000-0005-0000-0000-000098070000}"/>
    <cellStyle name="_적격(화산) _투찰(안덕대정)_실정보고(거적덮기04.2.9)_법면보호공(04.2.17)(재협의공비산출)_표지판 국도39호선(단가)" xfId="1946" xr:uid="{00000000-0005-0000-0000-000099070000}"/>
    <cellStyle name="_적격(화산) _투찰(안덕대정)_실정보고(거적덮기04.2.9)_표지판 국도39호선(단가)" xfId="1947" xr:uid="{00000000-0005-0000-0000-00009A070000}"/>
    <cellStyle name="_적격(화산) _투찰(안덕대정)_실행예산(변경)" xfId="1948" xr:uid="{00000000-0005-0000-0000-00009B070000}"/>
    <cellStyle name="_적격(화산) _투찰(안덕대정)_청계천_본실행(10.28)" xfId="1949" xr:uid="{00000000-0005-0000-0000-00009C070000}"/>
    <cellStyle name="_적격(화산) _투찰(안덕대정)_청풍투찰" xfId="1950" xr:uid="{00000000-0005-0000-0000-00009D070000}"/>
    <cellStyle name="_적격(화산) _투찰(안덕대정)_투찰_대둔산" xfId="1951" xr:uid="{00000000-0005-0000-0000-00009E070000}"/>
    <cellStyle name="_적격(화산) _투찰(안덕대정)_투찰_대둔산_금촌월롱_견적" xfId="1952" xr:uid="{00000000-0005-0000-0000-00009F070000}"/>
    <cellStyle name="_적격(화산) _투찰(안덕대정)_투찰_대둔산_풍덕천_견적" xfId="1953" xr:uid="{00000000-0005-0000-0000-0000A0070000}"/>
    <cellStyle name="_적격(화산) _투찰(안덕대정)_표지판 국도39호선(단가)" xfId="1954" xr:uid="{00000000-0005-0000-0000-0000A1070000}"/>
    <cellStyle name="_적격(화산) _투찰(안덕대정)_풍덕천_견적" xfId="1955" xr:uid="{00000000-0005-0000-0000-0000A2070000}"/>
    <cellStyle name="_적격(화산) _투찰(안덕대정)1" xfId="1956" xr:uid="{00000000-0005-0000-0000-0000A3070000}"/>
    <cellStyle name="_적격(화산) _투찰(안덕대정)1_1차집계(변경)" xfId="1957" xr:uid="{00000000-0005-0000-0000-0000A4070000}"/>
    <cellStyle name="_적격(화산) _투찰(안덕대정)1_강원실행내역(1028)" xfId="1958" xr:uid="{00000000-0005-0000-0000-0000A5070000}"/>
    <cellStyle name="_적격(화산) _투찰(안덕대정)1_견적" xfId="1959" xr:uid="{00000000-0005-0000-0000-0000A6070000}"/>
    <cellStyle name="_적격(화산) _투찰(안덕대정)1_견적_강원실행내역(1028)" xfId="1960" xr:uid="{00000000-0005-0000-0000-0000A7070000}"/>
    <cellStyle name="_적격(화산) _투찰(안덕대정)1_견적_금촌월롱_견적" xfId="1961" xr:uid="{00000000-0005-0000-0000-0000A8070000}"/>
    <cellStyle name="_적격(화산) _투찰(안덕대정)1_견적_도급내역" xfId="1962" xr:uid="{00000000-0005-0000-0000-0000A9070000}"/>
    <cellStyle name="_적격(화산) _투찰(안덕대정)1_견적_복사본 강원견적보고" xfId="1963" xr:uid="{00000000-0005-0000-0000-0000AA070000}"/>
    <cellStyle name="_적격(화산) _투찰(안덕대정)1_견적_청계천_본실행(10.28)" xfId="1964" xr:uid="{00000000-0005-0000-0000-0000AB070000}"/>
    <cellStyle name="_적격(화산) _투찰(안덕대정)1_견적_풍덕천_견적" xfId="1965" xr:uid="{00000000-0005-0000-0000-0000AC070000}"/>
    <cellStyle name="_적격(화산) _투찰(안덕대정)1_금촌월롱_견적" xfId="1966" xr:uid="{00000000-0005-0000-0000-0000AD070000}"/>
    <cellStyle name="_적격(화산) _투찰(안덕대정)1_단지내교통표지판63개소(재수정 메일접수분)" xfId="1967" xr:uid="{00000000-0005-0000-0000-0000AE070000}"/>
    <cellStyle name="_적격(화산) _투찰(안덕대정)1_단지내교통표지판63개소(재수정 메일접수분)_표지판 국도39호선(단가)" xfId="1968" xr:uid="{00000000-0005-0000-0000-0000AF070000}"/>
    <cellStyle name="_적격(화산) _투찰(안덕대정)1_도급내역" xfId="1969" xr:uid="{00000000-0005-0000-0000-0000B0070000}"/>
    <cellStyle name="_적격(화산) _투찰(안덕대정)1_배전변경실행" xfId="1970" xr:uid="{00000000-0005-0000-0000-0000B1070000}"/>
    <cellStyle name="_적격(화산) _투찰(안덕대정)1_복사본 강원견적보고" xfId="1971" xr:uid="{00000000-0005-0000-0000-0000B2070000}"/>
    <cellStyle name="_적격(화산) _투찰(안덕대정)1_본실행_매립" xfId="1972" xr:uid="{00000000-0005-0000-0000-0000B3070000}"/>
    <cellStyle name="_적격(화산) _투찰(안덕대정)1_산근" xfId="1973" xr:uid="{00000000-0005-0000-0000-0000B4070000}"/>
    <cellStyle name="_적격(화산) _투찰(안덕대정)1_산근_금촌월롱_견적" xfId="1974" xr:uid="{00000000-0005-0000-0000-0000B5070000}"/>
    <cellStyle name="_적격(화산) _투찰(안덕대정)1_산근_풍덕천_견적" xfId="1975" xr:uid="{00000000-0005-0000-0000-0000B6070000}"/>
    <cellStyle name="_적격(화산) _투찰(안덕대정)1_수정 - 청풍투찰" xfId="1976" xr:uid="{00000000-0005-0000-0000-0000B7070000}"/>
    <cellStyle name="_적격(화산) _투찰(안덕대정)1_실정보고(거적덮기04.2.9)" xfId="1977" xr:uid="{00000000-0005-0000-0000-0000B8070000}"/>
    <cellStyle name="_적격(화산) _투찰(안덕대정)1_실정보고(거적덮기04.2.9)_단지내교통표지판63개소(재수정 메일접수분)" xfId="1978" xr:uid="{00000000-0005-0000-0000-0000B9070000}"/>
    <cellStyle name="_적격(화산) _투찰(안덕대정)1_실정보고(거적덮기04.2.9)_단지내교통표지판63개소(재수정 메일접수분)_표지판 국도39호선(단가)" xfId="1979" xr:uid="{00000000-0005-0000-0000-0000BA070000}"/>
    <cellStyle name="_적격(화산) _투찰(안덕대정)1_실정보고(거적덮기04.2.9)_법면보호공(04.2.17)(재협의공비산출)" xfId="1980" xr:uid="{00000000-0005-0000-0000-0000BB070000}"/>
    <cellStyle name="_적격(화산) _투찰(안덕대정)1_실정보고(거적덮기04.2.9)_법면보호공(04.2.17)(재협의공비산출)_단지내교통표지판63개소(재수정 메일접수분)" xfId="1981" xr:uid="{00000000-0005-0000-0000-0000BC070000}"/>
    <cellStyle name="_적격(화산) _투찰(안덕대정)1_실정보고(거적덮기04.2.9)_법면보호공(04.2.17)(재협의공비산출)_단지내교통표지판63개소(재수정 메일접수분)_표지판 국도39호선(단가)" xfId="1982" xr:uid="{00000000-0005-0000-0000-0000BD070000}"/>
    <cellStyle name="_적격(화산) _투찰(안덕대정)1_실정보고(거적덮기04.2.9)_법면보호공(04.2.17)(재협의공비산출)_표지판 국도39호선(단가)" xfId="1983" xr:uid="{00000000-0005-0000-0000-0000BE070000}"/>
    <cellStyle name="_적격(화산) _투찰(안덕대정)1_실정보고(거적덮기04.2.9)_표지판 국도39호선(단가)" xfId="1984" xr:uid="{00000000-0005-0000-0000-0000BF070000}"/>
    <cellStyle name="_적격(화산) _투찰(안덕대정)1_실행예산(변경)" xfId="1985" xr:uid="{00000000-0005-0000-0000-0000C0070000}"/>
    <cellStyle name="_적격(화산) _투찰(안덕대정)1_청계천_본실행(10.28)" xfId="1986" xr:uid="{00000000-0005-0000-0000-0000C1070000}"/>
    <cellStyle name="_적격(화산) _투찰(안덕대정)1_청풍투찰" xfId="1987" xr:uid="{00000000-0005-0000-0000-0000C2070000}"/>
    <cellStyle name="_적격(화산) _투찰(안덕대정)1_투찰_대둔산" xfId="1988" xr:uid="{00000000-0005-0000-0000-0000C3070000}"/>
    <cellStyle name="_적격(화산) _투찰(안덕대정)1_투찰_대둔산_금촌월롱_견적" xfId="1989" xr:uid="{00000000-0005-0000-0000-0000C4070000}"/>
    <cellStyle name="_적격(화산) _투찰(안덕대정)1_투찰_대둔산_풍덕천_견적" xfId="1990" xr:uid="{00000000-0005-0000-0000-0000C5070000}"/>
    <cellStyle name="_적격(화산) _투찰(안덕대정)1_표지판 국도39호선(단가)" xfId="1991" xr:uid="{00000000-0005-0000-0000-0000C6070000}"/>
    <cellStyle name="_적격(화산) _투찰(안덕대정)1_풍덕천_견적" xfId="1992" xr:uid="{00000000-0005-0000-0000-0000C7070000}"/>
    <cellStyle name="_적격(화산) _투찰_대둔산" xfId="1993" xr:uid="{00000000-0005-0000-0000-0000C8070000}"/>
    <cellStyle name="_적격(화산) _투찰_대둔산_금촌월롱_견적" xfId="1994" xr:uid="{00000000-0005-0000-0000-0000C9070000}"/>
    <cellStyle name="_적격(화산) _투찰_대둔산_풍덕천_견적" xfId="1995" xr:uid="{00000000-0005-0000-0000-0000CA070000}"/>
    <cellStyle name="_적격(화산) _투찰내역" xfId="1996" xr:uid="{00000000-0005-0000-0000-0000CB070000}"/>
    <cellStyle name="_적격(화산) _투찰내역_1차집계(변경)" xfId="1997" xr:uid="{00000000-0005-0000-0000-0000CC070000}"/>
    <cellStyle name="_적격(화산) _투찰내역_금촌월롱_견적" xfId="1998" xr:uid="{00000000-0005-0000-0000-0000CD070000}"/>
    <cellStyle name="_적격(화산) _투찰내역_수정 - 청풍투찰" xfId="1999" xr:uid="{00000000-0005-0000-0000-0000CE070000}"/>
    <cellStyle name="_적격(화산) _투찰내역_신령영천1_입찰" xfId="2000" xr:uid="{00000000-0005-0000-0000-0000CF070000}"/>
    <cellStyle name="_적격(화산) _투찰내역_청풍투찰" xfId="2001" xr:uid="{00000000-0005-0000-0000-0000D0070000}"/>
    <cellStyle name="_적격(화산) _투찰내역_풍덕천_견적" xfId="2002" xr:uid="{00000000-0005-0000-0000-0000D1070000}"/>
    <cellStyle name="_적격(화산) _표지판 국도39호선(단가)" xfId="2003" xr:uid="{00000000-0005-0000-0000-0000D2070000}"/>
    <cellStyle name="_적격(화산) _풍덕천_견적" xfId="2004" xr:uid="{00000000-0005-0000-0000-0000D3070000}"/>
    <cellStyle name="_적격(화산) _하도급율" xfId="2005" xr:uid="{00000000-0005-0000-0000-0000D4070000}"/>
    <cellStyle name="_적격(화산) _하도변경현황" xfId="2006" xr:uid="{00000000-0005-0000-0000-0000D5070000}"/>
    <cellStyle name="_적격(화산) _현장문제점" xfId="2007" xr:uid="{00000000-0005-0000-0000-0000D6070000}"/>
    <cellStyle name="_적격(화산) _현장문제점_2002경영전략회의" xfId="2008" xr:uid="{00000000-0005-0000-0000-0000D7070000}"/>
    <cellStyle name="_적격(화산) _현장문제점_2002년도경영계획" xfId="2009" xr:uid="{00000000-0005-0000-0000-0000D8070000}"/>
    <cellStyle name="_적격(화산) _현장문제점_생산성2002" xfId="2010" xr:uid="{00000000-0005-0000-0000-0000D9070000}"/>
    <cellStyle name="_적격(화산) _현장문제점_현장공사현황" xfId="2011" xr:uid="{00000000-0005-0000-0000-0000DA070000}"/>
    <cellStyle name="_적격(화산) _현장문제점_현장공사현황(공동사)" xfId="2012" xr:uid="{00000000-0005-0000-0000-0000DB070000}"/>
    <cellStyle name="_적격(화산) _현장문제점_현장공사현황(대내)" xfId="2013" xr:uid="{00000000-0005-0000-0000-0000DC070000}"/>
    <cellStyle name="_적격(화산) _현장문제점_현장공사현황_2002년도경영계획" xfId="2014" xr:uid="{00000000-0005-0000-0000-0000DD070000}"/>
    <cellStyle name="_적격(화산) _현장문제점_현장조직표" xfId="2015" xr:uid="{00000000-0005-0000-0000-0000DE070000}"/>
    <cellStyle name="_적격(화산) _현장문제점_현장조직표_2002년도경영계획" xfId="2016" xr:uid="{00000000-0005-0000-0000-0000DF070000}"/>
    <cellStyle name="_적격(화산) _현장문제점_현장현황(공동사)" xfId="2017" xr:uid="{00000000-0005-0000-0000-0000E0070000}"/>
    <cellStyle name="_적격(화산) _현장문제점_현장현황(사장님)" xfId="2018" xr:uid="{00000000-0005-0000-0000-0000E1070000}"/>
    <cellStyle name="_적격(화산) _현황" xfId="2019" xr:uid="{00000000-0005-0000-0000-0000E2070000}"/>
    <cellStyle name="_적격(화산) _현황_2002경영전략회의" xfId="2020" xr:uid="{00000000-0005-0000-0000-0000E3070000}"/>
    <cellStyle name="_적격(화산) _현황_2002년도경영계획" xfId="2021" xr:uid="{00000000-0005-0000-0000-0000E4070000}"/>
    <cellStyle name="_적격(화산) _현황_생산성2002" xfId="2022" xr:uid="{00000000-0005-0000-0000-0000E5070000}"/>
    <cellStyle name="_적격(화산) _현황_현장공사현황" xfId="2023" xr:uid="{00000000-0005-0000-0000-0000E6070000}"/>
    <cellStyle name="_적격(화산) _현황_현장공사현황(공동사)" xfId="2024" xr:uid="{00000000-0005-0000-0000-0000E7070000}"/>
    <cellStyle name="_적격(화산) _현황_현장공사현황(대내)" xfId="2025" xr:uid="{00000000-0005-0000-0000-0000E8070000}"/>
    <cellStyle name="_적격(화산) _현황_현장공사현황_2002년도경영계획" xfId="2026" xr:uid="{00000000-0005-0000-0000-0000E9070000}"/>
    <cellStyle name="_적격(화산) _현황_현장조직표" xfId="2027" xr:uid="{00000000-0005-0000-0000-0000EA070000}"/>
    <cellStyle name="_적격(화산) _현황_현장조직표_2002년도경영계획" xfId="2028" xr:uid="{00000000-0005-0000-0000-0000EB070000}"/>
    <cellStyle name="_적격(화산) _현황_현장현황(공동사)" xfId="2029" xr:uid="{00000000-0005-0000-0000-0000EC070000}"/>
    <cellStyle name="_적격(화산) _현황_현장현황(사장님)" xfId="2030" xr:uid="{00000000-0005-0000-0000-0000ED070000}"/>
    <cellStyle name="_적격(화산) _호남권투찰1" xfId="2031" xr:uid="{00000000-0005-0000-0000-0000EE070000}"/>
    <cellStyle name="_적격(화산) _호남권투찰1_금촌월롱_견적" xfId="2032" xr:uid="{00000000-0005-0000-0000-0000EF070000}"/>
    <cellStyle name="_적격(화산) _호남권투찰1_풍덕천_견적" xfId="2033" xr:uid="{00000000-0005-0000-0000-0000F0070000}"/>
    <cellStyle name="_적격(화산) _흥산-구룡" xfId="2034" xr:uid="{00000000-0005-0000-0000-0000F1070000}"/>
    <cellStyle name="_적격(화산) _흥산-구룡_20020924 대산항 공내역서" xfId="2035" xr:uid="{00000000-0005-0000-0000-0000F2070000}"/>
    <cellStyle name="_적격(화산) _흥산-구룡_20020924 대산항 공내역서_사본 - 20020924 대산항 공내역서" xfId="2036" xr:uid="{00000000-0005-0000-0000-0000F3070000}"/>
    <cellStyle name="_전대-마성" xfId="2037" xr:uid="{00000000-0005-0000-0000-0000F4070000}"/>
    <cellStyle name="_전도신월" xfId="2038" xr:uid="{00000000-0005-0000-0000-0000F5070000}"/>
    <cellStyle name="_전도신월_20020924 대산항 공내역서" xfId="2039" xr:uid="{00000000-0005-0000-0000-0000F6070000}"/>
    <cellStyle name="_전도신월_20020924 대산항 공내역서_사본 - 20020924 대산항 공내역서" xfId="2040" xr:uid="{00000000-0005-0000-0000-0000F7070000}"/>
    <cellStyle name="_전체 - 변경도급내역서-최종" xfId="2041" xr:uid="{00000000-0005-0000-0000-0000F8070000}"/>
    <cellStyle name="_정읍천(입찰내역)_1안" xfId="2042" xr:uid="{00000000-0005-0000-0000-0000F9070000}"/>
    <cellStyle name="_정읍천(입찰내역)_1안_1" xfId="2043" xr:uid="{00000000-0005-0000-0000-0000FA070000}"/>
    <cellStyle name="_정읍천(입찰내역)_1안_1_변경내역서-1 (version 1)" xfId="2044" xr:uid="{00000000-0005-0000-0000-0000FB070000}"/>
    <cellStyle name="_정읍천(입찰내역)_1안_1_복사본 내역서-서창사거리(rev1-4)" xfId="2045" xr:uid="{00000000-0005-0000-0000-0000FC070000}"/>
    <cellStyle name="_정읍천(입찰내역)_1안_변경내역서-1 (version 1)" xfId="2046" xr:uid="{00000000-0005-0000-0000-0000FD070000}"/>
    <cellStyle name="_정읍천(입찰내역)_1안_복사본 내역서-서창사거리(rev1-4)" xfId="2047" xr:uid="{00000000-0005-0000-0000-0000FE070000}"/>
    <cellStyle name="_정읍천(입찰내역)_1안_정읍천(입찰내역)_1안" xfId="2048" xr:uid="{00000000-0005-0000-0000-0000FF070000}"/>
    <cellStyle name="_정읍천(입찰내역)_1안_정읍천(입찰내역)_1안_변경내역서-1 (version 1)" xfId="2049" xr:uid="{00000000-0005-0000-0000-000000080000}"/>
    <cellStyle name="_정읍천(입찰내역)_1안_정읍천(입찰내역)_1안_복사본 내역서-서창사거리(rev1-4)" xfId="2050" xr:uid="{00000000-0005-0000-0000-000001080000}"/>
    <cellStyle name="_정읍천(입찰내역)_2안" xfId="2051" xr:uid="{00000000-0005-0000-0000-000002080000}"/>
    <cellStyle name="_정읍천(입찰내역)_2안_변경내역서-1 (version 1)" xfId="2052" xr:uid="{00000000-0005-0000-0000-000003080000}"/>
    <cellStyle name="_정읍천(입찰내역)_2안_복사본 내역서-서창사거리(rev1-4)" xfId="2053" xr:uid="{00000000-0005-0000-0000-000004080000}"/>
    <cellStyle name="_정읍천(입찰내역)_2안_정읍천(입찰내역)_1안" xfId="2054" xr:uid="{00000000-0005-0000-0000-000005080000}"/>
    <cellStyle name="_정읍천(입찰내역)_2안_정읍천(입찰내역)_1안_변경내역서-1 (version 1)" xfId="2055" xr:uid="{00000000-0005-0000-0000-000006080000}"/>
    <cellStyle name="_정읍천(입찰내역)_2안_정읍천(입찰내역)_1안_복사본 내역서-서창사거리(rev1-4)" xfId="2056" xr:uid="{00000000-0005-0000-0000-000007080000}"/>
    <cellStyle name="_조경4차" xfId="2057" xr:uid="{00000000-0005-0000-0000-000008080000}"/>
    <cellStyle name="_조경담장헐기수량" xfId="2058" xr:uid="{00000000-0005-0000-0000-000009080000}"/>
    <cellStyle name="_조직표" xfId="2059" xr:uid="{00000000-0005-0000-0000-00000A080000}"/>
    <cellStyle name="_준공서류" xfId="2060" xr:uid="{00000000-0005-0000-0000-00000B080000}"/>
    <cellStyle name="_지정과제1분기실적(확정990408)" xfId="2061" xr:uid="{00000000-0005-0000-0000-00000C080000}"/>
    <cellStyle name="_지정과제1분기실적(확정990408)_1" xfId="2062" xr:uid="{00000000-0005-0000-0000-00000D080000}"/>
    <cellStyle name="_지정과제2차심의list" xfId="2063" xr:uid="{00000000-0005-0000-0000-00000E080000}"/>
    <cellStyle name="_지정과제2차심의list_1" xfId="2064" xr:uid="{00000000-0005-0000-0000-00000F080000}"/>
    <cellStyle name="_지정과제2차심의list_2" xfId="2065" xr:uid="{00000000-0005-0000-0000-000010080000}"/>
    <cellStyle name="_지정과제2차심의결과" xfId="2066" xr:uid="{00000000-0005-0000-0000-000011080000}"/>
    <cellStyle name="_지정과제2차심의결과(금액조정후최종)" xfId="2067" xr:uid="{00000000-0005-0000-0000-000012080000}"/>
    <cellStyle name="_지정과제2차심의결과(금액조정후최종)_1" xfId="2068" xr:uid="{00000000-0005-0000-0000-000013080000}"/>
    <cellStyle name="_지정과제2차심의결과(금액조정후최종)_1_경영개선실적보고(전주공장)" xfId="2069" xr:uid="{00000000-0005-0000-0000-000014080000}"/>
    <cellStyle name="_지정과제2차심의결과(금액조정후최종)_1_별첨1_2" xfId="2070" xr:uid="{00000000-0005-0000-0000-000015080000}"/>
    <cellStyle name="_지정과제2차심의결과(금액조정후최종)_1_제안과제집계표(공장전체)" xfId="2071" xr:uid="{00000000-0005-0000-0000-000016080000}"/>
    <cellStyle name="_지정과제2차심의결과(금액조정후최종)_경영개선실적보고(전주공장)" xfId="2072" xr:uid="{00000000-0005-0000-0000-000017080000}"/>
    <cellStyle name="_지정과제2차심의결과(금액조정후최종)_별첨1_2" xfId="2073" xr:uid="{00000000-0005-0000-0000-000018080000}"/>
    <cellStyle name="_지정과제2차심의결과(금액조정후최종)_제안과제집계표(공장전체)" xfId="2074" xr:uid="{00000000-0005-0000-0000-000019080000}"/>
    <cellStyle name="_지정과제2차심의결과_1" xfId="2075" xr:uid="{00000000-0005-0000-0000-00001A080000}"/>
    <cellStyle name="_진월 공내역서" xfId="2076" xr:uid="{00000000-0005-0000-0000-00001B080000}"/>
    <cellStyle name="_진월 공내역서_Sheet1" xfId="2077" xr:uid="{00000000-0005-0000-0000-00001C080000}"/>
    <cellStyle name="_진월 공내역서_Sheet1_변경내역서-1 (version 1)" xfId="2078" xr:uid="{00000000-0005-0000-0000-00001D080000}"/>
    <cellStyle name="_진월 공내역서_Sheet1_복사본 내역서-서창사거리(rev1-4)" xfId="2079" xr:uid="{00000000-0005-0000-0000-00001E080000}"/>
    <cellStyle name="_진월 공내역서_Sheet1_정읍천(입찰내역)_1안" xfId="2080" xr:uid="{00000000-0005-0000-0000-00001F080000}"/>
    <cellStyle name="_진월 공내역서_Sheet1_정읍천(입찰내역)_1안_변경내역서-1 (version 1)" xfId="2081" xr:uid="{00000000-0005-0000-0000-000020080000}"/>
    <cellStyle name="_진월 공내역서_Sheet1_정읍천(입찰내역)_1안_복사본 내역서-서창사거리(rev1-4)" xfId="2082" xr:uid="{00000000-0005-0000-0000-000021080000}"/>
    <cellStyle name="_진월 공내역서_변경내역서-1 (version 1)" xfId="2083" xr:uid="{00000000-0005-0000-0000-000022080000}"/>
    <cellStyle name="_진월 공내역서_복사본 내역서-서창사거리(rev1-4)" xfId="2084" xr:uid="{00000000-0005-0000-0000-000023080000}"/>
    <cellStyle name="_진월 공내역서_서후-평은(투찰)" xfId="2085" xr:uid="{00000000-0005-0000-0000-000024080000}"/>
    <cellStyle name="_진월 공내역서_서후-평은(투찰)_Sheet1" xfId="2086" xr:uid="{00000000-0005-0000-0000-000025080000}"/>
    <cellStyle name="_진월 공내역서_서후-평은(투찰)_Sheet1_변경내역서-1 (version 1)" xfId="2087" xr:uid="{00000000-0005-0000-0000-000026080000}"/>
    <cellStyle name="_진월 공내역서_서후-평은(투찰)_Sheet1_복사본 내역서-서창사거리(rev1-4)" xfId="2088" xr:uid="{00000000-0005-0000-0000-000027080000}"/>
    <cellStyle name="_진월 공내역서_서후-평은(투찰)_Sheet1_정읍천(입찰내역)_1안" xfId="2089" xr:uid="{00000000-0005-0000-0000-000028080000}"/>
    <cellStyle name="_진월 공내역서_서후-평은(투찰)_Sheet1_정읍천(입찰내역)_1안_변경내역서-1 (version 1)" xfId="2090" xr:uid="{00000000-0005-0000-0000-000029080000}"/>
    <cellStyle name="_진월 공내역서_서후-평은(투찰)_Sheet1_정읍천(입찰내역)_1안_복사본 내역서-서창사거리(rev1-4)" xfId="2091" xr:uid="{00000000-0005-0000-0000-00002A080000}"/>
    <cellStyle name="_진월 공내역서_서후-평은(투찰)_변경내역서-1 (version 1)" xfId="2092" xr:uid="{00000000-0005-0000-0000-00002B080000}"/>
    <cellStyle name="_진월 공내역서_서후-평은(투찰)_복사본 내역서-서창사거리(rev1-4)" xfId="2093" xr:uid="{00000000-0005-0000-0000-00002C080000}"/>
    <cellStyle name="_진월 공내역서_서후-평은(투찰)_정읍천(입찰내역)_1안" xfId="2094" xr:uid="{00000000-0005-0000-0000-00002D080000}"/>
    <cellStyle name="_진월 공내역서_서후-평은(투찰)_정읍천(입찰내역)_1안_1" xfId="2095" xr:uid="{00000000-0005-0000-0000-00002E080000}"/>
    <cellStyle name="_진월 공내역서_서후-평은(투찰)_정읍천(입찰내역)_1안_1_변경내역서-1 (version 1)" xfId="2096" xr:uid="{00000000-0005-0000-0000-00002F080000}"/>
    <cellStyle name="_진월 공내역서_서후-평은(투찰)_정읍천(입찰내역)_1안_1_복사본 내역서-서창사거리(rev1-4)" xfId="2097" xr:uid="{00000000-0005-0000-0000-000030080000}"/>
    <cellStyle name="_진월 공내역서_서후-평은(투찰)_정읍천(입찰내역)_1안_변경내역서-1 (version 1)" xfId="2098" xr:uid="{00000000-0005-0000-0000-000031080000}"/>
    <cellStyle name="_진월 공내역서_서후-평은(투찰)_정읍천(입찰내역)_1안_복사본 내역서-서창사거리(rev1-4)" xfId="2099" xr:uid="{00000000-0005-0000-0000-000032080000}"/>
    <cellStyle name="_진월 공내역서_서후-평은(투찰)_정읍천(입찰내역)_1안_정읍천(입찰내역)_1안" xfId="2100" xr:uid="{00000000-0005-0000-0000-000033080000}"/>
    <cellStyle name="_진월 공내역서_서후-평은(투찰)_정읍천(입찰내역)_1안_정읍천(입찰내역)_1안_변경내역서-1 (version 1)" xfId="2101" xr:uid="{00000000-0005-0000-0000-000034080000}"/>
    <cellStyle name="_진월 공내역서_서후-평은(투찰)_정읍천(입찰내역)_1안_정읍천(입찰내역)_1안_복사본 내역서-서창사거리(rev1-4)" xfId="2102" xr:uid="{00000000-0005-0000-0000-000035080000}"/>
    <cellStyle name="_진월 공내역서_서후-평은(투찰)_정읍천(입찰내역)_2안" xfId="2103" xr:uid="{00000000-0005-0000-0000-000036080000}"/>
    <cellStyle name="_진월 공내역서_서후-평은(투찰)_정읍천(입찰내역)_2안_변경내역서-1 (version 1)" xfId="2104" xr:uid="{00000000-0005-0000-0000-000037080000}"/>
    <cellStyle name="_진월 공내역서_서후-평은(투찰)_정읍천(입찰내역)_2안_복사본 내역서-서창사거리(rev1-4)" xfId="2105" xr:uid="{00000000-0005-0000-0000-000038080000}"/>
    <cellStyle name="_진월 공내역서_서후-평은(투찰)_정읍천(입찰내역)_2안_정읍천(입찰내역)_1안" xfId="2106" xr:uid="{00000000-0005-0000-0000-000039080000}"/>
    <cellStyle name="_진월 공내역서_서후-평은(투찰)_정읍천(입찰내역)_2안_정읍천(입찰내역)_1안_변경내역서-1 (version 1)" xfId="2107" xr:uid="{00000000-0005-0000-0000-00003A080000}"/>
    <cellStyle name="_진월 공내역서_서후-평은(투찰)_정읍천(입찰내역)_2안_정읍천(입찰내역)_1안_복사본 내역서-서창사거리(rev1-4)" xfId="2108" xr:uid="{00000000-0005-0000-0000-00003B080000}"/>
    <cellStyle name="_진월 공내역서_정읍천(입찰내역)_1안" xfId="2109" xr:uid="{00000000-0005-0000-0000-00003C080000}"/>
    <cellStyle name="_진월 공내역서_정읍천(입찰내역)_1안_1" xfId="2110" xr:uid="{00000000-0005-0000-0000-00003D080000}"/>
    <cellStyle name="_진월 공내역서_정읍천(입찰내역)_1안_1_변경내역서-1 (version 1)" xfId="2111" xr:uid="{00000000-0005-0000-0000-00003E080000}"/>
    <cellStyle name="_진월 공내역서_정읍천(입찰내역)_1안_1_복사본 내역서-서창사거리(rev1-4)" xfId="2112" xr:uid="{00000000-0005-0000-0000-00003F080000}"/>
    <cellStyle name="_진월 공내역서_정읍천(입찰내역)_1안_변경내역서-1 (version 1)" xfId="2113" xr:uid="{00000000-0005-0000-0000-000040080000}"/>
    <cellStyle name="_진월 공내역서_정읍천(입찰내역)_1안_복사본 내역서-서창사거리(rev1-4)" xfId="2114" xr:uid="{00000000-0005-0000-0000-000041080000}"/>
    <cellStyle name="_진월 공내역서_정읍천(입찰내역)_1안_정읍천(입찰내역)_1안" xfId="2115" xr:uid="{00000000-0005-0000-0000-000042080000}"/>
    <cellStyle name="_진월 공내역서_정읍천(입찰내역)_1안_정읍천(입찰내역)_1안_변경내역서-1 (version 1)" xfId="2116" xr:uid="{00000000-0005-0000-0000-000043080000}"/>
    <cellStyle name="_진월 공내역서_정읍천(입찰내역)_1안_정읍천(입찰내역)_1안_복사본 내역서-서창사거리(rev1-4)" xfId="2117" xr:uid="{00000000-0005-0000-0000-000044080000}"/>
    <cellStyle name="_진월 공내역서_정읍천(입찰내역)_2안" xfId="2118" xr:uid="{00000000-0005-0000-0000-000045080000}"/>
    <cellStyle name="_진월 공내역서_정읍천(입찰내역)_2안_변경내역서-1 (version 1)" xfId="2119" xr:uid="{00000000-0005-0000-0000-000046080000}"/>
    <cellStyle name="_진월 공내역서_정읍천(입찰내역)_2안_복사본 내역서-서창사거리(rev1-4)" xfId="2120" xr:uid="{00000000-0005-0000-0000-000047080000}"/>
    <cellStyle name="_진월 공내역서_정읍천(입찰내역)_2안_정읍천(입찰내역)_1안" xfId="2121" xr:uid="{00000000-0005-0000-0000-000048080000}"/>
    <cellStyle name="_진월 공내역서_정읍천(입찰내역)_2안_정읍천(입찰내역)_1안_변경내역서-1 (version 1)" xfId="2122" xr:uid="{00000000-0005-0000-0000-000049080000}"/>
    <cellStyle name="_진월 공내역서_정읍천(입찰내역)_2안_정읍천(입찰내역)_1안_복사본 내역서-서창사거리(rev1-4)" xfId="2123" xr:uid="{00000000-0005-0000-0000-00004A080000}"/>
    <cellStyle name="_집중관리(981231)" xfId="2124" xr:uid="{00000000-0005-0000-0000-00004B080000}"/>
    <cellStyle name="_집중관리(981231)_1" xfId="2125" xr:uid="{00000000-0005-0000-0000-00004C080000}"/>
    <cellStyle name="_집중관리(지정과제및 양식)" xfId="2126" xr:uid="{00000000-0005-0000-0000-00004D080000}"/>
    <cellStyle name="_집중관리(지정과제및 양식)_1" xfId="2127" xr:uid="{00000000-0005-0000-0000-00004E080000}"/>
    <cellStyle name="_집행갑지 " xfId="2128" xr:uid="{00000000-0005-0000-0000-00004F080000}"/>
    <cellStyle name="_집행갑지 _20020924 대산항 공내역서" xfId="2129" xr:uid="{00000000-0005-0000-0000-000050080000}"/>
    <cellStyle name="_집행갑지 _20020924 대산항 공내역서_사본 - 20020924 대산항 공내역서" xfId="2130" xr:uid="{00000000-0005-0000-0000-000051080000}"/>
    <cellStyle name="_집행갑지 _Sheet1" xfId="2131" xr:uid="{00000000-0005-0000-0000-000052080000}"/>
    <cellStyle name="_집행갑지 _Sheet1_변경내역서-1 (version 1)" xfId="2132" xr:uid="{00000000-0005-0000-0000-000053080000}"/>
    <cellStyle name="_집행갑지 _Sheet1_복사본 내역서-서창사거리(rev1-4)" xfId="2133" xr:uid="{00000000-0005-0000-0000-000054080000}"/>
    <cellStyle name="_집행갑지 _Sheet1_정읍천(입찰내역)_1안" xfId="2134" xr:uid="{00000000-0005-0000-0000-000055080000}"/>
    <cellStyle name="_집행갑지 _Sheet1_정읍천(입찰내역)_1안_변경내역서-1 (version 1)" xfId="2135" xr:uid="{00000000-0005-0000-0000-000056080000}"/>
    <cellStyle name="_집행갑지 _Sheet1_정읍천(입찰내역)_1안_복사본 내역서-서창사거리(rev1-4)" xfId="2136" xr:uid="{00000000-0005-0000-0000-000057080000}"/>
    <cellStyle name="_집행갑지 _대산가실행(shi)" xfId="2137" xr:uid="{00000000-0005-0000-0000-000058080000}"/>
    <cellStyle name="_집행갑지 _대산가실행(shi)_20020924 대산항 공내역서" xfId="2138" xr:uid="{00000000-0005-0000-0000-000059080000}"/>
    <cellStyle name="_집행갑지 _대산가실행(shi)_20020924 대산항 공내역서_사본 - 20020924 대산항 공내역서" xfId="2139" xr:uid="{00000000-0005-0000-0000-00005A080000}"/>
    <cellStyle name="_집행갑지 _대산가실행(물산)" xfId="2140" xr:uid="{00000000-0005-0000-0000-00005B080000}"/>
    <cellStyle name="_집행갑지 _대산가실행(물산)_20020924 대산항 공내역서" xfId="2141" xr:uid="{00000000-0005-0000-0000-00005C080000}"/>
    <cellStyle name="_집행갑지 _대산가실행(물산)_20020924 대산항 공내역서_사본 - 20020924 대산항 공내역서" xfId="2142" xr:uid="{00000000-0005-0000-0000-00005D080000}"/>
    <cellStyle name="_집행갑지 _변경내역서-1 (version 1)" xfId="2143" xr:uid="{00000000-0005-0000-0000-00005E080000}"/>
    <cellStyle name="_집행갑지 _복사본 내역서-서창사거리(rev1-4)" xfId="2144" xr:uid="{00000000-0005-0000-0000-00005F080000}"/>
    <cellStyle name="_집행갑지 _실행예산서(문산IC)" xfId="2145" xr:uid="{00000000-0005-0000-0000-000060080000}"/>
    <cellStyle name="_집행갑지 _실행예산서(문산IC)_20020924 대산항 공내역서" xfId="2146" xr:uid="{00000000-0005-0000-0000-000061080000}"/>
    <cellStyle name="_집행갑지 _실행예산서(문산IC)_20020924 대산항 공내역서_사본 - 20020924 대산항 공내역서" xfId="2147" xr:uid="{00000000-0005-0000-0000-000062080000}"/>
    <cellStyle name="_집행갑지 _전대-마성" xfId="2148" xr:uid="{00000000-0005-0000-0000-000063080000}"/>
    <cellStyle name="_집행갑지 _전대-마성_20020924 대산항 공내역서" xfId="2149" xr:uid="{00000000-0005-0000-0000-000064080000}"/>
    <cellStyle name="_집행갑지 _전대-마성_20020924 대산항 공내역서_사본 - 20020924 대산항 공내역서" xfId="2150" xr:uid="{00000000-0005-0000-0000-000065080000}"/>
    <cellStyle name="_집행갑지 _정읍천(입찰내역)_1안" xfId="2151" xr:uid="{00000000-0005-0000-0000-000066080000}"/>
    <cellStyle name="_집행갑지 _정읍천(입찰내역)_1안_1" xfId="2152" xr:uid="{00000000-0005-0000-0000-000067080000}"/>
    <cellStyle name="_집행갑지 _정읍천(입찰내역)_1안_1_변경내역서-1 (version 1)" xfId="2153" xr:uid="{00000000-0005-0000-0000-000068080000}"/>
    <cellStyle name="_집행갑지 _정읍천(입찰내역)_1안_1_복사본 내역서-서창사거리(rev1-4)" xfId="2154" xr:uid="{00000000-0005-0000-0000-000069080000}"/>
    <cellStyle name="_집행갑지 _정읍천(입찰내역)_1안_변경내역서-1 (version 1)" xfId="2155" xr:uid="{00000000-0005-0000-0000-00006A080000}"/>
    <cellStyle name="_집행갑지 _정읍천(입찰내역)_1안_복사본 내역서-서창사거리(rev1-4)" xfId="2156" xr:uid="{00000000-0005-0000-0000-00006B080000}"/>
    <cellStyle name="_집행갑지 _정읍천(입찰내역)_1안_정읍천(입찰내역)_1안" xfId="2157" xr:uid="{00000000-0005-0000-0000-00006C080000}"/>
    <cellStyle name="_집행갑지 _정읍천(입찰내역)_1안_정읍천(입찰내역)_1안_변경내역서-1 (version 1)" xfId="2158" xr:uid="{00000000-0005-0000-0000-00006D080000}"/>
    <cellStyle name="_집행갑지 _정읍천(입찰내역)_1안_정읍천(입찰내역)_1안_복사본 내역서-서창사거리(rev1-4)" xfId="2159" xr:uid="{00000000-0005-0000-0000-00006E080000}"/>
    <cellStyle name="_집행갑지 _정읍천(입찰내역)_2안" xfId="2160" xr:uid="{00000000-0005-0000-0000-00006F080000}"/>
    <cellStyle name="_집행갑지 _정읍천(입찰내역)_2안_변경내역서-1 (version 1)" xfId="2161" xr:uid="{00000000-0005-0000-0000-000070080000}"/>
    <cellStyle name="_집행갑지 _정읍천(입찰내역)_2안_복사본 내역서-서창사거리(rev1-4)" xfId="2162" xr:uid="{00000000-0005-0000-0000-000071080000}"/>
    <cellStyle name="_집행갑지 _정읍천(입찰내역)_2안_정읍천(입찰내역)_1안" xfId="2163" xr:uid="{00000000-0005-0000-0000-000072080000}"/>
    <cellStyle name="_집행갑지 _정읍천(입찰내역)_2안_정읍천(입찰내역)_1안_변경내역서-1 (version 1)" xfId="2164" xr:uid="{00000000-0005-0000-0000-000073080000}"/>
    <cellStyle name="_집행갑지 _정읍천(입찰내역)_2안_정읍천(입찰내역)_1안_복사본 내역서-서창사거리(rev1-4)" xfId="2165" xr:uid="{00000000-0005-0000-0000-000074080000}"/>
    <cellStyle name="_집행갑지 _흥산-구룡" xfId="2166" xr:uid="{00000000-0005-0000-0000-000075080000}"/>
    <cellStyle name="_집행갑지 _흥산-구룡_20020924 대산항 공내역서" xfId="2167" xr:uid="{00000000-0005-0000-0000-000076080000}"/>
    <cellStyle name="_집행갑지 _흥산-구룡_20020924 대산항 공내역서_사본 - 20020924 대산항 공내역서" xfId="2168" xr:uid="{00000000-0005-0000-0000-000077080000}"/>
    <cellStyle name="_청계천_철거상부가실행" xfId="2169" xr:uid="{00000000-0005-0000-0000-000078080000}"/>
    <cellStyle name="_청풍대교견적내역서(도아기업)" xfId="2170" xr:uid="{00000000-0005-0000-0000-000079080000}"/>
    <cellStyle name="_최종(앞부분포함)설계변경내역서(감독관용ver5)" xfId="2171" xr:uid="{00000000-0005-0000-0000-00007A080000}"/>
    <cellStyle name="_최초내역서" xfId="2172" xr:uid="{00000000-0005-0000-0000-00007B080000}"/>
    <cellStyle name="_최초내역서_단지내교통표지판63개소(재수정 메일접수분)" xfId="2173" xr:uid="{00000000-0005-0000-0000-00007C080000}"/>
    <cellStyle name="_최초내역서_단지내교통표지판63개소(재수정 메일접수분)_표지판 국도39호선(단가)" xfId="2174" xr:uid="{00000000-0005-0000-0000-00007D080000}"/>
    <cellStyle name="_최초내역서_실정보고(거적덮기04.2.9)" xfId="2175" xr:uid="{00000000-0005-0000-0000-00007E080000}"/>
    <cellStyle name="_최초내역서_실정보고(거적덮기04.2.9)_단지내교통표지판63개소(재수정 메일접수분)" xfId="2176" xr:uid="{00000000-0005-0000-0000-00007F080000}"/>
    <cellStyle name="_최초내역서_실정보고(거적덮기04.2.9)_단지내교통표지판63개소(재수정 메일접수분)_표지판 국도39호선(단가)" xfId="2177" xr:uid="{00000000-0005-0000-0000-000080080000}"/>
    <cellStyle name="_최초내역서_실정보고(거적덮기04.2.9)_법면보호공(04.2.17)(재협의공비산출)" xfId="2178" xr:uid="{00000000-0005-0000-0000-000081080000}"/>
    <cellStyle name="_최초내역서_실정보고(거적덮기04.2.9)_법면보호공(04.2.17)(재협의공비산출)_단지내교통표지판63개소(재수정 메일접수분)" xfId="2179" xr:uid="{00000000-0005-0000-0000-000082080000}"/>
    <cellStyle name="_최초내역서_실정보고(거적덮기04.2.9)_법면보호공(04.2.17)(재협의공비산출)_단지내교통표지판63개소(재수정 메일접수분)_표지판 국도39호선(단가)" xfId="2180" xr:uid="{00000000-0005-0000-0000-000083080000}"/>
    <cellStyle name="_최초내역서_실정보고(거적덮기04.2.9)_법면보호공(04.2.17)(재협의공비산출)_표지판 국도39호선(단가)" xfId="2181" xr:uid="{00000000-0005-0000-0000-000084080000}"/>
    <cellStyle name="_최초내역서_실정보고(거적덮기04.2.9)_표지판 국도39호선(단가)" xfId="2182" xr:uid="{00000000-0005-0000-0000-000085080000}"/>
    <cellStyle name="_최초내역서_표지판 국도39호선(단가)" xfId="2183" xr:uid="{00000000-0005-0000-0000-000086080000}"/>
    <cellStyle name="_침목설계내역서" xfId="2184" xr:uid="{00000000-0005-0000-0000-000087080000}"/>
    <cellStyle name="_투찰(안덕대정)" xfId="2185" xr:uid="{00000000-0005-0000-0000-000088080000}"/>
    <cellStyle name="_투찰(안덕대정)_1차집계(변경)" xfId="2186" xr:uid="{00000000-0005-0000-0000-000089080000}"/>
    <cellStyle name="_투찰(안덕대정)_강원실행내역(1028)" xfId="2187" xr:uid="{00000000-0005-0000-0000-00008A080000}"/>
    <cellStyle name="_투찰(안덕대정)_견적" xfId="2188" xr:uid="{00000000-0005-0000-0000-00008B080000}"/>
    <cellStyle name="_투찰(안덕대정)_견적_강원실행내역(1028)" xfId="2189" xr:uid="{00000000-0005-0000-0000-00008C080000}"/>
    <cellStyle name="_투찰(안덕대정)_견적_금촌월롱_견적" xfId="2190" xr:uid="{00000000-0005-0000-0000-00008D080000}"/>
    <cellStyle name="_투찰(안덕대정)_견적_도급내역" xfId="2191" xr:uid="{00000000-0005-0000-0000-00008E080000}"/>
    <cellStyle name="_투찰(안덕대정)_견적_복사본 강원견적보고" xfId="2192" xr:uid="{00000000-0005-0000-0000-00008F080000}"/>
    <cellStyle name="_투찰(안덕대정)_견적_청계천_본실행(10.28)" xfId="2193" xr:uid="{00000000-0005-0000-0000-000090080000}"/>
    <cellStyle name="_투찰(안덕대정)_견적_풍덕천_견적" xfId="2194" xr:uid="{00000000-0005-0000-0000-000091080000}"/>
    <cellStyle name="_투찰(안덕대정)_금촌월롱_견적" xfId="2195" xr:uid="{00000000-0005-0000-0000-000092080000}"/>
    <cellStyle name="_투찰(안덕대정)_단지내교통표지판63개소(재수정 메일접수분)" xfId="2196" xr:uid="{00000000-0005-0000-0000-000093080000}"/>
    <cellStyle name="_투찰(안덕대정)_단지내교통표지판63개소(재수정 메일접수분)_표지판 국도39호선(단가)" xfId="2197" xr:uid="{00000000-0005-0000-0000-000094080000}"/>
    <cellStyle name="_투찰(안덕대정)_도급내역" xfId="2198" xr:uid="{00000000-0005-0000-0000-000095080000}"/>
    <cellStyle name="_투찰(안덕대정)_배전변경실행" xfId="2199" xr:uid="{00000000-0005-0000-0000-000096080000}"/>
    <cellStyle name="_투찰(안덕대정)_복사본 강원견적보고" xfId="2200" xr:uid="{00000000-0005-0000-0000-000097080000}"/>
    <cellStyle name="_투찰(안덕대정)_본실행_매립" xfId="2201" xr:uid="{00000000-0005-0000-0000-000098080000}"/>
    <cellStyle name="_투찰(안덕대정)_산근" xfId="2202" xr:uid="{00000000-0005-0000-0000-000099080000}"/>
    <cellStyle name="_투찰(안덕대정)_산근_금촌월롱_견적" xfId="2203" xr:uid="{00000000-0005-0000-0000-00009A080000}"/>
    <cellStyle name="_투찰(안덕대정)_산근_풍덕천_견적" xfId="2204" xr:uid="{00000000-0005-0000-0000-00009B080000}"/>
    <cellStyle name="_투찰(안덕대정)_수정 - 청풍투찰" xfId="2205" xr:uid="{00000000-0005-0000-0000-00009C080000}"/>
    <cellStyle name="_투찰(안덕대정)_실정보고(거적덮기04.2.9)" xfId="2206" xr:uid="{00000000-0005-0000-0000-00009D080000}"/>
    <cellStyle name="_투찰(안덕대정)_실정보고(거적덮기04.2.9)_단지내교통표지판63개소(재수정 메일접수분)" xfId="2207" xr:uid="{00000000-0005-0000-0000-00009E080000}"/>
    <cellStyle name="_투찰(안덕대정)_실정보고(거적덮기04.2.9)_단지내교통표지판63개소(재수정 메일접수분)_표지판 국도39호선(단가)" xfId="2208" xr:uid="{00000000-0005-0000-0000-00009F080000}"/>
    <cellStyle name="_투찰(안덕대정)_실정보고(거적덮기04.2.9)_법면보호공(04.2.17)(재협의공비산출)" xfId="2209" xr:uid="{00000000-0005-0000-0000-0000A0080000}"/>
    <cellStyle name="_투찰(안덕대정)_실정보고(거적덮기04.2.9)_법면보호공(04.2.17)(재협의공비산출)_단지내교통표지판63개소(재수정 메일접수분)" xfId="2210" xr:uid="{00000000-0005-0000-0000-0000A1080000}"/>
    <cellStyle name="_투찰(안덕대정)_실정보고(거적덮기04.2.9)_법면보호공(04.2.17)(재협의공비산출)_단지내교통표지판63개소(재수정 메일접수분)_표지판 국도39호선(단가)" xfId="2211" xr:uid="{00000000-0005-0000-0000-0000A2080000}"/>
    <cellStyle name="_투찰(안덕대정)_실정보고(거적덮기04.2.9)_법면보호공(04.2.17)(재협의공비산출)_표지판 국도39호선(단가)" xfId="2212" xr:uid="{00000000-0005-0000-0000-0000A3080000}"/>
    <cellStyle name="_투찰(안덕대정)_실정보고(거적덮기04.2.9)_표지판 국도39호선(단가)" xfId="2213" xr:uid="{00000000-0005-0000-0000-0000A4080000}"/>
    <cellStyle name="_투찰(안덕대정)_실행예산(변경)" xfId="2214" xr:uid="{00000000-0005-0000-0000-0000A5080000}"/>
    <cellStyle name="_투찰(안덕대정)_청계천_본실행(10.28)" xfId="2215" xr:uid="{00000000-0005-0000-0000-0000A6080000}"/>
    <cellStyle name="_투찰(안덕대정)_청풍투찰" xfId="2216" xr:uid="{00000000-0005-0000-0000-0000A7080000}"/>
    <cellStyle name="_투찰(안덕대정)_투찰_대둔산" xfId="2217" xr:uid="{00000000-0005-0000-0000-0000A8080000}"/>
    <cellStyle name="_투찰(안덕대정)_투찰_대둔산_금촌월롱_견적" xfId="2218" xr:uid="{00000000-0005-0000-0000-0000A9080000}"/>
    <cellStyle name="_투찰(안덕대정)_투찰_대둔산_풍덕천_견적" xfId="2219" xr:uid="{00000000-0005-0000-0000-0000AA080000}"/>
    <cellStyle name="_투찰(안덕대정)_표지판 국도39호선(단가)" xfId="2220" xr:uid="{00000000-0005-0000-0000-0000AB080000}"/>
    <cellStyle name="_투찰(안덕대정)_풍덕천_견적" xfId="2221" xr:uid="{00000000-0005-0000-0000-0000AC080000}"/>
    <cellStyle name="_투찰(안덕대정)1" xfId="2222" xr:uid="{00000000-0005-0000-0000-0000AD080000}"/>
    <cellStyle name="_투찰(안덕대정)1_1차집계(변경)" xfId="2223" xr:uid="{00000000-0005-0000-0000-0000AE080000}"/>
    <cellStyle name="_투찰(안덕대정)1_강원실행내역(1028)" xfId="2224" xr:uid="{00000000-0005-0000-0000-0000AF080000}"/>
    <cellStyle name="_투찰(안덕대정)1_견적" xfId="2225" xr:uid="{00000000-0005-0000-0000-0000B0080000}"/>
    <cellStyle name="_투찰(안덕대정)1_견적_강원실행내역(1028)" xfId="2226" xr:uid="{00000000-0005-0000-0000-0000B1080000}"/>
    <cellStyle name="_투찰(안덕대정)1_견적_금촌월롱_견적" xfId="2227" xr:uid="{00000000-0005-0000-0000-0000B2080000}"/>
    <cellStyle name="_투찰(안덕대정)1_견적_도급내역" xfId="2228" xr:uid="{00000000-0005-0000-0000-0000B3080000}"/>
    <cellStyle name="_투찰(안덕대정)1_견적_복사본 강원견적보고" xfId="2229" xr:uid="{00000000-0005-0000-0000-0000B4080000}"/>
    <cellStyle name="_투찰(안덕대정)1_견적_청계천_본실행(10.28)" xfId="2230" xr:uid="{00000000-0005-0000-0000-0000B5080000}"/>
    <cellStyle name="_투찰(안덕대정)1_견적_풍덕천_견적" xfId="2231" xr:uid="{00000000-0005-0000-0000-0000B6080000}"/>
    <cellStyle name="_투찰(안덕대정)1_금촌월롱_견적" xfId="2232" xr:uid="{00000000-0005-0000-0000-0000B7080000}"/>
    <cellStyle name="_투찰(안덕대정)1_단지내교통표지판63개소(재수정 메일접수분)" xfId="2233" xr:uid="{00000000-0005-0000-0000-0000B8080000}"/>
    <cellStyle name="_투찰(안덕대정)1_단지내교통표지판63개소(재수정 메일접수분)_표지판 국도39호선(단가)" xfId="2234" xr:uid="{00000000-0005-0000-0000-0000B9080000}"/>
    <cellStyle name="_투찰(안덕대정)1_도급내역" xfId="2235" xr:uid="{00000000-0005-0000-0000-0000BA080000}"/>
    <cellStyle name="_투찰(안덕대정)1_배전변경실행" xfId="2236" xr:uid="{00000000-0005-0000-0000-0000BB080000}"/>
    <cellStyle name="_투찰(안덕대정)1_복사본 강원견적보고" xfId="2237" xr:uid="{00000000-0005-0000-0000-0000BC080000}"/>
    <cellStyle name="_투찰(안덕대정)1_본실행_매립" xfId="2238" xr:uid="{00000000-0005-0000-0000-0000BD080000}"/>
    <cellStyle name="_투찰(안덕대정)1_산근" xfId="2239" xr:uid="{00000000-0005-0000-0000-0000BE080000}"/>
    <cellStyle name="_투찰(안덕대정)1_산근_금촌월롱_견적" xfId="2240" xr:uid="{00000000-0005-0000-0000-0000BF080000}"/>
    <cellStyle name="_투찰(안덕대정)1_산근_풍덕천_견적" xfId="2241" xr:uid="{00000000-0005-0000-0000-0000C0080000}"/>
    <cellStyle name="_투찰(안덕대정)1_수정 - 청풍투찰" xfId="2242" xr:uid="{00000000-0005-0000-0000-0000C1080000}"/>
    <cellStyle name="_투찰(안덕대정)1_실정보고(거적덮기04.2.9)" xfId="2243" xr:uid="{00000000-0005-0000-0000-0000C2080000}"/>
    <cellStyle name="_투찰(안덕대정)1_실정보고(거적덮기04.2.9)_단지내교통표지판63개소(재수정 메일접수분)" xfId="2244" xr:uid="{00000000-0005-0000-0000-0000C3080000}"/>
    <cellStyle name="_투찰(안덕대정)1_실정보고(거적덮기04.2.9)_단지내교통표지판63개소(재수정 메일접수분)_표지판 국도39호선(단가)" xfId="2245" xr:uid="{00000000-0005-0000-0000-0000C4080000}"/>
    <cellStyle name="_투찰(안덕대정)1_실정보고(거적덮기04.2.9)_법면보호공(04.2.17)(재협의공비산출)" xfId="2246" xr:uid="{00000000-0005-0000-0000-0000C5080000}"/>
    <cellStyle name="_투찰(안덕대정)1_실정보고(거적덮기04.2.9)_법면보호공(04.2.17)(재협의공비산출)_단지내교통표지판63개소(재수정 메일접수분)" xfId="2247" xr:uid="{00000000-0005-0000-0000-0000C6080000}"/>
    <cellStyle name="_투찰(안덕대정)1_실정보고(거적덮기04.2.9)_법면보호공(04.2.17)(재협의공비산출)_단지내교통표지판63개소(재수정 메일접수분)_표지판 국도39호선(단가)" xfId="2248" xr:uid="{00000000-0005-0000-0000-0000C7080000}"/>
    <cellStyle name="_투찰(안덕대정)1_실정보고(거적덮기04.2.9)_법면보호공(04.2.17)(재협의공비산출)_표지판 국도39호선(단가)" xfId="2249" xr:uid="{00000000-0005-0000-0000-0000C8080000}"/>
    <cellStyle name="_투찰(안덕대정)1_실정보고(거적덮기04.2.9)_표지판 국도39호선(단가)" xfId="2250" xr:uid="{00000000-0005-0000-0000-0000C9080000}"/>
    <cellStyle name="_투찰(안덕대정)1_실행예산(변경)" xfId="2251" xr:uid="{00000000-0005-0000-0000-0000CA080000}"/>
    <cellStyle name="_투찰(안덕대정)1_청계천_본실행(10.28)" xfId="2252" xr:uid="{00000000-0005-0000-0000-0000CB080000}"/>
    <cellStyle name="_투찰(안덕대정)1_청풍투찰" xfId="2253" xr:uid="{00000000-0005-0000-0000-0000CC080000}"/>
    <cellStyle name="_투찰(안덕대정)1_투찰_대둔산" xfId="2254" xr:uid="{00000000-0005-0000-0000-0000CD080000}"/>
    <cellStyle name="_투찰(안덕대정)1_투찰_대둔산_금촌월롱_견적" xfId="2255" xr:uid="{00000000-0005-0000-0000-0000CE080000}"/>
    <cellStyle name="_투찰(안덕대정)1_투찰_대둔산_풍덕천_견적" xfId="2256" xr:uid="{00000000-0005-0000-0000-0000CF080000}"/>
    <cellStyle name="_투찰(안덕대정)1_표지판 국도39호선(단가)" xfId="2257" xr:uid="{00000000-0005-0000-0000-0000D0080000}"/>
    <cellStyle name="_투찰(안덕대정)1_풍덕천_견적" xfId="2258" xr:uid="{00000000-0005-0000-0000-0000D1080000}"/>
    <cellStyle name="_투찰내역" xfId="2259" xr:uid="{00000000-0005-0000-0000-0000D2080000}"/>
    <cellStyle name="_투찰내역_1차집계(변경)" xfId="2260" xr:uid="{00000000-0005-0000-0000-0000D3080000}"/>
    <cellStyle name="_투찰내역_금촌월롱_견적" xfId="2261" xr:uid="{00000000-0005-0000-0000-0000D4080000}"/>
    <cellStyle name="_투찰내역_수정 - 청풍투찰" xfId="2262" xr:uid="{00000000-0005-0000-0000-0000D5080000}"/>
    <cellStyle name="_투찰내역_신령영천1_입찰" xfId="2263" xr:uid="{00000000-0005-0000-0000-0000D6080000}"/>
    <cellStyle name="_투찰내역_청풍투찰" xfId="2264" xr:uid="{00000000-0005-0000-0000-0000D7080000}"/>
    <cellStyle name="_투찰내역_풍덕천_견적" xfId="2265" xr:uid="{00000000-0005-0000-0000-0000D8080000}"/>
    <cellStyle name="_투찰내역R1" xfId="2266" xr:uid="{00000000-0005-0000-0000-0000D9080000}"/>
    <cellStyle name="_투찰내역R1_1차집계(변경)" xfId="2267" xr:uid="{00000000-0005-0000-0000-0000DA080000}"/>
    <cellStyle name="_투찰내역R1_금촌월롱_견적" xfId="2268" xr:uid="{00000000-0005-0000-0000-0000DB080000}"/>
    <cellStyle name="_투찰내역R1_수정 - 청풍투찰" xfId="2269" xr:uid="{00000000-0005-0000-0000-0000DC080000}"/>
    <cellStyle name="_투찰내역R1_신령영천1_입찰" xfId="2270" xr:uid="{00000000-0005-0000-0000-0000DD080000}"/>
    <cellStyle name="_투찰내역R1_청풍투찰" xfId="2271" xr:uid="{00000000-0005-0000-0000-0000DE080000}"/>
    <cellStyle name="_투찰내역R1_풍덕천_견적" xfId="2272" xr:uid="{00000000-0005-0000-0000-0000DF080000}"/>
    <cellStyle name="_평택준설" xfId="2273" xr:uid="{00000000-0005-0000-0000-0000E0080000}"/>
    <cellStyle name="_평택준설_20020924 대산항 공내역서" xfId="2274" xr:uid="{00000000-0005-0000-0000-0000E1080000}"/>
    <cellStyle name="_평택준설_20020924 대산항 공내역서_사본 - 20020924 대산항 공내역서" xfId="2275" xr:uid="{00000000-0005-0000-0000-0000E2080000}"/>
    <cellStyle name="_풍세로개설공사입찰내역1" xfId="2276" xr:uid="{00000000-0005-0000-0000-0000E3080000}"/>
    <cellStyle name="_하도계획서" xfId="2277" xr:uid="{00000000-0005-0000-0000-0000E4080000}"/>
    <cellStyle name="_하도급율" xfId="2278" xr:uid="{00000000-0005-0000-0000-0000E5080000}"/>
    <cellStyle name="_하도변경현황" xfId="2279" xr:uid="{00000000-0005-0000-0000-0000E6080000}"/>
    <cellStyle name="_현곡산업단지-표지판" xfId="2280" xr:uid="{00000000-0005-0000-0000-0000E7080000}"/>
    <cellStyle name="_현장관리비1" xfId="2281" xr:uid="{00000000-0005-0000-0000-0000E8080000}"/>
    <cellStyle name="_현장관리비1_20020924 대산항 공내역서" xfId="2282" xr:uid="{00000000-0005-0000-0000-0000E9080000}"/>
    <cellStyle name="_현장관리비1_20020924 대산항 공내역서_사본 - 20020924 대산항 공내역서" xfId="2283" xr:uid="{00000000-0005-0000-0000-0000EA080000}"/>
    <cellStyle name="_현장관리비1_실행예산서(문산IC)" xfId="2284" xr:uid="{00000000-0005-0000-0000-0000EB080000}"/>
    <cellStyle name="_현장관리비1_실행예산서(문산IC)_20020924 대산항 공내역서" xfId="2285" xr:uid="{00000000-0005-0000-0000-0000EC080000}"/>
    <cellStyle name="_현장관리비1_실행예산서(문산IC)_20020924 대산항 공내역서_사본 - 20020924 대산항 공내역서" xfId="2286" xr:uid="{00000000-0005-0000-0000-0000ED080000}"/>
    <cellStyle name="_현장관리비1_흥산-구룡" xfId="2287" xr:uid="{00000000-0005-0000-0000-0000EE080000}"/>
    <cellStyle name="_현장관리비1_흥산-구룡_20020924 대산항 공내역서" xfId="2288" xr:uid="{00000000-0005-0000-0000-0000EF080000}"/>
    <cellStyle name="_현장관리비1_흥산-구룡_20020924 대산항 공내역서_사본 - 20020924 대산항 공내역서" xfId="2289" xr:uid="{00000000-0005-0000-0000-0000F0080000}"/>
    <cellStyle name="_현장문제점" xfId="2290" xr:uid="{00000000-0005-0000-0000-0000F1080000}"/>
    <cellStyle name="_현장문제점_2002경영전략회의" xfId="2291" xr:uid="{00000000-0005-0000-0000-0000F2080000}"/>
    <cellStyle name="_현장문제점_2002년도경영계획" xfId="2292" xr:uid="{00000000-0005-0000-0000-0000F3080000}"/>
    <cellStyle name="_현장문제점_생산성2002" xfId="2293" xr:uid="{00000000-0005-0000-0000-0000F4080000}"/>
    <cellStyle name="_현장문제점_현장공사현황" xfId="2294" xr:uid="{00000000-0005-0000-0000-0000F5080000}"/>
    <cellStyle name="_현장문제점_현장공사현황(공동사)" xfId="2295" xr:uid="{00000000-0005-0000-0000-0000F6080000}"/>
    <cellStyle name="_현장문제점_현장공사현황(대내)" xfId="2296" xr:uid="{00000000-0005-0000-0000-0000F7080000}"/>
    <cellStyle name="_현장문제점_현장공사현황_2002년도경영계획" xfId="2297" xr:uid="{00000000-0005-0000-0000-0000F8080000}"/>
    <cellStyle name="_현장문제점_현장조직표" xfId="2298" xr:uid="{00000000-0005-0000-0000-0000F9080000}"/>
    <cellStyle name="_현장문제점_현장조직표_2002년도경영계획" xfId="2299" xr:uid="{00000000-0005-0000-0000-0000FA080000}"/>
    <cellStyle name="_현장문제점_현장현황(공동사)" xfId="2300" xr:uid="{00000000-0005-0000-0000-0000FB080000}"/>
    <cellStyle name="_현장문제점_현장현황(사장님)" xfId="2301" xr:uid="{00000000-0005-0000-0000-0000FC080000}"/>
    <cellStyle name="_현황" xfId="2302" xr:uid="{00000000-0005-0000-0000-0000FD080000}"/>
    <cellStyle name="_현황_2002경영전략회의" xfId="2303" xr:uid="{00000000-0005-0000-0000-0000FE080000}"/>
    <cellStyle name="_현황_2002년도경영계획" xfId="2304" xr:uid="{00000000-0005-0000-0000-0000FF080000}"/>
    <cellStyle name="_현황_생산성2002" xfId="2305" xr:uid="{00000000-0005-0000-0000-000000090000}"/>
    <cellStyle name="_현황_현장공사현황" xfId="2306" xr:uid="{00000000-0005-0000-0000-000001090000}"/>
    <cellStyle name="_현황_현장공사현황(공동사)" xfId="2307" xr:uid="{00000000-0005-0000-0000-000002090000}"/>
    <cellStyle name="_현황_현장공사현황(대내)" xfId="2308" xr:uid="{00000000-0005-0000-0000-000003090000}"/>
    <cellStyle name="_현황_현장공사현황_2002년도경영계획" xfId="2309" xr:uid="{00000000-0005-0000-0000-000004090000}"/>
    <cellStyle name="_현황_현장조직표" xfId="2310" xr:uid="{00000000-0005-0000-0000-000005090000}"/>
    <cellStyle name="_현황_현장조직표_2002년도경영계획" xfId="2311" xr:uid="{00000000-0005-0000-0000-000006090000}"/>
    <cellStyle name="_현황_현장현황(공동사)" xfId="2312" xr:uid="{00000000-0005-0000-0000-000007090000}"/>
    <cellStyle name="_현황_현장현황(사장님)" xfId="2313" xr:uid="{00000000-0005-0000-0000-000008090000}"/>
    <cellStyle name="’E‰Y [0.00]_laroux" xfId="2314" xr:uid="{00000000-0005-0000-0000-000009090000}"/>
    <cellStyle name="’E‰Y_laroux" xfId="2315" xr:uid="{00000000-0005-0000-0000-00000A090000}"/>
    <cellStyle name="¤@?e_TEST-1 " xfId="2316" xr:uid="{00000000-0005-0000-0000-00000B090000}"/>
    <cellStyle name="+,-,0" xfId="2317" xr:uid="{00000000-0005-0000-0000-00000C090000}"/>
    <cellStyle name="△ []" xfId="2318" xr:uid="{00000000-0005-0000-0000-00000D090000}"/>
    <cellStyle name="△ [0]" xfId="2319" xr:uid="{00000000-0005-0000-0000-00000E090000}"/>
    <cellStyle name="0" xfId="2320" xr:uid="{00000000-0005-0000-0000-00000F090000}"/>
    <cellStyle name="0.0" xfId="2321" xr:uid="{00000000-0005-0000-0000-000010090000}"/>
    <cellStyle name="0.00" xfId="2322" xr:uid="{00000000-0005-0000-0000-000011090000}"/>
    <cellStyle name="0_구좌읍 비자림지대 설계내역서....." xfId="2323" xr:uid="{00000000-0005-0000-0000-000012090000}"/>
    <cellStyle name="0_내역서" xfId="2324" xr:uid="{00000000-0005-0000-0000-000013090000}"/>
    <cellStyle name="0_내역서_2005년학교숲" xfId="2325" xr:uid="{00000000-0005-0000-0000-000014090000}"/>
    <cellStyle name="0_내역서_2005년학교숲_2006년학교숲내역서(폐기물)1" xfId="2326" xr:uid="{00000000-0005-0000-0000-000015090000}"/>
    <cellStyle name="0_내역서_2005년학교숲_2006년학교숲내역서(폐기물)1_청록일위대가2006" xfId="2327" xr:uid="{00000000-0005-0000-0000-000016090000}"/>
    <cellStyle name="0_내역서_2005년학교숲_2006년학교숲내역서1" xfId="2328" xr:uid="{00000000-0005-0000-0000-000017090000}"/>
    <cellStyle name="0_내역서_2005년학교숲_2006년학교숲내역서1_내역(금빛초)" xfId="2329" xr:uid="{00000000-0005-0000-0000-000018090000}"/>
    <cellStyle name="0_내역서_2005년학교숲_2006년학교숲내역서1_내역(금빛초)_청록일위대가2006" xfId="2330" xr:uid="{00000000-0005-0000-0000-000019090000}"/>
    <cellStyle name="0_내역서_2005년학교숲_2006년학교숲내역서1_내역(성남서초)" xfId="2331" xr:uid="{00000000-0005-0000-0000-00001A090000}"/>
    <cellStyle name="0_내역서_2005년학교숲_2006년학교숲내역서1_내역(성남서초)_청록일위대가2006" xfId="2332" xr:uid="{00000000-0005-0000-0000-00001B090000}"/>
    <cellStyle name="0_내역서_2005년학교숲_2006년학교숲내역서1_청록일위대가2006" xfId="2333" xr:uid="{00000000-0005-0000-0000-00001C090000}"/>
    <cellStyle name="0_내역서_2005년학교숲_기초일위" xfId="2334" xr:uid="{00000000-0005-0000-0000-00001D090000}"/>
    <cellStyle name="0_내역서_2005년학교숲_기초일위_청록일위대가2006" xfId="2335" xr:uid="{00000000-0005-0000-0000-00001E090000}"/>
    <cellStyle name="0_내역서_2005년학교숲_내역서" xfId="2336" xr:uid="{00000000-0005-0000-0000-00001F090000}"/>
    <cellStyle name="0_내역서_2005년학교숲_내역서_청록일위대가2006" xfId="2337" xr:uid="{00000000-0005-0000-0000-000020090000}"/>
    <cellStyle name="0_내역서_2005년학교숲_도심속 소공원 조성공사" xfId="2338" xr:uid="{00000000-0005-0000-0000-000021090000}"/>
    <cellStyle name="0_내역서_2005년학교숲_도심속 소공원 조성공사_청록일위대가2006" xfId="2339" xr:uid="{00000000-0005-0000-0000-000022090000}"/>
    <cellStyle name="0_내역서_2005년학교숲_성남시 보행자도로 휴게 녹지공간 조성공사" xfId="2340" xr:uid="{00000000-0005-0000-0000-000023090000}"/>
    <cellStyle name="0_내역서_2005년학교숲_성남시 보행자도로 휴게 녹지공간 조성공사_청록일위대가2006" xfId="2341" xr:uid="{00000000-0005-0000-0000-000024090000}"/>
    <cellStyle name="0_내역서_2005년학교숲_용인데시앙내역서" xfId="2342" xr:uid="{00000000-0005-0000-0000-000025090000}"/>
    <cellStyle name="0_내역서_2005년학교숲_용인데시앙내역서_청록일위대가2006" xfId="2343" xr:uid="{00000000-0005-0000-0000-000026090000}"/>
    <cellStyle name="0_내역서_2005년학교숲_중기단가" xfId="2344" xr:uid="{00000000-0005-0000-0000-000027090000}"/>
    <cellStyle name="0_내역서_2005년학교숲_중기단가_청록일위대가2006" xfId="2345" xr:uid="{00000000-0005-0000-0000-000028090000}"/>
    <cellStyle name="0_내역서_2005년학교숲_철거수량산출" xfId="2346" xr:uid="{00000000-0005-0000-0000-000029090000}"/>
    <cellStyle name="0_내역서_2005년학교숲_철거수량산출_청록일위대가2006" xfId="2347" xr:uid="{00000000-0005-0000-0000-00002A090000}"/>
    <cellStyle name="0_내역서_2005년학교숲_청록일위대가2006" xfId="2348" xr:uid="{00000000-0005-0000-0000-00002B090000}"/>
    <cellStyle name="0_내역서_2005년학교숲_청록일위대가2006_청록일위대가2006" xfId="2349" xr:uid="{00000000-0005-0000-0000-00002C090000}"/>
    <cellStyle name="0_내역서_2006년학교숲내역서1" xfId="2350" xr:uid="{00000000-0005-0000-0000-00002D090000}"/>
    <cellStyle name="0_내역서_2006년학교숲내역서1_2006년학교숲내역서(폐기물)1" xfId="2351" xr:uid="{00000000-0005-0000-0000-00002E090000}"/>
    <cellStyle name="0_내역서_2006년학교숲내역서1_2006년학교숲내역서(폐기물)1_청록일위대가2006" xfId="2352" xr:uid="{00000000-0005-0000-0000-00002F090000}"/>
    <cellStyle name="0_내역서_2006년학교숲내역서1_2006년학교숲내역서1" xfId="2353" xr:uid="{00000000-0005-0000-0000-000030090000}"/>
    <cellStyle name="0_내역서_2006년학교숲내역서1_2006년학교숲내역서1_내역(금빛초)" xfId="2354" xr:uid="{00000000-0005-0000-0000-000031090000}"/>
    <cellStyle name="0_내역서_2006년학교숲내역서1_2006년학교숲내역서1_내역(금빛초)_청록일위대가2006" xfId="2355" xr:uid="{00000000-0005-0000-0000-000032090000}"/>
    <cellStyle name="0_내역서_2006년학교숲내역서1_2006년학교숲내역서1_내역(성남서초)" xfId="2356" xr:uid="{00000000-0005-0000-0000-000033090000}"/>
    <cellStyle name="0_내역서_2006년학교숲내역서1_2006년학교숲내역서1_내역(성남서초)_청록일위대가2006" xfId="2357" xr:uid="{00000000-0005-0000-0000-000034090000}"/>
    <cellStyle name="0_내역서_2006년학교숲내역서1_2006년학교숲내역서1_청록일위대가2006" xfId="2358" xr:uid="{00000000-0005-0000-0000-000035090000}"/>
    <cellStyle name="0_내역서_2006년학교숲내역서1_기초일위" xfId="2359" xr:uid="{00000000-0005-0000-0000-000036090000}"/>
    <cellStyle name="0_내역서_2006년학교숲내역서1_기초일위_청록일위대가2006" xfId="2360" xr:uid="{00000000-0005-0000-0000-000037090000}"/>
    <cellStyle name="0_내역서_2006년학교숲내역서1_내역서" xfId="2361" xr:uid="{00000000-0005-0000-0000-000038090000}"/>
    <cellStyle name="0_내역서_2006년학교숲내역서1_내역서_청록일위대가2006" xfId="2362" xr:uid="{00000000-0005-0000-0000-000039090000}"/>
    <cellStyle name="0_내역서_2006년학교숲내역서1_도심속 소공원 조성공사" xfId="2363" xr:uid="{00000000-0005-0000-0000-00003A090000}"/>
    <cellStyle name="0_내역서_2006년학교숲내역서1_도심속 소공원 조성공사_청록일위대가2006" xfId="2364" xr:uid="{00000000-0005-0000-0000-00003B090000}"/>
    <cellStyle name="0_내역서_2006년학교숲내역서1_성남시 보행자도로 휴게 녹지공간 조성공사" xfId="2365" xr:uid="{00000000-0005-0000-0000-00003C090000}"/>
    <cellStyle name="0_내역서_2006년학교숲내역서1_성남시 보행자도로 휴게 녹지공간 조성공사_청록일위대가2006" xfId="2366" xr:uid="{00000000-0005-0000-0000-00003D090000}"/>
    <cellStyle name="0_내역서_2006년학교숲내역서1_용인데시앙내역서" xfId="2367" xr:uid="{00000000-0005-0000-0000-00003E090000}"/>
    <cellStyle name="0_내역서_2006년학교숲내역서1_용인데시앙내역서_청록일위대가2006" xfId="2368" xr:uid="{00000000-0005-0000-0000-00003F090000}"/>
    <cellStyle name="0_내역서_2006년학교숲내역서1_중기단가" xfId="2369" xr:uid="{00000000-0005-0000-0000-000040090000}"/>
    <cellStyle name="0_내역서_2006년학교숲내역서1_중기단가_청록일위대가2006" xfId="2370" xr:uid="{00000000-0005-0000-0000-000041090000}"/>
    <cellStyle name="0_내역서_2006년학교숲내역서1_철거수량산출" xfId="2371" xr:uid="{00000000-0005-0000-0000-000042090000}"/>
    <cellStyle name="0_내역서_2006년학교숲내역서1_철거수량산출_청록일위대가2006" xfId="2372" xr:uid="{00000000-0005-0000-0000-000043090000}"/>
    <cellStyle name="0_내역서_2006년학교숲내역서1_청록일위대가2006" xfId="2373" xr:uid="{00000000-0005-0000-0000-000044090000}"/>
    <cellStyle name="0_내역서_2006년학교숲내역서1_청록일위대가2006_청록일위대가2006" xfId="2374" xr:uid="{00000000-0005-0000-0000-000045090000}"/>
    <cellStyle name="0_내역서_2차내역서-0222-제출용" xfId="2375" xr:uid="{00000000-0005-0000-0000-000046090000}"/>
    <cellStyle name="0_내역서_2차내역서-0222-제출용_내역(금빛초)" xfId="2376" xr:uid="{00000000-0005-0000-0000-000047090000}"/>
    <cellStyle name="0_내역서_2차내역서-0222-제출용_내역(금빛초)_청록일위대가2006" xfId="2377" xr:uid="{00000000-0005-0000-0000-000048090000}"/>
    <cellStyle name="0_내역서_2차내역서-0222-제출용_내역(성남서초)" xfId="2378" xr:uid="{00000000-0005-0000-0000-000049090000}"/>
    <cellStyle name="0_내역서_2차내역서-0222-제출용_내역(성남서초)_청록일위대가2006" xfId="2379" xr:uid="{00000000-0005-0000-0000-00004A090000}"/>
    <cellStyle name="0_내역서_2차내역서-0222-제출용_청록일위대가2006" xfId="2380" xr:uid="{00000000-0005-0000-0000-00004B090000}"/>
    <cellStyle name="0_내역서_내역(금빛초)" xfId="2381" xr:uid="{00000000-0005-0000-0000-00004C090000}"/>
    <cellStyle name="0_내역서_내역(금빛초)_청록일위대가2006" xfId="2382" xr:uid="{00000000-0005-0000-0000-00004D090000}"/>
    <cellStyle name="0_내역서_내역(성남서초)" xfId="2383" xr:uid="{00000000-0005-0000-0000-00004E090000}"/>
    <cellStyle name="0_내역서_내역(성남서초)_청록일위대가2006" xfId="2384" xr:uid="{00000000-0005-0000-0000-00004F090000}"/>
    <cellStyle name="0_내역서_내역서-0223조경-제출용" xfId="2385" xr:uid="{00000000-0005-0000-0000-000050090000}"/>
    <cellStyle name="0_내역서_내역서-0223조경-제출용_2006년학교숲내역서(폐기물)1" xfId="2386" xr:uid="{00000000-0005-0000-0000-000051090000}"/>
    <cellStyle name="0_내역서_내역서-0223조경-제출용_2006년학교숲내역서(폐기물)1_청록일위대가2006" xfId="2387" xr:uid="{00000000-0005-0000-0000-000052090000}"/>
    <cellStyle name="0_내역서_내역서-0223조경-제출용_2006년학교숲내역서1" xfId="2388" xr:uid="{00000000-0005-0000-0000-000053090000}"/>
    <cellStyle name="0_내역서_내역서-0223조경-제출용_2006년학교숲내역서1_내역(금빛초)" xfId="2389" xr:uid="{00000000-0005-0000-0000-000054090000}"/>
    <cellStyle name="0_내역서_내역서-0223조경-제출용_2006년학교숲내역서1_내역(금빛초)_청록일위대가2006" xfId="2390" xr:uid="{00000000-0005-0000-0000-000055090000}"/>
    <cellStyle name="0_내역서_내역서-0223조경-제출용_2006년학교숲내역서1_내역(성남서초)" xfId="2391" xr:uid="{00000000-0005-0000-0000-000056090000}"/>
    <cellStyle name="0_내역서_내역서-0223조경-제출용_2006년학교숲내역서1_내역(성남서초)_청록일위대가2006" xfId="2392" xr:uid="{00000000-0005-0000-0000-000057090000}"/>
    <cellStyle name="0_내역서_내역서-0223조경-제출용_2006년학교숲내역서1_청록일위대가2006" xfId="2393" xr:uid="{00000000-0005-0000-0000-000058090000}"/>
    <cellStyle name="0_내역서_내역서-0223조경-제출용_8단지-제출용" xfId="2394" xr:uid="{00000000-0005-0000-0000-000059090000}"/>
    <cellStyle name="0_내역서_내역서-0223조경-제출용_8단지-제출용_내역(금빛초)" xfId="2395" xr:uid="{00000000-0005-0000-0000-00005A090000}"/>
    <cellStyle name="0_내역서_내역서-0223조경-제출용_8단지-제출용_내역(금빛초)_청록일위대가2006" xfId="2396" xr:uid="{00000000-0005-0000-0000-00005B090000}"/>
    <cellStyle name="0_내역서_내역서-0223조경-제출용_8단지-제출용_내역(성남서초)" xfId="2397" xr:uid="{00000000-0005-0000-0000-00005C090000}"/>
    <cellStyle name="0_내역서_내역서-0223조경-제출용_8단지-제출용_내역(성남서초)_청록일위대가2006" xfId="2398" xr:uid="{00000000-0005-0000-0000-00005D090000}"/>
    <cellStyle name="0_내역서_내역서-0223조경-제출용_8단지-제출용_청록일위대가2006" xfId="2399" xr:uid="{00000000-0005-0000-0000-00005E090000}"/>
    <cellStyle name="0_내역서_내역서-0223조경-제출용_기초일위" xfId="2400" xr:uid="{00000000-0005-0000-0000-00005F090000}"/>
    <cellStyle name="0_내역서_내역서-0223조경-제출용_기초일위_청록일위대가2006" xfId="2401" xr:uid="{00000000-0005-0000-0000-000060090000}"/>
    <cellStyle name="0_내역서_내역서-0223조경-제출용_내역서" xfId="2402" xr:uid="{00000000-0005-0000-0000-000061090000}"/>
    <cellStyle name="0_내역서_내역서-0223조경-제출용_내역서_청록일위대가2006" xfId="2403" xr:uid="{00000000-0005-0000-0000-000062090000}"/>
    <cellStyle name="0_내역서_내역서-0223조경-제출용_내역서-0309조경-제출용" xfId="2404" xr:uid="{00000000-0005-0000-0000-000063090000}"/>
    <cellStyle name="0_내역서_내역서-0223조경-제출용_내역서-0309조경-제출용_내역(금빛초)" xfId="2405" xr:uid="{00000000-0005-0000-0000-000064090000}"/>
    <cellStyle name="0_내역서_내역서-0223조경-제출용_내역서-0309조경-제출용_내역(금빛초)_청록일위대가2006" xfId="2406" xr:uid="{00000000-0005-0000-0000-000065090000}"/>
    <cellStyle name="0_내역서_내역서-0223조경-제출용_내역서-0309조경-제출용_내역(성남서초)" xfId="2407" xr:uid="{00000000-0005-0000-0000-000066090000}"/>
    <cellStyle name="0_내역서_내역서-0223조경-제출용_내역서-0309조경-제출용_내역(성남서초)_청록일위대가2006" xfId="2408" xr:uid="{00000000-0005-0000-0000-000067090000}"/>
    <cellStyle name="0_내역서_내역서-0223조경-제출용_내역서-0309조경-제출용_청록일위대가2006" xfId="2409" xr:uid="{00000000-0005-0000-0000-000068090000}"/>
    <cellStyle name="0_내역서_내역서-0223조경-제출용_내역서0331" xfId="2410" xr:uid="{00000000-0005-0000-0000-000069090000}"/>
    <cellStyle name="0_내역서_내역서-0223조경-제출용_내역서0331_내역(금빛초)" xfId="2411" xr:uid="{00000000-0005-0000-0000-00006A090000}"/>
    <cellStyle name="0_내역서_내역서-0223조경-제출용_내역서0331_내역(금빛초)_청록일위대가2006" xfId="2412" xr:uid="{00000000-0005-0000-0000-00006B090000}"/>
    <cellStyle name="0_내역서_내역서-0223조경-제출용_내역서0331_내역(성남서초)" xfId="2413" xr:uid="{00000000-0005-0000-0000-00006C090000}"/>
    <cellStyle name="0_내역서_내역서-0223조경-제출용_내역서0331_내역(성남서초)_청록일위대가2006" xfId="2414" xr:uid="{00000000-0005-0000-0000-00006D090000}"/>
    <cellStyle name="0_내역서_내역서-0223조경-제출용_내역서0331_청록일위대가2006" xfId="2415" xr:uid="{00000000-0005-0000-0000-00006E090000}"/>
    <cellStyle name="0_내역서_내역서-0223조경-제출용_내역서0331-제출" xfId="2416" xr:uid="{00000000-0005-0000-0000-00006F090000}"/>
    <cellStyle name="0_내역서_내역서-0223조경-제출용_내역서0331-제출_내역(금빛초)" xfId="2417" xr:uid="{00000000-0005-0000-0000-000070090000}"/>
    <cellStyle name="0_내역서_내역서-0223조경-제출용_내역서0331-제출_내역(금빛초)_청록일위대가2006" xfId="2418" xr:uid="{00000000-0005-0000-0000-000071090000}"/>
    <cellStyle name="0_내역서_내역서-0223조경-제출용_내역서0331-제출_내역(성남서초)" xfId="2419" xr:uid="{00000000-0005-0000-0000-000072090000}"/>
    <cellStyle name="0_내역서_내역서-0223조경-제출용_내역서0331-제출_내역(성남서초)_청록일위대가2006" xfId="2420" xr:uid="{00000000-0005-0000-0000-000073090000}"/>
    <cellStyle name="0_내역서_내역서-0223조경-제출용_내역서0331-제출_청록일위대가2006" xfId="2421" xr:uid="{00000000-0005-0000-0000-000074090000}"/>
    <cellStyle name="0_내역서_내역서-0223조경-제출용_내역서0421" xfId="2422" xr:uid="{00000000-0005-0000-0000-000075090000}"/>
    <cellStyle name="0_내역서_내역서-0223조경-제출용_내역서0421_내역(금빛초)" xfId="2423" xr:uid="{00000000-0005-0000-0000-000076090000}"/>
    <cellStyle name="0_내역서_내역서-0223조경-제출용_내역서0421_내역(금빛초)_청록일위대가2006" xfId="2424" xr:uid="{00000000-0005-0000-0000-000077090000}"/>
    <cellStyle name="0_내역서_내역서-0223조경-제출용_내역서0421_내역(성남서초)" xfId="2425" xr:uid="{00000000-0005-0000-0000-000078090000}"/>
    <cellStyle name="0_내역서_내역서-0223조경-제출용_내역서0421_내역(성남서초)_청록일위대가2006" xfId="2426" xr:uid="{00000000-0005-0000-0000-000079090000}"/>
    <cellStyle name="0_내역서_내역서-0223조경-제출용_내역서0421_청록일위대가2006" xfId="2427" xr:uid="{00000000-0005-0000-0000-00007A090000}"/>
    <cellStyle name="0_내역서_내역서-0223조경-제출용_도심속 소공원 조성공사" xfId="2428" xr:uid="{00000000-0005-0000-0000-00007B090000}"/>
    <cellStyle name="0_내역서_내역서-0223조경-제출용_도심속 소공원 조성공사_청록일위대가2006" xfId="2429" xr:uid="{00000000-0005-0000-0000-00007C090000}"/>
    <cellStyle name="0_내역서_내역서-0223조경-제출용_설계서갑지" xfId="2430" xr:uid="{00000000-0005-0000-0000-00007D090000}"/>
    <cellStyle name="0_내역서_내역서-0223조경-제출용_설계서갑지_청록일위대가2006" xfId="2431" xr:uid="{00000000-0005-0000-0000-00007E090000}"/>
    <cellStyle name="0_내역서_내역서-0223조경-제출용_성남시 보행자도로 휴게 녹지공간 조성공사" xfId="2432" xr:uid="{00000000-0005-0000-0000-00007F090000}"/>
    <cellStyle name="0_내역서_내역서-0223조경-제출용_성남시 보행자도로 휴게 녹지공간 조성공사_청록일위대가2006" xfId="2433" xr:uid="{00000000-0005-0000-0000-000080090000}"/>
    <cellStyle name="0_내역서_내역서-0223조경-제출용_수량산출" xfId="2434" xr:uid="{00000000-0005-0000-0000-000081090000}"/>
    <cellStyle name="0_내역서_내역서-0223조경-제출용_수량산출_내역(금빛초)" xfId="2435" xr:uid="{00000000-0005-0000-0000-000082090000}"/>
    <cellStyle name="0_내역서_내역서-0223조경-제출용_수량산출_내역(금빛초)_청록일위대가2006" xfId="2436" xr:uid="{00000000-0005-0000-0000-000083090000}"/>
    <cellStyle name="0_내역서_내역서-0223조경-제출용_수량산출_내역(성남서초)" xfId="2437" xr:uid="{00000000-0005-0000-0000-000084090000}"/>
    <cellStyle name="0_내역서_내역서-0223조경-제출용_수량산출_내역(성남서초)_청록일위대가2006" xfId="2438" xr:uid="{00000000-0005-0000-0000-000085090000}"/>
    <cellStyle name="0_내역서_내역서-0223조경-제출용_수량산출_청록일위대가2006" xfId="2439" xr:uid="{00000000-0005-0000-0000-000086090000}"/>
    <cellStyle name="0_내역서_내역서-0223조경-제출용_시설물일위" xfId="2440" xr:uid="{00000000-0005-0000-0000-000087090000}"/>
    <cellStyle name="0_내역서_내역서-0223조경-제출용_시설물일위_내역(금빛초)" xfId="2441" xr:uid="{00000000-0005-0000-0000-000088090000}"/>
    <cellStyle name="0_내역서_내역서-0223조경-제출용_시설물일위_내역(금빛초)_청록일위대가2006" xfId="2442" xr:uid="{00000000-0005-0000-0000-000089090000}"/>
    <cellStyle name="0_내역서_내역서-0223조경-제출용_시설물일위_내역(성남서초)" xfId="2443" xr:uid="{00000000-0005-0000-0000-00008A090000}"/>
    <cellStyle name="0_내역서_내역서-0223조경-제출용_시설물일위_내역(성남서초)_청록일위대가2006" xfId="2444" xr:uid="{00000000-0005-0000-0000-00008B090000}"/>
    <cellStyle name="0_내역서_내역서-0223조경-제출용_시설물일위_청록일위대가2006" xfId="2445" xr:uid="{00000000-0005-0000-0000-00008C090000}"/>
    <cellStyle name="0_내역서_내역서-0223조경-제출용_식재일위" xfId="2446" xr:uid="{00000000-0005-0000-0000-00008D090000}"/>
    <cellStyle name="0_내역서_내역서-0223조경-제출용_식재일위_내역(금빛초)" xfId="2447" xr:uid="{00000000-0005-0000-0000-00008E090000}"/>
    <cellStyle name="0_내역서_내역서-0223조경-제출용_식재일위_내역(금빛초)_청록일위대가2006" xfId="2448" xr:uid="{00000000-0005-0000-0000-00008F090000}"/>
    <cellStyle name="0_내역서_내역서-0223조경-제출용_식재일위_내역(성남서초)" xfId="2449" xr:uid="{00000000-0005-0000-0000-000090090000}"/>
    <cellStyle name="0_내역서_내역서-0223조경-제출용_식재일위_내역(성남서초)_청록일위대가2006" xfId="2450" xr:uid="{00000000-0005-0000-0000-000091090000}"/>
    <cellStyle name="0_내역서_내역서-0223조경-제출용_식재일위_청록일위대가2006" xfId="2451" xr:uid="{00000000-0005-0000-0000-000092090000}"/>
    <cellStyle name="0_내역서_내역서-0223조경-제출용_용인데시앙내역서" xfId="2452" xr:uid="{00000000-0005-0000-0000-000093090000}"/>
    <cellStyle name="0_내역서_내역서-0223조경-제출용_용인데시앙내역서_청록일위대가2006" xfId="2453" xr:uid="{00000000-0005-0000-0000-000094090000}"/>
    <cellStyle name="0_내역서_내역서-0223조경-제출용_중기단가" xfId="2454" xr:uid="{00000000-0005-0000-0000-000095090000}"/>
    <cellStyle name="0_내역서_내역서-0223조경-제출용_중기단가_내역(금빛초)" xfId="2455" xr:uid="{00000000-0005-0000-0000-000096090000}"/>
    <cellStyle name="0_내역서_내역서-0223조경-제출용_중기단가_내역(금빛초)_청록일위대가2006" xfId="2456" xr:uid="{00000000-0005-0000-0000-000097090000}"/>
    <cellStyle name="0_내역서_내역서-0223조경-제출용_중기단가_내역(성남서초)" xfId="2457" xr:uid="{00000000-0005-0000-0000-000098090000}"/>
    <cellStyle name="0_내역서_내역서-0223조경-제출용_중기단가_내역(성남서초)_청록일위대가2006" xfId="2458" xr:uid="{00000000-0005-0000-0000-000099090000}"/>
    <cellStyle name="0_내역서_내역서-0223조경-제출용_중기단가_청록일위대가2006" xfId="2459" xr:uid="{00000000-0005-0000-0000-00009A090000}"/>
    <cellStyle name="0_내역서_내역서-0223조경-제출용_철거수량산출" xfId="2460" xr:uid="{00000000-0005-0000-0000-00009B090000}"/>
    <cellStyle name="0_내역서_내역서-0223조경-제출용_철거수량산출_내역(금빛초)" xfId="2461" xr:uid="{00000000-0005-0000-0000-00009C090000}"/>
    <cellStyle name="0_내역서_내역서-0223조경-제출용_철거수량산출_내역(금빛초)_청록일위대가2006" xfId="2462" xr:uid="{00000000-0005-0000-0000-00009D090000}"/>
    <cellStyle name="0_내역서_내역서-0223조경-제출용_철거수량산출_내역(성남서초)" xfId="2463" xr:uid="{00000000-0005-0000-0000-00009E090000}"/>
    <cellStyle name="0_내역서_내역서-0223조경-제출용_철거수량산출_내역(성남서초)_청록일위대가2006" xfId="2464" xr:uid="{00000000-0005-0000-0000-00009F090000}"/>
    <cellStyle name="0_내역서_내역서-0223조경-제출용_철거수량산출_청록일위대가2006" xfId="2465" xr:uid="{00000000-0005-0000-0000-0000A0090000}"/>
    <cellStyle name="0_내역서_내역서-0223조경-제출용_청록일위대가2006" xfId="2466" xr:uid="{00000000-0005-0000-0000-0000A1090000}"/>
    <cellStyle name="0_내역서_내역서-0223조경-제출용_청록일위대가2006_청록일위대가2006" xfId="2467" xr:uid="{00000000-0005-0000-0000-0000A2090000}"/>
    <cellStyle name="0_내역서_내역서-0308조경-제출용" xfId="2468" xr:uid="{00000000-0005-0000-0000-0000A3090000}"/>
    <cellStyle name="0_내역서_내역서-0308조경-제출용_내역(금빛초)" xfId="2469" xr:uid="{00000000-0005-0000-0000-0000A4090000}"/>
    <cellStyle name="0_내역서_내역서-0308조경-제출용_내역(금빛초)_청록일위대가2006" xfId="2470" xr:uid="{00000000-0005-0000-0000-0000A5090000}"/>
    <cellStyle name="0_내역서_내역서-0308조경-제출용_내역(성남서초)" xfId="2471" xr:uid="{00000000-0005-0000-0000-0000A6090000}"/>
    <cellStyle name="0_내역서_내역서-0308조경-제출용_내역(성남서초)_청록일위대가2006" xfId="2472" xr:uid="{00000000-0005-0000-0000-0000A7090000}"/>
    <cellStyle name="0_내역서_내역서-0308조경-제출용_청록일위대가2006" xfId="2473" xr:uid="{00000000-0005-0000-0000-0000A8090000}"/>
    <cellStyle name="0_내역서_청록일위대가2006" xfId="2474" xr:uid="{00000000-0005-0000-0000-0000A9090000}"/>
    <cellStyle name="0_내역서_학교숲관리내역서-0222-제출용" xfId="2475" xr:uid="{00000000-0005-0000-0000-0000AA090000}"/>
    <cellStyle name="0_내역서_학교숲관리내역서-0222-제출용_내역(금빛초)" xfId="2476" xr:uid="{00000000-0005-0000-0000-0000AB090000}"/>
    <cellStyle name="0_내역서_학교숲관리내역서-0222-제출용_내역(금빛초)_청록일위대가2006" xfId="2477" xr:uid="{00000000-0005-0000-0000-0000AC090000}"/>
    <cellStyle name="0_내역서_학교숲관리내역서-0222-제출용_내역(성남서초)" xfId="2478" xr:uid="{00000000-0005-0000-0000-0000AD090000}"/>
    <cellStyle name="0_내역서_학교숲관리내역서-0222-제출용_내역(성남서초)_청록일위대가2006" xfId="2479" xr:uid="{00000000-0005-0000-0000-0000AE090000}"/>
    <cellStyle name="0_내역서_학교숲관리내역서-0222-제출용_청록일위대가2006" xfId="2480" xr:uid="{00000000-0005-0000-0000-0000AF090000}"/>
    <cellStyle name="0_내역서_학교숲관리내역서-최종" xfId="2481" xr:uid="{00000000-0005-0000-0000-0000B0090000}"/>
    <cellStyle name="0_내역서_학교숲관리내역서-최종_내역(금빛초)" xfId="2482" xr:uid="{00000000-0005-0000-0000-0000B1090000}"/>
    <cellStyle name="0_내역서_학교숲관리내역서-최종_내역(금빛초)_청록일위대가2006" xfId="2483" xr:uid="{00000000-0005-0000-0000-0000B2090000}"/>
    <cellStyle name="0_내역서_학교숲관리내역서-최종_내역(성남서초)" xfId="2484" xr:uid="{00000000-0005-0000-0000-0000B3090000}"/>
    <cellStyle name="0_내역서_학교숲관리내역서-최종_내역(성남서초)_청록일위대가2006" xfId="2485" xr:uid="{00000000-0005-0000-0000-0000B4090000}"/>
    <cellStyle name="0_내역서_학교숲관리내역서-최종_청록일위대가2006" xfId="2486" xr:uid="{00000000-0005-0000-0000-0000B5090000}"/>
    <cellStyle name="0_내역서2" xfId="2487" xr:uid="{00000000-0005-0000-0000-0000B6090000}"/>
    <cellStyle name="0_단가산출서" xfId="2488" xr:uid="{00000000-0005-0000-0000-0000B7090000}"/>
    <cellStyle name="0_수량산출서" xfId="2489" xr:uid="{00000000-0005-0000-0000-0000B8090000}"/>
    <cellStyle name="0_숭실대학교 걷고싶은 거리 녹화사업" xfId="2490" xr:uid="{00000000-0005-0000-0000-0000B9090000}"/>
    <cellStyle name="0_숭실대학교 걷고싶은 거리 녹화사업_1" xfId="2491" xr:uid="{00000000-0005-0000-0000-0000BA090000}"/>
    <cellStyle name="0_숭실대학교 걷고싶은 거리 녹화사업_2005년학교숲" xfId="2492" xr:uid="{00000000-0005-0000-0000-0000BB090000}"/>
    <cellStyle name="0_숭실대학교 걷고싶은 거리 녹화사업_2005년학교숲_2006년학교숲내역서(폐기물)1" xfId="2493" xr:uid="{00000000-0005-0000-0000-0000BC090000}"/>
    <cellStyle name="0_숭실대학교 걷고싶은 거리 녹화사업_2005년학교숲_2006년학교숲내역서(폐기물)1_청록일위대가2006" xfId="2494" xr:uid="{00000000-0005-0000-0000-0000BD090000}"/>
    <cellStyle name="0_숭실대학교 걷고싶은 거리 녹화사업_2005년학교숲_2006년학교숲내역서1" xfId="2495" xr:uid="{00000000-0005-0000-0000-0000BE090000}"/>
    <cellStyle name="0_숭실대학교 걷고싶은 거리 녹화사업_2005년학교숲_2006년학교숲내역서1_내역(금빛초)" xfId="2496" xr:uid="{00000000-0005-0000-0000-0000BF090000}"/>
    <cellStyle name="0_숭실대학교 걷고싶은 거리 녹화사업_2005년학교숲_2006년학교숲내역서1_내역(금빛초)_청록일위대가2006" xfId="2497" xr:uid="{00000000-0005-0000-0000-0000C0090000}"/>
    <cellStyle name="0_숭실대학교 걷고싶은 거리 녹화사업_2005년학교숲_2006년학교숲내역서1_내역(성남서초)" xfId="2498" xr:uid="{00000000-0005-0000-0000-0000C1090000}"/>
    <cellStyle name="0_숭실대학교 걷고싶은 거리 녹화사업_2005년학교숲_2006년학교숲내역서1_내역(성남서초)_청록일위대가2006" xfId="2499" xr:uid="{00000000-0005-0000-0000-0000C2090000}"/>
    <cellStyle name="0_숭실대학교 걷고싶은 거리 녹화사업_2005년학교숲_2006년학교숲내역서1_청록일위대가2006" xfId="2500" xr:uid="{00000000-0005-0000-0000-0000C3090000}"/>
    <cellStyle name="0_숭실대학교 걷고싶은 거리 녹화사업_2005년학교숲_기초일위" xfId="2501" xr:uid="{00000000-0005-0000-0000-0000C4090000}"/>
    <cellStyle name="0_숭실대학교 걷고싶은 거리 녹화사업_2005년학교숲_기초일위_청록일위대가2006" xfId="2502" xr:uid="{00000000-0005-0000-0000-0000C5090000}"/>
    <cellStyle name="0_숭실대학교 걷고싶은 거리 녹화사업_2005년학교숲_내역서" xfId="2503" xr:uid="{00000000-0005-0000-0000-0000C6090000}"/>
    <cellStyle name="0_숭실대학교 걷고싶은 거리 녹화사업_2005년학교숲_내역서_청록일위대가2006" xfId="2504" xr:uid="{00000000-0005-0000-0000-0000C7090000}"/>
    <cellStyle name="0_숭실대학교 걷고싶은 거리 녹화사업_2005년학교숲_도심속 소공원 조성공사" xfId="2505" xr:uid="{00000000-0005-0000-0000-0000C8090000}"/>
    <cellStyle name="0_숭실대학교 걷고싶은 거리 녹화사업_2005년학교숲_도심속 소공원 조성공사_청록일위대가2006" xfId="2506" xr:uid="{00000000-0005-0000-0000-0000C9090000}"/>
    <cellStyle name="0_숭실대학교 걷고싶은 거리 녹화사업_2005년학교숲_성남시 보행자도로 휴게 녹지공간 조성공사" xfId="2507" xr:uid="{00000000-0005-0000-0000-0000CA090000}"/>
    <cellStyle name="0_숭실대학교 걷고싶은 거리 녹화사업_2005년학교숲_성남시 보행자도로 휴게 녹지공간 조성공사_청록일위대가2006" xfId="2508" xr:uid="{00000000-0005-0000-0000-0000CB090000}"/>
    <cellStyle name="0_숭실대학교 걷고싶은 거리 녹화사업_2005년학교숲_용인데시앙내역서" xfId="2509" xr:uid="{00000000-0005-0000-0000-0000CC090000}"/>
    <cellStyle name="0_숭실대학교 걷고싶은 거리 녹화사업_2005년학교숲_용인데시앙내역서_청록일위대가2006" xfId="2510" xr:uid="{00000000-0005-0000-0000-0000CD090000}"/>
    <cellStyle name="0_숭실대학교 걷고싶은 거리 녹화사업_2005년학교숲_중기단가" xfId="2511" xr:uid="{00000000-0005-0000-0000-0000CE090000}"/>
    <cellStyle name="0_숭실대학교 걷고싶은 거리 녹화사업_2005년학교숲_중기단가_청록일위대가2006" xfId="2512" xr:uid="{00000000-0005-0000-0000-0000CF090000}"/>
    <cellStyle name="0_숭실대학교 걷고싶은 거리 녹화사업_2005년학교숲_철거수량산출" xfId="2513" xr:uid="{00000000-0005-0000-0000-0000D0090000}"/>
    <cellStyle name="0_숭실대학교 걷고싶은 거리 녹화사업_2005년학교숲_철거수량산출_청록일위대가2006" xfId="2514" xr:uid="{00000000-0005-0000-0000-0000D1090000}"/>
    <cellStyle name="0_숭실대학교 걷고싶은 거리 녹화사업_2005년학교숲_청록일위대가2006" xfId="2515" xr:uid="{00000000-0005-0000-0000-0000D2090000}"/>
    <cellStyle name="0_숭실대학교 걷고싶은 거리 녹화사업_2005년학교숲_청록일위대가2006_청록일위대가2006" xfId="2516" xr:uid="{00000000-0005-0000-0000-0000D3090000}"/>
    <cellStyle name="0_숭실대학교 걷고싶은 거리 녹화사업_2006년학교숲내역서1" xfId="2517" xr:uid="{00000000-0005-0000-0000-0000D4090000}"/>
    <cellStyle name="0_숭실대학교 걷고싶은 거리 녹화사업_2006년학교숲내역서1_2006년학교숲내역서(폐기물)1" xfId="2518" xr:uid="{00000000-0005-0000-0000-0000D5090000}"/>
    <cellStyle name="0_숭실대학교 걷고싶은 거리 녹화사업_2006년학교숲내역서1_2006년학교숲내역서(폐기물)1_청록일위대가2006" xfId="2519" xr:uid="{00000000-0005-0000-0000-0000D6090000}"/>
    <cellStyle name="0_숭실대학교 걷고싶은 거리 녹화사업_2006년학교숲내역서1_2006년학교숲내역서1" xfId="2520" xr:uid="{00000000-0005-0000-0000-0000D7090000}"/>
    <cellStyle name="0_숭실대학교 걷고싶은 거리 녹화사업_2006년학교숲내역서1_2006년학교숲내역서1_내역(금빛초)" xfId="2521" xr:uid="{00000000-0005-0000-0000-0000D8090000}"/>
    <cellStyle name="0_숭실대학교 걷고싶은 거리 녹화사업_2006년학교숲내역서1_2006년학교숲내역서1_내역(금빛초)_청록일위대가2006" xfId="2522" xr:uid="{00000000-0005-0000-0000-0000D9090000}"/>
    <cellStyle name="0_숭실대학교 걷고싶은 거리 녹화사업_2006년학교숲내역서1_2006년학교숲내역서1_내역(성남서초)" xfId="2523" xr:uid="{00000000-0005-0000-0000-0000DA090000}"/>
    <cellStyle name="0_숭실대학교 걷고싶은 거리 녹화사업_2006년학교숲내역서1_2006년학교숲내역서1_내역(성남서초)_청록일위대가2006" xfId="2524" xr:uid="{00000000-0005-0000-0000-0000DB090000}"/>
    <cellStyle name="0_숭실대학교 걷고싶은 거리 녹화사업_2006년학교숲내역서1_2006년학교숲내역서1_청록일위대가2006" xfId="2525" xr:uid="{00000000-0005-0000-0000-0000DC090000}"/>
    <cellStyle name="0_숭실대학교 걷고싶은 거리 녹화사업_2006년학교숲내역서1_기초일위" xfId="2526" xr:uid="{00000000-0005-0000-0000-0000DD090000}"/>
    <cellStyle name="0_숭실대학교 걷고싶은 거리 녹화사업_2006년학교숲내역서1_기초일위_청록일위대가2006" xfId="2527" xr:uid="{00000000-0005-0000-0000-0000DE090000}"/>
    <cellStyle name="0_숭실대학교 걷고싶은 거리 녹화사업_2006년학교숲내역서1_내역서" xfId="2528" xr:uid="{00000000-0005-0000-0000-0000DF090000}"/>
    <cellStyle name="0_숭실대학교 걷고싶은 거리 녹화사업_2006년학교숲내역서1_내역서_청록일위대가2006" xfId="2529" xr:uid="{00000000-0005-0000-0000-0000E0090000}"/>
    <cellStyle name="0_숭실대학교 걷고싶은 거리 녹화사업_2006년학교숲내역서1_도심속 소공원 조성공사" xfId="2530" xr:uid="{00000000-0005-0000-0000-0000E1090000}"/>
    <cellStyle name="0_숭실대학교 걷고싶은 거리 녹화사업_2006년학교숲내역서1_도심속 소공원 조성공사_청록일위대가2006" xfId="2531" xr:uid="{00000000-0005-0000-0000-0000E2090000}"/>
    <cellStyle name="0_숭실대학교 걷고싶은 거리 녹화사업_2006년학교숲내역서1_성남시 보행자도로 휴게 녹지공간 조성공사" xfId="2532" xr:uid="{00000000-0005-0000-0000-0000E3090000}"/>
    <cellStyle name="0_숭실대학교 걷고싶은 거리 녹화사업_2006년학교숲내역서1_성남시 보행자도로 휴게 녹지공간 조성공사_청록일위대가2006" xfId="2533" xr:uid="{00000000-0005-0000-0000-0000E4090000}"/>
    <cellStyle name="0_숭실대학교 걷고싶은 거리 녹화사업_2006년학교숲내역서1_용인데시앙내역서" xfId="2534" xr:uid="{00000000-0005-0000-0000-0000E5090000}"/>
    <cellStyle name="0_숭실대학교 걷고싶은 거리 녹화사업_2006년학교숲내역서1_용인데시앙내역서_청록일위대가2006" xfId="2535" xr:uid="{00000000-0005-0000-0000-0000E6090000}"/>
    <cellStyle name="0_숭실대학교 걷고싶은 거리 녹화사업_2006년학교숲내역서1_중기단가" xfId="2536" xr:uid="{00000000-0005-0000-0000-0000E7090000}"/>
    <cellStyle name="0_숭실대학교 걷고싶은 거리 녹화사업_2006년학교숲내역서1_중기단가_청록일위대가2006" xfId="2537" xr:uid="{00000000-0005-0000-0000-0000E8090000}"/>
    <cellStyle name="0_숭실대학교 걷고싶은 거리 녹화사업_2006년학교숲내역서1_철거수량산출" xfId="2538" xr:uid="{00000000-0005-0000-0000-0000E9090000}"/>
    <cellStyle name="0_숭실대학교 걷고싶은 거리 녹화사업_2006년학교숲내역서1_철거수량산출_청록일위대가2006" xfId="2539" xr:uid="{00000000-0005-0000-0000-0000EA090000}"/>
    <cellStyle name="0_숭실대학교 걷고싶은 거리 녹화사업_2006년학교숲내역서1_청록일위대가2006" xfId="2540" xr:uid="{00000000-0005-0000-0000-0000EB090000}"/>
    <cellStyle name="0_숭실대학교 걷고싶은 거리 녹화사업_2006년학교숲내역서1_청록일위대가2006_청록일위대가2006" xfId="2541" xr:uid="{00000000-0005-0000-0000-0000EC090000}"/>
    <cellStyle name="0_숭실대학교 걷고싶은 거리 녹화사업_2차내역서-0222-제출용" xfId="2542" xr:uid="{00000000-0005-0000-0000-0000ED090000}"/>
    <cellStyle name="0_숭실대학교 걷고싶은 거리 녹화사업_2차내역서-0222-제출용_내역(금빛초)" xfId="2543" xr:uid="{00000000-0005-0000-0000-0000EE090000}"/>
    <cellStyle name="0_숭실대학교 걷고싶은 거리 녹화사업_2차내역서-0222-제출용_내역(금빛초)_청록일위대가2006" xfId="2544" xr:uid="{00000000-0005-0000-0000-0000EF090000}"/>
    <cellStyle name="0_숭실대학교 걷고싶은 거리 녹화사업_2차내역서-0222-제출용_내역(성남서초)" xfId="2545" xr:uid="{00000000-0005-0000-0000-0000F0090000}"/>
    <cellStyle name="0_숭실대학교 걷고싶은 거리 녹화사업_2차내역서-0222-제출용_내역(성남서초)_청록일위대가2006" xfId="2546" xr:uid="{00000000-0005-0000-0000-0000F1090000}"/>
    <cellStyle name="0_숭실대학교 걷고싶은 거리 녹화사업_2차내역서-0222-제출용_청록일위대가2006" xfId="2547" xr:uid="{00000000-0005-0000-0000-0000F2090000}"/>
    <cellStyle name="0_숭실대학교 걷고싶은 거리 녹화사업_내역(금빛초)" xfId="2548" xr:uid="{00000000-0005-0000-0000-0000F3090000}"/>
    <cellStyle name="0_숭실대학교 걷고싶은 거리 녹화사업_내역(금빛초)_청록일위대가2006" xfId="2549" xr:uid="{00000000-0005-0000-0000-0000F4090000}"/>
    <cellStyle name="0_숭실대학교 걷고싶은 거리 녹화사업_내역(성남서초)" xfId="2550" xr:uid="{00000000-0005-0000-0000-0000F5090000}"/>
    <cellStyle name="0_숭실대학교 걷고싶은 거리 녹화사업_내역(성남서초)_청록일위대가2006" xfId="2551" xr:uid="{00000000-0005-0000-0000-0000F6090000}"/>
    <cellStyle name="0_숭실대학교 걷고싶은 거리 녹화사업_내역서-0223조경-제출용" xfId="2552" xr:uid="{00000000-0005-0000-0000-0000F7090000}"/>
    <cellStyle name="0_숭실대학교 걷고싶은 거리 녹화사업_내역서-0223조경-제출용_2006년학교숲내역서(폐기물)1" xfId="2553" xr:uid="{00000000-0005-0000-0000-0000F8090000}"/>
    <cellStyle name="0_숭실대학교 걷고싶은 거리 녹화사업_내역서-0223조경-제출용_2006년학교숲내역서(폐기물)1_청록일위대가2006" xfId="2554" xr:uid="{00000000-0005-0000-0000-0000F9090000}"/>
    <cellStyle name="0_숭실대학교 걷고싶은 거리 녹화사업_내역서-0223조경-제출용_2006년학교숲내역서1" xfId="2555" xr:uid="{00000000-0005-0000-0000-0000FA090000}"/>
    <cellStyle name="0_숭실대학교 걷고싶은 거리 녹화사업_내역서-0223조경-제출용_2006년학교숲내역서1_내역(금빛초)" xfId="2556" xr:uid="{00000000-0005-0000-0000-0000FB090000}"/>
    <cellStyle name="0_숭실대학교 걷고싶은 거리 녹화사업_내역서-0223조경-제출용_2006년학교숲내역서1_내역(금빛초)_청록일위대가2006" xfId="2557" xr:uid="{00000000-0005-0000-0000-0000FC090000}"/>
    <cellStyle name="0_숭실대학교 걷고싶은 거리 녹화사업_내역서-0223조경-제출용_2006년학교숲내역서1_내역(성남서초)" xfId="2558" xr:uid="{00000000-0005-0000-0000-0000FD090000}"/>
    <cellStyle name="0_숭실대학교 걷고싶은 거리 녹화사업_내역서-0223조경-제출용_2006년학교숲내역서1_내역(성남서초)_청록일위대가2006" xfId="2559" xr:uid="{00000000-0005-0000-0000-0000FE090000}"/>
    <cellStyle name="0_숭실대학교 걷고싶은 거리 녹화사업_내역서-0223조경-제출용_2006년학교숲내역서1_청록일위대가2006" xfId="2560" xr:uid="{00000000-0005-0000-0000-0000FF090000}"/>
    <cellStyle name="0_숭실대학교 걷고싶은 거리 녹화사업_내역서-0223조경-제출용_8단지-제출용" xfId="2561" xr:uid="{00000000-0005-0000-0000-0000000A0000}"/>
    <cellStyle name="0_숭실대학교 걷고싶은 거리 녹화사업_내역서-0223조경-제출용_8단지-제출용_내역(금빛초)" xfId="2562" xr:uid="{00000000-0005-0000-0000-0000010A0000}"/>
    <cellStyle name="0_숭실대학교 걷고싶은 거리 녹화사업_내역서-0223조경-제출용_8단지-제출용_내역(금빛초)_청록일위대가2006" xfId="2563" xr:uid="{00000000-0005-0000-0000-0000020A0000}"/>
    <cellStyle name="0_숭실대학교 걷고싶은 거리 녹화사업_내역서-0223조경-제출용_8단지-제출용_내역(성남서초)" xfId="2564" xr:uid="{00000000-0005-0000-0000-0000030A0000}"/>
    <cellStyle name="0_숭실대학교 걷고싶은 거리 녹화사업_내역서-0223조경-제출용_8단지-제출용_내역(성남서초)_청록일위대가2006" xfId="2565" xr:uid="{00000000-0005-0000-0000-0000040A0000}"/>
    <cellStyle name="0_숭실대학교 걷고싶은 거리 녹화사업_내역서-0223조경-제출용_8단지-제출용_청록일위대가2006" xfId="2566" xr:uid="{00000000-0005-0000-0000-0000050A0000}"/>
    <cellStyle name="0_숭실대학교 걷고싶은 거리 녹화사업_내역서-0223조경-제출용_기초일위" xfId="2567" xr:uid="{00000000-0005-0000-0000-0000060A0000}"/>
    <cellStyle name="0_숭실대학교 걷고싶은 거리 녹화사업_내역서-0223조경-제출용_기초일위_청록일위대가2006" xfId="2568" xr:uid="{00000000-0005-0000-0000-0000070A0000}"/>
    <cellStyle name="0_숭실대학교 걷고싶은 거리 녹화사업_내역서-0223조경-제출용_내역서" xfId="2569" xr:uid="{00000000-0005-0000-0000-0000080A0000}"/>
    <cellStyle name="0_숭실대학교 걷고싶은 거리 녹화사업_내역서-0223조경-제출용_내역서_청록일위대가2006" xfId="2570" xr:uid="{00000000-0005-0000-0000-0000090A0000}"/>
    <cellStyle name="0_숭실대학교 걷고싶은 거리 녹화사업_내역서-0223조경-제출용_내역서-0309조경-제출용" xfId="2571" xr:uid="{00000000-0005-0000-0000-00000A0A0000}"/>
    <cellStyle name="0_숭실대학교 걷고싶은 거리 녹화사업_내역서-0223조경-제출용_내역서-0309조경-제출용_내역(금빛초)" xfId="2572" xr:uid="{00000000-0005-0000-0000-00000B0A0000}"/>
    <cellStyle name="0_숭실대학교 걷고싶은 거리 녹화사업_내역서-0223조경-제출용_내역서-0309조경-제출용_내역(금빛초)_청록일위대가2006" xfId="2573" xr:uid="{00000000-0005-0000-0000-00000C0A0000}"/>
    <cellStyle name="0_숭실대학교 걷고싶은 거리 녹화사업_내역서-0223조경-제출용_내역서-0309조경-제출용_내역(성남서초)" xfId="2574" xr:uid="{00000000-0005-0000-0000-00000D0A0000}"/>
    <cellStyle name="0_숭실대학교 걷고싶은 거리 녹화사업_내역서-0223조경-제출용_내역서-0309조경-제출용_내역(성남서초)_청록일위대가2006" xfId="2575" xr:uid="{00000000-0005-0000-0000-00000E0A0000}"/>
    <cellStyle name="0_숭실대학교 걷고싶은 거리 녹화사업_내역서-0223조경-제출용_내역서-0309조경-제출용_청록일위대가2006" xfId="2576" xr:uid="{00000000-0005-0000-0000-00000F0A0000}"/>
    <cellStyle name="0_숭실대학교 걷고싶은 거리 녹화사업_내역서-0223조경-제출용_내역서0331" xfId="2577" xr:uid="{00000000-0005-0000-0000-0000100A0000}"/>
    <cellStyle name="0_숭실대학교 걷고싶은 거리 녹화사업_내역서-0223조경-제출용_내역서0331_내역(금빛초)" xfId="2578" xr:uid="{00000000-0005-0000-0000-0000110A0000}"/>
    <cellStyle name="0_숭실대학교 걷고싶은 거리 녹화사업_내역서-0223조경-제출용_내역서0331_내역(금빛초)_청록일위대가2006" xfId="2579" xr:uid="{00000000-0005-0000-0000-0000120A0000}"/>
    <cellStyle name="0_숭실대학교 걷고싶은 거리 녹화사업_내역서-0223조경-제출용_내역서0331_내역(성남서초)" xfId="2580" xr:uid="{00000000-0005-0000-0000-0000130A0000}"/>
    <cellStyle name="0_숭실대학교 걷고싶은 거리 녹화사업_내역서-0223조경-제출용_내역서0331_내역(성남서초)_청록일위대가2006" xfId="2581" xr:uid="{00000000-0005-0000-0000-0000140A0000}"/>
    <cellStyle name="0_숭실대학교 걷고싶은 거리 녹화사업_내역서-0223조경-제출용_내역서0331_청록일위대가2006" xfId="2582" xr:uid="{00000000-0005-0000-0000-0000150A0000}"/>
    <cellStyle name="0_숭실대학교 걷고싶은 거리 녹화사업_내역서-0223조경-제출용_내역서0331-제출" xfId="2583" xr:uid="{00000000-0005-0000-0000-0000160A0000}"/>
    <cellStyle name="0_숭실대학교 걷고싶은 거리 녹화사업_내역서-0223조경-제출용_내역서0331-제출_내역(금빛초)" xfId="2584" xr:uid="{00000000-0005-0000-0000-0000170A0000}"/>
    <cellStyle name="0_숭실대학교 걷고싶은 거리 녹화사업_내역서-0223조경-제출용_내역서0331-제출_내역(금빛초)_청록일위대가2006" xfId="2585" xr:uid="{00000000-0005-0000-0000-0000180A0000}"/>
    <cellStyle name="0_숭실대학교 걷고싶은 거리 녹화사업_내역서-0223조경-제출용_내역서0331-제출_내역(성남서초)" xfId="2586" xr:uid="{00000000-0005-0000-0000-0000190A0000}"/>
    <cellStyle name="0_숭실대학교 걷고싶은 거리 녹화사업_내역서-0223조경-제출용_내역서0331-제출_내역(성남서초)_청록일위대가2006" xfId="2587" xr:uid="{00000000-0005-0000-0000-00001A0A0000}"/>
    <cellStyle name="0_숭실대학교 걷고싶은 거리 녹화사업_내역서-0223조경-제출용_내역서0331-제출_청록일위대가2006" xfId="2588" xr:uid="{00000000-0005-0000-0000-00001B0A0000}"/>
    <cellStyle name="0_숭실대학교 걷고싶은 거리 녹화사업_내역서-0223조경-제출용_내역서0421" xfId="2589" xr:uid="{00000000-0005-0000-0000-00001C0A0000}"/>
    <cellStyle name="0_숭실대학교 걷고싶은 거리 녹화사업_내역서-0223조경-제출용_내역서0421_내역(금빛초)" xfId="2590" xr:uid="{00000000-0005-0000-0000-00001D0A0000}"/>
    <cellStyle name="0_숭실대학교 걷고싶은 거리 녹화사업_내역서-0223조경-제출용_내역서0421_내역(금빛초)_청록일위대가2006" xfId="2591" xr:uid="{00000000-0005-0000-0000-00001E0A0000}"/>
    <cellStyle name="0_숭실대학교 걷고싶은 거리 녹화사업_내역서-0223조경-제출용_내역서0421_내역(성남서초)" xfId="2592" xr:uid="{00000000-0005-0000-0000-00001F0A0000}"/>
    <cellStyle name="0_숭실대학교 걷고싶은 거리 녹화사업_내역서-0223조경-제출용_내역서0421_내역(성남서초)_청록일위대가2006" xfId="2593" xr:uid="{00000000-0005-0000-0000-0000200A0000}"/>
    <cellStyle name="0_숭실대학교 걷고싶은 거리 녹화사업_내역서-0223조경-제출용_내역서0421_청록일위대가2006" xfId="2594" xr:uid="{00000000-0005-0000-0000-0000210A0000}"/>
    <cellStyle name="0_숭실대학교 걷고싶은 거리 녹화사업_내역서-0223조경-제출용_도심속 소공원 조성공사" xfId="2595" xr:uid="{00000000-0005-0000-0000-0000220A0000}"/>
    <cellStyle name="0_숭실대학교 걷고싶은 거리 녹화사업_내역서-0223조경-제출용_도심속 소공원 조성공사_청록일위대가2006" xfId="2596" xr:uid="{00000000-0005-0000-0000-0000230A0000}"/>
    <cellStyle name="0_숭실대학교 걷고싶은 거리 녹화사업_내역서-0223조경-제출용_설계서갑지" xfId="2597" xr:uid="{00000000-0005-0000-0000-0000240A0000}"/>
    <cellStyle name="0_숭실대학교 걷고싶은 거리 녹화사업_내역서-0223조경-제출용_설계서갑지_청록일위대가2006" xfId="2598" xr:uid="{00000000-0005-0000-0000-0000250A0000}"/>
    <cellStyle name="0_숭실대학교 걷고싶은 거리 녹화사업_내역서-0223조경-제출용_성남시 보행자도로 휴게 녹지공간 조성공사" xfId="2599" xr:uid="{00000000-0005-0000-0000-0000260A0000}"/>
    <cellStyle name="0_숭실대학교 걷고싶은 거리 녹화사업_내역서-0223조경-제출용_성남시 보행자도로 휴게 녹지공간 조성공사_청록일위대가2006" xfId="2600" xr:uid="{00000000-0005-0000-0000-0000270A0000}"/>
    <cellStyle name="0_숭실대학교 걷고싶은 거리 녹화사업_내역서-0223조경-제출용_수량산출" xfId="2601" xr:uid="{00000000-0005-0000-0000-0000280A0000}"/>
    <cellStyle name="0_숭실대학교 걷고싶은 거리 녹화사업_내역서-0223조경-제출용_수량산출_내역(금빛초)" xfId="2602" xr:uid="{00000000-0005-0000-0000-0000290A0000}"/>
    <cellStyle name="0_숭실대학교 걷고싶은 거리 녹화사업_내역서-0223조경-제출용_수량산출_내역(금빛초)_청록일위대가2006" xfId="2603" xr:uid="{00000000-0005-0000-0000-00002A0A0000}"/>
    <cellStyle name="0_숭실대학교 걷고싶은 거리 녹화사업_내역서-0223조경-제출용_수량산출_내역(성남서초)" xfId="2604" xr:uid="{00000000-0005-0000-0000-00002B0A0000}"/>
    <cellStyle name="0_숭실대학교 걷고싶은 거리 녹화사업_내역서-0223조경-제출용_수량산출_내역(성남서초)_청록일위대가2006" xfId="2605" xr:uid="{00000000-0005-0000-0000-00002C0A0000}"/>
    <cellStyle name="0_숭실대학교 걷고싶은 거리 녹화사업_내역서-0223조경-제출용_수량산출_청록일위대가2006" xfId="2606" xr:uid="{00000000-0005-0000-0000-00002D0A0000}"/>
    <cellStyle name="0_숭실대학교 걷고싶은 거리 녹화사업_내역서-0223조경-제출용_시설물일위" xfId="2607" xr:uid="{00000000-0005-0000-0000-00002E0A0000}"/>
    <cellStyle name="0_숭실대학교 걷고싶은 거리 녹화사업_내역서-0223조경-제출용_시설물일위_내역(금빛초)" xfId="2608" xr:uid="{00000000-0005-0000-0000-00002F0A0000}"/>
    <cellStyle name="0_숭실대학교 걷고싶은 거리 녹화사업_내역서-0223조경-제출용_시설물일위_내역(금빛초)_청록일위대가2006" xfId="2609" xr:uid="{00000000-0005-0000-0000-0000300A0000}"/>
    <cellStyle name="0_숭실대학교 걷고싶은 거리 녹화사업_내역서-0223조경-제출용_시설물일위_내역(성남서초)" xfId="2610" xr:uid="{00000000-0005-0000-0000-0000310A0000}"/>
    <cellStyle name="0_숭실대학교 걷고싶은 거리 녹화사업_내역서-0223조경-제출용_시설물일위_내역(성남서초)_청록일위대가2006" xfId="2611" xr:uid="{00000000-0005-0000-0000-0000320A0000}"/>
    <cellStyle name="0_숭실대학교 걷고싶은 거리 녹화사업_내역서-0223조경-제출용_시설물일위_청록일위대가2006" xfId="2612" xr:uid="{00000000-0005-0000-0000-0000330A0000}"/>
    <cellStyle name="0_숭실대학교 걷고싶은 거리 녹화사업_내역서-0223조경-제출용_식재일위" xfId="2613" xr:uid="{00000000-0005-0000-0000-0000340A0000}"/>
    <cellStyle name="0_숭실대학교 걷고싶은 거리 녹화사업_내역서-0223조경-제출용_식재일위_내역(금빛초)" xfId="2614" xr:uid="{00000000-0005-0000-0000-0000350A0000}"/>
    <cellStyle name="0_숭실대학교 걷고싶은 거리 녹화사업_내역서-0223조경-제출용_식재일위_내역(금빛초)_청록일위대가2006" xfId="2615" xr:uid="{00000000-0005-0000-0000-0000360A0000}"/>
    <cellStyle name="0_숭실대학교 걷고싶은 거리 녹화사업_내역서-0223조경-제출용_식재일위_내역(성남서초)" xfId="2616" xr:uid="{00000000-0005-0000-0000-0000370A0000}"/>
    <cellStyle name="0_숭실대학교 걷고싶은 거리 녹화사업_내역서-0223조경-제출용_식재일위_내역(성남서초)_청록일위대가2006" xfId="2617" xr:uid="{00000000-0005-0000-0000-0000380A0000}"/>
    <cellStyle name="0_숭실대학교 걷고싶은 거리 녹화사업_내역서-0223조경-제출용_식재일위_청록일위대가2006" xfId="2618" xr:uid="{00000000-0005-0000-0000-0000390A0000}"/>
    <cellStyle name="0_숭실대학교 걷고싶은 거리 녹화사업_내역서-0223조경-제출용_용인데시앙내역서" xfId="2619" xr:uid="{00000000-0005-0000-0000-00003A0A0000}"/>
    <cellStyle name="0_숭실대학교 걷고싶은 거리 녹화사업_내역서-0223조경-제출용_용인데시앙내역서_청록일위대가2006" xfId="2620" xr:uid="{00000000-0005-0000-0000-00003B0A0000}"/>
    <cellStyle name="0_숭실대학교 걷고싶은 거리 녹화사업_내역서-0223조경-제출용_중기단가" xfId="2621" xr:uid="{00000000-0005-0000-0000-00003C0A0000}"/>
    <cellStyle name="0_숭실대학교 걷고싶은 거리 녹화사업_내역서-0223조경-제출용_중기단가_내역(금빛초)" xfId="2622" xr:uid="{00000000-0005-0000-0000-00003D0A0000}"/>
    <cellStyle name="0_숭실대학교 걷고싶은 거리 녹화사업_내역서-0223조경-제출용_중기단가_내역(금빛초)_청록일위대가2006" xfId="2623" xr:uid="{00000000-0005-0000-0000-00003E0A0000}"/>
    <cellStyle name="0_숭실대학교 걷고싶은 거리 녹화사업_내역서-0223조경-제출용_중기단가_내역(성남서초)" xfId="2624" xr:uid="{00000000-0005-0000-0000-00003F0A0000}"/>
    <cellStyle name="0_숭실대학교 걷고싶은 거리 녹화사업_내역서-0223조경-제출용_중기단가_내역(성남서초)_청록일위대가2006" xfId="2625" xr:uid="{00000000-0005-0000-0000-0000400A0000}"/>
    <cellStyle name="0_숭실대학교 걷고싶은 거리 녹화사업_내역서-0223조경-제출용_중기단가_청록일위대가2006" xfId="2626" xr:uid="{00000000-0005-0000-0000-0000410A0000}"/>
    <cellStyle name="0_숭실대학교 걷고싶은 거리 녹화사업_내역서-0223조경-제출용_철거수량산출" xfId="2627" xr:uid="{00000000-0005-0000-0000-0000420A0000}"/>
    <cellStyle name="0_숭실대학교 걷고싶은 거리 녹화사업_내역서-0223조경-제출용_철거수량산출_내역(금빛초)" xfId="2628" xr:uid="{00000000-0005-0000-0000-0000430A0000}"/>
    <cellStyle name="0_숭실대학교 걷고싶은 거리 녹화사업_내역서-0223조경-제출용_철거수량산출_내역(금빛초)_청록일위대가2006" xfId="2629" xr:uid="{00000000-0005-0000-0000-0000440A0000}"/>
    <cellStyle name="0_숭실대학교 걷고싶은 거리 녹화사업_내역서-0223조경-제출용_철거수량산출_내역(성남서초)" xfId="2630" xr:uid="{00000000-0005-0000-0000-0000450A0000}"/>
    <cellStyle name="0_숭실대학교 걷고싶은 거리 녹화사업_내역서-0223조경-제출용_철거수량산출_내역(성남서초)_청록일위대가2006" xfId="2631" xr:uid="{00000000-0005-0000-0000-0000460A0000}"/>
    <cellStyle name="0_숭실대학교 걷고싶은 거리 녹화사업_내역서-0223조경-제출용_철거수량산출_청록일위대가2006" xfId="2632" xr:uid="{00000000-0005-0000-0000-0000470A0000}"/>
    <cellStyle name="0_숭실대학교 걷고싶은 거리 녹화사업_내역서-0223조경-제출용_청록일위대가2006" xfId="2633" xr:uid="{00000000-0005-0000-0000-0000480A0000}"/>
    <cellStyle name="0_숭실대학교 걷고싶은 거리 녹화사업_내역서-0223조경-제출용_청록일위대가2006_청록일위대가2006" xfId="2634" xr:uid="{00000000-0005-0000-0000-0000490A0000}"/>
    <cellStyle name="0_숭실대학교 걷고싶은 거리 녹화사업_내역서-0308조경-제출용" xfId="2635" xr:uid="{00000000-0005-0000-0000-00004A0A0000}"/>
    <cellStyle name="0_숭실대학교 걷고싶은 거리 녹화사업_내역서-0308조경-제출용_내역(금빛초)" xfId="2636" xr:uid="{00000000-0005-0000-0000-00004B0A0000}"/>
    <cellStyle name="0_숭실대학교 걷고싶은 거리 녹화사업_내역서-0308조경-제출용_내역(금빛초)_청록일위대가2006" xfId="2637" xr:uid="{00000000-0005-0000-0000-00004C0A0000}"/>
    <cellStyle name="0_숭실대학교 걷고싶은 거리 녹화사업_내역서-0308조경-제출용_내역(성남서초)" xfId="2638" xr:uid="{00000000-0005-0000-0000-00004D0A0000}"/>
    <cellStyle name="0_숭실대학교 걷고싶은 거리 녹화사업_내역서-0308조경-제출용_내역(성남서초)_청록일위대가2006" xfId="2639" xr:uid="{00000000-0005-0000-0000-00004E0A0000}"/>
    <cellStyle name="0_숭실대학교 걷고싶은 거리 녹화사업_내역서-0308조경-제출용_청록일위대가2006" xfId="2640" xr:uid="{00000000-0005-0000-0000-00004F0A0000}"/>
    <cellStyle name="0_숭실대학교 걷고싶은 거리 녹화사업_청록일위대가2006" xfId="2641" xr:uid="{00000000-0005-0000-0000-0000500A0000}"/>
    <cellStyle name="0_숭실대학교 걷고싶은 거리 녹화사업_학교숲관리내역서-0222-제출용" xfId="2642" xr:uid="{00000000-0005-0000-0000-0000510A0000}"/>
    <cellStyle name="0_숭실대학교 걷고싶은 거리 녹화사업_학교숲관리내역서-0222-제출용_내역(금빛초)" xfId="2643" xr:uid="{00000000-0005-0000-0000-0000520A0000}"/>
    <cellStyle name="0_숭실대학교 걷고싶은 거리 녹화사업_학교숲관리내역서-0222-제출용_내역(금빛초)_청록일위대가2006" xfId="2644" xr:uid="{00000000-0005-0000-0000-0000530A0000}"/>
    <cellStyle name="0_숭실대학교 걷고싶은 거리 녹화사업_학교숲관리내역서-0222-제출용_내역(성남서초)" xfId="2645" xr:uid="{00000000-0005-0000-0000-0000540A0000}"/>
    <cellStyle name="0_숭실대학교 걷고싶은 거리 녹화사업_학교숲관리내역서-0222-제출용_내역(성남서초)_청록일위대가2006" xfId="2646" xr:uid="{00000000-0005-0000-0000-0000550A0000}"/>
    <cellStyle name="0_숭실대학교 걷고싶은 거리 녹화사업_학교숲관리내역서-0222-제출용_청록일위대가2006" xfId="2647" xr:uid="{00000000-0005-0000-0000-0000560A0000}"/>
    <cellStyle name="0_숭실대학교 걷고싶은 거리 녹화사업_학교숲관리내역서-최종" xfId="2648" xr:uid="{00000000-0005-0000-0000-0000570A0000}"/>
    <cellStyle name="0_숭실대학교 걷고싶은 거리 녹화사업_학교숲관리내역서-최종_내역(금빛초)" xfId="2649" xr:uid="{00000000-0005-0000-0000-0000580A0000}"/>
    <cellStyle name="0_숭실대학교 걷고싶은 거리 녹화사업_학교숲관리내역서-최종_내역(금빛초)_청록일위대가2006" xfId="2650" xr:uid="{00000000-0005-0000-0000-0000590A0000}"/>
    <cellStyle name="0_숭실대학교 걷고싶은 거리 녹화사업_학교숲관리내역서-최종_내역(성남서초)" xfId="2651" xr:uid="{00000000-0005-0000-0000-00005A0A0000}"/>
    <cellStyle name="0_숭실대학교 걷고싶은 거리 녹화사업_학교숲관리내역서-최종_내역(성남서초)_청록일위대가2006" xfId="2652" xr:uid="{00000000-0005-0000-0000-00005B0A0000}"/>
    <cellStyle name="0_숭실대학교 걷고싶은 거리 녹화사업_학교숲관리내역서-최종_청록일위대가2006" xfId="2653" xr:uid="{00000000-0005-0000-0000-00005C0A0000}"/>
    <cellStyle name="00" xfId="2654" xr:uid="{00000000-0005-0000-0000-00005D0A0000}"/>
    <cellStyle name="1" xfId="2655" xr:uid="{00000000-0005-0000-0000-00005E0A0000}"/>
    <cellStyle name="1_02 외연도 상록수림 정비 설계 용역 최종" xfId="2656" xr:uid="{00000000-0005-0000-0000-00005F0A0000}"/>
    <cellStyle name="1_laroux" xfId="2657" xr:uid="{00000000-0005-0000-0000-0000600A0000}"/>
    <cellStyle name="1_laroux_ATC-YOON1" xfId="2658" xr:uid="{00000000-0005-0000-0000-0000610A0000}"/>
    <cellStyle name="1_laroux_ATC-YOON1_구좌읍 비자림지대 설계내역서....." xfId="2659" xr:uid="{00000000-0005-0000-0000-0000620A0000}"/>
    <cellStyle name="1_laroux_구좌읍 비자림지대 설계내역서....." xfId="2660" xr:uid="{00000000-0005-0000-0000-0000630A0000}"/>
    <cellStyle name="1_구좌읍 비자림지대 설계내역서....." xfId="2661" xr:uid="{00000000-0005-0000-0000-0000640A0000}"/>
    <cellStyle name="1_단가조사표" xfId="2662" xr:uid="{00000000-0005-0000-0000-0000650A0000}"/>
    <cellStyle name="1_단가조사표_1011소각" xfId="2663" xr:uid="{00000000-0005-0000-0000-0000660A0000}"/>
    <cellStyle name="1_단가조사표_1011소각_구좌읍 비자림지대 설계내역서....." xfId="2664" xr:uid="{00000000-0005-0000-0000-0000670A0000}"/>
    <cellStyle name="1_단가조사표_1113교~1" xfId="2665" xr:uid="{00000000-0005-0000-0000-0000680A0000}"/>
    <cellStyle name="1_단가조사표_1113교~1_구좌읍 비자림지대 설계내역서....." xfId="2666" xr:uid="{00000000-0005-0000-0000-0000690A0000}"/>
    <cellStyle name="1_단가조사표_121내역" xfId="2667" xr:uid="{00000000-0005-0000-0000-00006A0A0000}"/>
    <cellStyle name="1_단가조사표_121내역_구좌읍 비자림지대 설계내역서....." xfId="2668" xr:uid="{00000000-0005-0000-0000-00006B0A0000}"/>
    <cellStyle name="1_단가조사표_객토량" xfId="2669" xr:uid="{00000000-0005-0000-0000-00006C0A0000}"/>
    <cellStyle name="1_단가조사표_객토량_구좌읍 비자림지대 설계내역서....." xfId="2670" xr:uid="{00000000-0005-0000-0000-00006D0A0000}"/>
    <cellStyle name="1_단가조사표_교통센~1" xfId="2671" xr:uid="{00000000-0005-0000-0000-00006E0A0000}"/>
    <cellStyle name="1_단가조사표_교통센~1_구좌읍 비자림지대 설계내역서....." xfId="2672" xr:uid="{00000000-0005-0000-0000-00006F0A0000}"/>
    <cellStyle name="1_단가조사표_교통센터412" xfId="2673" xr:uid="{00000000-0005-0000-0000-0000700A0000}"/>
    <cellStyle name="1_단가조사표_교통센터412_구좌읍 비자림지대 설계내역서....." xfId="2674" xr:uid="{00000000-0005-0000-0000-0000710A0000}"/>
    <cellStyle name="1_단가조사표_교통수" xfId="2675" xr:uid="{00000000-0005-0000-0000-0000720A0000}"/>
    <cellStyle name="1_단가조사표_교통수_구좌읍 비자림지대 설계내역서....." xfId="2676" xr:uid="{00000000-0005-0000-0000-0000730A0000}"/>
    <cellStyle name="1_단가조사표_교통수량산출서" xfId="2677" xr:uid="{00000000-0005-0000-0000-0000740A0000}"/>
    <cellStyle name="1_단가조사표_교통수량산출서_구좌읍 비자림지대 설계내역서....." xfId="2678" xr:uid="{00000000-0005-0000-0000-0000750A0000}"/>
    <cellStyle name="1_단가조사표_구조물대가 (2)" xfId="2679" xr:uid="{00000000-0005-0000-0000-0000760A0000}"/>
    <cellStyle name="1_단가조사표_구조물대가 (2)_구좌읍 비자림지대 설계내역서....." xfId="2680" xr:uid="{00000000-0005-0000-0000-0000770A0000}"/>
    <cellStyle name="1_단가조사표_구좌읍 비자림지대 설계내역서....." xfId="2681" xr:uid="{00000000-0005-0000-0000-0000780A0000}"/>
    <cellStyle name="1_단가조사표_내역서 (2)" xfId="2682" xr:uid="{00000000-0005-0000-0000-0000790A0000}"/>
    <cellStyle name="1_단가조사표_내역서 (2)_구좌읍 비자림지대 설계내역서....." xfId="2683" xr:uid="{00000000-0005-0000-0000-00007A0A0000}"/>
    <cellStyle name="1_단가조사표_대전관저지구" xfId="2684" xr:uid="{00000000-0005-0000-0000-00007B0A0000}"/>
    <cellStyle name="1_단가조사표_대전관저지구_구좌읍 비자림지대 설계내역서....." xfId="2685" xr:uid="{00000000-0005-0000-0000-00007C0A0000}"/>
    <cellStyle name="1_단가조사표_동측지~1" xfId="2686" xr:uid="{00000000-0005-0000-0000-00007D0A0000}"/>
    <cellStyle name="1_단가조사표_동측지~1_구좌읍 비자림지대 설계내역서....." xfId="2687" xr:uid="{00000000-0005-0000-0000-00007E0A0000}"/>
    <cellStyle name="1_단가조사표_동측지원422" xfId="2688" xr:uid="{00000000-0005-0000-0000-00007F0A0000}"/>
    <cellStyle name="1_단가조사표_동측지원422_구좌읍 비자림지대 설계내역서....." xfId="2689" xr:uid="{00000000-0005-0000-0000-0000800A0000}"/>
    <cellStyle name="1_단가조사표_동측지원512" xfId="2690" xr:uid="{00000000-0005-0000-0000-0000810A0000}"/>
    <cellStyle name="1_단가조사표_동측지원512_구좌읍 비자림지대 설계내역서....." xfId="2691" xr:uid="{00000000-0005-0000-0000-0000820A0000}"/>
    <cellStyle name="1_단가조사표_동측지원524" xfId="2692" xr:uid="{00000000-0005-0000-0000-0000830A0000}"/>
    <cellStyle name="1_단가조사표_동측지원524_구좌읍 비자림지대 설계내역서....." xfId="2693" xr:uid="{00000000-0005-0000-0000-0000840A0000}"/>
    <cellStyle name="1_단가조사표_부대422" xfId="2694" xr:uid="{00000000-0005-0000-0000-0000850A0000}"/>
    <cellStyle name="1_단가조사표_부대422_구좌읍 비자림지대 설계내역서....." xfId="2695" xr:uid="{00000000-0005-0000-0000-0000860A0000}"/>
    <cellStyle name="1_단가조사표_부대시설" xfId="2696" xr:uid="{00000000-0005-0000-0000-0000870A0000}"/>
    <cellStyle name="1_단가조사표_부대시설_구좌읍 비자림지대 설계내역서....." xfId="2697" xr:uid="{00000000-0005-0000-0000-0000880A0000}"/>
    <cellStyle name="1_단가조사표_소각수~1" xfId="2698" xr:uid="{00000000-0005-0000-0000-0000890A0000}"/>
    <cellStyle name="1_단가조사표_소각수~1_구좌읍 비자림지대 설계내역서....." xfId="2699" xr:uid="{00000000-0005-0000-0000-00008A0A0000}"/>
    <cellStyle name="1_단가조사표_소각수내역서" xfId="2700" xr:uid="{00000000-0005-0000-0000-00008B0A0000}"/>
    <cellStyle name="1_단가조사표_소각수내역서_구좌읍 비자림지대 설계내역서....." xfId="2701" xr:uid="{00000000-0005-0000-0000-00008C0A0000}"/>
    <cellStyle name="1_단가조사표_소각수목2" xfId="2702" xr:uid="{00000000-0005-0000-0000-00008D0A0000}"/>
    <cellStyle name="1_단가조사표_소각수목2_구좌읍 비자림지대 설계내역서....." xfId="2703" xr:uid="{00000000-0005-0000-0000-00008E0A0000}"/>
    <cellStyle name="1_단가조사표_수량산출서 (2)" xfId="2704" xr:uid="{00000000-0005-0000-0000-00008F0A0000}"/>
    <cellStyle name="1_단가조사표_수량산출서 (2)_구좌읍 비자림지대 설계내역서....." xfId="2705" xr:uid="{00000000-0005-0000-0000-0000900A0000}"/>
    <cellStyle name="1_단가조사표_엑스포~1" xfId="2706" xr:uid="{00000000-0005-0000-0000-0000910A0000}"/>
    <cellStyle name="1_단가조사표_엑스포~1_구좌읍 비자림지대 설계내역서....." xfId="2707" xr:uid="{00000000-0005-0000-0000-0000920A0000}"/>
    <cellStyle name="1_단가조사표_엑스포한빛1" xfId="2708" xr:uid="{00000000-0005-0000-0000-0000930A0000}"/>
    <cellStyle name="1_단가조사표_엑스포한빛1_구좌읍 비자림지대 설계내역서....." xfId="2709" xr:uid="{00000000-0005-0000-0000-0000940A0000}"/>
    <cellStyle name="1_단가조사표_여객터미널331" xfId="2710" xr:uid="{00000000-0005-0000-0000-0000950A0000}"/>
    <cellStyle name="1_단가조사표_여객터미널331_구좌읍 비자림지대 설계내역서....." xfId="2711" xr:uid="{00000000-0005-0000-0000-0000960A0000}"/>
    <cellStyle name="1_단가조사표_여객터미널513" xfId="2712" xr:uid="{00000000-0005-0000-0000-0000970A0000}"/>
    <cellStyle name="1_단가조사표_여객터미널513_구좌읍 비자림지대 설계내역서....." xfId="2713" xr:uid="{00000000-0005-0000-0000-0000980A0000}"/>
    <cellStyle name="1_단가조사표_여객터미널629" xfId="2714" xr:uid="{00000000-0005-0000-0000-0000990A0000}"/>
    <cellStyle name="1_단가조사표_여객터미널629_구좌읍 비자림지대 설계내역서....." xfId="2715" xr:uid="{00000000-0005-0000-0000-00009A0A0000}"/>
    <cellStyle name="1_단가조사표_외곽도로616" xfId="2716" xr:uid="{00000000-0005-0000-0000-00009B0A0000}"/>
    <cellStyle name="1_단가조사표_외곽도로616_구좌읍 비자림지대 설계내역서....." xfId="2717" xr:uid="{00000000-0005-0000-0000-00009C0A0000}"/>
    <cellStyle name="1_단가조사표_용인죽전수량" xfId="2718" xr:uid="{00000000-0005-0000-0000-00009D0A0000}"/>
    <cellStyle name="1_단가조사표_용인죽전수량_구좌읍 비자림지대 설계내역서....." xfId="2719" xr:uid="{00000000-0005-0000-0000-00009E0A0000}"/>
    <cellStyle name="1_단가조사표_원가계~1" xfId="2720" xr:uid="{00000000-0005-0000-0000-00009F0A0000}"/>
    <cellStyle name="1_단가조사표_원가계~1_구좌읍 비자림지대 설계내역서....." xfId="2721" xr:uid="{00000000-0005-0000-0000-0000A00A0000}"/>
    <cellStyle name="1_단가조사표_유기질" xfId="2722" xr:uid="{00000000-0005-0000-0000-0000A10A0000}"/>
    <cellStyle name="1_단가조사표_유기질_구좌읍 비자림지대 설계내역서....." xfId="2723" xr:uid="{00000000-0005-0000-0000-0000A20A0000}"/>
    <cellStyle name="1_단가조사표_자재조서 (2)" xfId="2724" xr:uid="{00000000-0005-0000-0000-0000A30A0000}"/>
    <cellStyle name="1_단가조사표_자재조서 (2)_구좌읍 비자림지대 설계내역서....." xfId="2725" xr:uid="{00000000-0005-0000-0000-0000A40A0000}"/>
    <cellStyle name="1_단가조사표_총괄내역" xfId="2726" xr:uid="{00000000-0005-0000-0000-0000A50A0000}"/>
    <cellStyle name="1_단가조사표_총괄내역 (2)" xfId="2727" xr:uid="{00000000-0005-0000-0000-0000A60A0000}"/>
    <cellStyle name="1_단가조사표_총괄내역 (2)_구좌읍 비자림지대 설계내역서....." xfId="2728" xr:uid="{00000000-0005-0000-0000-0000A70A0000}"/>
    <cellStyle name="1_단가조사표_총괄내역_구좌읍 비자림지대 설계내역서....." xfId="2729" xr:uid="{00000000-0005-0000-0000-0000A80A0000}"/>
    <cellStyle name="1_단가조사표_터미널도로403" xfId="2730" xr:uid="{00000000-0005-0000-0000-0000A90A0000}"/>
    <cellStyle name="1_단가조사표_터미널도로403_구좌읍 비자림지대 설계내역서....." xfId="2731" xr:uid="{00000000-0005-0000-0000-0000AA0A0000}"/>
    <cellStyle name="1_단가조사표_터미널도로429" xfId="2732" xr:uid="{00000000-0005-0000-0000-0000AB0A0000}"/>
    <cellStyle name="1_단가조사표_터미널도로429_구좌읍 비자림지대 설계내역서....." xfId="2733" xr:uid="{00000000-0005-0000-0000-0000AC0A0000}"/>
    <cellStyle name="1_단가조사표_포장일위" xfId="2734" xr:uid="{00000000-0005-0000-0000-0000AD0A0000}"/>
    <cellStyle name="1_단가조사표_포장일위_구좌읍 비자림지대 설계내역서....." xfId="2735" xr:uid="{00000000-0005-0000-0000-0000AE0A0000}"/>
    <cellStyle name="1_디자인휀스NO.03-02" xfId="2736" xr:uid="{00000000-0005-0000-0000-0000AF0A0000}"/>
    <cellStyle name="1_수목보호배수로2" xfId="2737" xr:uid="{00000000-0005-0000-0000-0000B00A0000}"/>
    <cellStyle name="1_수목보호배수로3" xfId="2738" xr:uid="{00000000-0005-0000-0000-0000B10A0000}"/>
    <cellStyle name="1_청풍대교견적내역서(도아기업)" xfId="2739" xr:uid="{00000000-0005-0000-0000-0000B20A0000}"/>
    <cellStyle name="111" xfId="2740" xr:uid="{00000000-0005-0000-0000-0000B30A0000}"/>
    <cellStyle name="1제목표준(송)" xfId="2741" xr:uid="{00000000-0005-0000-0000-0000B40A0000}"/>
    <cellStyle name="2" xfId="2742" xr:uid="{00000000-0005-0000-0000-0000B50A0000}"/>
    <cellStyle name="2_laroux" xfId="2743" xr:uid="{00000000-0005-0000-0000-0000B60A0000}"/>
    <cellStyle name="2_laroux_ATC-YOON1" xfId="2744" xr:uid="{00000000-0005-0000-0000-0000B70A0000}"/>
    <cellStyle name="2_laroux_ATC-YOON1_구좌읍 비자림지대 설계내역서....." xfId="2745" xr:uid="{00000000-0005-0000-0000-0000B80A0000}"/>
    <cellStyle name="2_laroux_구좌읍 비자림지대 설계내역서....." xfId="2746" xr:uid="{00000000-0005-0000-0000-0000B90A0000}"/>
    <cellStyle name="2_구좌읍 비자림지대 설계내역서....." xfId="2747" xr:uid="{00000000-0005-0000-0000-0000BA0A0000}"/>
    <cellStyle name="2_단가조사표" xfId="2748" xr:uid="{00000000-0005-0000-0000-0000BB0A0000}"/>
    <cellStyle name="2_단가조사표_1011소각" xfId="2749" xr:uid="{00000000-0005-0000-0000-0000BC0A0000}"/>
    <cellStyle name="2_단가조사표_1011소각_구좌읍 비자림지대 설계내역서....." xfId="2750" xr:uid="{00000000-0005-0000-0000-0000BD0A0000}"/>
    <cellStyle name="2_단가조사표_1113교~1" xfId="2751" xr:uid="{00000000-0005-0000-0000-0000BE0A0000}"/>
    <cellStyle name="2_단가조사표_1113교~1_구좌읍 비자림지대 설계내역서....." xfId="2752" xr:uid="{00000000-0005-0000-0000-0000BF0A0000}"/>
    <cellStyle name="2_단가조사표_121내역" xfId="2753" xr:uid="{00000000-0005-0000-0000-0000C00A0000}"/>
    <cellStyle name="2_단가조사표_121내역_구좌읍 비자림지대 설계내역서....." xfId="2754" xr:uid="{00000000-0005-0000-0000-0000C10A0000}"/>
    <cellStyle name="2_단가조사표_객토량" xfId="2755" xr:uid="{00000000-0005-0000-0000-0000C20A0000}"/>
    <cellStyle name="2_단가조사표_객토량_구좌읍 비자림지대 설계내역서....." xfId="2756" xr:uid="{00000000-0005-0000-0000-0000C30A0000}"/>
    <cellStyle name="2_단가조사표_교통센~1" xfId="2757" xr:uid="{00000000-0005-0000-0000-0000C40A0000}"/>
    <cellStyle name="2_단가조사표_교통센~1_구좌읍 비자림지대 설계내역서....." xfId="2758" xr:uid="{00000000-0005-0000-0000-0000C50A0000}"/>
    <cellStyle name="2_단가조사표_교통센터412" xfId="2759" xr:uid="{00000000-0005-0000-0000-0000C60A0000}"/>
    <cellStyle name="2_단가조사표_교통센터412_구좌읍 비자림지대 설계내역서....." xfId="2760" xr:uid="{00000000-0005-0000-0000-0000C70A0000}"/>
    <cellStyle name="2_단가조사표_교통수" xfId="2761" xr:uid="{00000000-0005-0000-0000-0000C80A0000}"/>
    <cellStyle name="2_단가조사표_교통수_구좌읍 비자림지대 설계내역서....." xfId="2762" xr:uid="{00000000-0005-0000-0000-0000C90A0000}"/>
    <cellStyle name="2_단가조사표_교통수량산출서" xfId="2763" xr:uid="{00000000-0005-0000-0000-0000CA0A0000}"/>
    <cellStyle name="2_단가조사표_교통수량산출서_구좌읍 비자림지대 설계내역서....." xfId="2764" xr:uid="{00000000-0005-0000-0000-0000CB0A0000}"/>
    <cellStyle name="2_단가조사표_구조물대가 (2)" xfId="2765" xr:uid="{00000000-0005-0000-0000-0000CC0A0000}"/>
    <cellStyle name="2_단가조사표_구조물대가 (2)_구좌읍 비자림지대 설계내역서....." xfId="2766" xr:uid="{00000000-0005-0000-0000-0000CD0A0000}"/>
    <cellStyle name="2_단가조사표_구좌읍 비자림지대 설계내역서....." xfId="2767" xr:uid="{00000000-0005-0000-0000-0000CE0A0000}"/>
    <cellStyle name="2_단가조사표_내역서 (2)" xfId="2768" xr:uid="{00000000-0005-0000-0000-0000CF0A0000}"/>
    <cellStyle name="2_단가조사표_내역서 (2)_구좌읍 비자림지대 설계내역서....." xfId="2769" xr:uid="{00000000-0005-0000-0000-0000D00A0000}"/>
    <cellStyle name="2_단가조사표_대전관저지구" xfId="2770" xr:uid="{00000000-0005-0000-0000-0000D10A0000}"/>
    <cellStyle name="2_단가조사표_대전관저지구_구좌읍 비자림지대 설계내역서....." xfId="2771" xr:uid="{00000000-0005-0000-0000-0000D20A0000}"/>
    <cellStyle name="2_단가조사표_동측지~1" xfId="2772" xr:uid="{00000000-0005-0000-0000-0000D30A0000}"/>
    <cellStyle name="2_단가조사표_동측지~1_구좌읍 비자림지대 설계내역서....." xfId="2773" xr:uid="{00000000-0005-0000-0000-0000D40A0000}"/>
    <cellStyle name="2_단가조사표_동측지원422" xfId="2774" xr:uid="{00000000-0005-0000-0000-0000D50A0000}"/>
    <cellStyle name="2_단가조사표_동측지원422_구좌읍 비자림지대 설계내역서....." xfId="2775" xr:uid="{00000000-0005-0000-0000-0000D60A0000}"/>
    <cellStyle name="2_단가조사표_동측지원512" xfId="2776" xr:uid="{00000000-0005-0000-0000-0000D70A0000}"/>
    <cellStyle name="2_단가조사표_동측지원512_구좌읍 비자림지대 설계내역서....." xfId="2777" xr:uid="{00000000-0005-0000-0000-0000D80A0000}"/>
    <cellStyle name="2_단가조사표_동측지원524" xfId="2778" xr:uid="{00000000-0005-0000-0000-0000D90A0000}"/>
    <cellStyle name="2_단가조사표_동측지원524_구좌읍 비자림지대 설계내역서....." xfId="2779" xr:uid="{00000000-0005-0000-0000-0000DA0A0000}"/>
    <cellStyle name="2_단가조사표_부대422" xfId="2780" xr:uid="{00000000-0005-0000-0000-0000DB0A0000}"/>
    <cellStyle name="2_단가조사표_부대422_구좌읍 비자림지대 설계내역서....." xfId="2781" xr:uid="{00000000-0005-0000-0000-0000DC0A0000}"/>
    <cellStyle name="2_단가조사표_부대시설" xfId="2782" xr:uid="{00000000-0005-0000-0000-0000DD0A0000}"/>
    <cellStyle name="2_단가조사표_부대시설_구좌읍 비자림지대 설계내역서....." xfId="2783" xr:uid="{00000000-0005-0000-0000-0000DE0A0000}"/>
    <cellStyle name="2_단가조사표_소각수~1" xfId="2784" xr:uid="{00000000-0005-0000-0000-0000DF0A0000}"/>
    <cellStyle name="2_단가조사표_소각수~1_구좌읍 비자림지대 설계내역서....." xfId="2785" xr:uid="{00000000-0005-0000-0000-0000E00A0000}"/>
    <cellStyle name="2_단가조사표_소각수내역서" xfId="2786" xr:uid="{00000000-0005-0000-0000-0000E10A0000}"/>
    <cellStyle name="2_단가조사표_소각수내역서_구좌읍 비자림지대 설계내역서....." xfId="2787" xr:uid="{00000000-0005-0000-0000-0000E20A0000}"/>
    <cellStyle name="2_단가조사표_소각수목2" xfId="2788" xr:uid="{00000000-0005-0000-0000-0000E30A0000}"/>
    <cellStyle name="2_단가조사표_소각수목2_구좌읍 비자림지대 설계내역서....." xfId="2789" xr:uid="{00000000-0005-0000-0000-0000E40A0000}"/>
    <cellStyle name="2_단가조사표_수량산출서 (2)" xfId="2790" xr:uid="{00000000-0005-0000-0000-0000E50A0000}"/>
    <cellStyle name="2_단가조사표_수량산출서 (2)_구좌읍 비자림지대 설계내역서....." xfId="2791" xr:uid="{00000000-0005-0000-0000-0000E60A0000}"/>
    <cellStyle name="2_단가조사표_엑스포~1" xfId="2792" xr:uid="{00000000-0005-0000-0000-0000E70A0000}"/>
    <cellStyle name="2_단가조사표_엑스포~1_구좌읍 비자림지대 설계내역서....." xfId="2793" xr:uid="{00000000-0005-0000-0000-0000E80A0000}"/>
    <cellStyle name="2_단가조사표_엑스포한빛1" xfId="2794" xr:uid="{00000000-0005-0000-0000-0000E90A0000}"/>
    <cellStyle name="2_단가조사표_엑스포한빛1_구좌읍 비자림지대 설계내역서....." xfId="2795" xr:uid="{00000000-0005-0000-0000-0000EA0A0000}"/>
    <cellStyle name="2_단가조사표_여객터미널331" xfId="2796" xr:uid="{00000000-0005-0000-0000-0000EB0A0000}"/>
    <cellStyle name="2_단가조사표_여객터미널331_구좌읍 비자림지대 설계내역서....." xfId="2797" xr:uid="{00000000-0005-0000-0000-0000EC0A0000}"/>
    <cellStyle name="2_단가조사표_여객터미널513" xfId="2798" xr:uid="{00000000-0005-0000-0000-0000ED0A0000}"/>
    <cellStyle name="2_단가조사표_여객터미널513_구좌읍 비자림지대 설계내역서....." xfId="2799" xr:uid="{00000000-0005-0000-0000-0000EE0A0000}"/>
    <cellStyle name="2_단가조사표_여객터미널629" xfId="2800" xr:uid="{00000000-0005-0000-0000-0000EF0A0000}"/>
    <cellStyle name="2_단가조사표_여객터미널629_구좌읍 비자림지대 설계내역서....." xfId="2801" xr:uid="{00000000-0005-0000-0000-0000F00A0000}"/>
    <cellStyle name="2_단가조사표_외곽도로616" xfId="2802" xr:uid="{00000000-0005-0000-0000-0000F10A0000}"/>
    <cellStyle name="2_단가조사표_외곽도로616_구좌읍 비자림지대 설계내역서....." xfId="2803" xr:uid="{00000000-0005-0000-0000-0000F20A0000}"/>
    <cellStyle name="2_단가조사표_용인죽전수량" xfId="2804" xr:uid="{00000000-0005-0000-0000-0000F30A0000}"/>
    <cellStyle name="2_단가조사표_용인죽전수량_구좌읍 비자림지대 설계내역서....." xfId="2805" xr:uid="{00000000-0005-0000-0000-0000F40A0000}"/>
    <cellStyle name="2_단가조사표_원가계~1" xfId="2806" xr:uid="{00000000-0005-0000-0000-0000F50A0000}"/>
    <cellStyle name="2_단가조사표_원가계~1_구좌읍 비자림지대 설계내역서....." xfId="2807" xr:uid="{00000000-0005-0000-0000-0000F60A0000}"/>
    <cellStyle name="2_단가조사표_유기질" xfId="2808" xr:uid="{00000000-0005-0000-0000-0000F70A0000}"/>
    <cellStyle name="2_단가조사표_유기질_구좌읍 비자림지대 설계내역서....." xfId="2809" xr:uid="{00000000-0005-0000-0000-0000F80A0000}"/>
    <cellStyle name="2_단가조사표_자재조서 (2)" xfId="2810" xr:uid="{00000000-0005-0000-0000-0000F90A0000}"/>
    <cellStyle name="2_단가조사표_자재조서 (2)_구좌읍 비자림지대 설계내역서....." xfId="2811" xr:uid="{00000000-0005-0000-0000-0000FA0A0000}"/>
    <cellStyle name="2_단가조사표_총괄내역" xfId="2812" xr:uid="{00000000-0005-0000-0000-0000FB0A0000}"/>
    <cellStyle name="2_단가조사표_총괄내역 (2)" xfId="2813" xr:uid="{00000000-0005-0000-0000-0000FC0A0000}"/>
    <cellStyle name="2_단가조사표_총괄내역 (2)_구좌읍 비자림지대 설계내역서....." xfId="2814" xr:uid="{00000000-0005-0000-0000-0000FD0A0000}"/>
    <cellStyle name="2_단가조사표_총괄내역_구좌읍 비자림지대 설계내역서....." xfId="2815" xr:uid="{00000000-0005-0000-0000-0000FE0A0000}"/>
    <cellStyle name="2_단가조사표_터미널도로403" xfId="2816" xr:uid="{00000000-0005-0000-0000-0000FF0A0000}"/>
    <cellStyle name="2_단가조사표_터미널도로403_구좌읍 비자림지대 설계내역서....." xfId="2817" xr:uid="{00000000-0005-0000-0000-0000000B0000}"/>
    <cellStyle name="2_단가조사표_터미널도로429" xfId="2818" xr:uid="{00000000-0005-0000-0000-0000010B0000}"/>
    <cellStyle name="2_단가조사표_터미널도로429_구좌읍 비자림지대 설계내역서....." xfId="2819" xr:uid="{00000000-0005-0000-0000-0000020B0000}"/>
    <cellStyle name="2_단가조사표_포장일위" xfId="2820" xr:uid="{00000000-0005-0000-0000-0000030B0000}"/>
    <cellStyle name="2_단가조사표_포장일위_구좌읍 비자림지대 설계내역서....." xfId="2821" xr:uid="{00000000-0005-0000-0000-0000040B0000}"/>
    <cellStyle name="2_디자인휀스NO.03-02" xfId="2822" xr:uid="{00000000-0005-0000-0000-0000050B0000}"/>
    <cellStyle name="60" xfId="2823" xr:uid="{00000000-0005-0000-0000-0000060B0000}"/>
    <cellStyle name="82" xfId="2824" xr:uid="{00000000-0005-0000-0000-0000070B0000}"/>
    <cellStyle name="90" xfId="2825" xr:uid="{00000000-0005-0000-0000-0000080B0000}"/>
    <cellStyle name="A¨­￠￢￠O [0]_INQUIRY ￠?￥i¨u¡AAⓒ￢Aⓒª " xfId="2826" xr:uid="{00000000-0005-0000-0000-0000090B0000}"/>
    <cellStyle name="A¨­￠￢￠O_INQUIRY ￠?￥i¨u¡AAⓒ￢Aⓒª " xfId="2827" xr:uid="{00000000-0005-0000-0000-00000A0B0000}"/>
    <cellStyle name="a-4" xfId="2828" xr:uid="{00000000-0005-0000-0000-00000B0B0000}"/>
    <cellStyle name="Aee­ " xfId="2829" xr:uid="{00000000-0005-0000-0000-00000C0B0000}"/>
    <cellStyle name="AeE­ [0]_ 2ÆAAþº° " xfId="2830" xr:uid="{00000000-0005-0000-0000-00000D0B0000}"/>
    <cellStyle name="ÅëÈ­ [0]_»óºÎ¼ö·®Áý°è " xfId="2831" xr:uid="{00000000-0005-0000-0000-00000E0B0000}"/>
    <cellStyle name="AeE­ [0]_¼oAI¼º " xfId="2832" xr:uid="{00000000-0005-0000-0000-00000F0B0000}"/>
    <cellStyle name="ÅëÈ­ [0]_42°³¿ù" xfId="2833" xr:uid="{00000000-0005-0000-0000-0000100B0000}"/>
    <cellStyle name="AeE­ [0]_AMT " xfId="2834" xr:uid="{00000000-0005-0000-0000-0000110B0000}"/>
    <cellStyle name="Aee­ _02.설계서" xfId="2835" xr:uid="{00000000-0005-0000-0000-0000120B0000}"/>
    <cellStyle name="AeE­_ 2ÆAAþº° " xfId="2836" xr:uid="{00000000-0005-0000-0000-0000130B0000}"/>
    <cellStyle name="ÅëÈ­_»óºÎ¼ö·®Áý°è " xfId="2837" xr:uid="{00000000-0005-0000-0000-0000140B0000}"/>
    <cellStyle name="AeE­_¼oAI¼º " xfId="2838" xr:uid="{00000000-0005-0000-0000-0000150B0000}"/>
    <cellStyle name="ÅëÈ­_42°³¿ù" xfId="2839" xr:uid="{00000000-0005-0000-0000-0000160B0000}"/>
    <cellStyle name="AeE­_AMT " xfId="2840" xr:uid="{00000000-0005-0000-0000-0000170B0000}"/>
    <cellStyle name="AeE¡ⓒ [0]_INQUIRY ￠?￥i¨u¡AAⓒ￢Aⓒª " xfId="2841" xr:uid="{00000000-0005-0000-0000-0000180B0000}"/>
    <cellStyle name="AeE¡ⓒ_INQUIRY ￠?￥i¨u¡AAⓒ￢Aⓒª " xfId="2842" xr:uid="{00000000-0005-0000-0000-0000190B0000}"/>
    <cellStyle name="ALIGNMENT" xfId="2843" xr:uid="{00000000-0005-0000-0000-00001A0B0000}"/>
    <cellStyle name="AoA¤μCAo ¾EA½" xfId="2844" xr:uid="{00000000-0005-0000-0000-00001B0B0000}"/>
    <cellStyle name="AoA¤μCAo ¾EA½ 2" xfId="2845" xr:uid="{00000000-0005-0000-0000-00001C0B0000}"/>
    <cellStyle name="AoA¤μCAo ¾EA½ 3" xfId="2846" xr:uid="{00000000-0005-0000-0000-00001D0B0000}"/>
    <cellStyle name="AoA¤μCAo ¾EA½ 4" xfId="2847" xr:uid="{00000000-0005-0000-0000-00001E0B0000}"/>
    <cellStyle name="AÞ¸¶ [0]_ 2ÆAAþº° " xfId="2848" xr:uid="{00000000-0005-0000-0000-00001F0B0000}"/>
    <cellStyle name="ÄÞ¸¶ [0]_»óºÎ¼ö·®Áý°è " xfId="2849" xr:uid="{00000000-0005-0000-0000-0000200B0000}"/>
    <cellStyle name="AÞ¸¶ [0]_¼oAI¼º " xfId="2850" xr:uid="{00000000-0005-0000-0000-0000210B0000}"/>
    <cellStyle name="ÄÞ¸¶ [0]_42°³¿ù" xfId="2851" xr:uid="{00000000-0005-0000-0000-0000220B0000}"/>
    <cellStyle name="AÞ¸¶ [0]_AN°y(1.25) " xfId="2852" xr:uid="{00000000-0005-0000-0000-0000230B0000}"/>
    <cellStyle name="AÞ¸¶_ 2ÆAAþº° " xfId="2853" xr:uid="{00000000-0005-0000-0000-0000240B0000}"/>
    <cellStyle name="ÄÞ¸¶_»óºÎ¼ö·®Áý°è " xfId="2854" xr:uid="{00000000-0005-0000-0000-0000250B0000}"/>
    <cellStyle name="AÞ¸¶_¼oAI¼º " xfId="2855" xr:uid="{00000000-0005-0000-0000-0000260B0000}"/>
    <cellStyle name="ÄÞ¸¶_42°³¿ù" xfId="2856" xr:uid="{00000000-0005-0000-0000-0000270B0000}"/>
    <cellStyle name="AÞ¸¶_AN°y(1.25) " xfId="2857" xr:uid="{00000000-0005-0000-0000-0000280B0000}"/>
    <cellStyle name="_x0001_b" xfId="2858" xr:uid="{00000000-0005-0000-0000-0000290B0000}"/>
    <cellStyle name="C¡IA¨ª_¡ic¨u¡A¨￢I¨￢¡Æ AN¡Æe " xfId="2859" xr:uid="{00000000-0005-0000-0000-00002A0B0000}"/>
    <cellStyle name="C￥AØ_  FAB AIA¤  " xfId="2860" xr:uid="{00000000-0005-0000-0000-00002B0B0000}"/>
    <cellStyle name="Ç¥ÁØ_¿µ¾÷ÇöÈ² " xfId="2861" xr:uid="{00000000-0005-0000-0000-00002C0B0000}"/>
    <cellStyle name="C￥AØ_¿μ¾÷CoE² " xfId="2862" xr:uid="{00000000-0005-0000-0000-00002D0B0000}"/>
    <cellStyle name="Ç¥ÁØ_»ç¾÷ºÎº° ÃÑ°è " xfId="2863" xr:uid="{00000000-0005-0000-0000-00002E0B0000}"/>
    <cellStyle name="C￥AØ_≫c¾÷ºIº° AN°e " xfId="2864" xr:uid="{00000000-0005-0000-0000-00002F0B0000}"/>
    <cellStyle name="Ç¥ÁØ_°ø»ç°³¿ä_1_ÁÖÀÚÀçºñ " xfId="2865" xr:uid="{00000000-0005-0000-0000-0000300B0000}"/>
    <cellStyle name="C￥AØ_¹y¸eº¸E￡ " xfId="2866" xr:uid="{00000000-0005-0000-0000-0000310B0000}"/>
    <cellStyle name="Ç¥ÁØ_5-1±¤°í " xfId="2867" xr:uid="{00000000-0005-0000-0000-0000320B0000}"/>
    <cellStyle name="C￥AØ_Ay°eC￥(2¿u) " xfId="2868" xr:uid="{00000000-0005-0000-0000-0000330B0000}"/>
    <cellStyle name="Ç¥ÁØ_Áý°èÇ¥(2¿ù) " xfId="2869" xr:uid="{00000000-0005-0000-0000-0000340B0000}"/>
    <cellStyle name="C￥AØ_CoAo¹yAI °A¾×¿ⓒ½A " xfId="2870" xr:uid="{00000000-0005-0000-0000-0000350B0000}"/>
    <cellStyle name="Ç¥ÁØ_Sheet1_¿µ¾÷ÇöÈ² " xfId="2871" xr:uid="{00000000-0005-0000-0000-0000360B0000}"/>
    <cellStyle name="C￥AØ_TRANPORTATION" xfId="2872" xr:uid="{00000000-0005-0000-0000-0000370B0000}"/>
    <cellStyle name="Calc Currency (0)" xfId="2873" xr:uid="{00000000-0005-0000-0000-0000380B0000}"/>
    <cellStyle name="category" xfId="2874" xr:uid="{00000000-0005-0000-0000-0000390B0000}"/>
    <cellStyle name="Comma" xfId="2875" xr:uid="{00000000-0005-0000-0000-00003A0B0000}"/>
    <cellStyle name="Comma [0]" xfId="2876" xr:uid="{00000000-0005-0000-0000-00003B0B0000}"/>
    <cellStyle name="comma zerodec" xfId="2877" xr:uid="{00000000-0005-0000-0000-00003C0B0000}"/>
    <cellStyle name="Comma_ SG&amp;A Bridge " xfId="2878" xr:uid="{00000000-0005-0000-0000-00003D0B0000}"/>
    <cellStyle name="Comma0" xfId="2879" xr:uid="{00000000-0005-0000-0000-00003E0B0000}"/>
    <cellStyle name="Copied" xfId="2880" xr:uid="{00000000-0005-0000-0000-00003F0B0000}"/>
    <cellStyle name="Curren?_x0012_퐀_x0017_?" xfId="2881" xr:uid="{00000000-0005-0000-0000-0000400B0000}"/>
    <cellStyle name="Currenby_Cash&amp;DSO Chart" xfId="2882" xr:uid="{00000000-0005-0000-0000-0000410B0000}"/>
    <cellStyle name="Currency" xfId="2883" xr:uid="{00000000-0005-0000-0000-0000420B0000}"/>
    <cellStyle name="Currency [0]" xfId="2884" xr:uid="{00000000-0005-0000-0000-0000430B0000}"/>
    <cellStyle name="Currency_ SG&amp;A Bridge " xfId="2885" xr:uid="{00000000-0005-0000-0000-0000440B0000}"/>
    <cellStyle name="Currency0" xfId="2886" xr:uid="{00000000-0005-0000-0000-0000450B0000}"/>
    <cellStyle name="Currency1" xfId="2887" xr:uid="{00000000-0005-0000-0000-0000460B0000}"/>
    <cellStyle name="Date" xfId="2888" xr:uid="{00000000-0005-0000-0000-0000470B0000}"/>
    <cellStyle name="DD" xfId="2889" xr:uid="{00000000-0005-0000-0000-0000480B0000}"/>
    <cellStyle name="Dezimal [0]_Compiling Utility Macros" xfId="2890" xr:uid="{00000000-0005-0000-0000-0000490B0000}"/>
    <cellStyle name="Dezimal_Compiling Utility Macros" xfId="2891" xr:uid="{00000000-0005-0000-0000-00004A0B0000}"/>
    <cellStyle name="Dollar (zero dec)" xfId="2892" xr:uid="{00000000-0005-0000-0000-00004B0B0000}"/>
    <cellStyle name="Entered" xfId="2893" xr:uid="{00000000-0005-0000-0000-00004C0B0000}"/>
    <cellStyle name="Euro" xfId="2894" xr:uid="{00000000-0005-0000-0000-00004D0B0000}"/>
    <cellStyle name="F2" xfId="2895" xr:uid="{00000000-0005-0000-0000-00004E0B0000}"/>
    <cellStyle name="F3" xfId="2896" xr:uid="{00000000-0005-0000-0000-00004F0B0000}"/>
    <cellStyle name="F4" xfId="2897" xr:uid="{00000000-0005-0000-0000-0000500B0000}"/>
    <cellStyle name="F5" xfId="2898" xr:uid="{00000000-0005-0000-0000-0000510B0000}"/>
    <cellStyle name="F6" xfId="2899" xr:uid="{00000000-0005-0000-0000-0000520B0000}"/>
    <cellStyle name="F7" xfId="2900" xr:uid="{00000000-0005-0000-0000-0000530B0000}"/>
    <cellStyle name="F8" xfId="2901" xr:uid="{00000000-0005-0000-0000-0000540B0000}"/>
    <cellStyle name="Fixed" xfId="2902" xr:uid="{00000000-0005-0000-0000-0000550B0000}"/>
    <cellStyle name="Grey" xfId="2903" xr:uid="{00000000-0005-0000-0000-0000560B0000}"/>
    <cellStyle name="H1" xfId="2904" xr:uid="{00000000-0005-0000-0000-0000570B0000}"/>
    <cellStyle name="H2" xfId="2905" xr:uid="{00000000-0005-0000-0000-0000580B0000}"/>
    <cellStyle name="HEADER" xfId="2906" xr:uid="{00000000-0005-0000-0000-0000590B0000}"/>
    <cellStyle name="Header1" xfId="2907" xr:uid="{00000000-0005-0000-0000-00005A0B0000}"/>
    <cellStyle name="Header2" xfId="2908" xr:uid="{00000000-0005-0000-0000-00005B0B0000}"/>
    <cellStyle name="Heading 1" xfId="2909" xr:uid="{00000000-0005-0000-0000-00005C0B0000}"/>
    <cellStyle name="Heading 2" xfId="2910" xr:uid="{00000000-0005-0000-0000-00005D0B0000}"/>
    <cellStyle name="Heading1" xfId="2911" xr:uid="{00000000-0005-0000-0000-00005E0B0000}"/>
    <cellStyle name="Heading2" xfId="2912" xr:uid="{00000000-0005-0000-0000-00005F0B0000}"/>
    <cellStyle name="Helv8_PFD4.XLS" xfId="2913" xr:uid="{00000000-0005-0000-0000-0000600B0000}"/>
    <cellStyle name="Hyperlink_NEGS" xfId="2914" xr:uid="{00000000-0005-0000-0000-0000610B0000}"/>
    <cellStyle name="Input [yellow]" xfId="2915" xr:uid="{00000000-0005-0000-0000-0000620B0000}"/>
    <cellStyle name="kg" xfId="2916" xr:uid="{00000000-0005-0000-0000-0000630B0000}"/>
    <cellStyle name="L`" xfId="2917" xr:uid="{00000000-0005-0000-0000-0000640B0000}"/>
    <cellStyle name="lee" xfId="2918" xr:uid="{00000000-0005-0000-0000-0000650B0000}"/>
    <cellStyle name="loo" xfId="2919" xr:uid="{00000000-0005-0000-0000-0000660B0000}"/>
    <cellStyle name="M" xfId="2920" xr:uid="{00000000-0005-0000-0000-0000670B0000}"/>
    <cellStyle name="M_구좌읍 비자림지대 설계내역서....." xfId="2921" xr:uid="{00000000-0005-0000-0000-0000680B0000}"/>
    <cellStyle name="M2" xfId="2922" xr:uid="{00000000-0005-0000-0000-0000690B0000}"/>
    <cellStyle name="M3" xfId="2923" xr:uid="{00000000-0005-0000-0000-00006A0B0000}"/>
    <cellStyle name="Midtitle" xfId="2924" xr:uid="{00000000-0005-0000-0000-00006B0B0000}"/>
    <cellStyle name="Milliers [0]_Arabian Spec" xfId="2925" xr:uid="{00000000-0005-0000-0000-00006C0B0000}"/>
    <cellStyle name="Milliers_Arabian Spec" xfId="2926" xr:uid="{00000000-0005-0000-0000-00006D0B0000}"/>
    <cellStyle name="mma_CASH &amp; DSO" xfId="2927" xr:uid="{00000000-0005-0000-0000-00006E0B0000}"/>
    <cellStyle name="Model" xfId="2928" xr:uid="{00000000-0005-0000-0000-00006F0B0000}"/>
    <cellStyle name="Mon?aire [0]_Arabian Spec" xfId="2929" xr:uid="{00000000-0005-0000-0000-0000700B0000}"/>
    <cellStyle name="Mon?aire_Arabian Spec" xfId="2930" xr:uid="{00000000-0005-0000-0000-0000710B0000}"/>
    <cellStyle name="NEW정렬" xfId="2931" xr:uid="{00000000-0005-0000-0000-0000720B0000}"/>
    <cellStyle name="no dec" xfId="2932" xr:uid="{00000000-0005-0000-0000-0000730B0000}"/>
    <cellStyle name="Normal" xfId="2933" xr:uid="{00000000-0005-0000-0000-0000740B0000}"/>
    <cellStyle name="Normal - Style1" xfId="2934" xr:uid="{00000000-0005-0000-0000-0000750B0000}"/>
    <cellStyle name="Normal - Style2" xfId="2935" xr:uid="{00000000-0005-0000-0000-0000760B0000}"/>
    <cellStyle name="Normal - Style3" xfId="2936" xr:uid="{00000000-0005-0000-0000-0000770B0000}"/>
    <cellStyle name="Normal - Style4" xfId="2937" xr:uid="{00000000-0005-0000-0000-0000780B0000}"/>
    <cellStyle name="Normal - Style5" xfId="2938" xr:uid="{00000000-0005-0000-0000-0000790B0000}"/>
    <cellStyle name="Normal - Style6" xfId="2939" xr:uid="{00000000-0005-0000-0000-00007A0B0000}"/>
    <cellStyle name="Normal - Style7" xfId="2940" xr:uid="{00000000-0005-0000-0000-00007B0B0000}"/>
    <cellStyle name="Normal - Style8" xfId="2941" xr:uid="{00000000-0005-0000-0000-00007C0B0000}"/>
    <cellStyle name="Normal - 유형1" xfId="2942" xr:uid="{00000000-0005-0000-0000-00007D0B0000}"/>
    <cellStyle name="Normal_ SG&amp;A Bridge " xfId="2943" xr:uid="{00000000-0005-0000-0000-00007E0B0000}"/>
    <cellStyle name="Œ…?æ맖?e [0.00]_laroux" xfId="2944" xr:uid="{00000000-0005-0000-0000-00007F0B0000}"/>
    <cellStyle name="Œ…?æ맖?e_laroux" xfId="2945" xr:uid="{00000000-0005-0000-0000-0000800B0000}"/>
    <cellStyle name="oh" xfId="2946" xr:uid="{00000000-0005-0000-0000-0000810B0000}"/>
    <cellStyle name="Percent" xfId="2947" xr:uid="{00000000-0005-0000-0000-0000820B0000}"/>
    <cellStyle name="Percent [2]" xfId="2948" xr:uid="{00000000-0005-0000-0000-0000830B0000}"/>
    <cellStyle name="Percent_09_01현곡산업단지표지판설계내역서(2차수정-장요구 100%설계가)" xfId="2949" xr:uid="{00000000-0005-0000-0000-0000840B0000}"/>
    <cellStyle name="RevList" xfId="2950" xr:uid="{00000000-0005-0000-0000-0000850B0000}"/>
    <cellStyle name="sh" xfId="2951" xr:uid="{00000000-0005-0000-0000-0000860B0000}"/>
    <cellStyle name="ssh" xfId="2952" xr:uid="{00000000-0005-0000-0000-0000870B0000}"/>
    <cellStyle name="Standard_4710.0000" xfId="2953" xr:uid="{00000000-0005-0000-0000-0000880B0000}"/>
    <cellStyle name="subhead" xfId="2954" xr:uid="{00000000-0005-0000-0000-0000890B0000}"/>
    <cellStyle name="Subtotal" xfId="2955" xr:uid="{00000000-0005-0000-0000-00008A0B0000}"/>
    <cellStyle name="testtitle" xfId="2956" xr:uid="{00000000-0005-0000-0000-00008B0B0000}"/>
    <cellStyle name="Title" xfId="2957" xr:uid="{00000000-0005-0000-0000-00008C0B0000}"/>
    <cellStyle name="title [1]" xfId="2958" xr:uid="{00000000-0005-0000-0000-00008D0B0000}"/>
    <cellStyle name="title [2]" xfId="2959" xr:uid="{00000000-0005-0000-0000-00008E0B0000}"/>
    <cellStyle name="Title_2008년상반기단가(02월)" xfId="2960" xr:uid="{00000000-0005-0000-0000-00008F0B0000}"/>
    <cellStyle name="Total" xfId="2961" xr:uid="{00000000-0005-0000-0000-0000900B0000}"/>
    <cellStyle name="UM" xfId="2962" xr:uid="{00000000-0005-0000-0000-0000910B0000}"/>
    <cellStyle name="W?rung [0]_Compiling Utility Macros" xfId="2963" xr:uid="{00000000-0005-0000-0000-0000920B0000}"/>
    <cellStyle name="W?rung_Compiling Utility Macros" xfId="2964" xr:uid="{00000000-0005-0000-0000-0000930B0000}"/>
    <cellStyle name="|?ドE" xfId="2965" xr:uid="{00000000-0005-0000-0000-0000940B0000}"/>
    <cellStyle name="견적부" xfId="2966" xr:uid="{00000000-0005-0000-0000-0000950B0000}"/>
    <cellStyle name="고정소숫점" xfId="2967" xr:uid="{00000000-0005-0000-0000-0000960B0000}"/>
    <cellStyle name="고정출력1" xfId="2968" xr:uid="{00000000-0005-0000-0000-0000970B0000}"/>
    <cellStyle name="고정출력2" xfId="2969" xr:uid="{00000000-0005-0000-0000-0000980B0000}"/>
    <cellStyle name="공사원가계산서(조경)" xfId="2970" xr:uid="{00000000-0005-0000-0000-0000990B0000}"/>
    <cellStyle name="咬訌裝?INCOM1" xfId="2971" xr:uid="{00000000-0005-0000-0000-00009A0B0000}"/>
    <cellStyle name="咬訌裝?INCOM10" xfId="2972" xr:uid="{00000000-0005-0000-0000-00009B0B0000}"/>
    <cellStyle name="咬訌裝?INCOM2" xfId="2973" xr:uid="{00000000-0005-0000-0000-00009C0B0000}"/>
    <cellStyle name="咬訌裝?INCOM3" xfId="2974" xr:uid="{00000000-0005-0000-0000-00009D0B0000}"/>
    <cellStyle name="咬訌裝?INCOM4" xfId="2975" xr:uid="{00000000-0005-0000-0000-00009E0B0000}"/>
    <cellStyle name="咬訌裝?INCOM5" xfId="2976" xr:uid="{00000000-0005-0000-0000-00009F0B0000}"/>
    <cellStyle name="咬訌裝?INCOM6" xfId="2977" xr:uid="{00000000-0005-0000-0000-0000A00B0000}"/>
    <cellStyle name="咬訌裝?INCOM7" xfId="2978" xr:uid="{00000000-0005-0000-0000-0000A10B0000}"/>
    <cellStyle name="咬訌裝?INCOM8" xfId="2979" xr:uid="{00000000-0005-0000-0000-0000A20B0000}"/>
    <cellStyle name="咬訌裝?INCOM9" xfId="2980" xr:uid="{00000000-0005-0000-0000-0000A30B0000}"/>
    <cellStyle name="咬訌裝?PRIB11" xfId="2981" xr:uid="{00000000-0005-0000-0000-0000A40B0000}"/>
    <cellStyle name="국종합건설" xfId="2982" xr:uid="{00000000-0005-0000-0000-0000A50B0000}"/>
    <cellStyle name="글꼴" xfId="2983" xr:uid="{00000000-0005-0000-0000-0000A60B0000}"/>
    <cellStyle name="기계" xfId="2984" xr:uid="{00000000-0005-0000-0000-0000A70B0000}"/>
    <cellStyle name="끼_x0001_?" xfId="2985" xr:uid="{00000000-0005-0000-0000-0000A80B0000}"/>
    <cellStyle name="날짜" xfId="2986" xr:uid="{00000000-0005-0000-0000-0000A90B0000}"/>
    <cellStyle name="남기옥" xfId="2987" xr:uid="{00000000-0005-0000-0000-0000AA0B0000}"/>
    <cellStyle name="내역서" xfId="2988" xr:uid="{00000000-0005-0000-0000-0000AB0B0000}"/>
    <cellStyle name="단위" xfId="2989" xr:uid="{00000000-0005-0000-0000-0000AC0B0000}"/>
    <cellStyle name="달러" xfId="2990" xr:uid="{00000000-0005-0000-0000-0000AD0B0000}"/>
    <cellStyle name="뒤에 오는 하이퍼링크" xfId="2991" xr:uid="{00000000-0005-0000-0000-0000AE0B0000}"/>
    <cellStyle name="똿떓죶Ø괻 [0.00]_PRODUCT DETAIL Q1" xfId="2992" xr:uid="{00000000-0005-0000-0000-0000AF0B0000}"/>
    <cellStyle name="똿떓죶Ø괻_PRODUCT DETAIL Q1" xfId="2993" xr:uid="{00000000-0005-0000-0000-0000B00B0000}"/>
    <cellStyle name="똿뗦먛귟 [0.00]_laroux" xfId="2994" xr:uid="{00000000-0005-0000-0000-0000B10B0000}"/>
    <cellStyle name="똿뗦먛귟_laroux" xfId="2995" xr:uid="{00000000-0005-0000-0000-0000B20B0000}"/>
    <cellStyle name="마이너스키" xfId="2996" xr:uid="{00000000-0005-0000-0000-0000B30B0000}"/>
    <cellStyle name="묮뎋 [0.00]_PRODUCT DETAIL Q1" xfId="2997" xr:uid="{00000000-0005-0000-0000-0000B40B0000}"/>
    <cellStyle name="묮뎋_PRODUCT DETAIL Q1" xfId="2998" xr:uid="{00000000-0005-0000-0000-0000B50B0000}"/>
    <cellStyle name="믅됞 [0.00]_laroux" xfId="2999" xr:uid="{00000000-0005-0000-0000-0000B60B0000}"/>
    <cellStyle name="믅됞_laroux" xfId="3000" xr:uid="{00000000-0005-0000-0000-0000B70B0000}"/>
    <cellStyle name="未定義" xfId="3001" xr:uid="{00000000-0005-0000-0000-0000B80B0000}"/>
    <cellStyle name="배분" xfId="3002" xr:uid="{00000000-0005-0000-0000-0000B90B0000}"/>
    <cellStyle name="백_01-토공_02-배수공" xfId="3003" xr:uid="{00000000-0005-0000-0000-0000BA0B0000}"/>
    <cellStyle name="백_01-토공_02-배수공_토공" xfId="3004" xr:uid="{00000000-0005-0000-0000-0000BB0B0000}"/>
    <cellStyle name="백_02-배수공" xfId="3005" xr:uid="{00000000-0005-0000-0000-0000BC0B0000}"/>
    <cellStyle name="백_02-배수공_02-반중력식옹벽" xfId="3006" xr:uid="{00000000-0005-0000-0000-0000BD0B0000}"/>
    <cellStyle name="백_02-배수공_02-반중력식옹벽_토공" xfId="3007" xr:uid="{00000000-0005-0000-0000-0000BE0B0000}"/>
    <cellStyle name="백_02-배수공_02-배수공" xfId="3008" xr:uid="{00000000-0005-0000-0000-0000BF0B0000}"/>
    <cellStyle name="백_02-배수공_02-배수공_토공" xfId="3009" xr:uid="{00000000-0005-0000-0000-0000C00B0000}"/>
    <cellStyle name="백_02-배수공_반중력" xfId="3010" xr:uid="{00000000-0005-0000-0000-0000C10B0000}"/>
    <cellStyle name="백_02-배수공_반중력_토공" xfId="3011" xr:uid="{00000000-0005-0000-0000-0000C20B0000}"/>
    <cellStyle name="백_02-배수공_토공" xfId="3012" xr:uid="{00000000-0005-0000-0000-0000C30B0000}"/>
    <cellStyle name="백_04-포장공_02-배수공" xfId="3013" xr:uid="{00000000-0005-0000-0000-0000C40B0000}"/>
    <cellStyle name="백_04-포장공_02-배수공_토공" xfId="3014" xr:uid="{00000000-0005-0000-0000-0000C50B0000}"/>
    <cellStyle name="백_06-부대공_02-배수공" xfId="3015" xr:uid="{00000000-0005-0000-0000-0000C60B0000}"/>
    <cellStyle name="백_06-부대공_02-배수공_토공" xfId="3016" xr:uid="{00000000-0005-0000-0000-0000C70B0000}"/>
    <cellStyle name="백_수량산출서(수정)_01-토공_02-배수공" xfId="3017" xr:uid="{00000000-0005-0000-0000-0000C80B0000}"/>
    <cellStyle name="백_수량산출서(수정)_01-토공_02-배수공_토공" xfId="3018" xr:uid="{00000000-0005-0000-0000-0000C90B0000}"/>
    <cellStyle name="백_수량산출서(수정)_02-배수공" xfId="3019" xr:uid="{00000000-0005-0000-0000-0000CA0B0000}"/>
    <cellStyle name="백_수량산출서(수정)_02-배수공_02-반중력식옹벽" xfId="3020" xr:uid="{00000000-0005-0000-0000-0000CB0B0000}"/>
    <cellStyle name="백_수량산출서(수정)_02-배수공_02-반중력식옹벽_토공" xfId="3021" xr:uid="{00000000-0005-0000-0000-0000CC0B0000}"/>
    <cellStyle name="백_수량산출서(수정)_02-배수공_02-배수공" xfId="3022" xr:uid="{00000000-0005-0000-0000-0000CD0B0000}"/>
    <cellStyle name="백_수량산출서(수정)_02-배수공_02-배수공_토공" xfId="3023" xr:uid="{00000000-0005-0000-0000-0000CE0B0000}"/>
    <cellStyle name="백_수량산출서(수정)_02-배수공_반중력" xfId="3024" xr:uid="{00000000-0005-0000-0000-0000CF0B0000}"/>
    <cellStyle name="백_수량산출서(수정)_02-배수공_반중력_토공" xfId="3025" xr:uid="{00000000-0005-0000-0000-0000D00B0000}"/>
    <cellStyle name="백_수량산출서(수정)_02-배수공_토공" xfId="3026" xr:uid="{00000000-0005-0000-0000-0000D10B0000}"/>
    <cellStyle name="백_수량산출서(수정)_04-포장공_02-배수공" xfId="3027" xr:uid="{00000000-0005-0000-0000-0000D20B0000}"/>
    <cellStyle name="백_수량산출서(수정)_04-포장공_02-배수공_토공" xfId="3028" xr:uid="{00000000-0005-0000-0000-0000D30B0000}"/>
    <cellStyle name="백_수량산출서(수정)_06-부대공_02-배수공" xfId="3029" xr:uid="{00000000-0005-0000-0000-0000D40B0000}"/>
    <cellStyle name="백_수량산출서(수정)_06-부대공_02-배수공_토공" xfId="3030" xr:uid="{00000000-0005-0000-0000-0000D50B0000}"/>
    <cellStyle name="백분율 [△1]" xfId="3031" xr:uid="{00000000-0005-0000-0000-0000D60B0000}"/>
    <cellStyle name="백분율 [△2]" xfId="3032" xr:uid="{00000000-0005-0000-0000-0000D70B0000}"/>
    <cellStyle name="백분율 [0]" xfId="3033" xr:uid="{00000000-0005-0000-0000-0000D80B0000}"/>
    <cellStyle name="백분율 [2]" xfId="3034" xr:uid="{00000000-0005-0000-0000-0000D90B0000}"/>
    <cellStyle name="백분율 2" xfId="3035" xr:uid="{00000000-0005-0000-0000-0000DA0B0000}"/>
    <cellStyle name="백분율［△1］" xfId="3036" xr:uid="{00000000-0005-0000-0000-0000DB0B0000}"/>
    <cellStyle name="백분율［△2］" xfId="3037" xr:uid="{00000000-0005-0000-0000-0000DC0B0000}"/>
    <cellStyle name="분수" xfId="3038" xr:uid="{00000000-0005-0000-0000-0000DD0B0000}"/>
    <cellStyle name="뷭?" xfId="3039" xr:uid="{00000000-0005-0000-0000-0000DE0B0000}"/>
    <cellStyle name="빨강" xfId="3040" xr:uid="{00000000-0005-0000-0000-0000DF0B0000}"/>
    <cellStyle name="선택영역의 가운데로" xfId="3041" xr:uid="{00000000-0005-0000-0000-0000E00B0000}"/>
    <cellStyle name="설계서" xfId="3042" xr:uid="{00000000-0005-0000-0000-0000E10B0000}"/>
    <cellStyle name="소수" xfId="3043" xr:uid="{00000000-0005-0000-0000-0000E20B0000}"/>
    <cellStyle name="소수3" xfId="3044" xr:uid="{00000000-0005-0000-0000-0000E30B0000}"/>
    <cellStyle name="소수4" xfId="3045" xr:uid="{00000000-0005-0000-0000-0000E40B0000}"/>
    <cellStyle name="소수점" xfId="3046" xr:uid="{00000000-0005-0000-0000-0000E50B0000}"/>
    <cellStyle name="수량" xfId="3047" xr:uid="{00000000-0005-0000-0000-0000E60B0000}"/>
    <cellStyle name="숫자" xfId="3048" xr:uid="{00000000-0005-0000-0000-0000E70B0000}"/>
    <cellStyle name="숫자(R)" xfId="3049" xr:uid="{00000000-0005-0000-0000-0000E80B0000}"/>
    <cellStyle name="숫자_강교제작및가설계획" xfId="3050" xr:uid="{00000000-0005-0000-0000-0000E90B0000}"/>
    <cellStyle name="쉼표 [0]" xfId="3051" builtinId="6"/>
    <cellStyle name="쉼표 [0] 2" xfId="3052" xr:uid="{00000000-0005-0000-0000-0000EB0B0000}"/>
    <cellStyle name="쉼표 [0] 2 2" xfId="3053" xr:uid="{00000000-0005-0000-0000-0000EC0B0000}"/>
    <cellStyle name="쉼표 [0] 2 2 2" xfId="3211" xr:uid="{00000000-0005-0000-0000-0000ED0B0000}"/>
    <cellStyle name="쉼표 [0] 2 3" xfId="3210" xr:uid="{00000000-0005-0000-0000-0000EE0B0000}"/>
    <cellStyle name="쉼표 [0] 3" xfId="3054" xr:uid="{00000000-0005-0000-0000-0000EF0B0000}"/>
    <cellStyle name="스타일 1" xfId="3055" xr:uid="{00000000-0005-0000-0000-0000F00B0000}"/>
    <cellStyle name="스타일 2" xfId="3056" xr:uid="{00000000-0005-0000-0000-0000F10B0000}"/>
    <cellStyle name="스타일 3" xfId="3057" xr:uid="{00000000-0005-0000-0000-0000F20B0000}"/>
    <cellStyle name="스타일 4" xfId="3058" xr:uid="{00000000-0005-0000-0000-0000F30B0000}"/>
    <cellStyle name="스타일 5" xfId="3059" xr:uid="{00000000-0005-0000-0000-0000F40B0000}"/>
    <cellStyle name="안건회계법인" xfId="3060" xr:uid="{00000000-0005-0000-0000-0000F50B0000}"/>
    <cellStyle name="영호" xfId="3061" xr:uid="{00000000-0005-0000-0000-0000F60B0000}"/>
    <cellStyle name="왼쪽2" xfId="3062" xr:uid="{00000000-0005-0000-0000-0000F70B0000}"/>
    <cellStyle name="원" xfId="3063" xr:uid="{00000000-0005-0000-0000-0000F80B0000}"/>
    <cellStyle name="원_BID" xfId="3064" xr:uid="{00000000-0005-0000-0000-0000F90B0000}"/>
    <cellStyle name="원_견적" xfId="3065" xr:uid="{00000000-0005-0000-0000-0000FA0B0000}"/>
    <cellStyle name="원_내역서-구조물" xfId="3066" xr:uid="{00000000-0005-0000-0000-0000FB0B0000}"/>
    <cellStyle name="원_인흥공사비(수지예산서)" xfId="3067" xr:uid="{00000000-0005-0000-0000-0000FC0B0000}"/>
    <cellStyle name="원_점리내역" xfId="3068" xr:uid="{00000000-0005-0000-0000-0000FD0B0000}"/>
    <cellStyle name="원_창봉지급자재단가" xfId="3069" xr:uid="{00000000-0005-0000-0000-0000FE0B0000}"/>
    <cellStyle name="원_토목투찰(대림)" xfId="3070" xr:uid="{00000000-0005-0000-0000-0000FF0B0000}"/>
    <cellStyle name="원_토목투찰(대림)_BID1" xfId="3071" xr:uid="{00000000-0005-0000-0000-0000000C0000}"/>
    <cellStyle name="원_풍덕천_견적" xfId="3072" xr:uid="{00000000-0005-0000-0000-0000010C0000}"/>
    <cellStyle name="원_현곡산업단지-표지판" xfId="3073" xr:uid="{00000000-0005-0000-0000-0000020C0000}"/>
    <cellStyle name="유1" xfId="3074" xr:uid="{00000000-0005-0000-0000-0000030C0000}"/>
    <cellStyle name="유영" xfId="3075" xr:uid="{00000000-0005-0000-0000-0000040C0000}"/>
    <cellStyle name="일반" xfId="3076" xr:uid="{00000000-0005-0000-0000-0000050C0000}"/>
    <cellStyle name="자리수" xfId="3077" xr:uid="{00000000-0005-0000-0000-0000060C0000}"/>
    <cellStyle name="자리수 - 유형1" xfId="3078" xr:uid="{00000000-0005-0000-0000-0000070C0000}"/>
    <cellStyle name="자리수_02.설계서(외과수술)" xfId="3079" xr:uid="{00000000-0005-0000-0000-0000080C0000}"/>
    <cellStyle name="자리수0" xfId="3080" xr:uid="{00000000-0005-0000-0000-0000090C0000}"/>
    <cellStyle name="정렬" xfId="3081" xr:uid="{00000000-0005-0000-0000-00000A0C0000}"/>
    <cellStyle name="정렬범위" xfId="3082" xr:uid="{00000000-0005-0000-0000-00000B0C0000}"/>
    <cellStyle name="제목1" xfId="3083" xr:uid="{00000000-0005-0000-0000-00000C0C0000}"/>
    <cellStyle name="제목표준(송)" xfId="3084" xr:uid="{00000000-0005-0000-0000-00000D0C0000}"/>
    <cellStyle name="지정되지 않음" xfId="3085" xr:uid="{00000000-0005-0000-0000-00000E0C0000}"/>
    <cellStyle name="지하철정렬" xfId="3086" xr:uid="{00000000-0005-0000-0000-00000F0C0000}"/>
    <cellStyle name="콤_01-토공_02-배수공" xfId="3087" xr:uid="{00000000-0005-0000-0000-0000100C0000}"/>
    <cellStyle name="콤_01-토공_02-배수공_토공" xfId="3088" xr:uid="{00000000-0005-0000-0000-0000110C0000}"/>
    <cellStyle name="콤_02-배수공" xfId="3089" xr:uid="{00000000-0005-0000-0000-0000120C0000}"/>
    <cellStyle name="콤_02-배수공_02-반중력식옹벽" xfId="3090" xr:uid="{00000000-0005-0000-0000-0000130C0000}"/>
    <cellStyle name="콤_02-배수공_02-반중력식옹벽_토공" xfId="3091" xr:uid="{00000000-0005-0000-0000-0000140C0000}"/>
    <cellStyle name="콤_02-배수공_02-배수공" xfId="3092" xr:uid="{00000000-0005-0000-0000-0000150C0000}"/>
    <cellStyle name="콤_02-배수공_02-배수공_토공" xfId="3093" xr:uid="{00000000-0005-0000-0000-0000160C0000}"/>
    <cellStyle name="콤_02-배수공_반중력" xfId="3094" xr:uid="{00000000-0005-0000-0000-0000170C0000}"/>
    <cellStyle name="콤_02-배수공_반중력_토공" xfId="3095" xr:uid="{00000000-0005-0000-0000-0000180C0000}"/>
    <cellStyle name="콤_02-배수공_토공" xfId="3096" xr:uid="{00000000-0005-0000-0000-0000190C0000}"/>
    <cellStyle name="콤_04-포장공_02-배수공" xfId="3097" xr:uid="{00000000-0005-0000-0000-00001A0C0000}"/>
    <cellStyle name="콤_04-포장공_02-배수공_토공" xfId="3098" xr:uid="{00000000-0005-0000-0000-00001B0C0000}"/>
    <cellStyle name="콤_06-부대공_02-배수공" xfId="3099" xr:uid="{00000000-0005-0000-0000-00001C0C0000}"/>
    <cellStyle name="콤_06-부대공_02-배수공_토공" xfId="3100" xr:uid="{00000000-0005-0000-0000-00001D0C0000}"/>
    <cellStyle name="콤_수량산출서(수정)_01-토공_02-배수공" xfId="3101" xr:uid="{00000000-0005-0000-0000-00001E0C0000}"/>
    <cellStyle name="콤_수량산출서(수정)_01-토공_02-배수공_토공" xfId="3102" xr:uid="{00000000-0005-0000-0000-00001F0C0000}"/>
    <cellStyle name="콤_수량산출서(수정)_02-배수공" xfId="3103" xr:uid="{00000000-0005-0000-0000-0000200C0000}"/>
    <cellStyle name="콤_수량산출서(수정)_02-배수공_02-반중력식옹벽" xfId="3104" xr:uid="{00000000-0005-0000-0000-0000210C0000}"/>
    <cellStyle name="콤_수량산출서(수정)_02-배수공_02-반중력식옹벽_토공" xfId="3105" xr:uid="{00000000-0005-0000-0000-0000220C0000}"/>
    <cellStyle name="콤_수량산출서(수정)_02-배수공_02-배수공" xfId="3106" xr:uid="{00000000-0005-0000-0000-0000230C0000}"/>
    <cellStyle name="콤_수량산출서(수정)_02-배수공_02-배수공_토공" xfId="3107" xr:uid="{00000000-0005-0000-0000-0000240C0000}"/>
    <cellStyle name="콤_수량산출서(수정)_02-배수공_반중력" xfId="3108" xr:uid="{00000000-0005-0000-0000-0000250C0000}"/>
    <cellStyle name="콤_수량산출서(수정)_02-배수공_반중력_토공" xfId="3109" xr:uid="{00000000-0005-0000-0000-0000260C0000}"/>
    <cellStyle name="콤_수량산출서(수정)_02-배수공_토공" xfId="3110" xr:uid="{00000000-0005-0000-0000-0000270C0000}"/>
    <cellStyle name="콤_수량산출서(수정)_04-포장공_02-배수공" xfId="3111" xr:uid="{00000000-0005-0000-0000-0000280C0000}"/>
    <cellStyle name="콤_수량산출서(수정)_04-포장공_02-배수공_토공" xfId="3112" xr:uid="{00000000-0005-0000-0000-0000290C0000}"/>
    <cellStyle name="콤_수량산출서(수정)_06-부대공_02-배수공" xfId="3113" xr:uid="{00000000-0005-0000-0000-00002A0C0000}"/>
    <cellStyle name="콤_수량산출서(수정)_06-부대공_02-배수공_토공" xfId="3114" xr:uid="{00000000-0005-0000-0000-00002B0C0000}"/>
    <cellStyle name="콤마 [#]" xfId="3115" xr:uid="{00000000-0005-0000-0000-00002C0C0000}"/>
    <cellStyle name="콤마 []" xfId="3116" xr:uid="{00000000-0005-0000-0000-00002D0C0000}"/>
    <cellStyle name="콤마 [0]" xfId="3117" xr:uid="{00000000-0005-0000-0000-00002E0C0000}"/>
    <cellStyle name="콤마 [0]_내역서" xfId="3118" xr:uid="{00000000-0005-0000-0000-00002F0C0000}"/>
    <cellStyle name="콤마 [0]기기자재비" xfId="3119" xr:uid="{00000000-0005-0000-0000-0000300C0000}"/>
    <cellStyle name="콤마 [2]" xfId="3120" xr:uid="{00000000-0005-0000-0000-0000310C0000}"/>
    <cellStyle name="콤마 [금액]" xfId="3121" xr:uid="{00000000-0005-0000-0000-0000320C0000}"/>
    <cellStyle name="콤마 [소수]" xfId="3122" xr:uid="{00000000-0005-0000-0000-0000330C0000}"/>
    <cellStyle name="콤마 [수량]" xfId="3123" xr:uid="{00000000-0005-0000-0000-0000340C0000}"/>
    <cellStyle name="콤마(1)" xfId="3124" xr:uid="{00000000-0005-0000-0000-0000350C0000}"/>
    <cellStyle name="콤마[ ]" xfId="3125" xr:uid="{00000000-0005-0000-0000-0000360C0000}"/>
    <cellStyle name="콤마[*]" xfId="3126" xr:uid="{00000000-0005-0000-0000-0000370C0000}"/>
    <cellStyle name="콤마[.]" xfId="3127" xr:uid="{00000000-0005-0000-0000-0000380C0000}"/>
    <cellStyle name="콤마[0]" xfId="3128" xr:uid="{00000000-0005-0000-0000-0000390C0000}"/>
    <cellStyle name="콤마_  종  합  " xfId="3129" xr:uid="{00000000-0005-0000-0000-00003A0C0000}"/>
    <cellStyle name="통_01-토공_02-배수공" xfId="3130" xr:uid="{00000000-0005-0000-0000-00003B0C0000}"/>
    <cellStyle name="통_01-토공_02-배수공_토공" xfId="3131" xr:uid="{00000000-0005-0000-0000-00003C0C0000}"/>
    <cellStyle name="통_02-배수공" xfId="3132" xr:uid="{00000000-0005-0000-0000-00003D0C0000}"/>
    <cellStyle name="통_02-배수공_02-반중력식옹벽" xfId="3133" xr:uid="{00000000-0005-0000-0000-00003E0C0000}"/>
    <cellStyle name="통_02-배수공_02-반중력식옹벽_토공" xfId="3134" xr:uid="{00000000-0005-0000-0000-00003F0C0000}"/>
    <cellStyle name="통_02-배수공_02-배수공" xfId="3135" xr:uid="{00000000-0005-0000-0000-0000400C0000}"/>
    <cellStyle name="통_02-배수공_02-배수공_토공" xfId="3136" xr:uid="{00000000-0005-0000-0000-0000410C0000}"/>
    <cellStyle name="통_02-배수공_반중력" xfId="3137" xr:uid="{00000000-0005-0000-0000-0000420C0000}"/>
    <cellStyle name="통_02-배수공_반중력_토공" xfId="3138" xr:uid="{00000000-0005-0000-0000-0000430C0000}"/>
    <cellStyle name="통_02-배수공_토공" xfId="3139" xr:uid="{00000000-0005-0000-0000-0000440C0000}"/>
    <cellStyle name="통_04-포장공_02-배수공" xfId="3140" xr:uid="{00000000-0005-0000-0000-0000450C0000}"/>
    <cellStyle name="통_04-포장공_02-배수공_토공" xfId="3141" xr:uid="{00000000-0005-0000-0000-0000460C0000}"/>
    <cellStyle name="통_06-부대공_02-배수공" xfId="3142" xr:uid="{00000000-0005-0000-0000-0000470C0000}"/>
    <cellStyle name="통_06-부대공_02-배수공_토공" xfId="3143" xr:uid="{00000000-0005-0000-0000-0000480C0000}"/>
    <cellStyle name="통_수량산출서(수정)_01-토공_02-배수공" xfId="3144" xr:uid="{00000000-0005-0000-0000-0000490C0000}"/>
    <cellStyle name="통_수량산출서(수정)_01-토공_02-배수공_토공" xfId="3145" xr:uid="{00000000-0005-0000-0000-00004A0C0000}"/>
    <cellStyle name="통_수량산출서(수정)_02-배수공" xfId="3146" xr:uid="{00000000-0005-0000-0000-00004B0C0000}"/>
    <cellStyle name="통_수량산출서(수정)_02-배수공_02-반중력식옹벽" xfId="3147" xr:uid="{00000000-0005-0000-0000-00004C0C0000}"/>
    <cellStyle name="통_수량산출서(수정)_02-배수공_02-반중력식옹벽_토공" xfId="3148" xr:uid="{00000000-0005-0000-0000-00004D0C0000}"/>
    <cellStyle name="통_수량산출서(수정)_02-배수공_02-배수공" xfId="3149" xr:uid="{00000000-0005-0000-0000-00004E0C0000}"/>
    <cellStyle name="통_수량산출서(수정)_02-배수공_02-배수공_토공" xfId="3150" xr:uid="{00000000-0005-0000-0000-00004F0C0000}"/>
    <cellStyle name="통_수량산출서(수정)_02-배수공_반중력" xfId="3151" xr:uid="{00000000-0005-0000-0000-0000500C0000}"/>
    <cellStyle name="통_수량산출서(수정)_02-배수공_반중력_토공" xfId="3152" xr:uid="{00000000-0005-0000-0000-0000510C0000}"/>
    <cellStyle name="통_수량산출서(수정)_02-배수공_토공" xfId="3153" xr:uid="{00000000-0005-0000-0000-0000520C0000}"/>
    <cellStyle name="통_수량산출서(수정)_04-포장공_02-배수공" xfId="3154" xr:uid="{00000000-0005-0000-0000-0000530C0000}"/>
    <cellStyle name="통_수량산출서(수정)_04-포장공_02-배수공_토공" xfId="3155" xr:uid="{00000000-0005-0000-0000-0000540C0000}"/>
    <cellStyle name="통_수량산출서(수정)_06-부대공_02-배수공" xfId="3156" xr:uid="{00000000-0005-0000-0000-0000550C0000}"/>
    <cellStyle name="통_수량산출서(수정)_06-부대공_02-배수공_토공" xfId="3157" xr:uid="{00000000-0005-0000-0000-0000560C0000}"/>
    <cellStyle name="통화 [0] 2" xfId="3158" xr:uid="{00000000-0005-0000-0000-0000570C0000}"/>
    <cellStyle name="퍼센트" xfId="3159" xr:uid="{00000000-0005-0000-0000-0000580C0000}"/>
    <cellStyle name="표_01-토공_02-배수공" xfId="3160" xr:uid="{00000000-0005-0000-0000-0000590C0000}"/>
    <cellStyle name="표_01-토공_02-배수공_토공" xfId="3161" xr:uid="{00000000-0005-0000-0000-00005A0C0000}"/>
    <cellStyle name="표_02-배수공" xfId="3162" xr:uid="{00000000-0005-0000-0000-00005B0C0000}"/>
    <cellStyle name="표_02-배수공_02-반중력식옹벽" xfId="3163" xr:uid="{00000000-0005-0000-0000-00005C0C0000}"/>
    <cellStyle name="표_02-배수공_02-반중력식옹벽_토공" xfId="3164" xr:uid="{00000000-0005-0000-0000-00005D0C0000}"/>
    <cellStyle name="표_02-배수공_02-배수공" xfId="3165" xr:uid="{00000000-0005-0000-0000-00005E0C0000}"/>
    <cellStyle name="표_02-배수공_02-배수공_토공" xfId="3166" xr:uid="{00000000-0005-0000-0000-00005F0C0000}"/>
    <cellStyle name="표_02-배수공_반중력" xfId="3167" xr:uid="{00000000-0005-0000-0000-0000600C0000}"/>
    <cellStyle name="표_02-배수공_반중력_토공" xfId="3168" xr:uid="{00000000-0005-0000-0000-0000610C0000}"/>
    <cellStyle name="표_02-배수공_토공" xfId="3169" xr:uid="{00000000-0005-0000-0000-0000620C0000}"/>
    <cellStyle name="표_04-포장공_02-배수공" xfId="3170" xr:uid="{00000000-0005-0000-0000-0000630C0000}"/>
    <cellStyle name="표_04-포장공_02-배수공_토공" xfId="3171" xr:uid="{00000000-0005-0000-0000-0000640C0000}"/>
    <cellStyle name="표_06-부대공_02-배수공" xfId="3172" xr:uid="{00000000-0005-0000-0000-0000650C0000}"/>
    <cellStyle name="표_06-부대공_02-배수공_토공" xfId="3173" xr:uid="{00000000-0005-0000-0000-0000660C0000}"/>
    <cellStyle name="표_수량산출서(수정)_01-토공_02-배수공" xfId="3174" xr:uid="{00000000-0005-0000-0000-0000670C0000}"/>
    <cellStyle name="표_수량산출서(수정)_01-토공_02-배수공_토공" xfId="3175" xr:uid="{00000000-0005-0000-0000-0000680C0000}"/>
    <cellStyle name="표_수량산출서(수정)_02-배수공" xfId="3176" xr:uid="{00000000-0005-0000-0000-0000690C0000}"/>
    <cellStyle name="표_수량산출서(수정)_02-배수공_02-반중력식옹벽" xfId="3177" xr:uid="{00000000-0005-0000-0000-00006A0C0000}"/>
    <cellStyle name="표_수량산출서(수정)_02-배수공_02-반중력식옹벽_토공" xfId="3178" xr:uid="{00000000-0005-0000-0000-00006B0C0000}"/>
    <cellStyle name="표_수량산출서(수정)_02-배수공_02-배수공" xfId="3179" xr:uid="{00000000-0005-0000-0000-00006C0C0000}"/>
    <cellStyle name="표_수량산출서(수정)_02-배수공_02-배수공_토공" xfId="3180" xr:uid="{00000000-0005-0000-0000-00006D0C0000}"/>
    <cellStyle name="표_수량산출서(수정)_02-배수공_반중력" xfId="3181" xr:uid="{00000000-0005-0000-0000-00006E0C0000}"/>
    <cellStyle name="표_수량산출서(수정)_02-배수공_반중력_토공" xfId="3182" xr:uid="{00000000-0005-0000-0000-00006F0C0000}"/>
    <cellStyle name="표_수량산출서(수정)_02-배수공_토공" xfId="3183" xr:uid="{00000000-0005-0000-0000-0000700C0000}"/>
    <cellStyle name="표_수량산출서(수정)_04-포장공_02-배수공" xfId="3184" xr:uid="{00000000-0005-0000-0000-0000710C0000}"/>
    <cellStyle name="표_수량산출서(수정)_04-포장공_02-배수공_토공" xfId="3185" xr:uid="{00000000-0005-0000-0000-0000720C0000}"/>
    <cellStyle name="표_수량산출서(수정)_06-부대공_02-배수공" xfId="3186" xr:uid="{00000000-0005-0000-0000-0000730C0000}"/>
    <cellStyle name="표_수량산출서(수정)_06-부대공_02-배수공_토공" xfId="3187" xr:uid="{00000000-0005-0000-0000-0000740C0000}"/>
    <cellStyle name="표준" xfId="0" builtinId="0"/>
    <cellStyle name="표준 10" xfId="3213" xr:uid="{09CEEF57-DC7E-44E7-8A79-2844A201BD4E}"/>
    <cellStyle name="표준 11" xfId="3214" xr:uid="{55EF8BF9-4659-4236-BFC7-62A28DB2EA0B}"/>
    <cellStyle name="표준 12" xfId="3215" xr:uid="{DF9B55AB-DB4A-4720-8AAC-221701DD6AFB}"/>
    <cellStyle name="표준 13" xfId="3216" xr:uid="{76D687D5-292C-48FE-A00D-4B5FA0119D20}"/>
    <cellStyle name="표준 2" xfId="3188" xr:uid="{00000000-0005-0000-0000-0000760C0000}"/>
    <cellStyle name="표준 2 10" xfId="3189" xr:uid="{00000000-0005-0000-0000-0000770C0000}"/>
    <cellStyle name="표준 2 2" xfId="3190" xr:uid="{00000000-0005-0000-0000-0000780C0000}"/>
    <cellStyle name="표준 3" xfId="3191" xr:uid="{00000000-0005-0000-0000-0000790C0000}"/>
    <cellStyle name="표준 4" xfId="3192" xr:uid="{00000000-0005-0000-0000-00007A0C0000}"/>
    <cellStyle name="표준 5" xfId="3193" xr:uid="{00000000-0005-0000-0000-00007B0C0000}"/>
    <cellStyle name="표준 6" xfId="3194" xr:uid="{00000000-0005-0000-0000-00007C0C0000}"/>
    <cellStyle name="표준 7" xfId="3195" xr:uid="{00000000-0005-0000-0000-00007D0C0000}"/>
    <cellStyle name="표준 8" xfId="3196" xr:uid="{00000000-0005-0000-0000-00007E0C0000}"/>
    <cellStyle name="표준 9" xfId="3212" xr:uid="{00000000-0005-0000-0000-00007F0C0000}"/>
    <cellStyle name="標準_Akia(F）-8" xfId="3197" xr:uid="{00000000-0005-0000-0000-0000800C0000}"/>
    <cellStyle name="표준_내역서" xfId="3198" xr:uid="{00000000-0005-0000-0000-0000810C0000}"/>
    <cellStyle name="표준_원가계산서" xfId="3199" xr:uid="{00000000-0005-0000-0000-0000820C0000}"/>
    <cellStyle name="표준_일위대가" xfId="3200" xr:uid="{00000000-0005-0000-0000-0000830C0000}"/>
    <cellStyle name="표준_전기" xfId="3201" xr:uid="{00000000-0005-0000-0000-0000840C0000}"/>
    <cellStyle name="표준1" xfId="3202" xr:uid="{00000000-0005-0000-0000-0000850C0000}"/>
    <cellStyle name="표준1(송)" xfId="3203" xr:uid="{00000000-0005-0000-0000-0000860C0000}"/>
    <cellStyle name="표준1_2.설계서" xfId="3204" xr:uid="{00000000-0005-0000-0000-0000870C0000}"/>
    <cellStyle name="표준2" xfId="3205" xr:uid="{00000000-0005-0000-0000-0000880C0000}"/>
    <cellStyle name="표쥰" xfId="3206" xr:uid="{00000000-0005-0000-0000-0000890C0000}"/>
    <cellStyle name="합산" xfId="3207" xr:uid="{00000000-0005-0000-0000-00008A0C0000}"/>
    <cellStyle name="화폐기호" xfId="3208" xr:uid="{00000000-0005-0000-0000-00008B0C0000}"/>
    <cellStyle name="화폐기호0" xfId="3209" xr:uid="{00000000-0005-0000-0000-00008C0C0000}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350744" name="Line 1">
          <a:extLst>
            <a:ext uri="{FF2B5EF4-FFF2-40B4-BE49-F238E27FC236}">
              <a16:creationId xmlns:a16="http://schemas.microsoft.com/office/drawing/2014/main" id="{00000000-0008-0000-0100-0000185A0500}"/>
            </a:ext>
          </a:extLst>
        </xdr:cNvPr>
        <xdr:cNvSpPr>
          <a:spLocks noChangeShapeType="1"/>
        </xdr:cNvSpPr>
      </xdr:nvSpPr>
      <xdr:spPr bwMode="auto">
        <a:xfrm>
          <a:off x="0" y="667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350745" name="Line 2">
          <a:extLst>
            <a:ext uri="{FF2B5EF4-FFF2-40B4-BE49-F238E27FC236}">
              <a16:creationId xmlns:a16="http://schemas.microsoft.com/office/drawing/2014/main" id="{00000000-0008-0000-0100-0000195A0500}"/>
            </a:ext>
          </a:extLst>
        </xdr:cNvPr>
        <xdr:cNvSpPr>
          <a:spLocks noChangeShapeType="1"/>
        </xdr:cNvSpPr>
      </xdr:nvSpPr>
      <xdr:spPr bwMode="auto">
        <a:xfrm>
          <a:off x="0" y="667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350746" name="Line 3">
          <a:extLst>
            <a:ext uri="{FF2B5EF4-FFF2-40B4-BE49-F238E27FC236}">
              <a16:creationId xmlns:a16="http://schemas.microsoft.com/office/drawing/2014/main" id="{00000000-0008-0000-0100-00001A5A0500}"/>
            </a:ext>
          </a:extLst>
        </xdr:cNvPr>
        <xdr:cNvSpPr>
          <a:spLocks noChangeShapeType="1"/>
        </xdr:cNvSpPr>
      </xdr:nvSpPr>
      <xdr:spPr bwMode="auto">
        <a:xfrm>
          <a:off x="0" y="667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350747" name="Line 4">
          <a:extLst>
            <a:ext uri="{FF2B5EF4-FFF2-40B4-BE49-F238E27FC236}">
              <a16:creationId xmlns:a16="http://schemas.microsoft.com/office/drawing/2014/main" id="{00000000-0008-0000-0100-00001B5A0500}"/>
            </a:ext>
          </a:extLst>
        </xdr:cNvPr>
        <xdr:cNvSpPr>
          <a:spLocks noChangeShapeType="1"/>
        </xdr:cNvSpPr>
      </xdr:nvSpPr>
      <xdr:spPr bwMode="auto">
        <a:xfrm>
          <a:off x="0" y="667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350748" name="Line 5">
          <a:extLst>
            <a:ext uri="{FF2B5EF4-FFF2-40B4-BE49-F238E27FC236}">
              <a16:creationId xmlns:a16="http://schemas.microsoft.com/office/drawing/2014/main" id="{00000000-0008-0000-0100-00001C5A0500}"/>
            </a:ext>
          </a:extLst>
        </xdr:cNvPr>
        <xdr:cNvSpPr>
          <a:spLocks noChangeShapeType="1"/>
        </xdr:cNvSpPr>
      </xdr:nvSpPr>
      <xdr:spPr bwMode="auto">
        <a:xfrm>
          <a:off x="0" y="667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350749" name="Line 6">
          <a:extLst>
            <a:ext uri="{FF2B5EF4-FFF2-40B4-BE49-F238E27FC236}">
              <a16:creationId xmlns:a16="http://schemas.microsoft.com/office/drawing/2014/main" id="{00000000-0008-0000-0100-00001D5A0500}"/>
            </a:ext>
          </a:extLst>
        </xdr:cNvPr>
        <xdr:cNvSpPr>
          <a:spLocks noChangeShapeType="1"/>
        </xdr:cNvSpPr>
      </xdr:nvSpPr>
      <xdr:spPr bwMode="auto">
        <a:xfrm>
          <a:off x="0" y="667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0</xdr:colOff>
      <xdr:row>25</xdr:row>
      <xdr:rowOff>0</xdr:rowOff>
    </xdr:to>
    <xdr:sp macro="" textlink="">
      <xdr:nvSpPr>
        <xdr:cNvPr id="350750" name="Line 7">
          <a:extLst>
            <a:ext uri="{FF2B5EF4-FFF2-40B4-BE49-F238E27FC236}">
              <a16:creationId xmlns:a16="http://schemas.microsoft.com/office/drawing/2014/main" id="{00000000-0008-0000-0100-00001E5A0500}"/>
            </a:ext>
          </a:extLst>
        </xdr:cNvPr>
        <xdr:cNvSpPr>
          <a:spLocks noChangeShapeType="1"/>
        </xdr:cNvSpPr>
      </xdr:nvSpPr>
      <xdr:spPr bwMode="auto">
        <a:xfrm>
          <a:off x="0" y="667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104775</xdr:colOff>
      <xdr:row>15</xdr:row>
      <xdr:rowOff>257175</xdr:rowOff>
    </xdr:from>
    <xdr:to>
      <xdr:col>7</xdr:col>
      <xdr:colOff>323850</xdr:colOff>
      <xdr:row>17</xdr:row>
      <xdr:rowOff>190500</xdr:rowOff>
    </xdr:to>
    <xdr:pic>
      <xdr:nvPicPr>
        <xdr:cNvPr id="350751" name="Picture 10" descr="제주자치지구">
          <a:extLst>
            <a:ext uri="{FF2B5EF4-FFF2-40B4-BE49-F238E27FC236}">
              <a16:creationId xmlns:a16="http://schemas.microsoft.com/office/drawing/2014/main" id="{00000000-0008-0000-0100-00001F5A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4429125"/>
          <a:ext cx="838200" cy="5048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0" name="Text Box 1367">
          <a:extLst>
            <a:ext uri="{FF2B5EF4-FFF2-40B4-BE49-F238E27FC236}">
              <a16:creationId xmlns:a16="http://schemas.microsoft.com/office/drawing/2014/main" id="{00000000-0008-0000-0800-00007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1" name="Text Box 1368">
          <a:extLst>
            <a:ext uri="{FF2B5EF4-FFF2-40B4-BE49-F238E27FC236}">
              <a16:creationId xmlns:a16="http://schemas.microsoft.com/office/drawing/2014/main" id="{00000000-0008-0000-0800-00007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2" name="Text Box 1369">
          <a:extLst>
            <a:ext uri="{FF2B5EF4-FFF2-40B4-BE49-F238E27FC236}">
              <a16:creationId xmlns:a16="http://schemas.microsoft.com/office/drawing/2014/main" id="{00000000-0008-0000-0800-00007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3" name="Text Box 1370">
          <a:extLst>
            <a:ext uri="{FF2B5EF4-FFF2-40B4-BE49-F238E27FC236}">
              <a16:creationId xmlns:a16="http://schemas.microsoft.com/office/drawing/2014/main" id="{00000000-0008-0000-0800-00007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4" name="Text Box 1371">
          <a:extLst>
            <a:ext uri="{FF2B5EF4-FFF2-40B4-BE49-F238E27FC236}">
              <a16:creationId xmlns:a16="http://schemas.microsoft.com/office/drawing/2014/main" id="{00000000-0008-0000-0800-00008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5" name="Text Box 1372">
          <a:extLst>
            <a:ext uri="{FF2B5EF4-FFF2-40B4-BE49-F238E27FC236}">
              <a16:creationId xmlns:a16="http://schemas.microsoft.com/office/drawing/2014/main" id="{00000000-0008-0000-0800-00008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6" name="Text Box 1373">
          <a:extLst>
            <a:ext uri="{FF2B5EF4-FFF2-40B4-BE49-F238E27FC236}">
              <a16:creationId xmlns:a16="http://schemas.microsoft.com/office/drawing/2014/main" id="{00000000-0008-0000-0800-00008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7" name="Text Box 1374">
          <a:extLst>
            <a:ext uri="{FF2B5EF4-FFF2-40B4-BE49-F238E27FC236}">
              <a16:creationId xmlns:a16="http://schemas.microsoft.com/office/drawing/2014/main" id="{00000000-0008-0000-0800-00008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8" name="Text Box 1375">
          <a:extLst>
            <a:ext uri="{FF2B5EF4-FFF2-40B4-BE49-F238E27FC236}">
              <a16:creationId xmlns:a16="http://schemas.microsoft.com/office/drawing/2014/main" id="{00000000-0008-0000-0800-00008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69" name="Text Box 1376">
          <a:extLst>
            <a:ext uri="{FF2B5EF4-FFF2-40B4-BE49-F238E27FC236}">
              <a16:creationId xmlns:a16="http://schemas.microsoft.com/office/drawing/2014/main" id="{00000000-0008-0000-0800-00008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0" name="Text Box 1377">
          <a:extLst>
            <a:ext uri="{FF2B5EF4-FFF2-40B4-BE49-F238E27FC236}">
              <a16:creationId xmlns:a16="http://schemas.microsoft.com/office/drawing/2014/main" id="{00000000-0008-0000-0800-00008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1" name="Text Box 1378">
          <a:extLst>
            <a:ext uri="{FF2B5EF4-FFF2-40B4-BE49-F238E27FC236}">
              <a16:creationId xmlns:a16="http://schemas.microsoft.com/office/drawing/2014/main" id="{00000000-0008-0000-0800-00008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2" name="Text Box 1379">
          <a:extLst>
            <a:ext uri="{FF2B5EF4-FFF2-40B4-BE49-F238E27FC236}">
              <a16:creationId xmlns:a16="http://schemas.microsoft.com/office/drawing/2014/main" id="{00000000-0008-0000-0800-00008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3" name="Text Box 1380">
          <a:extLst>
            <a:ext uri="{FF2B5EF4-FFF2-40B4-BE49-F238E27FC236}">
              <a16:creationId xmlns:a16="http://schemas.microsoft.com/office/drawing/2014/main" id="{00000000-0008-0000-0800-00008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4" name="Text Box 1381">
          <a:extLst>
            <a:ext uri="{FF2B5EF4-FFF2-40B4-BE49-F238E27FC236}">
              <a16:creationId xmlns:a16="http://schemas.microsoft.com/office/drawing/2014/main" id="{00000000-0008-0000-0800-00008A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5" name="Text Box 1382">
          <a:extLst>
            <a:ext uri="{FF2B5EF4-FFF2-40B4-BE49-F238E27FC236}">
              <a16:creationId xmlns:a16="http://schemas.microsoft.com/office/drawing/2014/main" id="{00000000-0008-0000-0800-00008B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6" name="Text Box 1383">
          <a:extLst>
            <a:ext uri="{FF2B5EF4-FFF2-40B4-BE49-F238E27FC236}">
              <a16:creationId xmlns:a16="http://schemas.microsoft.com/office/drawing/2014/main" id="{00000000-0008-0000-0800-00008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7" name="Text Box 1384">
          <a:extLst>
            <a:ext uri="{FF2B5EF4-FFF2-40B4-BE49-F238E27FC236}">
              <a16:creationId xmlns:a16="http://schemas.microsoft.com/office/drawing/2014/main" id="{00000000-0008-0000-0800-00008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8" name="Text Box 1385">
          <a:extLst>
            <a:ext uri="{FF2B5EF4-FFF2-40B4-BE49-F238E27FC236}">
              <a16:creationId xmlns:a16="http://schemas.microsoft.com/office/drawing/2014/main" id="{00000000-0008-0000-0800-00008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79" name="Text Box 1386">
          <a:extLst>
            <a:ext uri="{FF2B5EF4-FFF2-40B4-BE49-F238E27FC236}">
              <a16:creationId xmlns:a16="http://schemas.microsoft.com/office/drawing/2014/main" id="{00000000-0008-0000-0800-00008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0" name="Text Box 1387">
          <a:extLst>
            <a:ext uri="{FF2B5EF4-FFF2-40B4-BE49-F238E27FC236}">
              <a16:creationId xmlns:a16="http://schemas.microsoft.com/office/drawing/2014/main" id="{00000000-0008-0000-0800-00009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1" name="Text Box 1388">
          <a:extLst>
            <a:ext uri="{FF2B5EF4-FFF2-40B4-BE49-F238E27FC236}">
              <a16:creationId xmlns:a16="http://schemas.microsoft.com/office/drawing/2014/main" id="{00000000-0008-0000-0800-00009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2" name="Text Box 1389">
          <a:extLst>
            <a:ext uri="{FF2B5EF4-FFF2-40B4-BE49-F238E27FC236}">
              <a16:creationId xmlns:a16="http://schemas.microsoft.com/office/drawing/2014/main" id="{00000000-0008-0000-0800-00009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3" name="Text Box 1390">
          <a:extLst>
            <a:ext uri="{FF2B5EF4-FFF2-40B4-BE49-F238E27FC236}">
              <a16:creationId xmlns:a16="http://schemas.microsoft.com/office/drawing/2014/main" id="{00000000-0008-0000-0800-00009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4" name="Text Box 1391">
          <a:extLst>
            <a:ext uri="{FF2B5EF4-FFF2-40B4-BE49-F238E27FC236}">
              <a16:creationId xmlns:a16="http://schemas.microsoft.com/office/drawing/2014/main" id="{00000000-0008-0000-0800-00009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5" name="Text Box 1392">
          <a:extLst>
            <a:ext uri="{FF2B5EF4-FFF2-40B4-BE49-F238E27FC236}">
              <a16:creationId xmlns:a16="http://schemas.microsoft.com/office/drawing/2014/main" id="{00000000-0008-0000-0800-00009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6" name="Text Box 1393">
          <a:extLst>
            <a:ext uri="{FF2B5EF4-FFF2-40B4-BE49-F238E27FC236}">
              <a16:creationId xmlns:a16="http://schemas.microsoft.com/office/drawing/2014/main" id="{00000000-0008-0000-0800-00009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7" name="Text Box 1394">
          <a:extLst>
            <a:ext uri="{FF2B5EF4-FFF2-40B4-BE49-F238E27FC236}">
              <a16:creationId xmlns:a16="http://schemas.microsoft.com/office/drawing/2014/main" id="{00000000-0008-0000-0800-00009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8" name="Text Box 1395">
          <a:extLst>
            <a:ext uri="{FF2B5EF4-FFF2-40B4-BE49-F238E27FC236}">
              <a16:creationId xmlns:a16="http://schemas.microsoft.com/office/drawing/2014/main" id="{00000000-0008-0000-0800-00009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89" name="Text Box 1396">
          <a:extLst>
            <a:ext uri="{FF2B5EF4-FFF2-40B4-BE49-F238E27FC236}">
              <a16:creationId xmlns:a16="http://schemas.microsoft.com/office/drawing/2014/main" id="{00000000-0008-0000-0800-00009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0" name="Text Box 1397">
          <a:extLst>
            <a:ext uri="{FF2B5EF4-FFF2-40B4-BE49-F238E27FC236}">
              <a16:creationId xmlns:a16="http://schemas.microsoft.com/office/drawing/2014/main" id="{00000000-0008-0000-0800-00009A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1" name="Text Box 1398">
          <a:extLst>
            <a:ext uri="{FF2B5EF4-FFF2-40B4-BE49-F238E27FC236}">
              <a16:creationId xmlns:a16="http://schemas.microsoft.com/office/drawing/2014/main" id="{00000000-0008-0000-0800-00009B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2" name="Text Box 1399">
          <a:extLst>
            <a:ext uri="{FF2B5EF4-FFF2-40B4-BE49-F238E27FC236}">
              <a16:creationId xmlns:a16="http://schemas.microsoft.com/office/drawing/2014/main" id="{00000000-0008-0000-0800-00009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3" name="Text Box 1400">
          <a:extLst>
            <a:ext uri="{FF2B5EF4-FFF2-40B4-BE49-F238E27FC236}">
              <a16:creationId xmlns:a16="http://schemas.microsoft.com/office/drawing/2014/main" id="{00000000-0008-0000-0800-00009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4" name="Text Box 1401">
          <a:extLst>
            <a:ext uri="{FF2B5EF4-FFF2-40B4-BE49-F238E27FC236}">
              <a16:creationId xmlns:a16="http://schemas.microsoft.com/office/drawing/2014/main" id="{00000000-0008-0000-0800-00009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5" name="Text Box 1402">
          <a:extLst>
            <a:ext uri="{FF2B5EF4-FFF2-40B4-BE49-F238E27FC236}">
              <a16:creationId xmlns:a16="http://schemas.microsoft.com/office/drawing/2014/main" id="{00000000-0008-0000-0800-00009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6" name="Text Box 1403">
          <a:extLst>
            <a:ext uri="{FF2B5EF4-FFF2-40B4-BE49-F238E27FC236}">
              <a16:creationId xmlns:a16="http://schemas.microsoft.com/office/drawing/2014/main" id="{00000000-0008-0000-0800-0000A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7" name="Text Box 1404">
          <a:extLst>
            <a:ext uri="{FF2B5EF4-FFF2-40B4-BE49-F238E27FC236}">
              <a16:creationId xmlns:a16="http://schemas.microsoft.com/office/drawing/2014/main" id="{00000000-0008-0000-0800-0000A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8" name="Text Box 1405">
          <a:extLst>
            <a:ext uri="{FF2B5EF4-FFF2-40B4-BE49-F238E27FC236}">
              <a16:creationId xmlns:a16="http://schemas.microsoft.com/office/drawing/2014/main" id="{00000000-0008-0000-0800-0000A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699" name="Text Box 1406">
          <a:extLst>
            <a:ext uri="{FF2B5EF4-FFF2-40B4-BE49-F238E27FC236}">
              <a16:creationId xmlns:a16="http://schemas.microsoft.com/office/drawing/2014/main" id="{00000000-0008-0000-0800-0000A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0" name="Text Box 1407">
          <a:extLst>
            <a:ext uri="{FF2B5EF4-FFF2-40B4-BE49-F238E27FC236}">
              <a16:creationId xmlns:a16="http://schemas.microsoft.com/office/drawing/2014/main" id="{00000000-0008-0000-0800-0000A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1" name="Text Box 1408">
          <a:extLst>
            <a:ext uri="{FF2B5EF4-FFF2-40B4-BE49-F238E27FC236}">
              <a16:creationId xmlns:a16="http://schemas.microsoft.com/office/drawing/2014/main" id="{00000000-0008-0000-0800-0000A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2" name="Text Box 1409">
          <a:extLst>
            <a:ext uri="{FF2B5EF4-FFF2-40B4-BE49-F238E27FC236}">
              <a16:creationId xmlns:a16="http://schemas.microsoft.com/office/drawing/2014/main" id="{00000000-0008-0000-0800-0000A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3" name="Text Box 1410">
          <a:extLst>
            <a:ext uri="{FF2B5EF4-FFF2-40B4-BE49-F238E27FC236}">
              <a16:creationId xmlns:a16="http://schemas.microsoft.com/office/drawing/2014/main" id="{00000000-0008-0000-0800-0000A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4" name="Text Box 1411">
          <a:extLst>
            <a:ext uri="{FF2B5EF4-FFF2-40B4-BE49-F238E27FC236}">
              <a16:creationId xmlns:a16="http://schemas.microsoft.com/office/drawing/2014/main" id="{00000000-0008-0000-0800-0000A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5" name="Text Box 1412">
          <a:extLst>
            <a:ext uri="{FF2B5EF4-FFF2-40B4-BE49-F238E27FC236}">
              <a16:creationId xmlns:a16="http://schemas.microsoft.com/office/drawing/2014/main" id="{00000000-0008-0000-0800-0000A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6" name="Text Box 1413">
          <a:extLst>
            <a:ext uri="{FF2B5EF4-FFF2-40B4-BE49-F238E27FC236}">
              <a16:creationId xmlns:a16="http://schemas.microsoft.com/office/drawing/2014/main" id="{00000000-0008-0000-0800-0000AA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7" name="Text Box 1414">
          <a:extLst>
            <a:ext uri="{FF2B5EF4-FFF2-40B4-BE49-F238E27FC236}">
              <a16:creationId xmlns:a16="http://schemas.microsoft.com/office/drawing/2014/main" id="{00000000-0008-0000-0800-0000AB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8" name="Text Box 1415">
          <a:extLst>
            <a:ext uri="{FF2B5EF4-FFF2-40B4-BE49-F238E27FC236}">
              <a16:creationId xmlns:a16="http://schemas.microsoft.com/office/drawing/2014/main" id="{00000000-0008-0000-0800-0000A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09" name="Text Box 1416">
          <a:extLst>
            <a:ext uri="{FF2B5EF4-FFF2-40B4-BE49-F238E27FC236}">
              <a16:creationId xmlns:a16="http://schemas.microsoft.com/office/drawing/2014/main" id="{00000000-0008-0000-0800-0000A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0" name="Text Box 1417">
          <a:extLst>
            <a:ext uri="{FF2B5EF4-FFF2-40B4-BE49-F238E27FC236}">
              <a16:creationId xmlns:a16="http://schemas.microsoft.com/office/drawing/2014/main" id="{00000000-0008-0000-0800-0000A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1" name="Text Box 1418">
          <a:extLst>
            <a:ext uri="{FF2B5EF4-FFF2-40B4-BE49-F238E27FC236}">
              <a16:creationId xmlns:a16="http://schemas.microsoft.com/office/drawing/2014/main" id="{00000000-0008-0000-0800-0000A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2" name="Text Box 1419">
          <a:extLst>
            <a:ext uri="{FF2B5EF4-FFF2-40B4-BE49-F238E27FC236}">
              <a16:creationId xmlns:a16="http://schemas.microsoft.com/office/drawing/2014/main" id="{00000000-0008-0000-0800-0000B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3" name="Text Box 1420">
          <a:extLst>
            <a:ext uri="{FF2B5EF4-FFF2-40B4-BE49-F238E27FC236}">
              <a16:creationId xmlns:a16="http://schemas.microsoft.com/office/drawing/2014/main" id="{00000000-0008-0000-0800-0000B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4" name="Text Box 1421">
          <a:extLst>
            <a:ext uri="{FF2B5EF4-FFF2-40B4-BE49-F238E27FC236}">
              <a16:creationId xmlns:a16="http://schemas.microsoft.com/office/drawing/2014/main" id="{00000000-0008-0000-0800-0000B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5" name="Text Box 1422">
          <a:extLst>
            <a:ext uri="{FF2B5EF4-FFF2-40B4-BE49-F238E27FC236}">
              <a16:creationId xmlns:a16="http://schemas.microsoft.com/office/drawing/2014/main" id="{00000000-0008-0000-0800-0000B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6" name="Text Box 1423">
          <a:extLst>
            <a:ext uri="{FF2B5EF4-FFF2-40B4-BE49-F238E27FC236}">
              <a16:creationId xmlns:a16="http://schemas.microsoft.com/office/drawing/2014/main" id="{00000000-0008-0000-0800-0000B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7" name="Text Box 1424">
          <a:extLst>
            <a:ext uri="{FF2B5EF4-FFF2-40B4-BE49-F238E27FC236}">
              <a16:creationId xmlns:a16="http://schemas.microsoft.com/office/drawing/2014/main" id="{00000000-0008-0000-0800-0000B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8" name="Text Box 1425">
          <a:extLst>
            <a:ext uri="{FF2B5EF4-FFF2-40B4-BE49-F238E27FC236}">
              <a16:creationId xmlns:a16="http://schemas.microsoft.com/office/drawing/2014/main" id="{00000000-0008-0000-0800-0000B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19" name="Text Box 1426">
          <a:extLst>
            <a:ext uri="{FF2B5EF4-FFF2-40B4-BE49-F238E27FC236}">
              <a16:creationId xmlns:a16="http://schemas.microsoft.com/office/drawing/2014/main" id="{00000000-0008-0000-0800-0000B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0" name="Text Box 1427">
          <a:extLst>
            <a:ext uri="{FF2B5EF4-FFF2-40B4-BE49-F238E27FC236}">
              <a16:creationId xmlns:a16="http://schemas.microsoft.com/office/drawing/2014/main" id="{00000000-0008-0000-0800-0000B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1" name="Text Box 1428">
          <a:extLst>
            <a:ext uri="{FF2B5EF4-FFF2-40B4-BE49-F238E27FC236}">
              <a16:creationId xmlns:a16="http://schemas.microsoft.com/office/drawing/2014/main" id="{00000000-0008-0000-0800-0000B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2" name="Text Box 1429">
          <a:extLst>
            <a:ext uri="{FF2B5EF4-FFF2-40B4-BE49-F238E27FC236}">
              <a16:creationId xmlns:a16="http://schemas.microsoft.com/office/drawing/2014/main" id="{00000000-0008-0000-0800-0000BA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3" name="Text Box 1430">
          <a:extLst>
            <a:ext uri="{FF2B5EF4-FFF2-40B4-BE49-F238E27FC236}">
              <a16:creationId xmlns:a16="http://schemas.microsoft.com/office/drawing/2014/main" id="{00000000-0008-0000-0800-0000BB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4" name="Text Box 1431">
          <a:extLst>
            <a:ext uri="{FF2B5EF4-FFF2-40B4-BE49-F238E27FC236}">
              <a16:creationId xmlns:a16="http://schemas.microsoft.com/office/drawing/2014/main" id="{00000000-0008-0000-0800-0000B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5" name="Text Box 1432">
          <a:extLst>
            <a:ext uri="{FF2B5EF4-FFF2-40B4-BE49-F238E27FC236}">
              <a16:creationId xmlns:a16="http://schemas.microsoft.com/office/drawing/2014/main" id="{00000000-0008-0000-0800-0000B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6" name="Text Box 1433">
          <a:extLst>
            <a:ext uri="{FF2B5EF4-FFF2-40B4-BE49-F238E27FC236}">
              <a16:creationId xmlns:a16="http://schemas.microsoft.com/office/drawing/2014/main" id="{00000000-0008-0000-0800-0000B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7" name="Text Box 1434">
          <a:extLst>
            <a:ext uri="{FF2B5EF4-FFF2-40B4-BE49-F238E27FC236}">
              <a16:creationId xmlns:a16="http://schemas.microsoft.com/office/drawing/2014/main" id="{00000000-0008-0000-0800-0000B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8" name="Text Box 1435">
          <a:extLst>
            <a:ext uri="{FF2B5EF4-FFF2-40B4-BE49-F238E27FC236}">
              <a16:creationId xmlns:a16="http://schemas.microsoft.com/office/drawing/2014/main" id="{00000000-0008-0000-0800-0000C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29" name="Text Box 1436">
          <a:extLst>
            <a:ext uri="{FF2B5EF4-FFF2-40B4-BE49-F238E27FC236}">
              <a16:creationId xmlns:a16="http://schemas.microsoft.com/office/drawing/2014/main" id="{00000000-0008-0000-0800-0000C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0" name="Text Box 1437">
          <a:extLst>
            <a:ext uri="{FF2B5EF4-FFF2-40B4-BE49-F238E27FC236}">
              <a16:creationId xmlns:a16="http://schemas.microsoft.com/office/drawing/2014/main" id="{00000000-0008-0000-0800-0000C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1" name="Text Box 1438">
          <a:extLst>
            <a:ext uri="{FF2B5EF4-FFF2-40B4-BE49-F238E27FC236}">
              <a16:creationId xmlns:a16="http://schemas.microsoft.com/office/drawing/2014/main" id="{00000000-0008-0000-0800-0000C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2" name="Text Box 1439">
          <a:extLst>
            <a:ext uri="{FF2B5EF4-FFF2-40B4-BE49-F238E27FC236}">
              <a16:creationId xmlns:a16="http://schemas.microsoft.com/office/drawing/2014/main" id="{00000000-0008-0000-0800-0000C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3" name="Text Box 1440">
          <a:extLst>
            <a:ext uri="{FF2B5EF4-FFF2-40B4-BE49-F238E27FC236}">
              <a16:creationId xmlns:a16="http://schemas.microsoft.com/office/drawing/2014/main" id="{00000000-0008-0000-0800-0000C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4" name="Text Box 1441">
          <a:extLst>
            <a:ext uri="{FF2B5EF4-FFF2-40B4-BE49-F238E27FC236}">
              <a16:creationId xmlns:a16="http://schemas.microsoft.com/office/drawing/2014/main" id="{00000000-0008-0000-0800-0000C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5" name="Text Box 1442">
          <a:extLst>
            <a:ext uri="{FF2B5EF4-FFF2-40B4-BE49-F238E27FC236}">
              <a16:creationId xmlns:a16="http://schemas.microsoft.com/office/drawing/2014/main" id="{00000000-0008-0000-0800-0000C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6" name="Text Box 1443">
          <a:extLst>
            <a:ext uri="{FF2B5EF4-FFF2-40B4-BE49-F238E27FC236}">
              <a16:creationId xmlns:a16="http://schemas.microsoft.com/office/drawing/2014/main" id="{00000000-0008-0000-0800-0000C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7" name="Text Box 1444">
          <a:extLst>
            <a:ext uri="{FF2B5EF4-FFF2-40B4-BE49-F238E27FC236}">
              <a16:creationId xmlns:a16="http://schemas.microsoft.com/office/drawing/2014/main" id="{00000000-0008-0000-0800-0000C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8" name="Text Box 1445">
          <a:extLst>
            <a:ext uri="{FF2B5EF4-FFF2-40B4-BE49-F238E27FC236}">
              <a16:creationId xmlns:a16="http://schemas.microsoft.com/office/drawing/2014/main" id="{00000000-0008-0000-0800-0000CA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39" name="Text Box 1446">
          <a:extLst>
            <a:ext uri="{FF2B5EF4-FFF2-40B4-BE49-F238E27FC236}">
              <a16:creationId xmlns:a16="http://schemas.microsoft.com/office/drawing/2014/main" id="{00000000-0008-0000-0800-0000CB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0" name="Text Box 1447">
          <a:extLst>
            <a:ext uri="{FF2B5EF4-FFF2-40B4-BE49-F238E27FC236}">
              <a16:creationId xmlns:a16="http://schemas.microsoft.com/office/drawing/2014/main" id="{00000000-0008-0000-0800-0000C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1" name="Text Box 1448">
          <a:extLst>
            <a:ext uri="{FF2B5EF4-FFF2-40B4-BE49-F238E27FC236}">
              <a16:creationId xmlns:a16="http://schemas.microsoft.com/office/drawing/2014/main" id="{00000000-0008-0000-0800-0000C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2" name="Text Box 1449">
          <a:extLst>
            <a:ext uri="{FF2B5EF4-FFF2-40B4-BE49-F238E27FC236}">
              <a16:creationId xmlns:a16="http://schemas.microsoft.com/office/drawing/2014/main" id="{00000000-0008-0000-0800-0000C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3" name="Text Box 1450">
          <a:extLst>
            <a:ext uri="{FF2B5EF4-FFF2-40B4-BE49-F238E27FC236}">
              <a16:creationId xmlns:a16="http://schemas.microsoft.com/office/drawing/2014/main" id="{00000000-0008-0000-0800-0000C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4" name="Text Box 1451">
          <a:extLst>
            <a:ext uri="{FF2B5EF4-FFF2-40B4-BE49-F238E27FC236}">
              <a16:creationId xmlns:a16="http://schemas.microsoft.com/office/drawing/2014/main" id="{00000000-0008-0000-0800-0000D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5" name="Text Box 1452">
          <a:extLst>
            <a:ext uri="{FF2B5EF4-FFF2-40B4-BE49-F238E27FC236}">
              <a16:creationId xmlns:a16="http://schemas.microsoft.com/office/drawing/2014/main" id="{00000000-0008-0000-0800-0000D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6" name="Text Box 1453">
          <a:extLst>
            <a:ext uri="{FF2B5EF4-FFF2-40B4-BE49-F238E27FC236}">
              <a16:creationId xmlns:a16="http://schemas.microsoft.com/office/drawing/2014/main" id="{00000000-0008-0000-0800-0000D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7" name="Text Box 1454">
          <a:extLst>
            <a:ext uri="{FF2B5EF4-FFF2-40B4-BE49-F238E27FC236}">
              <a16:creationId xmlns:a16="http://schemas.microsoft.com/office/drawing/2014/main" id="{00000000-0008-0000-0800-0000D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8" name="Text Box 1455">
          <a:extLst>
            <a:ext uri="{FF2B5EF4-FFF2-40B4-BE49-F238E27FC236}">
              <a16:creationId xmlns:a16="http://schemas.microsoft.com/office/drawing/2014/main" id="{00000000-0008-0000-0800-0000D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49" name="Text Box 1456">
          <a:extLst>
            <a:ext uri="{FF2B5EF4-FFF2-40B4-BE49-F238E27FC236}">
              <a16:creationId xmlns:a16="http://schemas.microsoft.com/office/drawing/2014/main" id="{00000000-0008-0000-0800-0000D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0" name="Text Box 1457">
          <a:extLst>
            <a:ext uri="{FF2B5EF4-FFF2-40B4-BE49-F238E27FC236}">
              <a16:creationId xmlns:a16="http://schemas.microsoft.com/office/drawing/2014/main" id="{00000000-0008-0000-0800-0000D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1" name="Text Box 1458">
          <a:extLst>
            <a:ext uri="{FF2B5EF4-FFF2-40B4-BE49-F238E27FC236}">
              <a16:creationId xmlns:a16="http://schemas.microsoft.com/office/drawing/2014/main" id="{00000000-0008-0000-0800-0000D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2" name="Text Box 1459">
          <a:extLst>
            <a:ext uri="{FF2B5EF4-FFF2-40B4-BE49-F238E27FC236}">
              <a16:creationId xmlns:a16="http://schemas.microsoft.com/office/drawing/2014/main" id="{00000000-0008-0000-0800-0000D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3" name="Text Box 1460">
          <a:extLst>
            <a:ext uri="{FF2B5EF4-FFF2-40B4-BE49-F238E27FC236}">
              <a16:creationId xmlns:a16="http://schemas.microsoft.com/office/drawing/2014/main" id="{00000000-0008-0000-0800-0000D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4" name="Text Box 1461">
          <a:extLst>
            <a:ext uri="{FF2B5EF4-FFF2-40B4-BE49-F238E27FC236}">
              <a16:creationId xmlns:a16="http://schemas.microsoft.com/office/drawing/2014/main" id="{00000000-0008-0000-0800-0000DA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5" name="Text Box 1462">
          <a:extLst>
            <a:ext uri="{FF2B5EF4-FFF2-40B4-BE49-F238E27FC236}">
              <a16:creationId xmlns:a16="http://schemas.microsoft.com/office/drawing/2014/main" id="{00000000-0008-0000-0800-0000DB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6" name="Text Box 1463">
          <a:extLst>
            <a:ext uri="{FF2B5EF4-FFF2-40B4-BE49-F238E27FC236}">
              <a16:creationId xmlns:a16="http://schemas.microsoft.com/office/drawing/2014/main" id="{00000000-0008-0000-0800-0000D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7" name="Text Box 1464">
          <a:extLst>
            <a:ext uri="{FF2B5EF4-FFF2-40B4-BE49-F238E27FC236}">
              <a16:creationId xmlns:a16="http://schemas.microsoft.com/office/drawing/2014/main" id="{00000000-0008-0000-0800-0000D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8" name="Text Box 1465">
          <a:extLst>
            <a:ext uri="{FF2B5EF4-FFF2-40B4-BE49-F238E27FC236}">
              <a16:creationId xmlns:a16="http://schemas.microsoft.com/office/drawing/2014/main" id="{00000000-0008-0000-0800-0000D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59" name="Text Box 1466">
          <a:extLst>
            <a:ext uri="{FF2B5EF4-FFF2-40B4-BE49-F238E27FC236}">
              <a16:creationId xmlns:a16="http://schemas.microsoft.com/office/drawing/2014/main" id="{00000000-0008-0000-0800-0000D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0" name="Text Box 1467">
          <a:extLst>
            <a:ext uri="{FF2B5EF4-FFF2-40B4-BE49-F238E27FC236}">
              <a16:creationId xmlns:a16="http://schemas.microsoft.com/office/drawing/2014/main" id="{00000000-0008-0000-0800-0000E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1" name="Text Box 1468">
          <a:extLst>
            <a:ext uri="{FF2B5EF4-FFF2-40B4-BE49-F238E27FC236}">
              <a16:creationId xmlns:a16="http://schemas.microsoft.com/office/drawing/2014/main" id="{00000000-0008-0000-0800-0000E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2" name="Text Box 1469">
          <a:extLst>
            <a:ext uri="{FF2B5EF4-FFF2-40B4-BE49-F238E27FC236}">
              <a16:creationId xmlns:a16="http://schemas.microsoft.com/office/drawing/2014/main" id="{00000000-0008-0000-0800-0000E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3" name="Text Box 1470">
          <a:extLst>
            <a:ext uri="{FF2B5EF4-FFF2-40B4-BE49-F238E27FC236}">
              <a16:creationId xmlns:a16="http://schemas.microsoft.com/office/drawing/2014/main" id="{00000000-0008-0000-0800-0000E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4" name="Text Box 1471">
          <a:extLst>
            <a:ext uri="{FF2B5EF4-FFF2-40B4-BE49-F238E27FC236}">
              <a16:creationId xmlns:a16="http://schemas.microsoft.com/office/drawing/2014/main" id="{00000000-0008-0000-0800-0000E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5" name="Text Box 1472">
          <a:extLst>
            <a:ext uri="{FF2B5EF4-FFF2-40B4-BE49-F238E27FC236}">
              <a16:creationId xmlns:a16="http://schemas.microsoft.com/office/drawing/2014/main" id="{00000000-0008-0000-0800-0000E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6" name="Text Box 1473">
          <a:extLst>
            <a:ext uri="{FF2B5EF4-FFF2-40B4-BE49-F238E27FC236}">
              <a16:creationId xmlns:a16="http://schemas.microsoft.com/office/drawing/2014/main" id="{00000000-0008-0000-0800-0000E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7" name="Text Box 1474">
          <a:extLst>
            <a:ext uri="{FF2B5EF4-FFF2-40B4-BE49-F238E27FC236}">
              <a16:creationId xmlns:a16="http://schemas.microsoft.com/office/drawing/2014/main" id="{00000000-0008-0000-0800-0000E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8" name="Text Box 1475">
          <a:extLst>
            <a:ext uri="{FF2B5EF4-FFF2-40B4-BE49-F238E27FC236}">
              <a16:creationId xmlns:a16="http://schemas.microsoft.com/office/drawing/2014/main" id="{00000000-0008-0000-0800-0000E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69" name="Text Box 1476">
          <a:extLst>
            <a:ext uri="{FF2B5EF4-FFF2-40B4-BE49-F238E27FC236}">
              <a16:creationId xmlns:a16="http://schemas.microsoft.com/office/drawing/2014/main" id="{00000000-0008-0000-0800-0000E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0" name="Text Box 1477">
          <a:extLst>
            <a:ext uri="{FF2B5EF4-FFF2-40B4-BE49-F238E27FC236}">
              <a16:creationId xmlns:a16="http://schemas.microsoft.com/office/drawing/2014/main" id="{00000000-0008-0000-0800-0000EA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1" name="Text Box 1478">
          <a:extLst>
            <a:ext uri="{FF2B5EF4-FFF2-40B4-BE49-F238E27FC236}">
              <a16:creationId xmlns:a16="http://schemas.microsoft.com/office/drawing/2014/main" id="{00000000-0008-0000-0800-0000EB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2" name="Text Box 1479">
          <a:extLst>
            <a:ext uri="{FF2B5EF4-FFF2-40B4-BE49-F238E27FC236}">
              <a16:creationId xmlns:a16="http://schemas.microsoft.com/office/drawing/2014/main" id="{00000000-0008-0000-0800-0000EC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3" name="Text Box 1480">
          <a:extLst>
            <a:ext uri="{FF2B5EF4-FFF2-40B4-BE49-F238E27FC236}">
              <a16:creationId xmlns:a16="http://schemas.microsoft.com/office/drawing/2014/main" id="{00000000-0008-0000-0800-0000ED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4" name="Text Box 1481">
          <a:extLst>
            <a:ext uri="{FF2B5EF4-FFF2-40B4-BE49-F238E27FC236}">
              <a16:creationId xmlns:a16="http://schemas.microsoft.com/office/drawing/2014/main" id="{00000000-0008-0000-0800-0000EE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5" name="Text Box 1482">
          <a:extLst>
            <a:ext uri="{FF2B5EF4-FFF2-40B4-BE49-F238E27FC236}">
              <a16:creationId xmlns:a16="http://schemas.microsoft.com/office/drawing/2014/main" id="{00000000-0008-0000-0800-0000EF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6" name="Text Box 1483">
          <a:extLst>
            <a:ext uri="{FF2B5EF4-FFF2-40B4-BE49-F238E27FC236}">
              <a16:creationId xmlns:a16="http://schemas.microsoft.com/office/drawing/2014/main" id="{00000000-0008-0000-0800-0000F0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7" name="Text Box 1484">
          <a:extLst>
            <a:ext uri="{FF2B5EF4-FFF2-40B4-BE49-F238E27FC236}">
              <a16:creationId xmlns:a16="http://schemas.microsoft.com/office/drawing/2014/main" id="{00000000-0008-0000-0800-0000F1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8" name="Text Box 1485">
          <a:extLst>
            <a:ext uri="{FF2B5EF4-FFF2-40B4-BE49-F238E27FC236}">
              <a16:creationId xmlns:a16="http://schemas.microsoft.com/office/drawing/2014/main" id="{00000000-0008-0000-0800-0000F2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79" name="Text Box 1486">
          <a:extLst>
            <a:ext uri="{FF2B5EF4-FFF2-40B4-BE49-F238E27FC236}">
              <a16:creationId xmlns:a16="http://schemas.microsoft.com/office/drawing/2014/main" id="{00000000-0008-0000-0800-0000F3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80" name="Text Box 1487">
          <a:extLst>
            <a:ext uri="{FF2B5EF4-FFF2-40B4-BE49-F238E27FC236}">
              <a16:creationId xmlns:a16="http://schemas.microsoft.com/office/drawing/2014/main" id="{00000000-0008-0000-0800-0000F4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81" name="Text Box 1488">
          <a:extLst>
            <a:ext uri="{FF2B5EF4-FFF2-40B4-BE49-F238E27FC236}">
              <a16:creationId xmlns:a16="http://schemas.microsoft.com/office/drawing/2014/main" id="{00000000-0008-0000-0800-0000F5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82" name="Text Box 1489">
          <a:extLst>
            <a:ext uri="{FF2B5EF4-FFF2-40B4-BE49-F238E27FC236}">
              <a16:creationId xmlns:a16="http://schemas.microsoft.com/office/drawing/2014/main" id="{00000000-0008-0000-0800-0000F6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83" name="Text Box 1490">
          <a:extLst>
            <a:ext uri="{FF2B5EF4-FFF2-40B4-BE49-F238E27FC236}">
              <a16:creationId xmlns:a16="http://schemas.microsoft.com/office/drawing/2014/main" id="{00000000-0008-0000-0800-0000F7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84" name="Text Box 1491">
          <a:extLst>
            <a:ext uri="{FF2B5EF4-FFF2-40B4-BE49-F238E27FC236}">
              <a16:creationId xmlns:a16="http://schemas.microsoft.com/office/drawing/2014/main" id="{00000000-0008-0000-0800-0000F8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785" name="Text Box 1492">
          <a:extLst>
            <a:ext uri="{FF2B5EF4-FFF2-40B4-BE49-F238E27FC236}">
              <a16:creationId xmlns:a16="http://schemas.microsoft.com/office/drawing/2014/main" id="{00000000-0008-0000-0800-0000F9E2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86" name="Text Box 1493">
          <a:extLst>
            <a:ext uri="{FF2B5EF4-FFF2-40B4-BE49-F238E27FC236}">
              <a16:creationId xmlns:a16="http://schemas.microsoft.com/office/drawing/2014/main" id="{00000000-0008-0000-0800-0000FAE2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87" name="Text Box 1494">
          <a:extLst>
            <a:ext uri="{FF2B5EF4-FFF2-40B4-BE49-F238E27FC236}">
              <a16:creationId xmlns:a16="http://schemas.microsoft.com/office/drawing/2014/main" id="{00000000-0008-0000-0800-0000FBE2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88" name="Text Box 1495">
          <a:extLst>
            <a:ext uri="{FF2B5EF4-FFF2-40B4-BE49-F238E27FC236}">
              <a16:creationId xmlns:a16="http://schemas.microsoft.com/office/drawing/2014/main" id="{00000000-0008-0000-0800-0000FCE2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89" name="Text Box 1496">
          <a:extLst>
            <a:ext uri="{FF2B5EF4-FFF2-40B4-BE49-F238E27FC236}">
              <a16:creationId xmlns:a16="http://schemas.microsoft.com/office/drawing/2014/main" id="{00000000-0008-0000-0800-0000FDE2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0" name="Text Box 1497">
          <a:extLst>
            <a:ext uri="{FF2B5EF4-FFF2-40B4-BE49-F238E27FC236}">
              <a16:creationId xmlns:a16="http://schemas.microsoft.com/office/drawing/2014/main" id="{00000000-0008-0000-0800-0000FEE2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1" name="Text Box 1498">
          <a:extLst>
            <a:ext uri="{FF2B5EF4-FFF2-40B4-BE49-F238E27FC236}">
              <a16:creationId xmlns:a16="http://schemas.microsoft.com/office/drawing/2014/main" id="{00000000-0008-0000-0800-0000FFE2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2" name="Text Box 1499">
          <a:extLst>
            <a:ext uri="{FF2B5EF4-FFF2-40B4-BE49-F238E27FC236}">
              <a16:creationId xmlns:a16="http://schemas.microsoft.com/office/drawing/2014/main" id="{00000000-0008-0000-0800-000000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3" name="Text Box 1500">
          <a:extLst>
            <a:ext uri="{FF2B5EF4-FFF2-40B4-BE49-F238E27FC236}">
              <a16:creationId xmlns:a16="http://schemas.microsoft.com/office/drawing/2014/main" id="{00000000-0008-0000-0800-000001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4" name="Text Box 1501">
          <a:extLst>
            <a:ext uri="{FF2B5EF4-FFF2-40B4-BE49-F238E27FC236}">
              <a16:creationId xmlns:a16="http://schemas.microsoft.com/office/drawing/2014/main" id="{00000000-0008-0000-0800-000002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5" name="Text Box 1502">
          <a:extLst>
            <a:ext uri="{FF2B5EF4-FFF2-40B4-BE49-F238E27FC236}">
              <a16:creationId xmlns:a16="http://schemas.microsoft.com/office/drawing/2014/main" id="{00000000-0008-0000-0800-000003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6" name="Text Box 1503">
          <a:extLst>
            <a:ext uri="{FF2B5EF4-FFF2-40B4-BE49-F238E27FC236}">
              <a16:creationId xmlns:a16="http://schemas.microsoft.com/office/drawing/2014/main" id="{00000000-0008-0000-0800-000004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7" name="Text Box 1504">
          <a:extLst>
            <a:ext uri="{FF2B5EF4-FFF2-40B4-BE49-F238E27FC236}">
              <a16:creationId xmlns:a16="http://schemas.microsoft.com/office/drawing/2014/main" id="{00000000-0008-0000-0800-000005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8" name="Text Box 1505">
          <a:extLst>
            <a:ext uri="{FF2B5EF4-FFF2-40B4-BE49-F238E27FC236}">
              <a16:creationId xmlns:a16="http://schemas.microsoft.com/office/drawing/2014/main" id="{00000000-0008-0000-0800-000006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799" name="Text Box 1506">
          <a:extLst>
            <a:ext uri="{FF2B5EF4-FFF2-40B4-BE49-F238E27FC236}">
              <a16:creationId xmlns:a16="http://schemas.microsoft.com/office/drawing/2014/main" id="{00000000-0008-0000-0800-000007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0" name="Text Box 1507">
          <a:extLst>
            <a:ext uri="{FF2B5EF4-FFF2-40B4-BE49-F238E27FC236}">
              <a16:creationId xmlns:a16="http://schemas.microsoft.com/office/drawing/2014/main" id="{00000000-0008-0000-0800-000008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1" name="Text Box 1508">
          <a:extLst>
            <a:ext uri="{FF2B5EF4-FFF2-40B4-BE49-F238E27FC236}">
              <a16:creationId xmlns:a16="http://schemas.microsoft.com/office/drawing/2014/main" id="{00000000-0008-0000-0800-000009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2" name="Text Box 1509">
          <a:extLst>
            <a:ext uri="{FF2B5EF4-FFF2-40B4-BE49-F238E27FC236}">
              <a16:creationId xmlns:a16="http://schemas.microsoft.com/office/drawing/2014/main" id="{00000000-0008-0000-0800-00000A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3" name="Text Box 1510">
          <a:extLst>
            <a:ext uri="{FF2B5EF4-FFF2-40B4-BE49-F238E27FC236}">
              <a16:creationId xmlns:a16="http://schemas.microsoft.com/office/drawing/2014/main" id="{00000000-0008-0000-0800-00000B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4" name="Text Box 1511">
          <a:extLst>
            <a:ext uri="{FF2B5EF4-FFF2-40B4-BE49-F238E27FC236}">
              <a16:creationId xmlns:a16="http://schemas.microsoft.com/office/drawing/2014/main" id="{00000000-0008-0000-0800-00000C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5" name="Text Box 1512">
          <a:extLst>
            <a:ext uri="{FF2B5EF4-FFF2-40B4-BE49-F238E27FC236}">
              <a16:creationId xmlns:a16="http://schemas.microsoft.com/office/drawing/2014/main" id="{00000000-0008-0000-0800-00000D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6" name="Text Box 1513">
          <a:extLst>
            <a:ext uri="{FF2B5EF4-FFF2-40B4-BE49-F238E27FC236}">
              <a16:creationId xmlns:a16="http://schemas.microsoft.com/office/drawing/2014/main" id="{00000000-0008-0000-0800-00000E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7" name="Text Box 1514">
          <a:extLst>
            <a:ext uri="{FF2B5EF4-FFF2-40B4-BE49-F238E27FC236}">
              <a16:creationId xmlns:a16="http://schemas.microsoft.com/office/drawing/2014/main" id="{00000000-0008-0000-0800-00000F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8" name="Text Box 1515">
          <a:extLst>
            <a:ext uri="{FF2B5EF4-FFF2-40B4-BE49-F238E27FC236}">
              <a16:creationId xmlns:a16="http://schemas.microsoft.com/office/drawing/2014/main" id="{00000000-0008-0000-0800-000010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09" name="Text Box 1516">
          <a:extLst>
            <a:ext uri="{FF2B5EF4-FFF2-40B4-BE49-F238E27FC236}">
              <a16:creationId xmlns:a16="http://schemas.microsoft.com/office/drawing/2014/main" id="{00000000-0008-0000-0800-000011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0" name="Text Box 1517">
          <a:extLst>
            <a:ext uri="{FF2B5EF4-FFF2-40B4-BE49-F238E27FC236}">
              <a16:creationId xmlns:a16="http://schemas.microsoft.com/office/drawing/2014/main" id="{00000000-0008-0000-0800-000012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1" name="Text Box 1518">
          <a:extLst>
            <a:ext uri="{FF2B5EF4-FFF2-40B4-BE49-F238E27FC236}">
              <a16:creationId xmlns:a16="http://schemas.microsoft.com/office/drawing/2014/main" id="{00000000-0008-0000-0800-000013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2" name="Text Box 1519">
          <a:extLst>
            <a:ext uri="{FF2B5EF4-FFF2-40B4-BE49-F238E27FC236}">
              <a16:creationId xmlns:a16="http://schemas.microsoft.com/office/drawing/2014/main" id="{00000000-0008-0000-0800-000014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3" name="Text Box 1520">
          <a:extLst>
            <a:ext uri="{FF2B5EF4-FFF2-40B4-BE49-F238E27FC236}">
              <a16:creationId xmlns:a16="http://schemas.microsoft.com/office/drawing/2014/main" id="{00000000-0008-0000-0800-000015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4" name="Text Box 1521">
          <a:extLst>
            <a:ext uri="{FF2B5EF4-FFF2-40B4-BE49-F238E27FC236}">
              <a16:creationId xmlns:a16="http://schemas.microsoft.com/office/drawing/2014/main" id="{00000000-0008-0000-0800-000016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5" name="Text Box 1522">
          <a:extLst>
            <a:ext uri="{FF2B5EF4-FFF2-40B4-BE49-F238E27FC236}">
              <a16:creationId xmlns:a16="http://schemas.microsoft.com/office/drawing/2014/main" id="{00000000-0008-0000-0800-000017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6" name="Text Box 1523">
          <a:extLst>
            <a:ext uri="{FF2B5EF4-FFF2-40B4-BE49-F238E27FC236}">
              <a16:creationId xmlns:a16="http://schemas.microsoft.com/office/drawing/2014/main" id="{00000000-0008-0000-0800-000018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7" name="Text Box 1524">
          <a:extLst>
            <a:ext uri="{FF2B5EF4-FFF2-40B4-BE49-F238E27FC236}">
              <a16:creationId xmlns:a16="http://schemas.microsoft.com/office/drawing/2014/main" id="{00000000-0008-0000-0800-000019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8" name="Text Box 1525">
          <a:extLst>
            <a:ext uri="{FF2B5EF4-FFF2-40B4-BE49-F238E27FC236}">
              <a16:creationId xmlns:a16="http://schemas.microsoft.com/office/drawing/2014/main" id="{00000000-0008-0000-0800-00001A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19" name="Text Box 1526">
          <a:extLst>
            <a:ext uri="{FF2B5EF4-FFF2-40B4-BE49-F238E27FC236}">
              <a16:creationId xmlns:a16="http://schemas.microsoft.com/office/drawing/2014/main" id="{00000000-0008-0000-0800-00001B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20" name="Text Box 1527">
          <a:extLst>
            <a:ext uri="{FF2B5EF4-FFF2-40B4-BE49-F238E27FC236}">
              <a16:creationId xmlns:a16="http://schemas.microsoft.com/office/drawing/2014/main" id="{00000000-0008-0000-0800-00001C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5821" name="Text Box 1528">
          <a:extLst>
            <a:ext uri="{FF2B5EF4-FFF2-40B4-BE49-F238E27FC236}">
              <a16:creationId xmlns:a16="http://schemas.microsoft.com/office/drawing/2014/main" id="{00000000-0008-0000-0800-00001D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2" name="Text Box 1529">
          <a:extLst>
            <a:ext uri="{FF2B5EF4-FFF2-40B4-BE49-F238E27FC236}">
              <a16:creationId xmlns:a16="http://schemas.microsoft.com/office/drawing/2014/main" id="{00000000-0008-0000-0800-00001E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3" name="Text Box 1530">
          <a:extLst>
            <a:ext uri="{FF2B5EF4-FFF2-40B4-BE49-F238E27FC236}">
              <a16:creationId xmlns:a16="http://schemas.microsoft.com/office/drawing/2014/main" id="{00000000-0008-0000-0800-00001F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4" name="Text Box 1531">
          <a:extLst>
            <a:ext uri="{FF2B5EF4-FFF2-40B4-BE49-F238E27FC236}">
              <a16:creationId xmlns:a16="http://schemas.microsoft.com/office/drawing/2014/main" id="{00000000-0008-0000-0800-000020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5" name="Text Box 1532">
          <a:extLst>
            <a:ext uri="{FF2B5EF4-FFF2-40B4-BE49-F238E27FC236}">
              <a16:creationId xmlns:a16="http://schemas.microsoft.com/office/drawing/2014/main" id="{00000000-0008-0000-0800-000021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6" name="Text Box 1533">
          <a:extLst>
            <a:ext uri="{FF2B5EF4-FFF2-40B4-BE49-F238E27FC236}">
              <a16:creationId xmlns:a16="http://schemas.microsoft.com/office/drawing/2014/main" id="{00000000-0008-0000-0800-000022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7" name="Text Box 1534">
          <a:extLst>
            <a:ext uri="{FF2B5EF4-FFF2-40B4-BE49-F238E27FC236}">
              <a16:creationId xmlns:a16="http://schemas.microsoft.com/office/drawing/2014/main" id="{00000000-0008-0000-0800-000023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8" name="Text Box 1535">
          <a:extLst>
            <a:ext uri="{FF2B5EF4-FFF2-40B4-BE49-F238E27FC236}">
              <a16:creationId xmlns:a16="http://schemas.microsoft.com/office/drawing/2014/main" id="{00000000-0008-0000-0800-000024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29" name="Text Box 1536">
          <a:extLst>
            <a:ext uri="{FF2B5EF4-FFF2-40B4-BE49-F238E27FC236}">
              <a16:creationId xmlns:a16="http://schemas.microsoft.com/office/drawing/2014/main" id="{00000000-0008-0000-0800-000025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0" name="Text Box 1537">
          <a:extLst>
            <a:ext uri="{FF2B5EF4-FFF2-40B4-BE49-F238E27FC236}">
              <a16:creationId xmlns:a16="http://schemas.microsoft.com/office/drawing/2014/main" id="{00000000-0008-0000-0800-000026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1" name="Text Box 1538">
          <a:extLst>
            <a:ext uri="{FF2B5EF4-FFF2-40B4-BE49-F238E27FC236}">
              <a16:creationId xmlns:a16="http://schemas.microsoft.com/office/drawing/2014/main" id="{00000000-0008-0000-0800-000027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2" name="Text Box 1539">
          <a:extLst>
            <a:ext uri="{FF2B5EF4-FFF2-40B4-BE49-F238E27FC236}">
              <a16:creationId xmlns:a16="http://schemas.microsoft.com/office/drawing/2014/main" id="{00000000-0008-0000-0800-000028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3" name="Text Box 1540">
          <a:extLst>
            <a:ext uri="{FF2B5EF4-FFF2-40B4-BE49-F238E27FC236}">
              <a16:creationId xmlns:a16="http://schemas.microsoft.com/office/drawing/2014/main" id="{00000000-0008-0000-0800-000029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4" name="Text Box 1541">
          <a:extLst>
            <a:ext uri="{FF2B5EF4-FFF2-40B4-BE49-F238E27FC236}">
              <a16:creationId xmlns:a16="http://schemas.microsoft.com/office/drawing/2014/main" id="{00000000-0008-0000-0800-00002A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5" name="Text Box 1542">
          <a:extLst>
            <a:ext uri="{FF2B5EF4-FFF2-40B4-BE49-F238E27FC236}">
              <a16:creationId xmlns:a16="http://schemas.microsoft.com/office/drawing/2014/main" id="{00000000-0008-0000-0800-00002B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6" name="Text Box 1543">
          <a:extLst>
            <a:ext uri="{FF2B5EF4-FFF2-40B4-BE49-F238E27FC236}">
              <a16:creationId xmlns:a16="http://schemas.microsoft.com/office/drawing/2014/main" id="{00000000-0008-0000-0800-00002C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7" name="Text Box 1544">
          <a:extLst>
            <a:ext uri="{FF2B5EF4-FFF2-40B4-BE49-F238E27FC236}">
              <a16:creationId xmlns:a16="http://schemas.microsoft.com/office/drawing/2014/main" id="{00000000-0008-0000-0800-00002D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8" name="Text Box 1545">
          <a:extLst>
            <a:ext uri="{FF2B5EF4-FFF2-40B4-BE49-F238E27FC236}">
              <a16:creationId xmlns:a16="http://schemas.microsoft.com/office/drawing/2014/main" id="{00000000-0008-0000-0800-00002E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39" name="Text Box 1546">
          <a:extLst>
            <a:ext uri="{FF2B5EF4-FFF2-40B4-BE49-F238E27FC236}">
              <a16:creationId xmlns:a16="http://schemas.microsoft.com/office/drawing/2014/main" id="{00000000-0008-0000-0800-00002F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0" name="Text Box 1547">
          <a:extLst>
            <a:ext uri="{FF2B5EF4-FFF2-40B4-BE49-F238E27FC236}">
              <a16:creationId xmlns:a16="http://schemas.microsoft.com/office/drawing/2014/main" id="{00000000-0008-0000-0800-000030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1" name="Text Box 1548">
          <a:extLst>
            <a:ext uri="{FF2B5EF4-FFF2-40B4-BE49-F238E27FC236}">
              <a16:creationId xmlns:a16="http://schemas.microsoft.com/office/drawing/2014/main" id="{00000000-0008-0000-0800-000031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2" name="Text Box 1549">
          <a:extLst>
            <a:ext uri="{FF2B5EF4-FFF2-40B4-BE49-F238E27FC236}">
              <a16:creationId xmlns:a16="http://schemas.microsoft.com/office/drawing/2014/main" id="{00000000-0008-0000-0800-000032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3" name="Text Box 1550">
          <a:extLst>
            <a:ext uri="{FF2B5EF4-FFF2-40B4-BE49-F238E27FC236}">
              <a16:creationId xmlns:a16="http://schemas.microsoft.com/office/drawing/2014/main" id="{00000000-0008-0000-0800-000033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4" name="Text Box 1551">
          <a:extLst>
            <a:ext uri="{FF2B5EF4-FFF2-40B4-BE49-F238E27FC236}">
              <a16:creationId xmlns:a16="http://schemas.microsoft.com/office/drawing/2014/main" id="{00000000-0008-0000-0800-000034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5" name="Text Box 1552">
          <a:extLst>
            <a:ext uri="{FF2B5EF4-FFF2-40B4-BE49-F238E27FC236}">
              <a16:creationId xmlns:a16="http://schemas.microsoft.com/office/drawing/2014/main" id="{00000000-0008-0000-0800-000035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6" name="Text Box 1553">
          <a:extLst>
            <a:ext uri="{FF2B5EF4-FFF2-40B4-BE49-F238E27FC236}">
              <a16:creationId xmlns:a16="http://schemas.microsoft.com/office/drawing/2014/main" id="{00000000-0008-0000-0800-000036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7" name="Text Box 1554">
          <a:extLst>
            <a:ext uri="{FF2B5EF4-FFF2-40B4-BE49-F238E27FC236}">
              <a16:creationId xmlns:a16="http://schemas.microsoft.com/office/drawing/2014/main" id="{00000000-0008-0000-0800-000037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8" name="Text Box 1555">
          <a:extLst>
            <a:ext uri="{FF2B5EF4-FFF2-40B4-BE49-F238E27FC236}">
              <a16:creationId xmlns:a16="http://schemas.microsoft.com/office/drawing/2014/main" id="{00000000-0008-0000-0800-000038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49" name="Text Box 1556">
          <a:extLst>
            <a:ext uri="{FF2B5EF4-FFF2-40B4-BE49-F238E27FC236}">
              <a16:creationId xmlns:a16="http://schemas.microsoft.com/office/drawing/2014/main" id="{00000000-0008-0000-0800-000039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0" name="Text Box 1557">
          <a:extLst>
            <a:ext uri="{FF2B5EF4-FFF2-40B4-BE49-F238E27FC236}">
              <a16:creationId xmlns:a16="http://schemas.microsoft.com/office/drawing/2014/main" id="{00000000-0008-0000-0800-00003A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1" name="Text Box 1558">
          <a:extLst>
            <a:ext uri="{FF2B5EF4-FFF2-40B4-BE49-F238E27FC236}">
              <a16:creationId xmlns:a16="http://schemas.microsoft.com/office/drawing/2014/main" id="{00000000-0008-0000-0800-00003B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2" name="Text Box 1559">
          <a:extLst>
            <a:ext uri="{FF2B5EF4-FFF2-40B4-BE49-F238E27FC236}">
              <a16:creationId xmlns:a16="http://schemas.microsoft.com/office/drawing/2014/main" id="{00000000-0008-0000-0800-00003C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3" name="Text Box 1560">
          <a:extLst>
            <a:ext uri="{FF2B5EF4-FFF2-40B4-BE49-F238E27FC236}">
              <a16:creationId xmlns:a16="http://schemas.microsoft.com/office/drawing/2014/main" id="{00000000-0008-0000-0800-00003D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4" name="Text Box 1561">
          <a:extLst>
            <a:ext uri="{FF2B5EF4-FFF2-40B4-BE49-F238E27FC236}">
              <a16:creationId xmlns:a16="http://schemas.microsoft.com/office/drawing/2014/main" id="{00000000-0008-0000-0800-00003E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5" name="Text Box 1562">
          <a:extLst>
            <a:ext uri="{FF2B5EF4-FFF2-40B4-BE49-F238E27FC236}">
              <a16:creationId xmlns:a16="http://schemas.microsoft.com/office/drawing/2014/main" id="{00000000-0008-0000-0800-00003F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6" name="Text Box 1563">
          <a:extLst>
            <a:ext uri="{FF2B5EF4-FFF2-40B4-BE49-F238E27FC236}">
              <a16:creationId xmlns:a16="http://schemas.microsoft.com/office/drawing/2014/main" id="{00000000-0008-0000-0800-000040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5857" name="Text Box 1564">
          <a:extLst>
            <a:ext uri="{FF2B5EF4-FFF2-40B4-BE49-F238E27FC236}">
              <a16:creationId xmlns:a16="http://schemas.microsoft.com/office/drawing/2014/main" id="{00000000-0008-0000-0800-000041E3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58" name="Text Box 1565">
          <a:extLst>
            <a:ext uri="{FF2B5EF4-FFF2-40B4-BE49-F238E27FC236}">
              <a16:creationId xmlns:a16="http://schemas.microsoft.com/office/drawing/2014/main" id="{00000000-0008-0000-0800-000042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59" name="Text Box 1566">
          <a:extLst>
            <a:ext uri="{FF2B5EF4-FFF2-40B4-BE49-F238E27FC236}">
              <a16:creationId xmlns:a16="http://schemas.microsoft.com/office/drawing/2014/main" id="{00000000-0008-0000-0800-000043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0" name="Text Box 1567">
          <a:extLst>
            <a:ext uri="{FF2B5EF4-FFF2-40B4-BE49-F238E27FC236}">
              <a16:creationId xmlns:a16="http://schemas.microsoft.com/office/drawing/2014/main" id="{00000000-0008-0000-0800-000044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1" name="Text Box 1568">
          <a:extLst>
            <a:ext uri="{FF2B5EF4-FFF2-40B4-BE49-F238E27FC236}">
              <a16:creationId xmlns:a16="http://schemas.microsoft.com/office/drawing/2014/main" id="{00000000-0008-0000-0800-000045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2" name="Text Box 1569">
          <a:extLst>
            <a:ext uri="{FF2B5EF4-FFF2-40B4-BE49-F238E27FC236}">
              <a16:creationId xmlns:a16="http://schemas.microsoft.com/office/drawing/2014/main" id="{00000000-0008-0000-0800-000046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3" name="Text Box 1570">
          <a:extLst>
            <a:ext uri="{FF2B5EF4-FFF2-40B4-BE49-F238E27FC236}">
              <a16:creationId xmlns:a16="http://schemas.microsoft.com/office/drawing/2014/main" id="{00000000-0008-0000-0800-000047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4" name="Text Box 1571">
          <a:extLst>
            <a:ext uri="{FF2B5EF4-FFF2-40B4-BE49-F238E27FC236}">
              <a16:creationId xmlns:a16="http://schemas.microsoft.com/office/drawing/2014/main" id="{00000000-0008-0000-0800-000048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5" name="Text Box 1572">
          <a:extLst>
            <a:ext uri="{FF2B5EF4-FFF2-40B4-BE49-F238E27FC236}">
              <a16:creationId xmlns:a16="http://schemas.microsoft.com/office/drawing/2014/main" id="{00000000-0008-0000-0800-000049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6" name="Text Box 1573">
          <a:extLst>
            <a:ext uri="{FF2B5EF4-FFF2-40B4-BE49-F238E27FC236}">
              <a16:creationId xmlns:a16="http://schemas.microsoft.com/office/drawing/2014/main" id="{00000000-0008-0000-0800-00004A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7" name="Text Box 1574">
          <a:extLst>
            <a:ext uri="{FF2B5EF4-FFF2-40B4-BE49-F238E27FC236}">
              <a16:creationId xmlns:a16="http://schemas.microsoft.com/office/drawing/2014/main" id="{00000000-0008-0000-0800-00004B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8" name="Text Box 1575">
          <a:extLst>
            <a:ext uri="{FF2B5EF4-FFF2-40B4-BE49-F238E27FC236}">
              <a16:creationId xmlns:a16="http://schemas.microsoft.com/office/drawing/2014/main" id="{00000000-0008-0000-0800-00004C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69" name="Text Box 1576">
          <a:extLst>
            <a:ext uri="{FF2B5EF4-FFF2-40B4-BE49-F238E27FC236}">
              <a16:creationId xmlns:a16="http://schemas.microsoft.com/office/drawing/2014/main" id="{00000000-0008-0000-0800-00004D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0" name="Text Box 1577">
          <a:extLst>
            <a:ext uri="{FF2B5EF4-FFF2-40B4-BE49-F238E27FC236}">
              <a16:creationId xmlns:a16="http://schemas.microsoft.com/office/drawing/2014/main" id="{00000000-0008-0000-0800-00004E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1" name="Text Box 1578">
          <a:extLst>
            <a:ext uri="{FF2B5EF4-FFF2-40B4-BE49-F238E27FC236}">
              <a16:creationId xmlns:a16="http://schemas.microsoft.com/office/drawing/2014/main" id="{00000000-0008-0000-0800-00004F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2" name="Text Box 1579">
          <a:extLst>
            <a:ext uri="{FF2B5EF4-FFF2-40B4-BE49-F238E27FC236}">
              <a16:creationId xmlns:a16="http://schemas.microsoft.com/office/drawing/2014/main" id="{00000000-0008-0000-0800-000050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3" name="Text Box 1580">
          <a:extLst>
            <a:ext uri="{FF2B5EF4-FFF2-40B4-BE49-F238E27FC236}">
              <a16:creationId xmlns:a16="http://schemas.microsoft.com/office/drawing/2014/main" id="{00000000-0008-0000-0800-000051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4" name="Text Box 1581">
          <a:extLst>
            <a:ext uri="{FF2B5EF4-FFF2-40B4-BE49-F238E27FC236}">
              <a16:creationId xmlns:a16="http://schemas.microsoft.com/office/drawing/2014/main" id="{00000000-0008-0000-0800-000052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5" name="Text Box 1582">
          <a:extLst>
            <a:ext uri="{FF2B5EF4-FFF2-40B4-BE49-F238E27FC236}">
              <a16:creationId xmlns:a16="http://schemas.microsoft.com/office/drawing/2014/main" id="{00000000-0008-0000-0800-000053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6" name="Text Box 1583">
          <a:extLst>
            <a:ext uri="{FF2B5EF4-FFF2-40B4-BE49-F238E27FC236}">
              <a16:creationId xmlns:a16="http://schemas.microsoft.com/office/drawing/2014/main" id="{00000000-0008-0000-0800-000054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7" name="Text Box 1584">
          <a:extLst>
            <a:ext uri="{FF2B5EF4-FFF2-40B4-BE49-F238E27FC236}">
              <a16:creationId xmlns:a16="http://schemas.microsoft.com/office/drawing/2014/main" id="{00000000-0008-0000-0800-000055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8" name="Text Box 1585">
          <a:extLst>
            <a:ext uri="{FF2B5EF4-FFF2-40B4-BE49-F238E27FC236}">
              <a16:creationId xmlns:a16="http://schemas.microsoft.com/office/drawing/2014/main" id="{00000000-0008-0000-0800-000056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79" name="Text Box 1586">
          <a:extLst>
            <a:ext uri="{FF2B5EF4-FFF2-40B4-BE49-F238E27FC236}">
              <a16:creationId xmlns:a16="http://schemas.microsoft.com/office/drawing/2014/main" id="{00000000-0008-0000-0800-000057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0" name="Text Box 1587">
          <a:extLst>
            <a:ext uri="{FF2B5EF4-FFF2-40B4-BE49-F238E27FC236}">
              <a16:creationId xmlns:a16="http://schemas.microsoft.com/office/drawing/2014/main" id="{00000000-0008-0000-0800-000058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1" name="Text Box 1588">
          <a:extLst>
            <a:ext uri="{FF2B5EF4-FFF2-40B4-BE49-F238E27FC236}">
              <a16:creationId xmlns:a16="http://schemas.microsoft.com/office/drawing/2014/main" id="{00000000-0008-0000-0800-000059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2" name="Text Box 1589">
          <a:extLst>
            <a:ext uri="{FF2B5EF4-FFF2-40B4-BE49-F238E27FC236}">
              <a16:creationId xmlns:a16="http://schemas.microsoft.com/office/drawing/2014/main" id="{00000000-0008-0000-0800-00005A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3" name="Text Box 1590">
          <a:extLst>
            <a:ext uri="{FF2B5EF4-FFF2-40B4-BE49-F238E27FC236}">
              <a16:creationId xmlns:a16="http://schemas.microsoft.com/office/drawing/2014/main" id="{00000000-0008-0000-0800-00005B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4" name="Text Box 1591">
          <a:extLst>
            <a:ext uri="{FF2B5EF4-FFF2-40B4-BE49-F238E27FC236}">
              <a16:creationId xmlns:a16="http://schemas.microsoft.com/office/drawing/2014/main" id="{00000000-0008-0000-0800-00005C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5" name="Text Box 1592">
          <a:extLst>
            <a:ext uri="{FF2B5EF4-FFF2-40B4-BE49-F238E27FC236}">
              <a16:creationId xmlns:a16="http://schemas.microsoft.com/office/drawing/2014/main" id="{00000000-0008-0000-0800-00005D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6" name="Text Box 1593">
          <a:extLst>
            <a:ext uri="{FF2B5EF4-FFF2-40B4-BE49-F238E27FC236}">
              <a16:creationId xmlns:a16="http://schemas.microsoft.com/office/drawing/2014/main" id="{00000000-0008-0000-0800-00005E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7" name="Text Box 1594">
          <a:extLst>
            <a:ext uri="{FF2B5EF4-FFF2-40B4-BE49-F238E27FC236}">
              <a16:creationId xmlns:a16="http://schemas.microsoft.com/office/drawing/2014/main" id="{00000000-0008-0000-0800-00005F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8" name="Text Box 1595">
          <a:extLst>
            <a:ext uri="{FF2B5EF4-FFF2-40B4-BE49-F238E27FC236}">
              <a16:creationId xmlns:a16="http://schemas.microsoft.com/office/drawing/2014/main" id="{00000000-0008-0000-0800-000060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89" name="Text Box 1596">
          <a:extLst>
            <a:ext uri="{FF2B5EF4-FFF2-40B4-BE49-F238E27FC236}">
              <a16:creationId xmlns:a16="http://schemas.microsoft.com/office/drawing/2014/main" id="{00000000-0008-0000-0800-000061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90" name="Text Box 1597">
          <a:extLst>
            <a:ext uri="{FF2B5EF4-FFF2-40B4-BE49-F238E27FC236}">
              <a16:creationId xmlns:a16="http://schemas.microsoft.com/office/drawing/2014/main" id="{00000000-0008-0000-0800-000062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91" name="Text Box 1598">
          <a:extLst>
            <a:ext uri="{FF2B5EF4-FFF2-40B4-BE49-F238E27FC236}">
              <a16:creationId xmlns:a16="http://schemas.microsoft.com/office/drawing/2014/main" id="{00000000-0008-0000-0800-000063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92" name="Text Box 1599">
          <a:extLst>
            <a:ext uri="{FF2B5EF4-FFF2-40B4-BE49-F238E27FC236}">
              <a16:creationId xmlns:a16="http://schemas.microsoft.com/office/drawing/2014/main" id="{00000000-0008-0000-0800-000064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5893" name="Text Box 1600">
          <a:extLst>
            <a:ext uri="{FF2B5EF4-FFF2-40B4-BE49-F238E27FC236}">
              <a16:creationId xmlns:a16="http://schemas.microsoft.com/office/drawing/2014/main" id="{00000000-0008-0000-0800-000065E3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894" name="Text Box 1367">
          <a:extLst>
            <a:ext uri="{FF2B5EF4-FFF2-40B4-BE49-F238E27FC236}">
              <a16:creationId xmlns:a16="http://schemas.microsoft.com/office/drawing/2014/main" id="{00000000-0008-0000-0800-00006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895" name="Text Box 1368">
          <a:extLst>
            <a:ext uri="{FF2B5EF4-FFF2-40B4-BE49-F238E27FC236}">
              <a16:creationId xmlns:a16="http://schemas.microsoft.com/office/drawing/2014/main" id="{00000000-0008-0000-0800-00006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896" name="Text Box 1369">
          <a:extLst>
            <a:ext uri="{FF2B5EF4-FFF2-40B4-BE49-F238E27FC236}">
              <a16:creationId xmlns:a16="http://schemas.microsoft.com/office/drawing/2014/main" id="{00000000-0008-0000-0800-00006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897" name="Text Box 1370">
          <a:extLst>
            <a:ext uri="{FF2B5EF4-FFF2-40B4-BE49-F238E27FC236}">
              <a16:creationId xmlns:a16="http://schemas.microsoft.com/office/drawing/2014/main" id="{00000000-0008-0000-0800-00006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898" name="Text Box 1371">
          <a:extLst>
            <a:ext uri="{FF2B5EF4-FFF2-40B4-BE49-F238E27FC236}">
              <a16:creationId xmlns:a16="http://schemas.microsoft.com/office/drawing/2014/main" id="{00000000-0008-0000-0800-00006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899" name="Text Box 1372">
          <a:extLst>
            <a:ext uri="{FF2B5EF4-FFF2-40B4-BE49-F238E27FC236}">
              <a16:creationId xmlns:a16="http://schemas.microsoft.com/office/drawing/2014/main" id="{00000000-0008-0000-0800-00006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0" name="Text Box 1373">
          <a:extLst>
            <a:ext uri="{FF2B5EF4-FFF2-40B4-BE49-F238E27FC236}">
              <a16:creationId xmlns:a16="http://schemas.microsoft.com/office/drawing/2014/main" id="{00000000-0008-0000-0800-00006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1" name="Text Box 1374">
          <a:extLst>
            <a:ext uri="{FF2B5EF4-FFF2-40B4-BE49-F238E27FC236}">
              <a16:creationId xmlns:a16="http://schemas.microsoft.com/office/drawing/2014/main" id="{00000000-0008-0000-0800-00006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2" name="Text Box 1375">
          <a:extLst>
            <a:ext uri="{FF2B5EF4-FFF2-40B4-BE49-F238E27FC236}">
              <a16:creationId xmlns:a16="http://schemas.microsoft.com/office/drawing/2014/main" id="{00000000-0008-0000-0800-00006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3" name="Text Box 1376">
          <a:extLst>
            <a:ext uri="{FF2B5EF4-FFF2-40B4-BE49-F238E27FC236}">
              <a16:creationId xmlns:a16="http://schemas.microsoft.com/office/drawing/2014/main" id="{00000000-0008-0000-0800-00006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4" name="Text Box 1377">
          <a:extLst>
            <a:ext uri="{FF2B5EF4-FFF2-40B4-BE49-F238E27FC236}">
              <a16:creationId xmlns:a16="http://schemas.microsoft.com/office/drawing/2014/main" id="{00000000-0008-0000-0800-00007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5" name="Text Box 1378">
          <a:extLst>
            <a:ext uri="{FF2B5EF4-FFF2-40B4-BE49-F238E27FC236}">
              <a16:creationId xmlns:a16="http://schemas.microsoft.com/office/drawing/2014/main" id="{00000000-0008-0000-0800-00007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6" name="Text Box 1379">
          <a:extLst>
            <a:ext uri="{FF2B5EF4-FFF2-40B4-BE49-F238E27FC236}">
              <a16:creationId xmlns:a16="http://schemas.microsoft.com/office/drawing/2014/main" id="{00000000-0008-0000-0800-00007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7" name="Text Box 1380">
          <a:extLst>
            <a:ext uri="{FF2B5EF4-FFF2-40B4-BE49-F238E27FC236}">
              <a16:creationId xmlns:a16="http://schemas.microsoft.com/office/drawing/2014/main" id="{00000000-0008-0000-0800-00007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8" name="Text Box 1381">
          <a:extLst>
            <a:ext uri="{FF2B5EF4-FFF2-40B4-BE49-F238E27FC236}">
              <a16:creationId xmlns:a16="http://schemas.microsoft.com/office/drawing/2014/main" id="{00000000-0008-0000-0800-000074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09" name="Text Box 1382">
          <a:extLst>
            <a:ext uri="{FF2B5EF4-FFF2-40B4-BE49-F238E27FC236}">
              <a16:creationId xmlns:a16="http://schemas.microsoft.com/office/drawing/2014/main" id="{00000000-0008-0000-0800-000075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0" name="Text Box 1383">
          <a:extLst>
            <a:ext uri="{FF2B5EF4-FFF2-40B4-BE49-F238E27FC236}">
              <a16:creationId xmlns:a16="http://schemas.microsoft.com/office/drawing/2014/main" id="{00000000-0008-0000-0800-00007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1" name="Text Box 1384">
          <a:extLst>
            <a:ext uri="{FF2B5EF4-FFF2-40B4-BE49-F238E27FC236}">
              <a16:creationId xmlns:a16="http://schemas.microsoft.com/office/drawing/2014/main" id="{00000000-0008-0000-0800-00007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2" name="Text Box 1385">
          <a:extLst>
            <a:ext uri="{FF2B5EF4-FFF2-40B4-BE49-F238E27FC236}">
              <a16:creationId xmlns:a16="http://schemas.microsoft.com/office/drawing/2014/main" id="{00000000-0008-0000-0800-00007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3" name="Text Box 1386">
          <a:extLst>
            <a:ext uri="{FF2B5EF4-FFF2-40B4-BE49-F238E27FC236}">
              <a16:creationId xmlns:a16="http://schemas.microsoft.com/office/drawing/2014/main" id="{00000000-0008-0000-0800-00007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4" name="Text Box 1387">
          <a:extLst>
            <a:ext uri="{FF2B5EF4-FFF2-40B4-BE49-F238E27FC236}">
              <a16:creationId xmlns:a16="http://schemas.microsoft.com/office/drawing/2014/main" id="{00000000-0008-0000-0800-00007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5" name="Text Box 1388">
          <a:extLst>
            <a:ext uri="{FF2B5EF4-FFF2-40B4-BE49-F238E27FC236}">
              <a16:creationId xmlns:a16="http://schemas.microsoft.com/office/drawing/2014/main" id="{00000000-0008-0000-0800-00007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6" name="Text Box 1389">
          <a:extLst>
            <a:ext uri="{FF2B5EF4-FFF2-40B4-BE49-F238E27FC236}">
              <a16:creationId xmlns:a16="http://schemas.microsoft.com/office/drawing/2014/main" id="{00000000-0008-0000-0800-00007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7" name="Text Box 1390">
          <a:extLst>
            <a:ext uri="{FF2B5EF4-FFF2-40B4-BE49-F238E27FC236}">
              <a16:creationId xmlns:a16="http://schemas.microsoft.com/office/drawing/2014/main" id="{00000000-0008-0000-0800-00007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8" name="Text Box 1391">
          <a:extLst>
            <a:ext uri="{FF2B5EF4-FFF2-40B4-BE49-F238E27FC236}">
              <a16:creationId xmlns:a16="http://schemas.microsoft.com/office/drawing/2014/main" id="{00000000-0008-0000-0800-00007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19" name="Text Box 1392">
          <a:extLst>
            <a:ext uri="{FF2B5EF4-FFF2-40B4-BE49-F238E27FC236}">
              <a16:creationId xmlns:a16="http://schemas.microsoft.com/office/drawing/2014/main" id="{00000000-0008-0000-0800-00007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0" name="Text Box 1393">
          <a:extLst>
            <a:ext uri="{FF2B5EF4-FFF2-40B4-BE49-F238E27FC236}">
              <a16:creationId xmlns:a16="http://schemas.microsoft.com/office/drawing/2014/main" id="{00000000-0008-0000-0800-00008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1" name="Text Box 1394">
          <a:extLst>
            <a:ext uri="{FF2B5EF4-FFF2-40B4-BE49-F238E27FC236}">
              <a16:creationId xmlns:a16="http://schemas.microsoft.com/office/drawing/2014/main" id="{00000000-0008-0000-0800-00008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2" name="Text Box 1395">
          <a:extLst>
            <a:ext uri="{FF2B5EF4-FFF2-40B4-BE49-F238E27FC236}">
              <a16:creationId xmlns:a16="http://schemas.microsoft.com/office/drawing/2014/main" id="{00000000-0008-0000-0800-00008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3" name="Text Box 1396">
          <a:extLst>
            <a:ext uri="{FF2B5EF4-FFF2-40B4-BE49-F238E27FC236}">
              <a16:creationId xmlns:a16="http://schemas.microsoft.com/office/drawing/2014/main" id="{00000000-0008-0000-0800-00008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4" name="Text Box 1397">
          <a:extLst>
            <a:ext uri="{FF2B5EF4-FFF2-40B4-BE49-F238E27FC236}">
              <a16:creationId xmlns:a16="http://schemas.microsoft.com/office/drawing/2014/main" id="{00000000-0008-0000-0800-000084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5" name="Text Box 1398">
          <a:extLst>
            <a:ext uri="{FF2B5EF4-FFF2-40B4-BE49-F238E27FC236}">
              <a16:creationId xmlns:a16="http://schemas.microsoft.com/office/drawing/2014/main" id="{00000000-0008-0000-0800-000085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6" name="Text Box 1399">
          <a:extLst>
            <a:ext uri="{FF2B5EF4-FFF2-40B4-BE49-F238E27FC236}">
              <a16:creationId xmlns:a16="http://schemas.microsoft.com/office/drawing/2014/main" id="{00000000-0008-0000-0800-00008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7" name="Text Box 1400">
          <a:extLst>
            <a:ext uri="{FF2B5EF4-FFF2-40B4-BE49-F238E27FC236}">
              <a16:creationId xmlns:a16="http://schemas.microsoft.com/office/drawing/2014/main" id="{00000000-0008-0000-0800-00008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8" name="Text Box 1401">
          <a:extLst>
            <a:ext uri="{FF2B5EF4-FFF2-40B4-BE49-F238E27FC236}">
              <a16:creationId xmlns:a16="http://schemas.microsoft.com/office/drawing/2014/main" id="{00000000-0008-0000-0800-00008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29" name="Text Box 1402">
          <a:extLst>
            <a:ext uri="{FF2B5EF4-FFF2-40B4-BE49-F238E27FC236}">
              <a16:creationId xmlns:a16="http://schemas.microsoft.com/office/drawing/2014/main" id="{00000000-0008-0000-0800-00008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0" name="Text Box 1403">
          <a:extLst>
            <a:ext uri="{FF2B5EF4-FFF2-40B4-BE49-F238E27FC236}">
              <a16:creationId xmlns:a16="http://schemas.microsoft.com/office/drawing/2014/main" id="{00000000-0008-0000-0800-00008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1" name="Text Box 1404">
          <a:extLst>
            <a:ext uri="{FF2B5EF4-FFF2-40B4-BE49-F238E27FC236}">
              <a16:creationId xmlns:a16="http://schemas.microsoft.com/office/drawing/2014/main" id="{00000000-0008-0000-0800-00008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2" name="Text Box 1405">
          <a:extLst>
            <a:ext uri="{FF2B5EF4-FFF2-40B4-BE49-F238E27FC236}">
              <a16:creationId xmlns:a16="http://schemas.microsoft.com/office/drawing/2014/main" id="{00000000-0008-0000-0800-00008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3" name="Text Box 1406">
          <a:extLst>
            <a:ext uri="{FF2B5EF4-FFF2-40B4-BE49-F238E27FC236}">
              <a16:creationId xmlns:a16="http://schemas.microsoft.com/office/drawing/2014/main" id="{00000000-0008-0000-0800-00008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4" name="Text Box 1407">
          <a:extLst>
            <a:ext uri="{FF2B5EF4-FFF2-40B4-BE49-F238E27FC236}">
              <a16:creationId xmlns:a16="http://schemas.microsoft.com/office/drawing/2014/main" id="{00000000-0008-0000-0800-00008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5" name="Text Box 1408">
          <a:extLst>
            <a:ext uri="{FF2B5EF4-FFF2-40B4-BE49-F238E27FC236}">
              <a16:creationId xmlns:a16="http://schemas.microsoft.com/office/drawing/2014/main" id="{00000000-0008-0000-0800-00008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6" name="Text Box 1409">
          <a:extLst>
            <a:ext uri="{FF2B5EF4-FFF2-40B4-BE49-F238E27FC236}">
              <a16:creationId xmlns:a16="http://schemas.microsoft.com/office/drawing/2014/main" id="{00000000-0008-0000-0800-00009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7" name="Text Box 1410">
          <a:extLst>
            <a:ext uri="{FF2B5EF4-FFF2-40B4-BE49-F238E27FC236}">
              <a16:creationId xmlns:a16="http://schemas.microsoft.com/office/drawing/2014/main" id="{00000000-0008-0000-0800-00009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8" name="Text Box 1411">
          <a:extLst>
            <a:ext uri="{FF2B5EF4-FFF2-40B4-BE49-F238E27FC236}">
              <a16:creationId xmlns:a16="http://schemas.microsoft.com/office/drawing/2014/main" id="{00000000-0008-0000-0800-00009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39" name="Text Box 1412">
          <a:extLst>
            <a:ext uri="{FF2B5EF4-FFF2-40B4-BE49-F238E27FC236}">
              <a16:creationId xmlns:a16="http://schemas.microsoft.com/office/drawing/2014/main" id="{00000000-0008-0000-0800-00009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0" name="Text Box 1413">
          <a:extLst>
            <a:ext uri="{FF2B5EF4-FFF2-40B4-BE49-F238E27FC236}">
              <a16:creationId xmlns:a16="http://schemas.microsoft.com/office/drawing/2014/main" id="{00000000-0008-0000-0800-000094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1" name="Text Box 1414">
          <a:extLst>
            <a:ext uri="{FF2B5EF4-FFF2-40B4-BE49-F238E27FC236}">
              <a16:creationId xmlns:a16="http://schemas.microsoft.com/office/drawing/2014/main" id="{00000000-0008-0000-0800-000095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2" name="Text Box 1415">
          <a:extLst>
            <a:ext uri="{FF2B5EF4-FFF2-40B4-BE49-F238E27FC236}">
              <a16:creationId xmlns:a16="http://schemas.microsoft.com/office/drawing/2014/main" id="{00000000-0008-0000-0800-00009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3" name="Text Box 1416">
          <a:extLst>
            <a:ext uri="{FF2B5EF4-FFF2-40B4-BE49-F238E27FC236}">
              <a16:creationId xmlns:a16="http://schemas.microsoft.com/office/drawing/2014/main" id="{00000000-0008-0000-0800-00009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4" name="Text Box 1417">
          <a:extLst>
            <a:ext uri="{FF2B5EF4-FFF2-40B4-BE49-F238E27FC236}">
              <a16:creationId xmlns:a16="http://schemas.microsoft.com/office/drawing/2014/main" id="{00000000-0008-0000-0800-00009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5" name="Text Box 1418">
          <a:extLst>
            <a:ext uri="{FF2B5EF4-FFF2-40B4-BE49-F238E27FC236}">
              <a16:creationId xmlns:a16="http://schemas.microsoft.com/office/drawing/2014/main" id="{00000000-0008-0000-0800-00009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6" name="Text Box 1419">
          <a:extLst>
            <a:ext uri="{FF2B5EF4-FFF2-40B4-BE49-F238E27FC236}">
              <a16:creationId xmlns:a16="http://schemas.microsoft.com/office/drawing/2014/main" id="{00000000-0008-0000-0800-00009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7" name="Text Box 1420">
          <a:extLst>
            <a:ext uri="{FF2B5EF4-FFF2-40B4-BE49-F238E27FC236}">
              <a16:creationId xmlns:a16="http://schemas.microsoft.com/office/drawing/2014/main" id="{00000000-0008-0000-0800-00009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8" name="Text Box 1421">
          <a:extLst>
            <a:ext uri="{FF2B5EF4-FFF2-40B4-BE49-F238E27FC236}">
              <a16:creationId xmlns:a16="http://schemas.microsoft.com/office/drawing/2014/main" id="{00000000-0008-0000-0800-00009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49" name="Text Box 1422">
          <a:extLst>
            <a:ext uri="{FF2B5EF4-FFF2-40B4-BE49-F238E27FC236}">
              <a16:creationId xmlns:a16="http://schemas.microsoft.com/office/drawing/2014/main" id="{00000000-0008-0000-0800-00009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0" name="Text Box 1423">
          <a:extLst>
            <a:ext uri="{FF2B5EF4-FFF2-40B4-BE49-F238E27FC236}">
              <a16:creationId xmlns:a16="http://schemas.microsoft.com/office/drawing/2014/main" id="{00000000-0008-0000-0800-00009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1" name="Text Box 1424">
          <a:extLst>
            <a:ext uri="{FF2B5EF4-FFF2-40B4-BE49-F238E27FC236}">
              <a16:creationId xmlns:a16="http://schemas.microsoft.com/office/drawing/2014/main" id="{00000000-0008-0000-0800-00009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2" name="Text Box 1425">
          <a:extLst>
            <a:ext uri="{FF2B5EF4-FFF2-40B4-BE49-F238E27FC236}">
              <a16:creationId xmlns:a16="http://schemas.microsoft.com/office/drawing/2014/main" id="{00000000-0008-0000-0800-0000A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3" name="Text Box 1426">
          <a:extLst>
            <a:ext uri="{FF2B5EF4-FFF2-40B4-BE49-F238E27FC236}">
              <a16:creationId xmlns:a16="http://schemas.microsoft.com/office/drawing/2014/main" id="{00000000-0008-0000-0800-0000A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4" name="Text Box 1427">
          <a:extLst>
            <a:ext uri="{FF2B5EF4-FFF2-40B4-BE49-F238E27FC236}">
              <a16:creationId xmlns:a16="http://schemas.microsoft.com/office/drawing/2014/main" id="{00000000-0008-0000-0800-0000A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5" name="Text Box 1428">
          <a:extLst>
            <a:ext uri="{FF2B5EF4-FFF2-40B4-BE49-F238E27FC236}">
              <a16:creationId xmlns:a16="http://schemas.microsoft.com/office/drawing/2014/main" id="{00000000-0008-0000-0800-0000A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6" name="Text Box 1429">
          <a:extLst>
            <a:ext uri="{FF2B5EF4-FFF2-40B4-BE49-F238E27FC236}">
              <a16:creationId xmlns:a16="http://schemas.microsoft.com/office/drawing/2014/main" id="{00000000-0008-0000-0800-0000A4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7" name="Text Box 1430">
          <a:extLst>
            <a:ext uri="{FF2B5EF4-FFF2-40B4-BE49-F238E27FC236}">
              <a16:creationId xmlns:a16="http://schemas.microsoft.com/office/drawing/2014/main" id="{00000000-0008-0000-0800-0000A5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8" name="Text Box 1431">
          <a:extLst>
            <a:ext uri="{FF2B5EF4-FFF2-40B4-BE49-F238E27FC236}">
              <a16:creationId xmlns:a16="http://schemas.microsoft.com/office/drawing/2014/main" id="{00000000-0008-0000-0800-0000A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59" name="Text Box 1432">
          <a:extLst>
            <a:ext uri="{FF2B5EF4-FFF2-40B4-BE49-F238E27FC236}">
              <a16:creationId xmlns:a16="http://schemas.microsoft.com/office/drawing/2014/main" id="{00000000-0008-0000-0800-0000A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0" name="Text Box 1433">
          <a:extLst>
            <a:ext uri="{FF2B5EF4-FFF2-40B4-BE49-F238E27FC236}">
              <a16:creationId xmlns:a16="http://schemas.microsoft.com/office/drawing/2014/main" id="{00000000-0008-0000-0800-0000A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1" name="Text Box 1434">
          <a:extLst>
            <a:ext uri="{FF2B5EF4-FFF2-40B4-BE49-F238E27FC236}">
              <a16:creationId xmlns:a16="http://schemas.microsoft.com/office/drawing/2014/main" id="{00000000-0008-0000-0800-0000A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2" name="Text Box 1435">
          <a:extLst>
            <a:ext uri="{FF2B5EF4-FFF2-40B4-BE49-F238E27FC236}">
              <a16:creationId xmlns:a16="http://schemas.microsoft.com/office/drawing/2014/main" id="{00000000-0008-0000-0800-0000A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3" name="Text Box 1436">
          <a:extLst>
            <a:ext uri="{FF2B5EF4-FFF2-40B4-BE49-F238E27FC236}">
              <a16:creationId xmlns:a16="http://schemas.microsoft.com/office/drawing/2014/main" id="{00000000-0008-0000-0800-0000A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4" name="Text Box 1437">
          <a:extLst>
            <a:ext uri="{FF2B5EF4-FFF2-40B4-BE49-F238E27FC236}">
              <a16:creationId xmlns:a16="http://schemas.microsoft.com/office/drawing/2014/main" id="{00000000-0008-0000-0800-0000A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5" name="Text Box 1438">
          <a:extLst>
            <a:ext uri="{FF2B5EF4-FFF2-40B4-BE49-F238E27FC236}">
              <a16:creationId xmlns:a16="http://schemas.microsoft.com/office/drawing/2014/main" id="{00000000-0008-0000-0800-0000A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6" name="Text Box 1439">
          <a:extLst>
            <a:ext uri="{FF2B5EF4-FFF2-40B4-BE49-F238E27FC236}">
              <a16:creationId xmlns:a16="http://schemas.microsoft.com/office/drawing/2014/main" id="{00000000-0008-0000-0800-0000A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7" name="Text Box 1440">
          <a:extLst>
            <a:ext uri="{FF2B5EF4-FFF2-40B4-BE49-F238E27FC236}">
              <a16:creationId xmlns:a16="http://schemas.microsoft.com/office/drawing/2014/main" id="{00000000-0008-0000-0800-0000A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8" name="Text Box 1441">
          <a:extLst>
            <a:ext uri="{FF2B5EF4-FFF2-40B4-BE49-F238E27FC236}">
              <a16:creationId xmlns:a16="http://schemas.microsoft.com/office/drawing/2014/main" id="{00000000-0008-0000-0800-0000B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69" name="Text Box 1442">
          <a:extLst>
            <a:ext uri="{FF2B5EF4-FFF2-40B4-BE49-F238E27FC236}">
              <a16:creationId xmlns:a16="http://schemas.microsoft.com/office/drawing/2014/main" id="{00000000-0008-0000-0800-0000B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0" name="Text Box 1443">
          <a:extLst>
            <a:ext uri="{FF2B5EF4-FFF2-40B4-BE49-F238E27FC236}">
              <a16:creationId xmlns:a16="http://schemas.microsoft.com/office/drawing/2014/main" id="{00000000-0008-0000-0800-0000B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1" name="Text Box 1444">
          <a:extLst>
            <a:ext uri="{FF2B5EF4-FFF2-40B4-BE49-F238E27FC236}">
              <a16:creationId xmlns:a16="http://schemas.microsoft.com/office/drawing/2014/main" id="{00000000-0008-0000-0800-0000B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2" name="Text Box 1445">
          <a:extLst>
            <a:ext uri="{FF2B5EF4-FFF2-40B4-BE49-F238E27FC236}">
              <a16:creationId xmlns:a16="http://schemas.microsoft.com/office/drawing/2014/main" id="{00000000-0008-0000-0800-0000B4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3" name="Text Box 1446">
          <a:extLst>
            <a:ext uri="{FF2B5EF4-FFF2-40B4-BE49-F238E27FC236}">
              <a16:creationId xmlns:a16="http://schemas.microsoft.com/office/drawing/2014/main" id="{00000000-0008-0000-0800-0000B5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4" name="Text Box 1447">
          <a:extLst>
            <a:ext uri="{FF2B5EF4-FFF2-40B4-BE49-F238E27FC236}">
              <a16:creationId xmlns:a16="http://schemas.microsoft.com/office/drawing/2014/main" id="{00000000-0008-0000-0800-0000B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5" name="Text Box 1448">
          <a:extLst>
            <a:ext uri="{FF2B5EF4-FFF2-40B4-BE49-F238E27FC236}">
              <a16:creationId xmlns:a16="http://schemas.microsoft.com/office/drawing/2014/main" id="{00000000-0008-0000-0800-0000B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6" name="Text Box 1449">
          <a:extLst>
            <a:ext uri="{FF2B5EF4-FFF2-40B4-BE49-F238E27FC236}">
              <a16:creationId xmlns:a16="http://schemas.microsoft.com/office/drawing/2014/main" id="{00000000-0008-0000-0800-0000B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7" name="Text Box 1450">
          <a:extLst>
            <a:ext uri="{FF2B5EF4-FFF2-40B4-BE49-F238E27FC236}">
              <a16:creationId xmlns:a16="http://schemas.microsoft.com/office/drawing/2014/main" id="{00000000-0008-0000-0800-0000B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8" name="Text Box 1451">
          <a:extLst>
            <a:ext uri="{FF2B5EF4-FFF2-40B4-BE49-F238E27FC236}">
              <a16:creationId xmlns:a16="http://schemas.microsoft.com/office/drawing/2014/main" id="{00000000-0008-0000-0800-0000B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79" name="Text Box 1452">
          <a:extLst>
            <a:ext uri="{FF2B5EF4-FFF2-40B4-BE49-F238E27FC236}">
              <a16:creationId xmlns:a16="http://schemas.microsoft.com/office/drawing/2014/main" id="{00000000-0008-0000-0800-0000B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0" name="Text Box 1453">
          <a:extLst>
            <a:ext uri="{FF2B5EF4-FFF2-40B4-BE49-F238E27FC236}">
              <a16:creationId xmlns:a16="http://schemas.microsoft.com/office/drawing/2014/main" id="{00000000-0008-0000-0800-0000B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1" name="Text Box 1454">
          <a:extLst>
            <a:ext uri="{FF2B5EF4-FFF2-40B4-BE49-F238E27FC236}">
              <a16:creationId xmlns:a16="http://schemas.microsoft.com/office/drawing/2014/main" id="{00000000-0008-0000-0800-0000B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2" name="Text Box 1455">
          <a:extLst>
            <a:ext uri="{FF2B5EF4-FFF2-40B4-BE49-F238E27FC236}">
              <a16:creationId xmlns:a16="http://schemas.microsoft.com/office/drawing/2014/main" id="{00000000-0008-0000-0800-0000B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3" name="Text Box 1456">
          <a:extLst>
            <a:ext uri="{FF2B5EF4-FFF2-40B4-BE49-F238E27FC236}">
              <a16:creationId xmlns:a16="http://schemas.microsoft.com/office/drawing/2014/main" id="{00000000-0008-0000-0800-0000B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4" name="Text Box 1457">
          <a:extLst>
            <a:ext uri="{FF2B5EF4-FFF2-40B4-BE49-F238E27FC236}">
              <a16:creationId xmlns:a16="http://schemas.microsoft.com/office/drawing/2014/main" id="{00000000-0008-0000-0800-0000C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5" name="Text Box 1458">
          <a:extLst>
            <a:ext uri="{FF2B5EF4-FFF2-40B4-BE49-F238E27FC236}">
              <a16:creationId xmlns:a16="http://schemas.microsoft.com/office/drawing/2014/main" id="{00000000-0008-0000-0800-0000C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6" name="Text Box 1459">
          <a:extLst>
            <a:ext uri="{FF2B5EF4-FFF2-40B4-BE49-F238E27FC236}">
              <a16:creationId xmlns:a16="http://schemas.microsoft.com/office/drawing/2014/main" id="{00000000-0008-0000-0800-0000C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7" name="Text Box 1460">
          <a:extLst>
            <a:ext uri="{FF2B5EF4-FFF2-40B4-BE49-F238E27FC236}">
              <a16:creationId xmlns:a16="http://schemas.microsoft.com/office/drawing/2014/main" id="{00000000-0008-0000-0800-0000C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8" name="Text Box 1461">
          <a:extLst>
            <a:ext uri="{FF2B5EF4-FFF2-40B4-BE49-F238E27FC236}">
              <a16:creationId xmlns:a16="http://schemas.microsoft.com/office/drawing/2014/main" id="{00000000-0008-0000-0800-0000C4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89" name="Text Box 1462">
          <a:extLst>
            <a:ext uri="{FF2B5EF4-FFF2-40B4-BE49-F238E27FC236}">
              <a16:creationId xmlns:a16="http://schemas.microsoft.com/office/drawing/2014/main" id="{00000000-0008-0000-0800-0000C5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0" name="Text Box 1463">
          <a:extLst>
            <a:ext uri="{FF2B5EF4-FFF2-40B4-BE49-F238E27FC236}">
              <a16:creationId xmlns:a16="http://schemas.microsoft.com/office/drawing/2014/main" id="{00000000-0008-0000-0800-0000C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1" name="Text Box 1464">
          <a:extLst>
            <a:ext uri="{FF2B5EF4-FFF2-40B4-BE49-F238E27FC236}">
              <a16:creationId xmlns:a16="http://schemas.microsoft.com/office/drawing/2014/main" id="{00000000-0008-0000-0800-0000C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2" name="Text Box 1465">
          <a:extLst>
            <a:ext uri="{FF2B5EF4-FFF2-40B4-BE49-F238E27FC236}">
              <a16:creationId xmlns:a16="http://schemas.microsoft.com/office/drawing/2014/main" id="{00000000-0008-0000-0800-0000C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3" name="Text Box 1466">
          <a:extLst>
            <a:ext uri="{FF2B5EF4-FFF2-40B4-BE49-F238E27FC236}">
              <a16:creationId xmlns:a16="http://schemas.microsoft.com/office/drawing/2014/main" id="{00000000-0008-0000-0800-0000C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4" name="Text Box 1467">
          <a:extLst>
            <a:ext uri="{FF2B5EF4-FFF2-40B4-BE49-F238E27FC236}">
              <a16:creationId xmlns:a16="http://schemas.microsoft.com/office/drawing/2014/main" id="{00000000-0008-0000-0800-0000C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5" name="Text Box 1468">
          <a:extLst>
            <a:ext uri="{FF2B5EF4-FFF2-40B4-BE49-F238E27FC236}">
              <a16:creationId xmlns:a16="http://schemas.microsoft.com/office/drawing/2014/main" id="{00000000-0008-0000-0800-0000C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6" name="Text Box 1469">
          <a:extLst>
            <a:ext uri="{FF2B5EF4-FFF2-40B4-BE49-F238E27FC236}">
              <a16:creationId xmlns:a16="http://schemas.microsoft.com/office/drawing/2014/main" id="{00000000-0008-0000-0800-0000C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7" name="Text Box 1470">
          <a:extLst>
            <a:ext uri="{FF2B5EF4-FFF2-40B4-BE49-F238E27FC236}">
              <a16:creationId xmlns:a16="http://schemas.microsoft.com/office/drawing/2014/main" id="{00000000-0008-0000-0800-0000C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8" name="Text Box 1471">
          <a:extLst>
            <a:ext uri="{FF2B5EF4-FFF2-40B4-BE49-F238E27FC236}">
              <a16:creationId xmlns:a16="http://schemas.microsoft.com/office/drawing/2014/main" id="{00000000-0008-0000-0800-0000C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5999" name="Text Box 1472">
          <a:extLst>
            <a:ext uri="{FF2B5EF4-FFF2-40B4-BE49-F238E27FC236}">
              <a16:creationId xmlns:a16="http://schemas.microsoft.com/office/drawing/2014/main" id="{00000000-0008-0000-0800-0000C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0" name="Text Box 1473">
          <a:extLst>
            <a:ext uri="{FF2B5EF4-FFF2-40B4-BE49-F238E27FC236}">
              <a16:creationId xmlns:a16="http://schemas.microsoft.com/office/drawing/2014/main" id="{00000000-0008-0000-0800-0000D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1" name="Text Box 1474">
          <a:extLst>
            <a:ext uri="{FF2B5EF4-FFF2-40B4-BE49-F238E27FC236}">
              <a16:creationId xmlns:a16="http://schemas.microsoft.com/office/drawing/2014/main" id="{00000000-0008-0000-0800-0000D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2" name="Text Box 1475">
          <a:extLst>
            <a:ext uri="{FF2B5EF4-FFF2-40B4-BE49-F238E27FC236}">
              <a16:creationId xmlns:a16="http://schemas.microsoft.com/office/drawing/2014/main" id="{00000000-0008-0000-0800-0000D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3" name="Text Box 1476">
          <a:extLst>
            <a:ext uri="{FF2B5EF4-FFF2-40B4-BE49-F238E27FC236}">
              <a16:creationId xmlns:a16="http://schemas.microsoft.com/office/drawing/2014/main" id="{00000000-0008-0000-0800-0000D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4" name="Text Box 1477">
          <a:extLst>
            <a:ext uri="{FF2B5EF4-FFF2-40B4-BE49-F238E27FC236}">
              <a16:creationId xmlns:a16="http://schemas.microsoft.com/office/drawing/2014/main" id="{00000000-0008-0000-0800-0000D4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5" name="Text Box 1478">
          <a:extLst>
            <a:ext uri="{FF2B5EF4-FFF2-40B4-BE49-F238E27FC236}">
              <a16:creationId xmlns:a16="http://schemas.microsoft.com/office/drawing/2014/main" id="{00000000-0008-0000-0800-0000D5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6" name="Text Box 1479">
          <a:extLst>
            <a:ext uri="{FF2B5EF4-FFF2-40B4-BE49-F238E27FC236}">
              <a16:creationId xmlns:a16="http://schemas.microsoft.com/office/drawing/2014/main" id="{00000000-0008-0000-0800-0000D6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7" name="Text Box 1480">
          <a:extLst>
            <a:ext uri="{FF2B5EF4-FFF2-40B4-BE49-F238E27FC236}">
              <a16:creationId xmlns:a16="http://schemas.microsoft.com/office/drawing/2014/main" id="{00000000-0008-0000-0800-0000D7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8" name="Text Box 1481">
          <a:extLst>
            <a:ext uri="{FF2B5EF4-FFF2-40B4-BE49-F238E27FC236}">
              <a16:creationId xmlns:a16="http://schemas.microsoft.com/office/drawing/2014/main" id="{00000000-0008-0000-0800-0000D8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09" name="Text Box 1482">
          <a:extLst>
            <a:ext uri="{FF2B5EF4-FFF2-40B4-BE49-F238E27FC236}">
              <a16:creationId xmlns:a16="http://schemas.microsoft.com/office/drawing/2014/main" id="{00000000-0008-0000-0800-0000D9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0" name="Text Box 1483">
          <a:extLst>
            <a:ext uri="{FF2B5EF4-FFF2-40B4-BE49-F238E27FC236}">
              <a16:creationId xmlns:a16="http://schemas.microsoft.com/office/drawing/2014/main" id="{00000000-0008-0000-0800-0000DA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1" name="Text Box 1484">
          <a:extLst>
            <a:ext uri="{FF2B5EF4-FFF2-40B4-BE49-F238E27FC236}">
              <a16:creationId xmlns:a16="http://schemas.microsoft.com/office/drawing/2014/main" id="{00000000-0008-0000-0800-0000DB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2" name="Text Box 1485">
          <a:extLst>
            <a:ext uri="{FF2B5EF4-FFF2-40B4-BE49-F238E27FC236}">
              <a16:creationId xmlns:a16="http://schemas.microsoft.com/office/drawing/2014/main" id="{00000000-0008-0000-0800-0000DC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3" name="Text Box 1486">
          <a:extLst>
            <a:ext uri="{FF2B5EF4-FFF2-40B4-BE49-F238E27FC236}">
              <a16:creationId xmlns:a16="http://schemas.microsoft.com/office/drawing/2014/main" id="{00000000-0008-0000-0800-0000DD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4" name="Text Box 1487">
          <a:extLst>
            <a:ext uri="{FF2B5EF4-FFF2-40B4-BE49-F238E27FC236}">
              <a16:creationId xmlns:a16="http://schemas.microsoft.com/office/drawing/2014/main" id="{00000000-0008-0000-0800-0000DE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5" name="Text Box 1488">
          <a:extLst>
            <a:ext uri="{FF2B5EF4-FFF2-40B4-BE49-F238E27FC236}">
              <a16:creationId xmlns:a16="http://schemas.microsoft.com/office/drawing/2014/main" id="{00000000-0008-0000-0800-0000DF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6" name="Text Box 1489">
          <a:extLst>
            <a:ext uri="{FF2B5EF4-FFF2-40B4-BE49-F238E27FC236}">
              <a16:creationId xmlns:a16="http://schemas.microsoft.com/office/drawing/2014/main" id="{00000000-0008-0000-0800-0000E0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7" name="Text Box 1490">
          <a:extLst>
            <a:ext uri="{FF2B5EF4-FFF2-40B4-BE49-F238E27FC236}">
              <a16:creationId xmlns:a16="http://schemas.microsoft.com/office/drawing/2014/main" id="{00000000-0008-0000-0800-0000E1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8" name="Text Box 1491">
          <a:extLst>
            <a:ext uri="{FF2B5EF4-FFF2-40B4-BE49-F238E27FC236}">
              <a16:creationId xmlns:a16="http://schemas.microsoft.com/office/drawing/2014/main" id="{00000000-0008-0000-0800-0000E2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152400</xdr:colOff>
      <xdr:row>25</xdr:row>
      <xdr:rowOff>0</xdr:rowOff>
    </xdr:from>
    <xdr:to>
      <xdr:col>7</xdr:col>
      <xdr:colOff>222504</xdr:colOff>
      <xdr:row>25</xdr:row>
      <xdr:rowOff>44958</xdr:rowOff>
    </xdr:to>
    <xdr:sp macro="" textlink="">
      <xdr:nvSpPr>
        <xdr:cNvPr id="386019" name="Text Box 1492">
          <a:extLst>
            <a:ext uri="{FF2B5EF4-FFF2-40B4-BE49-F238E27FC236}">
              <a16:creationId xmlns:a16="http://schemas.microsoft.com/office/drawing/2014/main" id="{00000000-0008-0000-0800-0000E3E30500}"/>
            </a:ext>
          </a:extLst>
        </xdr:cNvPr>
        <xdr:cNvSpPr txBox="1">
          <a:spLocks noChangeArrowheads="1"/>
        </xdr:cNvSpPr>
      </xdr:nvSpPr>
      <xdr:spPr bwMode="auto">
        <a:xfrm>
          <a:off x="419100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0" name="Text Box 1493">
          <a:extLst>
            <a:ext uri="{FF2B5EF4-FFF2-40B4-BE49-F238E27FC236}">
              <a16:creationId xmlns:a16="http://schemas.microsoft.com/office/drawing/2014/main" id="{00000000-0008-0000-0800-0000E4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1" name="Text Box 1494">
          <a:extLst>
            <a:ext uri="{FF2B5EF4-FFF2-40B4-BE49-F238E27FC236}">
              <a16:creationId xmlns:a16="http://schemas.microsoft.com/office/drawing/2014/main" id="{00000000-0008-0000-0800-0000E5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2" name="Text Box 1495">
          <a:extLst>
            <a:ext uri="{FF2B5EF4-FFF2-40B4-BE49-F238E27FC236}">
              <a16:creationId xmlns:a16="http://schemas.microsoft.com/office/drawing/2014/main" id="{00000000-0008-0000-0800-0000E6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3" name="Text Box 1496">
          <a:extLst>
            <a:ext uri="{FF2B5EF4-FFF2-40B4-BE49-F238E27FC236}">
              <a16:creationId xmlns:a16="http://schemas.microsoft.com/office/drawing/2014/main" id="{00000000-0008-0000-0800-0000E7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4" name="Text Box 1497">
          <a:extLst>
            <a:ext uri="{FF2B5EF4-FFF2-40B4-BE49-F238E27FC236}">
              <a16:creationId xmlns:a16="http://schemas.microsoft.com/office/drawing/2014/main" id="{00000000-0008-0000-0800-0000E8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5" name="Text Box 1498">
          <a:extLst>
            <a:ext uri="{FF2B5EF4-FFF2-40B4-BE49-F238E27FC236}">
              <a16:creationId xmlns:a16="http://schemas.microsoft.com/office/drawing/2014/main" id="{00000000-0008-0000-0800-0000E9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6" name="Text Box 1499">
          <a:extLst>
            <a:ext uri="{FF2B5EF4-FFF2-40B4-BE49-F238E27FC236}">
              <a16:creationId xmlns:a16="http://schemas.microsoft.com/office/drawing/2014/main" id="{00000000-0008-0000-0800-0000EA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7" name="Text Box 1500">
          <a:extLst>
            <a:ext uri="{FF2B5EF4-FFF2-40B4-BE49-F238E27FC236}">
              <a16:creationId xmlns:a16="http://schemas.microsoft.com/office/drawing/2014/main" id="{00000000-0008-0000-0800-0000EB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8" name="Text Box 1501">
          <a:extLst>
            <a:ext uri="{FF2B5EF4-FFF2-40B4-BE49-F238E27FC236}">
              <a16:creationId xmlns:a16="http://schemas.microsoft.com/office/drawing/2014/main" id="{00000000-0008-0000-0800-0000EC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29" name="Text Box 1502">
          <a:extLst>
            <a:ext uri="{FF2B5EF4-FFF2-40B4-BE49-F238E27FC236}">
              <a16:creationId xmlns:a16="http://schemas.microsoft.com/office/drawing/2014/main" id="{00000000-0008-0000-0800-0000ED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0" name="Text Box 1503">
          <a:extLst>
            <a:ext uri="{FF2B5EF4-FFF2-40B4-BE49-F238E27FC236}">
              <a16:creationId xmlns:a16="http://schemas.microsoft.com/office/drawing/2014/main" id="{00000000-0008-0000-0800-0000EE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1" name="Text Box 1504">
          <a:extLst>
            <a:ext uri="{FF2B5EF4-FFF2-40B4-BE49-F238E27FC236}">
              <a16:creationId xmlns:a16="http://schemas.microsoft.com/office/drawing/2014/main" id="{00000000-0008-0000-0800-0000EF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2" name="Text Box 1505">
          <a:extLst>
            <a:ext uri="{FF2B5EF4-FFF2-40B4-BE49-F238E27FC236}">
              <a16:creationId xmlns:a16="http://schemas.microsoft.com/office/drawing/2014/main" id="{00000000-0008-0000-0800-0000F0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3" name="Text Box 1506">
          <a:extLst>
            <a:ext uri="{FF2B5EF4-FFF2-40B4-BE49-F238E27FC236}">
              <a16:creationId xmlns:a16="http://schemas.microsoft.com/office/drawing/2014/main" id="{00000000-0008-0000-0800-0000F1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4" name="Text Box 1507">
          <a:extLst>
            <a:ext uri="{FF2B5EF4-FFF2-40B4-BE49-F238E27FC236}">
              <a16:creationId xmlns:a16="http://schemas.microsoft.com/office/drawing/2014/main" id="{00000000-0008-0000-0800-0000F2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5" name="Text Box 1508">
          <a:extLst>
            <a:ext uri="{FF2B5EF4-FFF2-40B4-BE49-F238E27FC236}">
              <a16:creationId xmlns:a16="http://schemas.microsoft.com/office/drawing/2014/main" id="{00000000-0008-0000-0800-0000F3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6" name="Text Box 1509">
          <a:extLst>
            <a:ext uri="{FF2B5EF4-FFF2-40B4-BE49-F238E27FC236}">
              <a16:creationId xmlns:a16="http://schemas.microsoft.com/office/drawing/2014/main" id="{00000000-0008-0000-0800-0000F4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7" name="Text Box 1510">
          <a:extLst>
            <a:ext uri="{FF2B5EF4-FFF2-40B4-BE49-F238E27FC236}">
              <a16:creationId xmlns:a16="http://schemas.microsoft.com/office/drawing/2014/main" id="{00000000-0008-0000-0800-0000F5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8" name="Text Box 1511">
          <a:extLst>
            <a:ext uri="{FF2B5EF4-FFF2-40B4-BE49-F238E27FC236}">
              <a16:creationId xmlns:a16="http://schemas.microsoft.com/office/drawing/2014/main" id="{00000000-0008-0000-0800-0000F6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39" name="Text Box 1512">
          <a:extLst>
            <a:ext uri="{FF2B5EF4-FFF2-40B4-BE49-F238E27FC236}">
              <a16:creationId xmlns:a16="http://schemas.microsoft.com/office/drawing/2014/main" id="{00000000-0008-0000-0800-0000F7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0" name="Text Box 1513">
          <a:extLst>
            <a:ext uri="{FF2B5EF4-FFF2-40B4-BE49-F238E27FC236}">
              <a16:creationId xmlns:a16="http://schemas.microsoft.com/office/drawing/2014/main" id="{00000000-0008-0000-0800-0000F8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1" name="Text Box 1514">
          <a:extLst>
            <a:ext uri="{FF2B5EF4-FFF2-40B4-BE49-F238E27FC236}">
              <a16:creationId xmlns:a16="http://schemas.microsoft.com/office/drawing/2014/main" id="{00000000-0008-0000-0800-0000F9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2" name="Text Box 1515">
          <a:extLst>
            <a:ext uri="{FF2B5EF4-FFF2-40B4-BE49-F238E27FC236}">
              <a16:creationId xmlns:a16="http://schemas.microsoft.com/office/drawing/2014/main" id="{00000000-0008-0000-0800-0000FA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3" name="Text Box 1516">
          <a:extLst>
            <a:ext uri="{FF2B5EF4-FFF2-40B4-BE49-F238E27FC236}">
              <a16:creationId xmlns:a16="http://schemas.microsoft.com/office/drawing/2014/main" id="{00000000-0008-0000-0800-0000FB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4" name="Text Box 1517">
          <a:extLst>
            <a:ext uri="{FF2B5EF4-FFF2-40B4-BE49-F238E27FC236}">
              <a16:creationId xmlns:a16="http://schemas.microsoft.com/office/drawing/2014/main" id="{00000000-0008-0000-0800-0000FC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5" name="Text Box 1518">
          <a:extLst>
            <a:ext uri="{FF2B5EF4-FFF2-40B4-BE49-F238E27FC236}">
              <a16:creationId xmlns:a16="http://schemas.microsoft.com/office/drawing/2014/main" id="{00000000-0008-0000-0800-0000FD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6" name="Text Box 1519">
          <a:extLst>
            <a:ext uri="{FF2B5EF4-FFF2-40B4-BE49-F238E27FC236}">
              <a16:creationId xmlns:a16="http://schemas.microsoft.com/office/drawing/2014/main" id="{00000000-0008-0000-0800-0000FE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7" name="Text Box 1520">
          <a:extLst>
            <a:ext uri="{FF2B5EF4-FFF2-40B4-BE49-F238E27FC236}">
              <a16:creationId xmlns:a16="http://schemas.microsoft.com/office/drawing/2014/main" id="{00000000-0008-0000-0800-0000FFE3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8" name="Text Box 1521">
          <a:extLst>
            <a:ext uri="{FF2B5EF4-FFF2-40B4-BE49-F238E27FC236}">
              <a16:creationId xmlns:a16="http://schemas.microsoft.com/office/drawing/2014/main" id="{00000000-0008-0000-0800-000000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49" name="Text Box 1522">
          <a:extLst>
            <a:ext uri="{FF2B5EF4-FFF2-40B4-BE49-F238E27FC236}">
              <a16:creationId xmlns:a16="http://schemas.microsoft.com/office/drawing/2014/main" id="{00000000-0008-0000-0800-000001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50" name="Text Box 1523">
          <a:extLst>
            <a:ext uri="{FF2B5EF4-FFF2-40B4-BE49-F238E27FC236}">
              <a16:creationId xmlns:a16="http://schemas.microsoft.com/office/drawing/2014/main" id="{00000000-0008-0000-0800-000002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51" name="Text Box 1524">
          <a:extLst>
            <a:ext uri="{FF2B5EF4-FFF2-40B4-BE49-F238E27FC236}">
              <a16:creationId xmlns:a16="http://schemas.microsoft.com/office/drawing/2014/main" id="{00000000-0008-0000-0800-000003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52" name="Text Box 1525">
          <a:extLst>
            <a:ext uri="{FF2B5EF4-FFF2-40B4-BE49-F238E27FC236}">
              <a16:creationId xmlns:a16="http://schemas.microsoft.com/office/drawing/2014/main" id="{00000000-0008-0000-0800-000004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53" name="Text Box 1526">
          <a:extLst>
            <a:ext uri="{FF2B5EF4-FFF2-40B4-BE49-F238E27FC236}">
              <a16:creationId xmlns:a16="http://schemas.microsoft.com/office/drawing/2014/main" id="{00000000-0008-0000-0800-000005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54" name="Text Box 1527">
          <a:extLst>
            <a:ext uri="{FF2B5EF4-FFF2-40B4-BE49-F238E27FC236}">
              <a16:creationId xmlns:a16="http://schemas.microsoft.com/office/drawing/2014/main" id="{00000000-0008-0000-0800-000006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25</xdr:row>
      <xdr:rowOff>0</xdr:rowOff>
    </xdr:from>
    <xdr:to>
      <xdr:col>9</xdr:col>
      <xdr:colOff>222504</xdr:colOff>
      <xdr:row>25</xdr:row>
      <xdr:rowOff>44958</xdr:rowOff>
    </xdr:to>
    <xdr:sp macro="" textlink="">
      <xdr:nvSpPr>
        <xdr:cNvPr id="386055" name="Text Box 1528">
          <a:extLst>
            <a:ext uri="{FF2B5EF4-FFF2-40B4-BE49-F238E27FC236}">
              <a16:creationId xmlns:a16="http://schemas.microsoft.com/office/drawing/2014/main" id="{00000000-0008-0000-0800-000007E40500}"/>
            </a:ext>
          </a:extLst>
        </xdr:cNvPr>
        <xdr:cNvSpPr txBox="1">
          <a:spLocks noChangeArrowheads="1"/>
        </xdr:cNvSpPr>
      </xdr:nvSpPr>
      <xdr:spPr bwMode="auto">
        <a:xfrm>
          <a:off x="583882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56" name="Text Box 1529">
          <a:extLst>
            <a:ext uri="{FF2B5EF4-FFF2-40B4-BE49-F238E27FC236}">
              <a16:creationId xmlns:a16="http://schemas.microsoft.com/office/drawing/2014/main" id="{00000000-0008-0000-0800-000008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57" name="Text Box 1530">
          <a:extLst>
            <a:ext uri="{FF2B5EF4-FFF2-40B4-BE49-F238E27FC236}">
              <a16:creationId xmlns:a16="http://schemas.microsoft.com/office/drawing/2014/main" id="{00000000-0008-0000-0800-000009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58" name="Text Box 1531">
          <a:extLst>
            <a:ext uri="{FF2B5EF4-FFF2-40B4-BE49-F238E27FC236}">
              <a16:creationId xmlns:a16="http://schemas.microsoft.com/office/drawing/2014/main" id="{00000000-0008-0000-0800-00000A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59" name="Text Box 1532">
          <a:extLst>
            <a:ext uri="{FF2B5EF4-FFF2-40B4-BE49-F238E27FC236}">
              <a16:creationId xmlns:a16="http://schemas.microsoft.com/office/drawing/2014/main" id="{00000000-0008-0000-0800-00000B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0" name="Text Box 1533">
          <a:extLst>
            <a:ext uri="{FF2B5EF4-FFF2-40B4-BE49-F238E27FC236}">
              <a16:creationId xmlns:a16="http://schemas.microsoft.com/office/drawing/2014/main" id="{00000000-0008-0000-0800-00000C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1" name="Text Box 1534">
          <a:extLst>
            <a:ext uri="{FF2B5EF4-FFF2-40B4-BE49-F238E27FC236}">
              <a16:creationId xmlns:a16="http://schemas.microsoft.com/office/drawing/2014/main" id="{00000000-0008-0000-0800-00000D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2" name="Text Box 1535">
          <a:extLst>
            <a:ext uri="{FF2B5EF4-FFF2-40B4-BE49-F238E27FC236}">
              <a16:creationId xmlns:a16="http://schemas.microsoft.com/office/drawing/2014/main" id="{00000000-0008-0000-0800-00000E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3" name="Text Box 1536">
          <a:extLst>
            <a:ext uri="{FF2B5EF4-FFF2-40B4-BE49-F238E27FC236}">
              <a16:creationId xmlns:a16="http://schemas.microsoft.com/office/drawing/2014/main" id="{00000000-0008-0000-0800-00000F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4" name="Text Box 1537">
          <a:extLst>
            <a:ext uri="{FF2B5EF4-FFF2-40B4-BE49-F238E27FC236}">
              <a16:creationId xmlns:a16="http://schemas.microsoft.com/office/drawing/2014/main" id="{00000000-0008-0000-0800-000010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5" name="Text Box 1538">
          <a:extLst>
            <a:ext uri="{FF2B5EF4-FFF2-40B4-BE49-F238E27FC236}">
              <a16:creationId xmlns:a16="http://schemas.microsoft.com/office/drawing/2014/main" id="{00000000-0008-0000-0800-000011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6" name="Text Box 1539">
          <a:extLst>
            <a:ext uri="{FF2B5EF4-FFF2-40B4-BE49-F238E27FC236}">
              <a16:creationId xmlns:a16="http://schemas.microsoft.com/office/drawing/2014/main" id="{00000000-0008-0000-0800-000012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7" name="Text Box 1540">
          <a:extLst>
            <a:ext uri="{FF2B5EF4-FFF2-40B4-BE49-F238E27FC236}">
              <a16:creationId xmlns:a16="http://schemas.microsoft.com/office/drawing/2014/main" id="{00000000-0008-0000-0800-000013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8" name="Text Box 1541">
          <a:extLst>
            <a:ext uri="{FF2B5EF4-FFF2-40B4-BE49-F238E27FC236}">
              <a16:creationId xmlns:a16="http://schemas.microsoft.com/office/drawing/2014/main" id="{00000000-0008-0000-0800-000014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69" name="Text Box 1542">
          <a:extLst>
            <a:ext uri="{FF2B5EF4-FFF2-40B4-BE49-F238E27FC236}">
              <a16:creationId xmlns:a16="http://schemas.microsoft.com/office/drawing/2014/main" id="{00000000-0008-0000-0800-000015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0" name="Text Box 1543">
          <a:extLst>
            <a:ext uri="{FF2B5EF4-FFF2-40B4-BE49-F238E27FC236}">
              <a16:creationId xmlns:a16="http://schemas.microsoft.com/office/drawing/2014/main" id="{00000000-0008-0000-0800-000016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1" name="Text Box 1544">
          <a:extLst>
            <a:ext uri="{FF2B5EF4-FFF2-40B4-BE49-F238E27FC236}">
              <a16:creationId xmlns:a16="http://schemas.microsoft.com/office/drawing/2014/main" id="{00000000-0008-0000-0800-000017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2" name="Text Box 1545">
          <a:extLst>
            <a:ext uri="{FF2B5EF4-FFF2-40B4-BE49-F238E27FC236}">
              <a16:creationId xmlns:a16="http://schemas.microsoft.com/office/drawing/2014/main" id="{00000000-0008-0000-0800-000018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3" name="Text Box 1546">
          <a:extLst>
            <a:ext uri="{FF2B5EF4-FFF2-40B4-BE49-F238E27FC236}">
              <a16:creationId xmlns:a16="http://schemas.microsoft.com/office/drawing/2014/main" id="{00000000-0008-0000-0800-000019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4" name="Text Box 1547">
          <a:extLst>
            <a:ext uri="{FF2B5EF4-FFF2-40B4-BE49-F238E27FC236}">
              <a16:creationId xmlns:a16="http://schemas.microsoft.com/office/drawing/2014/main" id="{00000000-0008-0000-0800-00001A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5" name="Text Box 1548">
          <a:extLst>
            <a:ext uri="{FF2B5EF4-FFF2-40B4-BE49-F238E27FC236}">
              <a16:creationId xmlns:a16="http://schemas.microsoft.com/office/drawing/2014/main" id="{00000000-0008-0000-0800-00001B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6" name="Text Box 1549">
          <a:extLst>
            <a:ext uri="{FF2B5EF4-FFF2-40B4-BE49-F238E27FC236}">
              <a16:creationId xmlns:a16="http://schemas.microsoft.com/office/drawing/2014/main" id="{00000000-0008-0000-0800-00001C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7" name="Text Box 1550">
          <a:extLst>
            <a:ext uri="{FF2B5EF4-FFF2-40B4-BE49-F238E27FC236}">
              <a16:creationId xmlns:a16="http://schemas.microsoft.com/office/drawing/2014/main" id="{00000000-0008-0000-0800-00001D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8" name="Text Box 1551">
          <a:extLst>
            <a:ext uri="{FF2B5EF4-FFF2-40B4-BE49-F238E27FC236}">
              <a16:creationId xmlns:a16="http://schemas.microsoft.com/office/drawing/2014/main" id="{00000000-0008-0000-0800-00001E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79" name="Text Box 1552">
          <a:extLst>
            <a:ext uri="{FF2B5EF4-FFF2-40B4-BE49-F238E27FC236}">
              <a16:creationId xmlns:a16="http://schemas.microsoft.com/office/drawing/2014/main" id="{00000000-0008-0000-0800-00001F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0" name="Text Box 1553">
          <a:extLst>
            <a:ext uri="{FF2B5EF4-FFF2-40B4-BE49-F238E27FC236}">
              <a16:creationId xmlns:a16="http://schemas.microsoft.com/office/drawing/2014/main" id="{00000000-0008-0000-0800-000020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1" name="Text Box 1554">
          <a:extLst>
            <a:ext uri="{FF2B5EF4-FFF2-40B4-BE49-F238E27FC236}">
              <a16:creationId xmlns:a16="http://schemas.microsoft.com/office/drawing/2014/main" id="{00000000-0008-0000-0800-000021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2" name="Text Box 1555">
          <a:extLst>
            <a:ext uri="{FF2B5EF4-FFF2-40B4-BE49-F238E27FC236}">
              <a16:creationId xmlns:a16="http://schemas.microsoft.com/office/drawing/2014/main" id="{00000000-0008-0000-0800-000022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3" name="Text Box 1556">
          <a:extLst>
            <a:ext uri="{FF2B5EF4-FFF2-40B4-BE49-F238E27FC236}">
              <a16:creationId xmlns:a16="http://schemas.microsoft.com/office/drawing/2014/main" id="{00000000-0008-0000-0800-000023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4" name="Text Box 1557">
          <a:extLst>
            <a:ext uri="{FF2B5EF4-FFF2-40B4-BE49-F238E27FC236}">
              <a16:creationId xmlns:a16="http://schemas.microsoft.com/office/drawing/2014/main" id="{00000000-0008-0000-0800-000024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5" name="Text Box 1558">
          <a:extLst>
            <a:ext uri="{FF2B5EF4-FFF2-40B4-BE49-F238E27FC236}">
              <a16:creationId xmlns:a16="http://schemas.microsoft.com/office/drawing/2014/main" id="{00000000-0008-0000-0800-000025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6" name="Text Box 1559">
          <a:extLst>
            <a:ext uri="{FF2B5EF4-FFF2-40B4-BE49-F238E27FC236}">
              <a16:creationId xmlns:a16="http://schemas.microsoft.com/office/drawing/2014/main" id="{00000000-0008-0000-0800-000026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7" name="Text Box 1560">
          <a:extLst>
            <a:ext uri="{FF2B5EF4-FFF2-40B4-BE49-F238E27FC236}">
              <a16:creationId xmlns:a16="http://schemas.microsoft.com/office/drawing/2014/main" id="{00000000-0008-0000-0800-000027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8" name="Text Box 1561">
          <a:extLst>
            <a:ext uri="{FF2B5EF4-FFF2-40B4-BE49-F238E27FC236}">
              <a16:creationId xmlns:a16="http://schemas.microsoft.com/office/drawing/2014/main" id="{00000000-0008-0000-0800-000028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89" name="Text Box 1562">
          <a:extLst>
            <a:ext uri="{FF2B5EF4-FFF2-40B4-BE49-F238E27FC236}">
              <a16:creationId xmlns:a16="http://schemas.microsoft.com/office/drawing/2014/main" id="{00000000-0008-0000-0800-000029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90" name="Text Box 1563">
          <a:extLst>
            <a:ext uri="{FF2B5EF4-FFF2-40B4-BE49-F238E27FC236}">
              <a16:creationId xmlns:a16="http://schemas.microsoft.com/office/drawing/2014/main" id="{00000000-0008-0000-0800-00002A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152400</xdr:colOff>
      <xdr:row>25</xdr:row>
      <xdr:rowOff>0</xdr:rowOff>
    </xdr:from>
    <xdr:to>
      <xdr:col>13</xdr:col>
      <xdr:colOff>222504</xdr:colOff>
      <xdr:row>25</xdr:row>
      <xdr:rowOff>44958</xdr:rowOff>
    </xdr:to>
    <xdr:sp macro="" textlink="">
      <xdr:nvSpPr>
        <xdr:cNvPr id="386091" name="Text Box 1564">
          <a:extLst>
            <a:ext uri="{FF2B5EF4-FFF2-40B4-BE49-F238E27FC236}">
              <a16:creationId xmlns:a16="http://schemas.microsoft.com/office/drawing/2014/main" id="{00000000-0008-0000-0800-00002BE40500}"/>
            </a:ext>
          </a:extLst>
        </xdr:cNvPr>
        <xdr:cNvSpPr txBox="1">
          <a:spLocks noChangeArrowheads="1"/>
        </xdr:cNvSpPr>
      </xdr:nvSpPr>
      <xdr:spPr bwMode="auto">
        <a:xfrm>
          <a:off x="9134475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2" name="Text Box 1565">
          <a:extLst>
            <a:ext uri="{FF2B5EF4-FFF2-40B4-BE49-F238E27FC236}">
              <a16:creationId xmlns:a16="http://schemas.microsoft.com/office/drawing/2014/main" id="{00000000-0008-0000-0800-00002C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3" name="Text Box 1566">
          <a:extLst>
            <a:ext uri="{FF2B5EF4-FFF2-40B4-BE49-F238E27FC236}">
              <a16:creationId xmlns:a16="http://schemas.microsoft.com/office/drawing/2014/main" id="{00000000-0008-0000-0800-00002D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4" name="Text Box 1567">
          <a:extLst>
            <a:ext uri="{FF2B5EF4-FFF2-40B4-BE49-F238E27FC236}">
              <a16:creationId xmlns:a16="http://schemas.microsoft.com/office/drawing/2014/main" id="{00000000-0008-0000-0800-00002E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5" name="Text Box 1568">
          <a:extLst>
            <a:ext uri="{FF2B5EF4-FFF2-40B4-BE49-F238E27FC236}">
              <a16:creationId xmlns:a16="http://schemas.microsoft.com/office/drawing/2014/main" id="{00000000-0008-0000-0800-00002F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6" name="Text Box 1569">
          <a:extLst>
            <a:ext uri="{FF2B5EF4-FFF2-40B4-BE49-F238E27FC236}">
              <a16:creationId xmlns:a16="http://schemas.microsoft.com/office/drawing/2014/main" id="{00000000-0008-0000-0800-000030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7" name="Text Box 1570">
          <a:extLst>
            <a:ext uri="{FF2B5EF4-FFF2-40B4-BE49-F238E27FC236}">
              <a16:creationId xmlns:a16="http://schemas.microsoft.com/office/drawing/2014/main" id="{00000000-0008-0000-0800-000031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8" name="Text Box 1571">
          <a:extLst>
            <a:ext uri="{FF2B5EF4-FFF2-40B4-BE49-F238E27FC236}">
              <a16:creationId xmlns:a16="http://schemas.microsoft.com/office/drawing/2014/main" id="{00000000-0008-0000-0800-000032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099" name="Text Box 1572">
          <a:extLst>
            <a:ext uri="{FF2B5EF4-FFF2-40B4-BE49-F238E27FC236}">
              <a16:creationId xmlns:a16="http://schemas.microsoft.com/office/drawing/2014/main" id="{00000000-0008-0000-0800-000033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0" name="Text Box 1573">
          <a:extLst>
            <a:ext uri="{FF2B5EF4-FFF2-40B4-BE49-F238E27FC236}">
              <a16:creationId xmlns:a16="http://schemas.microsoft.com/office/drawing/2014/main" id="{00000000-0008-0000-0800-000034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1" name="Text Box 1574">
          <a:extLst>
            <a:ext uri="{FF2B5EF4-FFF2-40B4-BE49-F238E27FC236}">
              <a16:creationId xmlns:a16="http://schemas.microsoft.com/office/drawing/2014/main" id="{00000000-0008-0000-0800-000035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2" name="Text Box 1575">
          <a:extLst>
            <a:ext uri="{FF2B5EF4-FFF2-40B4-BE49-F238E27FC236}">
              <a16:creationId xmlns:a16="http://schemas.microsoft.com/office/drawing/2014/main" id="{00000000-0008-0000-0800-000036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3" name="Text Box 1576">
          <a:extLst>
            <a:ext uri="{FF2B5EF4-FFF2-40B4-BE49-F238E27FC236}">
              <a16:creationId xmlns:a16="http://schemas.microsoft.com/office/drawing/2014/main" id="{00000000-0008-0000-0800-000037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4" name="Text Box 1577">
          <a:extLst>
            <a:ext uri="{FF2B5EF4-FFF2-40B4-BE49-F238E27FC236}">
              <a16:creationId xmlns:a16="http://schemas.microsoft.com/office/drawing/2014/main" id="{00000000-0008-0000-0800-000038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5" name="Text Box 1578">
          <a:extLst>
            <a:ext uri="{FF2B5EF4-FFF2-40B4-BE49-F238E27FC236}">
              <a16:creationId xmlns:a16="http://schemas.microsoft.com/office/drawing/2014/main" id="{00000000-0008-0000-0800-000039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6" name="Text Box 1579">
          <a:extLst>
            <a:ext uri="{FF2B5EF4-FFF2-40B4-BE49-F238E27FC236}">
              <a16:creationId xmlns:a16="http://schemas.microsoft.com/office/drawing/2014/main" id="{00000000-0008-0000-0800-00003A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7" name="Text Box 1580">
          <a:extLst>
            <a:ext uri="{FF2B5EF4-FFF2-40B4-BE49-F238E27FC236}">
              <a16:creationId xmlns:a16="http://schemas.microsoft.com/office/drawing/2014/main" id="{00000000-0008-0000-0800-00003B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8" name="Text Box 1581">
          <a:extLst>
            <a:ext uri="{FF2B5EF4-FFF2-40B4-BE49-F238E27FC236}">
              <a16:creationId xmlns:a16="http://schemas.microsoft.com/office/drawing/2014/main" id="{00000000-0008-0000-0800-00003C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09" name="Text Box 1582">
          <a:extLst>
            <a:ext uri="{FF2B5EF4-FFF2-40B4-BE49-F238E27FC236}">
              <a16:creationId xmlns:a16="http://schemas.microsoft.com/office/drawing/2014/main" id="{00000000-0008-0000-0800-00003D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0" name="Text Box 1583">
          <a:extLst>
            <a:ext uri="{FF2B5EF4-FFF2-40B4-BE49-F238E27FC236}">
              <a16:creationId xmlns:a16="http://schemas.microsoft.com/office/drawing/2014/main" id="{00000000-0008-0000-0800-00003E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1" name="Text Box 1584">
          <a:extLst>
            <a:ext uri="{FF2B5EF4-FFF2-40B4-BE49-F238E27FC236}">
              <a16:creationId xmlns:a16="http://schemas.microsoft.com/office/drawing/2014/main" id="{00000000-0008-0000-0800-00003F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2" name="Text Box 1585">
          <a:extLst>
            <a:ext uri="{FF2B5EF4-FFF2-40B4-BE49-F238E27FC236}">
              <a16:creationId xmlns:a16="http://schemas.microsoft.com/office/drawing/2014/main" id="{00000000-0008-0000-0800-000040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3" name="Text Box 1586">
          <a:extLst>
            <a:ext uri="{FF2B5EF4-FFF2-40B4-BE49-F238E27FC236}">
              <a16:creationId xmlns:a16="http://schemas.microsoft.com/office/drawing/2014/main" id="{00000000-0008-0000-0800-000041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4" name="Text Box 1587">
          <a:extLst>
            <a:ext uri="{FF2B5EF4-FFF2-40B4-BE49-F238E27FC236}">
              <a16:creationId xmlns:a16="http://schemas.microsoft.com/office/drawing/2014/main" id="{00000000-0008-0000-0800-000042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5" name="Text Box 1588">
          <a:extLst>
            <a:ext uri="{FF2B5EF4-FFF2-40B4-BE49-F238E27FC236}">
              <a16:creationId xmlns:a16="http://schemas.microsoft.com/office/drawing/2014/main" id="{00000000-0008-0000-0800-000043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6" name="Text Box 1589">
          <a:extLst>
            <a:ext uri="{FF2B5EF4-FFF2-40B4-BE49-F238E27FC236}">
              <a16:creationId xmlns:a16="http://schemas.microsoft.com/office/drawing/2014/main" id="{00000000-0008-0000-0800-000044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7" name="Text Box 1590">
          <a:extLst>
            <a:ext uri="{FF2B5EF4-FFF2-40B4-BE49-F238E27FC236}">
              <a16:creationId xmlns:a16="http://schemas.microsoft.com/office/drawing/2014/main" id="{00000000-0008-0000-0800-000045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8" name="Text Box 1591">
          <a:extLst>
            <a:ext uri="{FF2B5EF4-FFF2-40B4-BE49-F238E27FC236}">
              <a16:creationId xmlns:a16="http://schemas.microsoft.com/office/drawing/2014/main" id="{00000000-0008-0000-0800-000046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19" name="Text Box 1592">
          <a:extLst>
            <a:ext uri="{FF2B5EF4-FFF2-40B4-BE49-F238E27FC236}">
              <a16:creationId xmlns:a16="http://schemas.microsoft.com/office/drawing/2014/main" id="{00000000-0008-0000-0800-000047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0" name="Text Box 1593">
          <a:extLst>
            <a:ext uri="{FF2B5EF4-FFF2-40B4-BE49-F238E27FC236}">
              <a16:creationId xmlns:a16="http://schemas.microsoft.com/office/drawing/2014/main" id="{00000000-0008-0000-0800-000048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1" name="Text Box 1594">
          <a:extLst>
            <a:ext uri="{FF2B5EF4-FFF2-40B4-BE49-F238E27FC236}">
              <a16:creationId xmlns:a16="http://schemas.microsoft.com/office/drawing/2014/main" id="{00000000-0008-0000-0800-000049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2" name="Text Box 1595">
          <a:extLst>
            <a:ext uri="{FF2B5EF4-FFF2-40B4-BE49-F238E27FC236}">
              <a16:creationId xmlns:a16="http://schemas.microsoft.com/office/drawing/2014/main" id="{00000000-0008-0000-0800-00004A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3" name="Text Box 1596">
          <a:extLst>
            <a:ext uri="{FF2B5EF4-FFF2-40B4-BE49-F238E27FC236}">
              <a16:creationId xmlns:a16="http://schemas.microsoft.com/office/drawing/2014/main" id="{00000000-0008-0000-0800-00004B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4" name="Text Box 1597">
          <a:extLst>
            <a:ext uri="{FF2B5EF4-FFF2-40B4-BE49-F238E27FC236}">
              <a16:creationId xmlns:a16="http://schemas.microsoft.com/office/drawing/2014/main" id="{00000000-0008-0000-0800-00004C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5" name="Text Box 1598">
          <a:extLst>
            <a:ext uri="{FF2B5EF4-FFF2-40B4-BE49-F238E27FC236}">
              <a16:creationId xmlns:a16="http://schemas.microsoft.com/office/drawing/2014/main" id="{00000000-0008-0000-0800-00004D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6" name="Text Box 1599">
          <a:extLst>
            <a:ext uri="{FF2B5EF4-FFF2-40B4-BE49-F238E27FC236}">
              <a16:creationId xmlns:a16="http://schemas.microsoft.com/office/drawing/2014/main" id="{00000000-0008-0000-0800-00004E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152400</xdr:colOff>
      <xdr:row>25</xdr:row>
      <xdr:rowOff>0</xdr:rowOff>
    </xdr:from>
    <xdr:to>
      <xdr:col>11</xdr:col>
      <xdr:colOff>222504</xdr:colOff>
      <xdr:row>25</xdr:row>
      <xdr:rowOff>44958</xdr:rowOff>
    </xdr:to>
    <xdr:sp macro="" textlink="">
      <xdr:nvSpPr>
        <xdr:cNvPr id="386127" name="Text Box 1600">
          <a:extLst>
            <a:ext uri="{FF2B5EF4-FFF2-40B4-BE49-F238E27FC236}">
              <a16:creationId xmlns:a16="http://schemas.microsoft.com/office/drawing/2014/main" id="{00000000-0008-0000-0800-00004FE40500}"/>
            </a:ext>
          </a:extLst>
        </xdr:cNvPr>
        <xdr:cNvSpPr txBox="1">
          <a:spLocks noChangeArrowheads="1"/>
        </xdr:cNvSpPr>
      </xdr:nvSpPr>
      <xdr:spPr bwMode="auto">
        <a:xfrm>
          <a:off x="7486650" y="6619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0" name="Text Box 1367">
          <a:extLst>
            <a:ext uri="{FF2B5EF4-FFF2-40B4-BE49-F238E27FC236}">
              <a16:creationId xmlns:a16="http://schemas.microsoft.com/office/drawing/2014/main" id="{00000000-0008-0000-0800-0000D6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1" name="Text Box 1368">
          <a:extLst>
            <a:ext uri="{FF2B5EF4-FFF2-40B4-BE49-F238E27FC236}">
              <a16:creationId xmlns:a16="http://schemas.microsoft.com/office/drawing/2014/main" id="{00000000-0008-0000-0800-0000D7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2" name="Text Box 1369">
          <a:extLst>
            <a:ext uri="{FF2B5EF4-FFF2-40B4-BE49-F238E27FC236}">
              <a16:creationId xmlns:a16="http://schemas.microsoft.com/office/drawing/2014/main" id="{00000000-0008-0000-0800-0000D8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3" name="Text Box 1370">
          <a:extLst>
            <a:ext uri="{FF2B5EF4-FFF2-40B4-BE49-F238E27FC236}">
              <a16:creationId xmlns:a16="http://schemas.microsoft.com/office/drawing/2014/main" id="{00000000-0008-0000-0800-0000D9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4" name="Text Box 1371">
          <a:extLst>
            <a:ext uri="{FF2B5EF4-FFF2-40B4-BE49-F238E27FC236}">
              <a16:creationId xmlns:a16="http://schemas.microsoft.com/office/drawing/2014/main" id="{00000000-0008-0000-0800-0000DA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5" name="Text Box 1372">
          <a:extLst>
            <a:ext uri="{FF2B5EF4-FFF2-40B4-BE49-F238E27FC236}">
              <a16:creationId xmlns:a16="http://schemas.microsoft.com/office/drawing/2014/main" id="{00000000-0008-0000-0800-0000DB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6" name="Text Box 1373">
          <a:extLst>
            <a:ext uri="{FF2B5EF4-FFF2-40B4-BE49-F238E27FC236}">
              <a16:creationId xmlns:a16="http://schemas.microsoft.com/office/drawing/2014/main" id="{00000000-0008-0000-0800-0000DC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7" name="Text Box 1374">
          <a:extLst>
            <a:ext uri="{FF2B5EF4-FFF2-40B4-BE49-F238E27FC236}">
              <a16:creationId xmlns:a16="http://schemas.microsoft.com/office/drawing/2014/main" id="{00000000-0008-0000-0800-0000DD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8" name="Text Box 1375">
          <a:extLst>
            <a:ext uri="{FF2B5EF4-FFF2-40B4-BE49-F238E27FC236}">
              <a16:creationId xmlns:a16="http://schemas.microsoft.com/office/drawing/2014/main" id="{00000000-0008-0000-0800-0000DE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79" name="Text Box 1376">
          <a:extLst>
            <a:ext uri="{FF2B5EF4-FFF2-40B4-BE49-F238E27FC236}">
              <a16:creationId xmlns:a16="http://schemas.microsoft.com/office/drawing/2014/main" id="{00000000-0008-0000-0800-0000DF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0" name="Text Box 1377">
          <a:extLst>
            <a:ext uri="{FF2B5EF4-FFF2-40B4-BE49-F238E27FC236}">
              <a16:creationId xmlns:a16="http://schemas.microsoft.com/office/drawing/2014/main" id="{00000000-0008-0000-0800-0000E0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1" name="Text Box 1378">
          <a:extLst>
            <a:ext uri="{FF2B5EF4-FFF2-40B4-BE49-F238E27FC236}">
              <a16:creationId xmlns:a16="http://schemas.microsoft.com/office/drawing/2014/main" id="{00000000-0008-0000-0800-0000E1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2" name="Text Box 1379">
          <a:extLst>
            <a:ext uri="{FF2B5EF4-FFF2-40B4-BE49-F238E27FC236}">
              <a16:creationId xmlns:a16="http://schemas.microsoft.com/office/drawing/2014/main" id="{00000000-0008-0000-0800-0000E2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3" name="Text Box 1380">
          <a:extLst>
            <a:ext uri="{FF2B5EF4-FFF2-40B4-BE49-F238E27FC236}">
              <a16:creationId xmlns:a16="http://schemas.microsoft.com/office/drawing/2014/main" id="{00000000-0008-0000-0800-0000E3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4" name="Text Box 1381">
          <a:extLst>
            <a:ext uri="{FF2B5EF4-FFF2-40B4-BE49-F238E27FC236}">
              <a16:creationId xmlns:a16="http://schemas.microsoft.com/office/drawing/2014/main" id="{00000000-0008-0000-0800-0000E4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5" name="Text Box 1382">
          <a:extLst>
            <a:ext uri="{FF2B5EF4-FFF2-40B4-BE49-F238E27FC236}">
              <a16:creationId xmlns:a16="http://schemas.microsoft.com/office/drawing/2014/main" id="{00000000-0008-0000-0800-0000E5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6" name="Text Box 1383">
          <a:extLst>
            <a:ext uri="{FF2B5EF4-FFF2-40B4-BE49-F238E27FC236}">
              <a16:creationId xmlns:a16="http://schemas.microsoft.com/office/drawing/2014/main" id="{00000000-0008-0000-0800-0000E6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7" name="Text Box 1384">
          <a:extLst>
            <a:ext uri="{FF2B5EF4-FFF2-40B4-BE49-F238E27FC236}">
              <a16:creationId xmlns:a16="http://schemas.microsoft.com/office/drawing/2014/main" id="{00000000-0008-0000-0800-0000E7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8" name="Text Box 1385">
          <a:extLst>
            <a:ext uri="{FF2B5EF4-FFF2-40B4-BE49-F238E27FC236}">
              <a16:creationId xmlns:a16="http://schemas.microsoft.com/office/drawing/2014/main" id="{00000000-0008-0000-0800-0000E8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89" name="Text Box 1386">
          <a:extLst>
            <a:ext uri="{FF2B5EF4-FFF2-40B4-BE49-F238E27FC236}">
              <a16:creationId xmlns:a16="http://schemas.microsoft.com/office/drawing/2014/main" id="{00000000-0008-0000-0800-0000E9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0" name="Text Box 1387">
          <a:extLst>
            <a:ext uri="{FF2B5EF4-FFF2-40B4-BE49-F238E27FC236}">
              <a16:creationId xmlns:a16="http://schemas.microsoft.com/office/drawing/2014/main" id="{00000000-0008-0000-0800-0000EA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1" name="Text Box 1388">
          <a:extLst>
            <a:ext uri="{FF2B5EF4-FFF2-40B4-BE49-F238E27FC236}">
              <a16:creationId xmlns:a16="http://schemas.microsoft.com/office/drawing/2014/main" id="{00000000-0008-0000-0800-0000EB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2" name="Text Box 1389">
          <a:extLst>
            <a:ext uri="{FF2B5EF4-FFF2-40B4-BE49-F238E27FC236}">
              <a16:creationId xmlns:a16="http://schemas.microsoft.com/office/drawing/2014/main" id="{00000000-0008-0000-0800-0000EC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3" name="Text Box 1390">
          <a:extLst>
            <a:ext uri="{FF2B5EF4-FFF2-40B4-BE49-F238E27FC236}">
              <a16:creationId xmlns:a16="http://schemas.microsoft.com/office/drawing/2014/main" id="{00000000-0008-0000-0800-0000ED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4" name="Text Box 1391">
          <a:extLst>
            <a:ext uri="{FF2B5EF4-FFF2-40B4-BE49-F238E27FC236}">
              <a16:creationId xmlns:a16="http://schemas.microsoft.com/office/drawing/2014/main" id="{00000000-0008-0000-0800-0000EE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5" name="Text Box 1392">
          <a:extLst>
            <a:ext uri="{FF2B5EF4-FFF2-40B4-BE49-F238E27FC236}">
              <a16:creationId xmlns:a16="http://schemas.microsoft.com/office/drawing/2014/main" id="{00000000-0008-0000-0800-0000EF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6" name="Text Box 1393">
          <a:extLst>
            <a:ext uri="{FF2B5EF4-FFF2-40B4-BE49-F238E27FC236}">
              <a16:creationId xmlns:a16="http://schemas.microsoft.com/office/drawing/2014/main" id="{00000000-0008-0000-0800-0000F0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7" name="Text Box 1394">
          <a:extLst>
            <a:ext uri="{FF2B5EF4-FFF2-40B4-BE49-F238E27FC236}">
              <a16:creationId xmlns:a16="http://schemas.microsoft.com/office/drawing/2014/main" id="{00000000-0008-0000-0800-0000F1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8" name="Text Box 1395">
          <a:extLst>
            <a:ext uri="{FF2B5EF4-FFF2-40B4-BE49-F238E27FC236}">
              <a16:creationId xmlns:a16="http://schemas.microsoft.com/office/drawing/2014/main" id="{00000000-0008-0000-0800-0000F2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499" name="Text Box 1396">
          <a:extLst>
            <a:ext uri="{FF2B5EF4-FFF2-40B4-BE49-F238E27FC236}">
              <a16:creationId xmlns:a16="http://schemas.microsoft.com/office/drawing/2014/main" id="{00000000-0008-0000-0800-0000F3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0" name="Text Box 1397">
          <a:extLst>
            <a:ext uri="{FF2B5EF4-FFF2-40B4-BE49-F238E27FC236}">
              <a16:creationId xmlns:a16="http://schemas.microsoft.com/office/drawing/2014/main" id="{00000000-0008-0000-0800-0000F4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1" name="Text Box 1398">
          <a:extLst>
            <a:ext uri="{FF2B5EF4-FFF2-40B4-BE49-F238E27FC236}">
              <a16:creationId xmlns:a16="http://schemas.microsoft.com/office/drawing/2014/main" id="{00000000-0008-0000-0800-0000F5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2" name="Text Box 1399">
          <a:extLst>
            <a:ext uri="{FF2B5EF4-FFF2-40B4-BE49-F238E27FC236}">
              <a16:creationId xmlns:a16="http://schemas.microsoft.com/office/drawing/2014/main" id="{00000000-0008-0000-0800-0000F6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3" name="Text Box 1400">
          <a:extLst>
            <a:ext uri="{FF2B5EF4-FFF2-40B4-BE49-F238E27FC236}">
              <a16:creationId xmlns:a16="http://schemas.microsoft.com/office/drawing/2014/main" id="{00000000-0008-0000-0800-0000F7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4" name="Text Box 1401">
          <a:extLst>
            <a:ext uri="{FF2B5EF4-FFF2-40B4-BE49-F238E27FC236}">
              <a16:creationId xmlns:a16="http://schemas.microsoft.com/office/drawing/2014/main" id="{00000000-0008-0000-0800-0000F8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5" name="Text Box 1402">
          <a:extLst>
            <a:ext uri="{FF2B5EF4-FFF2-40B4-BE49-F238E27FC236}">
              <a16:creationId xmlns:a16="http://schemas.microsoft.com/office/drawing/2014/main" id="{00000000-0008-0000-0800-0000F9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6" name="Text Box 1403">
          <a:extLst>
            <a:ext uri="{FF2B5EF4-FFF2-40B4-BE49-F238E27FC236}">
              <a16:creationId xmlns:a16="http://schemas.microsoft.com/office/drawing/2014/main" id="{00000000-0008-0000-0800-0000FA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7" name="Text Box 1404">
          <a:extLst>
            <a:ext uri="{FF2B5EF4-FFF2-40B4-BE49-F238E27FC236}">
              <a16:creationId xmlns:a16="http://schemas.microsoft.com/office/drawing/2014/main" id="{00000000-0008-0000-0800-0000FB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8" name="Text Box 1405">
          <a:extLst>
            <a:ext uri="{FF2B5EF4-FFF2-40B4-BE49-F238E27FC236}">
              <a16:creationId xmlns:a16="http://schemas.microsoft.com/office/drawing/2014/main" id="{00000000-0008-0000-0800-0000FC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09" name="Text Box 1406">
          <a:extLst>
            <a:ext uri="{FF2B5EF4-FFF2-40B4-BE49-F238E27FC236}">
              <a16:creationId xmlns:a16="http://schemas.microsoft.com/office/drawing/2014/main" id="{00000000-0008-0000-0800-0000FD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0" name="Text Box 1407">
          <a:extLst>
            <a:ext uri="{FF2B5EF4-FFF2-40B4-BE49-F238E27FC236}">
              <a16:creationId xmlns:a16="http://schemas.microsoft.com/office/drawing/2014/main" id="{00000000-0008-0000-0800-0000FE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1" name="Text Box 1408">
          <a:extLst>
            <a:ext uri="{FF2B5EF4-FFF2-40B4-BE49-F238E27FC236}">
              <a16:creationId xmlns:a16="http://schemas.microsoft.com/office/drawing/2014/main" id="{00000000-0008-0000-0800-0000FF01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2" name="Text Box 1409">
          <a:extLst>
            <a:ext uri="{FF2B5EF4-FFF2-40B4-BE49-F238E27FC236}">
              <a16:creationId xmlns:a16="http://schemas.microsoft.com/office/drawing/2014/main" id="{00000000-0008-0000-0800-00000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3" name="Text Box 1410">
          <a:extLst>
            <a:ext uri="{FF2B5EF4-FFF2-40B4-BE49-F238E27FC236}">
              <a16:creationId xmlns:a16="http://schemas.microsoft.com/office/drawing/2014/main" id="{00000000-0008-0000-0800-00000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4" name="Text Box 1411">
          <a:extLst>
            <a:ext uri="{FF2B5EF4-FFF2-40B4-BE49-F238E27FC236}">
              <a16:creationId xmlns:a16="http://schemas.microsoft.com/office/drawing/2014/main" id="{00000000-0008-0000-0800-00000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5" name="Text Box 1412">
          <a:extLst>
            <a:ext uri="{FF2B5EF4-FFF2-40B4-BE49-F238E27FC236}">
              <a16:creationId xmlns:a16="http://schemas.microsoft.com/office/drawing/2014/main" id="{00000000-0008-0000-0800-00000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6" name="Text Box 1413">
          <a:extLst>
            <a:ext uri="{FF2B5EF4-FFF2-40B4-BE49-F238E27FC236}">
              <a16:creationId xmlns:a16="http://schemas.microsoft.com/office/drawing/2014/main" id="{00000000-0008-0000-0800-00000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7" name="Text Box 1414">
          <a:extLst>
            <a:ext uri="{FF2B5EF4-FFF2-40B4-BE49-F238E27FC236}">
              <a16:creationId xmlns:a16="http://schemas.microsoft.com/office/drawing/2014/main" id="{00000000-0008-0000-0800-00000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8" name="Text Box 1415">
          <a:extLst>
            <a:ext uri="{FF2B5EF4-FFF2-40B4-BE49-F238E27FC236}">
              <a16:creationId xmlns:a16="http://schemas.microsoft.com/office/drawing/2014/main" id="{00000000-0008-0000-0800-00000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19" name="Text Box 1416">
          <a:extLst>
            <a:ext uri="{FF2B5EF4-FFF2-40B4-BE49-F238E27FC236}">
              <a16:creationId xmlns:a16="http://schemas.microsoft.com/office/drawing/2014/main" id="{00000000-0008-0000-0800-00000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0" name="Text Box 1417">
          <a:extLst>
            <a:ext uri="{FF2B5EF4-FFF2-40B4-BE49-F238E27FC236}">
              <a16:creationId xmlns:a16="http://schemas.microsoft.com/office/drawing/2014/main" id="{00000000-0008-0000-0800-00000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1" name="Text Box 1418">
          <a:extLst>
            <a:ext uri="{FF2B5EF4-FFF2-40B4-BE49-F238E27FC236}">
              <a16:creationId xmlns:a16="http://schemas.microsoft.com/office/drawing/2014/main" id="{00000000-0008-0000-0800-00000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2" name="Text Box 1419">
          <a:extLst>
            <a:ext uri="{FF2B5EF4-FFF2-40B4-BE49-F238E27FC236}">
              <a16:creationId xmlns:a16="http://schemas.microsoft.com/office/drawing/2014/main" id="{00000000-0008-0000-0800-00000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3" name="Text Box 1420">
          <a:extLst>
            <a:ext uri="{FF2B5EF4-FFF2-40B4-BE49-F238E27FC236}">
              <a16:creationId xmlns:a16="http://schemas.microsoft.com/office/drawing/2014/main" id="{00000000-0008-0000-0800-00000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4" name="Text Box 1421">
          <a:extLst>
            <a:ext uri="{FF2B5EF4-FFF2-40B4-BE49-F238E27FC236}">
              <a16:creationId xmlns:a16="http://schemas.microsoft.com/office/drawing/2014/main" id="{00000000-0008-0000-0800-00000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5" name="Text Box 1422">
          <a:extLst>
            <a:ext uri="{FF2B5EF4-FFF2-40B4-BE49-F238E27FC236}">
              <a16:creationId xmlns:a16="http://schemas.microsoft.com/office/drawing/2014/main" id="{00000000-0008-0000-0800-00000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6" name="Text Box 1423">
          <a:extLst>
            <a:ext uri="{FF2B5EF4-FFF2-40B4-BE49-F238E27FC236}">
              <a16:creationId xmlns:a16="http://schemas.microsoft.com/office/drawing/2014/main" id="{00000000-0008-0000-0800-00000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7" name="Text Box 1424">
          <a:extLst>
            <a:ext uri="{FF2B5EF4-FFF2-40B4-BE49-F238E27FC236}">
              <a16:creationId xmlns:a16="http://schemas.microsoft.com/office/drawing/2014/main" id="{00000000-0008-0000-0800-00000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8" name="Text Box 1425">
          <a:extLst>
            <a:ext uri="{FF2B5EF4-FFF2-40B4-BE49-F238E27FC236}">
              <a16:creationId xmlns:a16="http://schemas.microsoft.com/office/drawing/2014/main" id="{00000000-0008-0000-0800-00001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29" name="Text Box 1426">
          <a:extLst>
            <a:ext uri="{FF2B5EF4-FFF2-40B4-BE49-F238E27FC236}">
              <a16:creationId xmlns:a16="http://schemas.microsoft.com/office/drawing/2014/main" id="{00000000-0008-0000-0800-00001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0" name="Text Box 1427">
          <a:extLst>
            <a:ext uri="{FF2B5EF4-FFF2-40B4-BE49-F238E27FC236}">
              <a16:creationId xmlns:a16="http://schemas.microsoft.com/office/drawing/2014/main" id="{00000000-0008-0000-0800-00001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1" name="Text Box 1428">
          <a:extLst>
            <a:ext uri="{FF2B5EF4-FFF2-40B4-BE49-F238E27FC236}">
              <a16:creationId xmlns:a16="http://schemas.microsoft.com/office/drawing/2014/main" id="{00000000-0008-0000-0800-00001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2" name="Text Box 1429">
          <a:extLst>
            <a:ext uri="{FF2B5EF4-FFF2-40B4-BE49-F238E27FC236}">
              <a16:creationId xmlns:a16="http://schemas.microsoft.com/office/drawing/2014/main" id="{00000000-0008-0000-0800-00001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3" name="Text Box 1430">
          <a:extLst>
            <a:ext uri="{FF2B5EF4-FFF2-40B4-BE49-F238E27FC236}">
              <a16:creationId xmlns:a16="http://schemas.microsoft.com/office/drawing/2014/main" id="{00000000-0008-0000-0800-00001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4" name="Text Box 1431">
          <a:extLst>
            <a:ext uri="{FF2B5EF4-FFF2-40B4-BE49-F238E27FC236}">
              <a16:creationId xmlns:a16="http://schemas.microsoft.com/office/drawing/2014/main" id="{00000000-0008-0000-0800-00001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5" name="Text Box 1432">
          <a:extLst>
            <a:ext uri="{FF2B5EF4-FFF2-40B4-BE49-F238E27FC236}">
              <a16:creationId xmlns:a16="http://schemas.microsoft.com/office/drawing/2014/main" id="{00000000-0008-0000-0800-00001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6" name="Text Box 1433">
          <a:extLst>
            <a:ext uri="{FF2B5EF4-FFF2-40B4-BE49-F238E27FC236}">
              <a16:creationId xmlns:a16="http://schemas.microsoft.com/office/drawing/2014/main" id="{00000000-0008-0000-0800-00001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7" name="Text Box 1434">
          <a:extLst>
            <a:ext uri="{FF2B5EF4-FFF2-40B4-BE49-F238E27FC236}">
              <a16:creationId xmlns:a16="http://schemas.microsoft.com/office/drawing/2014/main" id="{00000000-0008-0000-0800-00001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8" name="Text Box 1435">
          <a:extLst>
            <a:ext uri="{FF2B5EF4-FFF2-40B4-BE49-F238E27FC236}">
              <a16:creationId xmlns:a16="http://schemas.microsoft.com/office/drawing/2014/main" id="{00000000-0008-0000-0800-00001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39" name="Text Box 1436">
          <a:extLst>
            <a:ext uri="{FF2B5EF4-FFF2-40B4-BE49-F238E27FC236}">
              <a16:creationId xmlns:a16="http://schemas.microsoft.com/office/drawing/2014/main" id="{00000000-0008-0000-0800-00001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0" name="Text Box 1437">
          <a:extLst>
            <a:ext uri="{FF2B5EF4-FFF2-40B4-BE49-F238E27FC236}">
              <a16:creationId xmlns:a16="http://schemas.microsoft.com/office/drawing/2014/main" id="{00000000-0008-0000-0800-00001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1" name="Text Box 1438">
          <a:extLst>
            <a:ext uri="{FF2B5EF4-FFF2-40B4-BE49-F238E27FC236}">
              <a16:creationId xmlns:a16="http://schemas.microsoft.com/office/drawing/2014/main" id="{00000000-0008-0000-0800-00001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2" name="Text Box 1439">
          <a:extLst>
            <a:ext uri="{FF2B5EF4-FFF2-40B4-BE49-F238E27FC236}">
              <a16:creationId xmlns:a16="http://schemas.microsoft.com/office/drawing/2014/main" id="{00000000-0008-0000-0800-00001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3" name="Text Box 1440">
          <a:extLst>
            <a:ext uri="{FF2B5EF4-FFF2-40B4-BE49-F238E27FC236}">
              <a16:creationId xmlns:a16="http://schemas.microsoft.com/office/drawing/2014/main" id="{00000000-0008-0000-0800-00001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4" name="Text Box 1441">
          <a:extLst>
            <a:ext uri="{FF2B5EF4-FFF2-40B4-BE49-F238E27FC236}">
              <a16:creationId xmlns:a16="http://schemas.microsoft.com/office/drawing/2014/main" id="{00000000-0008-0000-0800-00002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5" name="Text Box 1442">
          <a:extLst>
            <a:ext uri="{FF2B5EF4-FFF2-40B4-BE49-F238E27FC236}">
              <a16:creationId xmlns:a16="http://schemas.microsoft.com/office/drawing/2014/main" id="{00000000-0008-0000-0800-00002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6" name="Text Box 1443">
          <a:extLst>
            <a:ext uri="{FF2B5EF4-FFF2-40B4-BE49-F238E27FC236}">
              <a16:creationId xmlns:a16="http://schemas.microsoft.com/office/drawing/2014/main" id="{00000000-0008-0000-0800-00002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7" name="Text Box 1444">
          <a:extLst>
            <a:ext uri="{FF2B5EF4-FFF2-40B4-BE49-F238E27FC236}">
              <a16:creationId xmlns:a16="http://schemas.microsoft.com/office/drawing/2014/main" id="{00000000-0008-0000-0800-00002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8" name="Text Box 1445">
          <a:extLst>
            <a:ext uri="{FF2B5EF4-FFF2-40B4-BE49-F238E27FC236}">
              <a16:creationId xmlns:a16="http://schemas.microsoft.com/office/drawing/2014/main" id="{00000000-0008-0000-0800-00002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49" name="Text Box 1446">
          <a:extLst>
            <a:ext uri="{FF2B5EF4-FFF2-40B4-BE49-F238E27FC236}">
              <a16:creationId xmlns:a16="http://schemas.microsoft.com/office/drawing/2014/main" id="{00000000-0008-0000-0800-00002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0" name="Text Box 1447">
          <a:extLst>
            <a:ext uri="{FF2B5EF4-FFF2-40B4-BE49-F238E27FC236}">
              <a16:creationId xmlns:a16="http://schemas.microsoft.com/office/drawing/2014/main" id="{00000000-0008-0000-0800-00002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1" name="Text Box 1448">
          <a:extLst>
            <a:ext uri="{FF2B5EF4-FFF2-40B4-BE49-F238E27FC236}">
              <a16:creationId xmlns:a16="http://schemas.microsoft.com/office/drawing/2014/main" id="{00000000-0008-0000-0800-00002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2" name="Text Box 1449">
          <a:extLst>
            <a:ext uri="{FF2B5EF4-FFF2-40B4-BE49-F238E27FC236}">
              <a16:creationId xmlns:a16="http://schemas.microsoft.com/office/drawing/2014/main" id="{00000000-0008-0000-0800-00002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3" name="Text Box 1450">
          <a:extLst>
            <a:ext uri="{FF2B5EF4-FFF2-40B4-BE49-F238E27FC236}">
              <a16:creationId xmlns:a16="http://schemas.microsoft.com/office/drawing/2014/main" id="{00000000-0008-0000-0800-00002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4" name="Text Box 1451">
          <a:extLst>
            <a:ext uri="{FF2B5EF4-FFF2-40B4-BE49-F238E27FC236}">
              <a16:creationId xmlns:a16="http://schemas.microsoft.com/office/drawing/2014/main" id="{00000000-0008-0000-0800-00002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5" name="Text Box 1452">
          <a:extLst>
            <a:ext uri="{FF2B5EF4-FFF2-40B4-BE49-F238E27FC236}">
              <a16:creationId xmlns:a16="http://schemas.microsoft.com/office/drawing/2014/main" id="{00000000-0008-0000-0800-00002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6" name="Text Box 1453">
          <a:extLst>
            <a:ext uri="{FF2B5EF4-FFF2-40B4-BE49-F238E27FC236}">
              <a16:creationId xmlns:a16="http://schemas.microsoft.com/office/drawing/2014/main" id="{00000000-0008-0000-0800-00002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7" name="Text Box 1454">
          <a:extLst>
            <a:ext uri="{FF2B5EF4-FFF2-40B4-BE49-F238E27FC236}">
              <a16:creationId xmlns:a16="http://schemas.microsoft.com/office/drawing/2014/main" id="{00000000-0008-0000-0800-00002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8" name="Text Box 1455">
          <a:extLst>
            <a:ext uri="{FF2B5EF4-FFF2-40B4-BE49-F238E27FC236}">
              <a16:creationId xmlns:a16="http://schemas.microsoft.com/office/drawing/2014/main" id="{00000000-0008-0000-0800-00002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59" name="Text Box 1456">
          <a:extLst>
            <a:ext uri="{FF2B5EF4-FFF2-40B4-BE49-F238E27FC236}">
              <a16:creationId xmlns:a16="http://schemas.microsoft.com/office/drawing/2014/main" id="{00000000-0008-0000-0800-00002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0" name="Text Box 1457">
          <a:extLst>
            <a:ext uri="{FF2B5EF4-FFF2-40B4-BE49-F238E27FC236}">
              <a16:creationId xmlns:a16="http://schemas.microsoft.com/office/drawing/2014/main" id="{00000000-0008-0000-0800-00003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1" name="Text Box 1458">
          <a:extLst>
            <a:ext uri="{FF2B5EF4-FFF2-40B4-BE49-F238E27FC236}">
              <a16:creationId xmlns:a16="http://schemas.microsoft.com/office/drawing/2014/main" id="{00000000-0008-0000-0800-00003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2" name="Text Box 1459">
          <a:extLst>
            <a:ext uri="{FF2B5EF4-FFF2-40B4-BE49-F238E27FC236}">
              <a16:creationId xmlns:a16="http://schemas.microsoft.com/office/drawing/2014/main" id="{00000000-0008-0000-0800-00003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3" name="Text Box 1460">
          <a:extLst>
            <a:ext uri="{FF2B5EF4-FFF2-40B4-BE49-F238E27FC236}">
              <a16:creationId xmlns:a16="http://schemas.microsoft.com/office/drawing/2014/main" id="{00000000-0008-0000-0800-00003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4" name="Text Box 1461">
          <a:extLst>
            <a:ext uri="{FF2B5EF4-FFF2-40B4-BE49-F238E27FC236}">
              <a16:creationId xmlns:a16="http://schemas.microsoft.com/office/drawing/2014/main" id="{00000000-0008-0000-0800-00003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5" name="Text Box 1462">
          <a:extLst>
            <a:ext uri="{FF2B5EF4-FFF2-40B4-BE49-F238E27FC236}">
              <a16:creationId xmlns:a16="http://schemas.microsoft.com/office/drawing/2014/main" id="{00000000-0008-0000-0800-00003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6" name="Text Box 1463">
          <a:extLst>
            <a:ext uri="{FF2B5EF4-FFF2-40B4-BE49-F238E27FC236}">
              <a16:creationId xmlns:a16="http://schemas.microsoft.com/office/drawing/2014/main" id="{00000000-0008-0000-0800-00003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7" name="Text Box 1464">
          <a:extLst>
            <a:ext uri="{FF2B5EF4-FFF2-40B4-BE49-F238E27FC236}">
              <a16:creationId xmlns:a16="http://schemas.microsoft.com/office/drawing/2014/main" id="{00000000-0008-0000-0800-00003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8" name="Text Box 1465">
          <a:extLst>
            <a:ext uri="{FF2B5EF4-FFF2-40B4-BE49-F238E27FC236}">
              <a16:creationId xmlns:a16="http://schemas.microsoft.com/office/drawing/2014/main" id="{00000000-0008-0000-0800-00003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69" name="Text Box 1466">
          <a:extLst>
            <a:ext uri="{FF2B5EF4-FFF2-40B4-BE49-F238E27FC236}">
              <a16:creationId xmlns:a16="http://schemas.microsoft.com/office/drawing/2014/main" id="{00000000-0008-0000-0800-00003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0" name="Text Box 1467">
          <a:extLst>
            <a:ext uri="{FF2B5EF4-FFF2-40B4-BE49-F238E27FC236}">
              <a16:creationId xmlns:a16="http://schemas.microsoft.com/office/drawing/2014/main" id="{00000000-0008-0000-0800-00003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1" name="Text Box 1468">
          <a:extLst>
            <a:ext uri="{FF2B5EF4-FFF2-40B4-BE49-F238E27FC236}">
              <a16:creationId xmlns:a16="http://schemas.microsoft.com/office/drawing/2014/main" id="{00000000-0008-0000-0800-00003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2" name="Text Box 1469">
          <a:extLst>
            <a:ext uri="{FF2B5EF4-FFF2-40B4-BE49-F238E27FC236}">
              <a16:creationId xmlns:a16="http://schemas.microsoft.com/office/drawing/2014/main" id="{00000000-0008-0000-0800-00003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3" name="Text Box 1470">
          <a:extLst>
            <a:ext uri="{FF2B5EF4-FFF2-40B4-BE49-F238E27FC236}">
              <a16:creationId xmlns:a16="http://schemas.microsoft.com/office/drawing/2014/main" id="{00000000-0008-0000-0800-00003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4" name="Text Box 1471">
          <a:extLst>
            <a:ext uri="{FF2B5EF4-FFF2-40B4-BE49-F238E27FC236}">
              <a16:creationId xmlns:a16="http://schemas.microsoft.com/office/drawing/2014/main" id="{00000000-0008-0000-0800-00003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5" name="Text Box 1472">
          <a:extLst>
            <a:ext uri="{FF2B5EF4-FFF2-40B4-BE49-F238E27FC236}">
              <a16:creationId xmlns:a16="http://schemas.microsoft.com/office/drawing/2014/main" id="{00000000-0008-0000-0800-00003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6" name="Text Box 1473">
          <a:extLst>
            <a:ext uri="{FF2B5EF4-FFF2-40B4-BE49-F238E27FC236}">
              <a16:creationId xmlns:a16="http://schemas.microsoft.com/office/drawing/2014/main" id="{00000000-0008-0000-0800-00004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7" name="Text Box 1474">
          <a:extLst>
            <a:ext uri="{FF2B5EF4-FFF2-40B4-BE49-F238E27FC236}">
              <a16:creationId xmlns:a16="http://schemas.microsoft.com/office/drawing/2014/main" id="{00000000-0008-0000-0800-00004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8" name="Text Box 1475">
          <a:extLst>
            <a:ext uri="{FF2B5EF4-FFF2-40B4-BE49-F238E27FC236}">
              <a16:creationId xmlns:a16="http://schemas.microsoft.com/office/drawing/2014/main" id="{00000000-0008-0000-0800-00004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79" name="Text Box 1476">
          <a:extLst>
            <a:ext uri="{FF2B5EF4-FFF2-40B4-BE49-F238E27FC236}">
              <a16:creationId xmlns:a16="http://schemas.microsoft.com/office/drawing/2014/main" id="{00000000-0008-0000-0800-00004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0" name="Text Box 1477">
          <a:extLst>
            <a:ext uri="{FF2B5EF4-FFF2-40B4-BE49-F238E27FC236}">
              <a16:creationId xmlns:a16="http://schemas.microsoft.com/office/drawing/2014/main" id="{00000000-0008-0000-0800-00004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1" name="Text Box 1478">
          <a:extLst>
            <a:ext uri="{FF2B5EF4-FFF2-40B4-BE49-F238E27FC236}">
              <a16:creationId xmlns:a16="http://schemas.microsoft.com/office/drawing/2014/main" id="{00000000-0008-0000-0800-00004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2" name="Text Box 1479">
          <a:extLst>
            <a:ext uri="{FF2B5EF4-FFF2-40B4-BE49-F238E27FC236}">
              <a16:creationId xmlns:a16="http://schemas.microsoft.com/office/drawing/2014/main" id="{00000000-0008-0000-0800-00004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3" name="Text Box 1480">
          <a:extLst>
            <a:ext uri="{FF2B5EF4-FFF2-40B4-BE49-F238E27FC236}">
              <a16:creationId xmlns:a16="http://schemas.microsoft.com/office/drawing/2014/main" id="{00000000-0008-0000-0800-00004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4" name="Text Box 1481">
          <a:extLst>
            <a:ext uri="{FF2B5EF4-FFF2-40B4-BE49-F238E27FC236}">
              <a16:creationId xmlns:a16="http://schemas.microsoft.com/office/drawing/2014/main" id="{00000000-0008-0000-0800-00004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5" name="Text Box 1482">
          <a:extLst>
            <a:ext uri="{FF2B5EF4-FFF2-40B4-BE49-F238E27FC236}">
              <a16:creationId xmlns:a16="http://schemas.microsoft.com/office/drawing/2014/main" id="{00000000-0008-0000-0800-00004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6" name="Text Box 1483">
          <a:extLst>
            <a:ext uri="{FF2B5EF4-FFF2-40B4-BE49-F238E27FC236}">
              <a16:creationId xmlns:a16="http://schemas.microsoft.com/office/drawing/2014/main" id="{00000000-0008-0000-0800-00004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7" name="Text Box 1484">
          <a:extLst>
            <a:ext uri="{FF2B5EF4-FFF2-40B4-BE49-F238E27FC236}">
              <a16:creationId xmlns:a16="http://schemas.microsoft.com/office/drawing/2014/main" id="{00000000-0008-0000-0800-00004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8" name="Text Box 1485">
          <a:extLst>
            <a:ext uri="{FF2B5EF4-FFF2-40B4-BE49-F238E27FC236}">
              <a16:creationId xmlns:a16="http://schemas.microsoft.com/office/drawing/2014/main" id="{00000000-0008-0000-0800-00004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89" name="Text Box 1486">
          <a:extLst>
            <a:ext uri="{FF2B5EF4-FFF2-40B4-BE49-F238E27FC236}">
              <a16:creationId xmlns:a16="http://schemas.microsoft.com/office/drawing/2014/main" id="{00000000-0008-0000-0800-00004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90" name="Text Box 1487">
          <a:extLst>
            <a:ext uri="{FF2B5EF4-FFF2-40B4-BE49-F238E27FC236}">
              <a16:creationId xmlns:a16="http://schemas.microsoft.com/office/drawing/2014/main" id="{00000000-0008-0000-0800-00004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91" name="Text Box 1488">
          <a:extLst>
            <a:ext uri="{FF2B5EF4-FFF2-40B4-BE49-F238E27FC236}">
              <a16:creationId xmlns:a16="http://schemas.microsoft.com/office/drawing/2014/main" id="{00000000-0008-0000-0800-00004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92" name="Text Box 1489">
          <a:extLst>
            <a:ext uri="{FF2B5EF4-FFF2-40B4-BE49-F238E27FC236}">
              <a16:creationId xmlns:a16="http://schemas.microsoft.com/office/drawing/2014/main" id="{00000000-0008-0000-0800-00005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93" name="Text Box 1490">
          <a:extLst>
            <a:ext uri="{FF2B5EF4-FFF2-40B4-BE49-F238E27FC236}">
              <a16:creationId xmlns:a16="http://schemas.microsoft.com/office/drawing/2014/main" id="{00000000-0008-0000-0800-00005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94" name="Text Box 1491">
          <a:extLst>
            <a:ext uri="{FF2B5EF4-FFF2-40B4-BE49-F238E27FC236}">
              <a16:creationId xmlns:a16="http://schemas.microsoft.com/office/drawing/2014/main" id="{00000000-0008-0000-0800-00005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595" name="Text Box 1492">
          <a:extLst>
            <a:ext uri="{FF2B5EF4-FFF2-40B4-BE49-F238E27FC236}">
              <a16:creationId xmlns:a16="http://schemas.microsoft.com/office/drawing/2014/main" id="{00000000-0008-0000-0800-00005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596" name="Text Box 1493">
          <a:extLst>
            <a:ext uri="{FF2B5EF4-FFF2-40B4-BE49-F238E27FC236}">
              <a16:creationId xmlns:a16="http://schemas.microsoft.com/office/drawing/2014/main" id="{00000000-0008-0000-0800-000054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597" name="Text Box 1494">
          <a:extLst>
            <a:ext uri="{FF2B5EF4-FFF2-40B4-BE49-F238E27FC236}">
              <a16:creationId xmlns:a16="http://schemas.microsoft.com/office/drawing/2014/main" id="{00000000-0008-0000-0800-000055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598" name="Text Box 1495">
          <a:extLst>
            <a:ext uri="{FF2B5EF4-FFF2-40B4-BE49-F238E27FC236}">
              <a16:creationId xmlns:a16="http://schemas.microsoft.com/office/drawing/2014/main" id="{00000000-0008-0000-0800-000056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599" name="Text Box 1496">
          <a:extLst>
            <a:ext uri="{FF2B5EF4-FFF2-40B4-BE49-F238E27FC236}">
              <a16:creationId xmlns:a16="http://schemas.microsoft.com/office/drawing/2014/main" id="{00000000-0008-0000-0800-000057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0" name="Text Box 1497">
          <a:extLst>
            <a:ext uri="{FF2B5EF4-FFF2-40B4-BE49-F238E27FC236}">
              <a16:creationId xmlns:a16="http://schemas.microsoft.com/office/drawing/2014/main" id="{00000000-0008-0000-0800-000058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1" name="Text Box 1498">
          <a:extLst>
            <a:ext uri="{FF2B5EF4-FFF2-40B4-BE49-F238E27FC236}">
              <a16:creationId xmlns:a16="http://schemas.microsoft.com/office/drawing/2014/main" id="{00000000-0008-0000-0800-000059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2" name="Text Box 1499">
          <a:extLst>
            <a:ext uri="{FF2B5EF4-FFF2-40B4-BE49-F238E27FC236}">
              <a16:creationId xmlns:a16="http://schemas.microsoft.com/office/drawing/2014/main" id="{00000000-0008-0000-0800-00005A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3" name="Text Box 1500">
          <a:extLst>
            <a:ext uri="{FF2B5EF4-FFF2-40B4-BE49-F238E27FC236}">
              <a16:creationId xmlns:a16="http://schemas.microsoft.com/office/drawing/2014/main" id="{00000000-0008-0000-0800-00005B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4" name="Text Box 1501">
          <a:extLst>
            <a:ext uri="{FF2B5EF4-FFF2-40B4-BE49-F238E27FC236}">
              <a16:creationId xmlns:a16="http://schemas.microsoft.com/office/drawing/2014/main" id="{00000000-0008-0000-0800-00005C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5" name="Text Box 1502">
          <a:extLst>
            <a:ext uri="{FF2B5EF4-FFF2-40B4-BE49-F238E27FC236}">
              <a16:creationId xmlns:a16="http://schemas.microsoft.com/office/drawing/2014/main" id="{00000000-0008-0000-0800-00005D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6" name="Text Box 1503">
          <a:extLst>
            <a:ext uri="{FF2B5EF4-FFF2-40B4-BE49-F238E27FC236}">
              <a16:creationId xmlns:a16="http://schemas.microsoft.com/office/drawing/2014/main" id="{00000000-0008-0000-0800-00005E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7" name="Text Box 1504">
          <a:extLst>
            <a:ext uri="{FF2B5EF4-FFF2-40B4-BE49-F238E27FC236}">
              <a16:creationId xmlns:a16="http://schemas.microsoft.com/office/drawing/2014/main" id="{00000000-0008-0000-0800-00005F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8" name="Text Box 1505">
          <a:extLst>
            <a:ext uri="{FF2B5EF4-FFF2-40B4-BE49-F238E27FC236}">
              <a16:creationId xmlns:a16="http://schemas.microsoft.com/office/drawing/2014/main" id="{00000000-0008-0000-0800-000060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09" name="Text Box 1506">
          <a:extLst>
            <a:ext uri="{FF2B5EF4-FFF2-40B4-BE49-F238E27FC236}">
              <a16:creationId xmlns:a16="http://schemas.microsoft.com/office/drawing/2014/main" id="{00000000-0008-0000-0800-000061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0" name="Text Box 1507">
          <a:extLst>
            <a:ext uri="{FF2B5EF4-FFF2-40B4-BE49-F238E27FC236}">
              <a16:creationId xmlns:a16="http://schemas.microsoft.com/office/drawing/2014/main" id="{00000000-0008-0000-0800-000062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1" name="Text Box 1508">
          <a:extLst>
            <a:ext uri="{FF2B5EF4-FFF2-40B4-BE49-F238E27FC236}">
              <a16:creationId xmlns:a16="http://schemas.microsoft.com/office/drawing/2014/main" id="{00000000-0008-0000-0800-000063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2" name="Text Box 1509">
          <a:extLst>
            <a:ext uri="{FF2B5EF4-FFF2-40B4-BE49-F238E27FC236}">
              <a16:creationId xmlns:a16="http://schemas.microsoft.com/office/drawing/2014/main" id="{00000000-0008-0000-0800-000064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3" name="Text Box 1510">
          <a:extLst>
            <a:ext uri="{FF2B5EF4-FFF2-40B4-BE49-F238E27FC236}">
              <a16:creationId xmlns:a16="http://schemas.microsoft.com/office/drawing/2014/main" id="{00000000-0008-0000-0800-000065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4" name="Text Box 1511">
          <a:extLst>
            <a:ext uri="{FF2B5EF4-FFF2-40B4-BE49-F238E27FC236}">
              <a16:creationId xmlns:a16="http://schemas.microsoft.com/office/drawing/2014/main" id="{00000000-0008-0000-0800-000066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5" name="Text Box 1512">
          <a:extLst>
            <a:ext uri="{FF2B5EF4-FFF2-40B4-BE49-F238E27FC236}">
              <a16:creationId xmlns:a16="http://schemas.microsoft.com/office/drawing/2014/main" id="{00000000-0008-0000-0800-000067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6" name="Text Box 1513">
          <a:extLst>
            <a:ext uri="{FF2B5EF4-FFF2-40B4-BE49-F238E27FC236}">
              <a16:creationId xmlns:a16="http://schemas.microsoft.com/office/drawing/2014/main" id="{00000000-0008-0000-0800-000068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7" name="Text Box 1514">
          <a:extLst>
            <a:ext uri="{FF2B5EF4-FFF2-40B4-BE49-F238E27FC236}">
              <a16:creationId xmlns:a16="http://schemas.microsoft.com/office/drawing/2014/main" id="{00000000-0008-0000-0800-000069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8" name="Text Box 1515">
          <a:extLst>
            <a:ext uri="{FF2B5EF4-FFF2-40B4-BE49-F238E27FC236}">
              <a16:creationId xmlns:a16="http://schemas.microsoft.com/office/drawing/2014/main" id="{00000000-0008-0000-0800-00006A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19" name="Text Box 1516">
          <a:extLst>
            <a:ext uri="{FF2B5EF4-FFF2-40B4-BE49-F238E27FC236}">
              <a16:creationId xmlns:a16="http://schemas.microsoft.com/office/drawing/2014/main" id="{00000000-0008-0000-0800-00006B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0" name="Text Box 1517">
          <a:extLst>
            <a:ext uri="{FF2B5EF4-FFF2-40B4-BE49-F238E27FC236}">
              <a16:creationId xmlns:a16="http://schemas.microsoft.com/office/drawing/2014/main" id="{00000000-0008-0000-0800-00006C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1" name="Text Box 1518">
          <a:extLst>
            <a:ext uri="{FF2B5EF4-FFF2-40B4-BE49-F238E27FC236}">
              <a16:creationId xmlns:a16="http://schemas.microsoft.com/office/drawing/2014/main" id="{00000000-0008-0000-0800-00006D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2" name="Text Box 1519">
          <a:extLst>
            <a:ext uri="{FF2B5EF4-FFF2-40B4-BE49-F238E27FC236}">
              <a16:creationId xmlns:a16="http://schemas.microsoft.com/office/drawing/2014/main" id="{00000000-0008-0000-0800-00006E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3" name="Text Box 1520">
          <a:extLst>
            <a:ext uri="{FF2B5EF4-FFF2-40B4-BE49-F238E27FC236}">
              <a16:creationId xmlns:a16="http://schemas.microsoft.com/office/drawing/2014/main" id="{00000000-0008-0000-0800-00006F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4" name="Text Box 1521">
          <a:extLst>
            <a:ext uri="{FF2B5EF4-FFF2-40B4-BE49-F238E27FC236}">
              <a16:creationId xmlns:a16="http://schemas.microsoft.com/office/drawing/2014/main" id="{00000000-0008-0000-0800-000070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5" name="Text Box 1522">
          <a:extLst>
            <a:ext uri="{FF2B5EF4-FFF2-40B4-BE49-F238E27FC236}">
              <a16:creationId xmlns:a16="http://schemas.microsoft.com/office/drawing/2014/main" id="{00000000-0008-0000-0800-000071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6" name="Text Box 1523">
          <a:extLst>
            <a:ext uri="{FF2B5EF4-FFF2-40B4-BE49-F238E27FC236}">
              <a16:creationId xmlns:a16="http://schemas.microsoft.com/office/drawing/2014/main" id="{00000000-0008-0000-0800-000072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7" name="Text Box 1524">
          <a:extLst>
            <a:ext uri="{FF2B5EF4-FFF2-40B4-BE49-F238E27FC236}">
              <a16:creationId xmlns:a16="http://schemas.microsoft.com/office/drawing/2014/main" id="{00000000-0008-0000-0800-000073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8" name="Text Box 1525">
          <a:extLst>
            <a:ext uri="{FF2B5EF4-FFF2-40B4-BE49-F238E27FC236}">
              <a16:creationId xmlns:a16="http://schemas.microsoft.com/office/drawing/2014/main" id="{00000000-0008-0000-0800-000074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29" name="Text Box 1526">
          <a:extLst>
            <a:ext uri="{FF2B5EF4-FFF2-40B4-BE49-F238E27FC236}">
              <a16:creationId xmlns:a16="http://schemas.microsoft.com/office/drawing/2014/main" id="{00000000-0008-0000-0800-000075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30" name="Text Box 1527">
          <a:extLst>
            <a:ext uri="{FF2B5EF4-FFF2-40B4-BE49-F238E27FC236}">
              <a16:creationId xmlns:a16="http://schemas.microsoft.com/office/drawing/2014/main" id="{00000000-0008-0000-0800-000076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631" name="Text Box 1528">
          <a:extLst>
            <a:ext uri="{FF2B5EF4-FFF2-40B4-BE49-F238E27FC236}">
              <a16:creationId xmlns:a16="http://schemas.microsoft.com/office/drawing/2014/main" id="{00000000-0008-0000-0800-00007702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2" name="Text Box 1529">
          <a:extLst>
            <a:ext uri="{FF2B5EF4-FFF2-40B4-BE49-F238E27FC236}">
              <a16:creationId xmlns:a16="http://schemas.microsoft.com/office/drawing/2014/main" id="{00000000-0008-0000-0800-000078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3" name="Text Box 1530">
          <a:extLst>
            <a:ext uri="{FF2B5EF4-FFF2-40B4-BE49-F238E27FC236}">
              <a16:creationId xmlns:a16="http://schemas.microsoft.com/office/drawing/2014/main" id="{00000000-0008-0000-0800-000079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4" name="Text Box 1531">
          <a:extLst>
            <a:ext uri="{FF2B5EF4-FFF2-40B4-BE49-F238E27FC236}">
              <a16:creationId xmlns:a16="http://schemas.microsoft.com/office/drawing/2014/main" id="{00000000-0008-0000-0800-00007A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5" name="Text Box 1532">
          <a:extLst>
            <a:ext uri="{FF2B5EF4-FFF2-40B4-BE49-F238E27FC236}">
              <a16:creationId xmlns:a16="http://schemas.microsoft.com/office/drawing/2014/main" id="{00000000-0008-0000-0800-00007B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6" name="Text Box 1533">
          <a:extLst>
            <a:ext uri="{FF2B5EF4-FFF2-40B4-BE49-F238E27FC236}">
              <a16:creationId xmlns:a16="http://schemas.microsoft.com/office/drawing/2014/main" id="{00000000-0008-0000-0800-00007C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7" name="Text Box 1534">
          <a:extLst>
            <a:ext uri="{FF2B5EF4-FFF2-40B4-BE49-F238E27FC236}">
              <a16:creationId xmlns:a16="http://schemas.microsoft.com/office/drawing/2014/main" id="{00000000-0008-0000-0800-00007D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8" name="Text Box 1535">
          <a:extLst>
            <a:ext uri="{FF2B5EF4-FFF2-40B4-BE49-F238E27FC236}">
              <a16:creationId xmlns:a16="http://schemas.microsoft.com/office/drawing/2014/main" id="{00000000-0008-0000-0800-00007E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39" name="Text Box 1536">
          <a:extLst>
            <a:ext uri="{FF2B5EF4-FFF2-40B4-BE49-F238E27FC236}">
              <a16:creationId xmlns:a16="http://schemas.microsoft.com/office/drawing/2014/main" id="{00000000-0008-0000-0800-00007F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0" name="Text Box 1537">
          <a:extLst>
            <a:ext uri="{FF2B5EF4-FFF2-40B4-BE49-F238E27FC236}">
              <a16:creationId xmlns:a16="http://schemas.microsoft.com/office/drawing/2014/main" id="{00000000-0008-0000-0800-000080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1" name="Text Box 1538">
          <a:extLst>
            <a:ext uri="{FF2B5EF4-FFF2-40B4-BE49-F238E27FC236}">
              <a16:creationId xmlns:a16="http://schemas.microsoft.com/office/drawing/2014/main" id="{00000000-0008-0000-0800-000081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2" name="Text Box 1539">
          <a:extLst>
            <a:ext uri="{FF2B5EF4-FFF2-40B4-BE49-F238E27FC236}">
              <a16:creationId xmlns:a16="http://schemas.microsoft.com/office/drawing/2014/main" id="{00000000-0008-0000-0800-000082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3" name="Text Box 1540">
          <a:extLst>
            <a:ext uri="{FF2B5EF4-FFF2-40B4-BE49-F238E27FC236}">
              <a16:creationId xmlns:a16="http://schemas.microsoft.com/office/drawing/2014/main" id="{00000000-0008-0000-0800-000083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4" name="Text Box 1541">
          <a:extLst>
            <a:ext uri="{FF2B5EF4-FFF2-40B4-BE49-F238E27FC236}">
              <a16:creationId xmlns:a16="http://schemas.microsoft.com/office/drawing/2014/main" id="{00000000-0008-0000-0800-000084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5" name="Text Box 1542">
          <a:extLst>
            <a:ext uri="{FF2B5EF4-FFF2-40B4-BE49-F238E27FC236}">
              <a16:creationId xmlns:a16="http://schemas.microsoft.com/office/drawing/2014/main" id="{00000000-0008-0000-0800-000085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6" name="Text Box 1543">
          <a:extLst>
            <a:ext uri="{FF2B5EF4-FFF2-40B4-BE49-F238E27FC236}">
              <a16:creationId xmlns:a16="http://schemas.microsoft.com/office/drawing/2014/main" id="{00000000-0008-0000-0800-000086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7" name="Text Box 1544">
          <a:extLst>
            <a:ext uri="{FF2B5EF4-FFF2-40B4-BE49-F238E27FC236}">
              <a16:creationId xmlns:a16="http://schemas.microsoft.com/office/drawing/2014/main" id="{00000000-0008-0000-0800-000087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8" name="Text Box 1545">
          <a:extLst>
            <a:ext uri="{FF2B5EF4-FFF2-40B4-BE49-F238E27FC236}">
              <a16:creationId xmlns:a16="http://schemas.microsoft.com/office/drawing/2014/main" id="{00000000-0008-0000-0800-000088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49" name="Text Box 1546">
          <a:extLst>
            <a:ext uri="{FF2B5EF4-FFF2-40B4-BE49-F238E27FC236}">
              <a16:creationId xmlns:a16="http://schemas.microsoft.com/office/drawing/2014/main" id="{00000000-0008-0000-0800-000089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0" name="Text Box 1547">
          <a:extLst>
            <a:ext uri="{FF2B5EF4-FFF2-40B4-BE49-F238E27FC236}">
              <a16:creationId xmlns:a16="http://schemas.microsoft.com/office/drawing/2014/main" id="{00000000-0008-0000-0800-00008A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1" name="Text Box 1548">
          <a:extLst>
            <a:ext uri="{FF2B5EF4-FFF2-40B4-BE49-F238E27FC236}">
              <a16:creationId xmlns:a16="http://schemas.microsoft.com/office/drawing/2014/main" id="{00000000-0008-0000-0800-00008B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2" name="Text Box 1549">
          <a:extLst>
            <a:ext uri="{FF2B5EF4-FFF2-40B4-BE49-F238E27FC236}">
              <a16:creationId xmlns:a16="http://schemas.microsoft.com/office/drawing/2014/main" id="{00000000-0008-0000-0800-00008C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3" name="Text Box 1550">
          <a:extLst>
            <a:ext uri="{FF2B5EF4-FFF2-40B4-BE49-F238E27FC236}">
              <a16:creationId xmlns:a16="http://schemas.microsoft.com/office/drawing/2014/main" id="{00000000-0008-0000-0800-00008D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4" name="Text Box 1551">
          <a:extLst>
            <a:ext uri="{FF2B5EF4-FFF2-40B4-BE49-F238E27FC236}">
              <a16:creationId xmlns:a16="http://schemas.microsoft.com/office/drawing/2014/main" id="{00000000-0008-0000-0800-00008E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5" name="Text Box 1552">
          <a:extLst>
            <a:ext uri="{FF2B5EF4-FFF2-40B4-BE49-F238E27FC236}">
              <a16:creationId xmlns:a16="http://schemas.microsoft.com/office/drawing/2014/main" id="{00000000-0008-0000-0800-00008F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6" name="Text Box 1553">
          <a:extLst>
            <a:ext uri="{FF2B5EF4-FFF2-40B4-BE49-F238E27FC236}">
              <a16:creationId xmlns:a16="http://schemas.microsoft.com/office/drawing/2014/main" id="{00000000-0008-0000-0800-000090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7" name="Text Box 1554">
          <a:extLst>
            <a:ext uri="{FF2B5EF4-FFF2-40B4-BE49-F238E27FC236}">
              <a16:creationId xmlns:a16="http://schemas.microsoft.com/office/drawing/2014/main" id="{00000000-0008-0000-0800-000091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8" name="Text Box 1555">
          <a:extLst>
            <a:ext uri="{FF2B5EF4-FFF2-40B4-BE49-F238E27FC236}">
              <a16:creationId xmlns:a16="http://schemas.microsoft.com/office/drawing/2014/main" id="{00000000-0008-0000-0800-000092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59" name="Text Box 1556">
          <a:extLst>
            <a:ext uri="{FF2B5EF4-FFF2-40B4-BE49-F238E27FC236}">
              <a16:creationId xmlns:a16="http://schemas.microsoft.com/office/drawing/2014/main" id="{00000000-0008-0000-0800-000093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0" name="Text Box 1557">
          <a:extLst>
            <a:ext uri="{FF2B5EF4-FFF2-40B4-BE49-F238E27FC236}">
              <a16:creationId xmlns:a16="http://schemas.microsoft.com/office/drawing/2014/main" id="{00000000-0008-0000-0800-000094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1" name="Text Box 1558">
          <a:extLst>
            <a:ext uri="{FF2B5EF4-FFF2-40B4-BE49-F238E27FC236}">
              <a16:creationId xmlns:a16="http://schemas.microsoft.com/office/drawing/2014/main" id="{00000000-0008-0000-0800-000095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2" name="Text Box 1559">
          <a:extLst>
            <a:ext uri="{FF2B5EF4-FFF2-40B4-BE49-F238E27FC236}">
              <a16:creationId xmlns:a16="http://schemas.microsoft.com/office/drawing/2014/main" id="{00000000-0008-0000-0800-000096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3" name="Text Box 1560">
          <a:extLst>
            <a:ext uri="{FF2B5EF4-FFF2-40B4-BE49-F238E27FC236}">
              <a16:creationId xmlns:a16="http://schemas.microsoft.com/office/drawing/2014/main" id="{00000000-0008-0000-0800-000097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4" name="Text Box 1561">
          <a:extLst>
            <a:ext uri="{FF2B5EF4-FFF2-40B4-BE49-F238E27FC236}">
              <a16:creationId xmlns:a16="http://schemas.microsoft.com/office/drawing/2014/main" id="{00000000-0008-0000-0800-000098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5" name="Text Box 1562">
          <a:extLst>
            <a:ext uri="{FF2B5EF4-FFF2-40B4-BE49-F238E27FC236}">
              <a16:creationId xmlns:a16="http://schemas.microsoft.com/office/drawing/2014/main" id="{00000000-0008-0000-0800-000099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6" name="Text Box 1563">
          <a:extLst>
            <a:ext uri="{FF2B5EF4-FFF2-40B4-BE49-F238E27FC236}">
              <a16:creationId xmlns:a16="http://schemas.microsoft.com/office/drawing/2014/main" id="{00000000-0008-0000-0800-00009A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667" name="Text Box 1564">
          <a:extLst>
            <a:ext uri="{FF2B5EF4-FFF2-40B4-BE49-F238E27FC236}">
              <a16:creationId xmlns:a16="http://schemas.microsoft.com/office/drawing/2014/main" id="{00000000-0008-0000-0800-00009B02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68" name="Text Box 1565">
          <a:extLst>
            <a:ext uri="{FF2B5EF4-FFF2-40B4-BE49-F238E27FC236}">
              <a16:creationId xmlns:a16="http://schemas.microsoft.com/office/drawing/2014/main" id="{00000000-0008-0000-0800-00009C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69" name="Text Box 1566">
          <a:extLst>
            <a:ext uri="{FF2B5EF4-FFF2-40B4-BE49-F238E27FC236}">
              <a16:creationId xmlns:a16="http://schemas.microsoft.com/office/drawing/2014/main" id="{00000000-0008-0000-0800-00009D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0" name="Text Box 1567">
          <a:extLst>
            <a:ext uri="{FF2B5EF4-FFF2-40B4-BE49-F238E27FC236}">
              <a16:creationId xmlns:a16="http://schemas.microsoft.com/office/drawing/2014/main" id="{00000000-0008-0000-0800-00009E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1" name="Text Box 1568">
          <a:extLst>
            <a:ext uri="{FF2B5EF4-FFF2-40B4-BE49-F238E27FC236}">
              <a16:creationId xmlns:a16="http://schemas.microsoft.com/office/drawing/2014/main" id="{00000000-0008-0000-0800-00009F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2" name="Text Box 1569">
          <a:extLst>
            <a:ext uri="{FF2B5EF4-FFF2-40B4-BE49-F238E27FC236}">
              <a16:creationId xmlns:a16="http://schemas.microsoft.com/office/drawing/2014/main" id="{00000000-0008-0000-0800-0000A0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3" name="Text Box 1570">
          <a:extLst>
            <a:ext uri="{FF2B5EF4-FFF2-40B4-BE49-F238E27FC236}">
              <a16:creationId xmlns:a16="http://schemas.microsoft.com/office/drawing/2014/main" id="{00000000-0008-0000-0800-0000A1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4" name="Text Box 1571">
          <a:extLst>
            <a:ext uri="{FF2B5EF4-FFF2-40B4-BE49-F238E27FC236}">
              <a16:creationId xmlns:a16="http://schemas.microsoft.com/office/drawing/2014/main" id="{00000000-0008-0000-0800-0000A2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5" name="Text Box 1572">
          <a:extLst>
            <a:ext uri="{FF2B5EF4-FFF2-40B4-BE49-F238E27FC236}">
              <a16:creationId xmlns:a16="http://schemas.microsoft.com/office/drawing/2014/main" id="{00000000-0008-0000-0800-0000A3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6" name="Text Box 1573">
          <a:extLst>
            <a:ext uri="{FF2B5EF4-FFF2-40B4-BE49-F238E27FC236}">
              <a16:creationId xmlns:a16="http://schemas.microsoft.com/office/drawing/2014/main" id="{00000000-0008-0000-0800-0000A4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7" name="Text Box 1574">
          <a:extLst>
            <a:ext uri="{FF2B5EF4-FFF2-40B4-BE49-F238E27FC236}">
              <a16:creationId xmlns:a16="http://schemas.microsoft.com/office/drawing/2014/main" id="{00000000-0008-0000-0800-0000A5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8" name="Text Box 1575">
          <a:extLst>
            <a:ext uri="{FF2B5EF4-FFF2-40B4-BE49-F238E27FC236}">
              <a16:creationId xmlns:a16="http://schemas.microsoft.com/office/drawing/2014/main" id="{00000000-0008-0000-0800-0000A6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79" name="Text Box 1576">
          <a:extLst>
            <a:ext uri="{FF2B5EF4-FFF2-40B4-BE49-F238E27FC236}">
              <a16:creationId xmlns:a16="http://schemas.microsoft.com/office/drawing/2014/main" id="{00000000-0008-0000-0800-0000A7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0" name="Text Box 1577">
          <a:extLst>
            <a:ext uri="{FF2B5EF4-FFF2-40B4-BE49-F238E27FC236}">
              <a16:creationId xmlns:a16="http://schemas.microsoft.com/office/drawing/2014/main" id="{00000000-0008-0000-0800-0000A8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1" name="Text Box 1578">
          <a:extLst>
            <a:ext uri="{FF2B5EF4-FFF2-40B4-BE49-F238E27FC236}">
              <a16:creationId xmlns:a16="http://schemas.microsoft.com/office/drawing/2014/main" id="{00000000-0008-0000-0800-0000A9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2" name="Text Box 1579">
          <a:extLst>
            <a:ext uri="{FF2B5EF4-FFF2-40B4-BE49-F238E27FC236}">
              <a16:creationId xmlns:a16="http://schemas.microsoft.com/office/drawing/2014/main" id="{00000000-0008-0000-0800-0000AA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3" name="Text Box 1580">
          <a:extLst>
            <a:ext uri="{FF2B5EF4-FFF2-40B4-BE49-F238E27FC236}">
              <a16:creationId xmlns:a16="http://schemas.microsoft.com/office/drawing/2014/main" id="{00000000-0008-0000-0800-0000AB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4" name="Text Box 1581">
          <a:extLst>
            <a:ext uri="{FF2B5EF4-FFF2-40B4-BE49-F238E27FC236}">
              <a16:creationId xmlns:a16="http://schemas.microsoft.com/office/drawing/2014/main" id="{00000000-0008-0000-0800-0000AC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5" name="Text Box 1582">
          <a:extLst>
            <a:ext uri="{FF2B5EF4-FFF2-40B4-BE49-F238E27FC236}">
              <a16:creationId xmlns:a16="http://schemas.microsoft.com/office/drawing/2014/main" id="{00000000-0008-0000-0800-0000AD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6" name="Text Box 1583">
          <a:extLst>
            <a:ext uri="{FF2B5EF4-FFF2-40B4-BE49-F238E27FC236}">
              <a16:creationId xmlns:a16="http://schemas.microsoft.com/office/drawing/2014/main" id="{00000000-0008-0000-0800-0000AE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7" name="Text Box 1584">
          <a:extLst>
            <a:ext uri="{FF2B5EF4-FFF2-40B4-BE49-F238E27FC236}">
              <a16:creationId xmlns:a16="http://schemas.microsoft.com/office/drawing/2014/main" id="{00000000-0008-0000-0800-0000AF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8" name="Text Box 1585">
          <a:extLst>
            <a:ext uri="{FF2B5EF4-FFF2-40B4-BE49-F238E27FC236}">
              <a16:creationId xmlns:a16="http://schemas.microsoft.com/office/drawing/2014/main" id="{00000000-0008-0000-0800-0000B0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89" name="Text Box 1586">
          <a:extLst>
            <a:ext uri="{FF2B5EF4-FFF2-40B4-BE49-F238E27FC236}">
              <a16:creationId xmlns:a16="http://schemas.microsoft.com/office/drawing/2014/main" id="{00000000-0008-0000-0800-0000B1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0" name="Text Box 1587">
          <a:extLst>
            <a:ext uri="{FF2B5EF4-FFF2-40B4-BE49-F238E27FC236}">
              <a16:creationId xmlns:a16="http://schemas.microsoft.com/office/drawing/2014/main" id="{00000000-0008-0000-0800-0000B2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1" name="Text Box 1588">
          <a:extLst>
            <a:ext uri="{FF2B5EF4-FFF2-40B4-BE49-F238E27FC236}">
              <a16:creationId xmlns:a16="http://schemas.microsoft.com/office/drawing/2014/main" id="{00000000-0008-0000-0800-0000B3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2" name="Text Box 1589">
          <a:extLst>
            <a:ext uri="{FF2B5EF4-FFF2-40B4-BE49-F238E27FC236}">
              <a16:creationId xmlns:a16="http://schemas.microsoft.com/office/drawing/2014/main" id="{00000000-0008-0000-0800-0000B4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3" name="Text Box 1590">
          <a:extLst>
            <a:ext uri="{FF2B5EF4-FFF2-40B4-BE49-F238E27FC236}">
              <a16:creationId xmlns:a16="http://schemas.microsoft.com/office/drawing/2014/main" id="{00000000-0008-0000-0800-0000B5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4" name="Text Box 1591">
          <a:extLst>
            <a:ext uri="{FF2B5EF4-FFF2-40B4-BE49-F238E27FC236}">
              <a16:creationId xmlns:a16="http://schemas.microsoft.com/office/drawing/2014/main" id="{00000000-0008-0000-0800-0000B6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5" name="Text Box 1592">
          <a:extLst>
            <a:ext uri="{FF2B5EF4-FFF2-40B4-BE49-F238E27FC236}">
              <a16:creationId xmlns:a16="http://schemas.microsoft.com/office/drawing/2014/main" id="{00000000-0008-0000-0800-0000B7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6" name="Text Box 1593">
          <a:extLst>
            <a:ext uri="{FF2B5EF4-FFF2-40B4-BE49-F238E27FC236}">
              <a16:creationId xmlns:a16="http://schemas.microsoft.com/office/drawing/2014/main" id="{00000000-0008-0000-0800-0000B8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7" name="Text Box 1594">
          <a:extLst>
            <a:ext uri="{FF2B5EF4-FFF2-40B4-BE49-F238E27FC236}">
              <a16:creationId xmlns:a16="http://schemas.microsoft.com/office/drawing/2014/main" id="{00000000-0008-0000-0800-0000B9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8" name="Text Box 1595">
          <a:extLst>
            <a:ext uri="{FF2B5EF4-FFF2-40B4-BE49-F238E27FC236}">
              <a16:creationId xmlns:a16="http://schemas.microsoft.com/office/drawing/2014/main" id="{00000000-0008-0000-0800-0000BA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699" name="Text Box 1596">
          <a:extLst>
            <a:ext uri="{FF2B5EF4-FFF2-40B4-BE49-F238E27FC236}">
              <a16:creationId xmlns:a16="http://schemas.microsoft.com/office/drawing/2014/main" id="{00000000-0008-0000-0800-0000BB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700" name="Text Box 1597">
          <a:extLst>
            <a:ext uri="{FF2B5EF4-FFF2-40B4-BE49-F238E27FC236}">
              <a16:creationId xmlns:a16="http://schemas.microsoft.com/office/drawing/2014/main" id="{00000000-0008-0000-0800-0000BC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701" name="Text Box 1598">
          <a:extLst>
            <a:ext uri="{FF2B5EF4-FFF2-40B4-BE49-F238E27FC236}">
              <a16:creationId xmlns:a16="http://schemas.microsoft.com/office/drawing/2014/main" id="{00000000-0008-0000-0800-0000BD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702" name="Text Box 1599">
          <a:extLst>
            <a:ext uri="{FF2B5EF4-FFF2-40B4-BE49-F238E27FC236}">
              <a16:creationId xmlns:a16="http://schemas.microsoft.com/office/drawing/2014/main" id="{00000000-0008-0000-0800-0000BE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703" name="Text Box 1600">
          <a:extLst>
            <a:ext uri="{FF2B5EF4-FFF2-40B4-BE49-F238E27FC236}">
              <a16:creationId xmlns:a16="http://schemas.microsoft.com/office/drawing/2014/main" id="{00000000-0008-0000-0800-0000BF02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04" name="Text Box 1367">
          <a:extLst>
            <a:ext uri="{FF2B5EF4-FFF2-40B4-BE49-F238E27FC236}">
              <a16:creationId xmlns:a16="http://schemas.microsoft.com/office/drawing/2014/main" id="{00000000-0008-0000-0800-0000C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05" name="Text Box 1368">
          <a:extLst>
            <a:ext uri="{FF2B5EF4-FFF2-40B4-BE49-F238E27FC236}">
              <a16:creationId xmlns:a16="http://schemas.microsoft.com/office/drawing/2014/main" id="{00000000-0008-0000-0800-0000C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06" name="Text Box 1369">
          <a:extLst>
            <a:ext uri="{FF2B5EF4-FFF2-40B4-BE49-F238E27FC236}">
              <a16:creationId xmlns:a16="http://schemas.microsoft.com/office/drawing/2014/main" id="{00000000-0008-0000-0800-0000C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07" name="Text Box 1370">
          <a:extLst>
            <a:ext uri="{FF2B5EF4-FFF2-40B4-BE49-F238E27FC236}">
              <a16:creationId xmlns:a16="http://schemas.microsoft.com/office/drawing/2014/main" id="{00000000-0008-0000-0800-0000C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08" name="Text Box 1371">
          <a:extLst>
            <a:ext uri="{FF2B5EF4-FFF2-40B4-BE49-F238E27FC236}">
              <a16:creationId xmlns:a16="http://schemas.microsoft.com/office/drawing/2014/main" id="{00000000-0008-0000-0800-0000C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09" name="Text Box 1372">
          <a:extLst>
            <a:ext uri="{FF2B5EF4-FFF2-40B4-BE49-F238E27FC236}">
              <a16:creationId xmlns:a16="http://schemas.microsoft.com/office/drawing/2014/main" id="{00000000-0008-0000-0800-0000C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0" name="Text Box 1373">
          <a:extLst>
            <a:ext uri="{FF2B5EF4-FFF2-40B4-BE49-F238E27FC236}">
              <a16:creationId xmlns:a16="http://schemas.microsoft.com/office/drawing/2014/main" id="{00000000-0008-0000-0800-0000C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1" name="Text Box 1374">
          <a:extLst>
            <a:ext uri="{FF2B5EF4-FFF2-40B4-BE49-F238E27FC236}">
              <a16:creationId xmlns:a16="http://schemas.microsoft.com/office/drawing/2014/main" id="{00000000-0008-0000-0800-0000C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2" name="Text Box 1375">
          <a:extLst>
            <a:ext uri="{FF2B5EF4-FFF2-40B4-BE49-F238E27FC236}">
              <a16:creationId xmlns:a16="http://schemas.microsoft.com/office/drawing/2014/main" id="{00000000-0008-0000-0800-0000C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3" name="Text Box 1376">
          <a:extLst>
            <a:ext uri="{FF2B5EF4-FFF2-40B4-BE49-F238E27FC236}">
              <a16:creationId xmlns:a16="http://schemas.microsoft.com/office/drawing/2014/main" id="{00000000-0008-0000-0800-0000C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4" name="Text Box 1377">
          <a:extLst>
            <a:ext uri="{FF2B5EF4-FFF2-40B4-BE49-F238E27FC236}">
              <a16:creationId xmlns:a16="http://schemas.microsoft.com/office/drawing/2014/main" id="{00000000-0008-0000-0800-0000C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5" name="Text Box 1378">
          <a:extLst>
            <a:ext uri="{FF2B5EF4-FFF2-40B4-BE49-F238E27FC236}">
              <a16:creationId xmlns:a16="http://schemas.microsoft.com/office/drawing/2014/main" id="{00000000-0008-0000-0800-0000C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6" name="Text Box 1379">
          <a:extLst>
            <a:ext uri="{FF2B5EF4-FFF2-40B4-BE49-F238E27FC236}">
              <a16:creationId xmlns:a16="http://schemas.microsoft.com/office/drawing/2014/main" id="{00000000-0008-0000-0800-0000C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7" name="Text Box 1380">
          <a:extLst>
            <a:ext uri="{FF2B5EF4-FFF2-40B4-BE49-F238E27FC236}">
              <a16:creationId xmlns:a16="http://schemas.microsoft.com/office/drawing/2014/main" id="{00000000-0008-0000-0800-0000C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8" name="Text Box 1381">
          <a:extLst>
            <a:ext uri="{FF2B5EF4-FFF2-40B4-BE49-F238E27FC236}">
              <a16:creationId xmlns:a16="http://schemas.microsoft.com/office/drawing/2014/main" id="{00000000-0008-0000-0800-0000C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19" name="Text Box 1382">
          <a:extLst>
            <a:ext uri="{FF2B5EF4-FFF2-40B4-BE49-F238E27FC236}">
              <a16:creationId xmlns:a16="http://schemas.microsoft.com/office/drawing/2014/main" id="{00000000-0008-0000-0800-0000C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0" name="Text Box 1383">
          <a:extLst>
            <a:ext uri="{FF2B5EF4-FFF2-40B4-BE49-F238E27FC236}">
              <a16:creationId xmlns:a16="http://schemas.microsoft.com/office/drawing/2014/main" id="{00000000-0008-0000-0800-0000D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1" name="Text Box 1384">
          <a:extLst>
            <a:ext uri="{FF2B5EF4-FFF2-40B4-BE49-F238E27FC236}">
              <a16:creationId xmlns:a16="http://schemas.microsoft.com/office/drawing/2014/main" id="{00000000-0008-0000-0800-0000D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2" name="Text Box 1385">
          <a:extLst>
            <a:ext uri="{FF2B5EF4-FFF2-40B4-BE49-F238E27FC236}">
              <a16:creationId xmlns:a16="http://schemas.microsoft.com/office/drawing/2014/main" id="{00000000-0008-0000-0800-0000D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3" name="Text Box 1386">
          <a:extLst>
            <a:ext uri="{FF2B5EF4-FFF2-40B4-BE49-F238E27FC236}">
              <a16:creationId xmlns:a16="http://schemas.microsoft.com/office/drawing/2014/main" id="{00000000-0008-0000-0800-0000D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4" name="Text Box 1387">
          <a:extLst>
            <a:ext uri="{FF2B5EF4-FFF2-40B4-BE49-F238E27FC236}">
              <a16:creationId xmlns:a16="http://schemas.microsoft.com/office/drawing/2014/main" id="{00000000-0008-0000-0800-0000D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5" name="Text Box 1388">
          <a:extLst>
            <a:ext uri="{FF2B5EF4-FFF2-40B4-BE49-F238E27FC236}">
              <a16:creationId xmlns:a16="http://schemas.microsoft.com/office/drawing/2014/main" id="{00000000-0008-0000-0800-0000D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6" name="Text Box 1389">
          <a:extLst>
            <a:ext uri="{FF2B5EF4-FFF2-40B4-BE49-F238E27FC236}">
              <a16:creationId xmlns:a16="http://schemas.microsoft.com/office/drawing/2014/main" id="{00000000-0008-0000-0800-0000D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7" name="Text Box 1390">
          <a:extLst>
            <a:ext uri="{FF2B5EF4-FFF2-40B4-BE49-F238E27FC236}">
              <a16:creationId xmlns:a16="http://schemas.microsoft.com/office/drawing/2014/main" id="{00000000-0008-0000-0800-0000D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8" name="Text Box 1391">
          <a:extLst>
            <a:ext uri="{FF2B5EF4-FFF2-40B4-BE49-F238E27FC236}">
              <a16:creationId xmlns:a16="http://schemas.microsoft.com/office/drawing/2014/main" id="{00000000-0008-0000-0800-0000D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29" name="Text Box 1392">
          <a:extLst>
            <a:ext uri="{FF2B5EF4-FFF2-40B4-BE49-F238E27FC236}">
              <a16:creationId xmlns:a16="http://schemas.microsoft.com/office/drawing/2014/main" id="{00000000-0008-0000-0800-0000D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0" name="Text Box 1393">
          <a:extLst>
            <a:ext uri="{FF2B5EF4-FFF2-40B4-BE49-F238E27FC236}">
              <a16:creationId xmlns:a16="http://schemas.microsoft.com/office/drawing/2014/main" id="{00000000-0008-0000-0800-0000D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1" name="Text Box 1394">
          <a:extLst>
            <a:ext uri="{FF2B5EF4-FFF2-40B4-BE49-F238E27FC236}">
              <a16:creationId xmlns:a16="http://schemas.microsoft.com/office/drawing/2014/main" id="{00000000-0008-0000-0800-0000D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2" name="Text Box 1395">
          <a:extLst>
            <a:ext uri="{FF2B5EF4-FFF2-40B4-BE49-F238E27FC236}">
              <a16:creationId xmlns:a16="http://schemas.microsoft.com/office/drawing/2014/main" id="{00000000-0008-0000-0800-0000D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3" name="Text Box 1396">
          <a:extLst>
            <a:ext uri="{FF2B5EF4-FFF2-40B4-BE49-F238E27FC236}">
              <a16:creationId xmlns:a16="http://schemas.microsoft.com/office/drawing/2014/main" id="{00000000-0008-0000-0800-0000D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4" name="Text Box 1397">
          <a:extLst>
            <a:ext uri="{FF2B5EF4-FFF2-40B4-BE49-F238E27FC236}">
              <a16:creationId xmlns:a16="http://schemas.microsoft.com/office/drawing/2014/main" id="{00000000-0008-0000-0800-0000D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5" name="Text Box 1398">
          <a:extLst>
            <a:ext uri="{FF2B5EF4-FFF2-40B4-BE49-F238E27FC236}">
              <a16:creationId xmlns:a16="http://schemas.microsoft.com/office/drawing/2014/main" id="{00000000-0008-0000-0800-0000D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6" name="Text Box 1399">
          <a:extLst>
            <a:ext uri="{FF2B5EF4-FFF2-40B4-BE49-F238E27FC236}">
              <a16:creationId xmlns:a16="http://schemas.microsoft.com/office/drawing/2014/main" id="{00000000-0008-0000-0800-0000E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7" name="Text Box 1400">
          <a:extLst>
            <a:ext uri="{FF2B5EF4-FFF2-40B4-BE49-F238E27FC236}">
              <a16:creationId xmlns:a16="http://schemas.microsoft.com/office/drawing/2014/main" id="{00000000-0008-0000-0800-0000E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8" name="Text Box 1401">
          <a:extLst>
            <a:ext uri="{FF2B5EF4-FFF2-40B4-BE49-F238E27FC236}">
              <a16:creationId xmlns:a16="http://schemas.microsoft.com/office/drawing/2014/main" id="{00000000-0008-0000-0800-0000E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39" name="Text Box 1402">
          <a:extLst>
            <a:ext uri="{FF2B5EF4-FFF2-40B4-BE49-F238E27FC236}">
              <a16:creationId xmlns:a16="http://schemas.microsoft.com/office/drawing/2014/main" id="{00000000-0008-0000-0800-0000E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0" name="Text Box 1403">
          <a:extLst>
            <a:ext uri="{FF2B5EF4-FFF2-40B4-BE49-F238E27FC236}">
              <a16:creationId xmlns:a16="http://schemas.microsoft.com/office/drawing/2014/main" id="{00000000-0008-0000-0800-0000E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1" name="Text Box 1404">
          <a:extLst>
            <a:ext uri="{FF2B5EF4-FFF2-40B4-BE49-F238E27FC236}">
              <a16:creationId xmlns:a16="http://schemas.microsoft.com/office/drawing/2014/main" id="{00000000-0008-0000-0800-0000E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2" name="Text Box 1405">
          <a:extLst>
            <a:ext uri="{FF2B5EF4-FFF2-40B4-BE49-F238E27FC236}">
              <a16:creationId xmlns:a16="http://schemas.microsoft.com/office/drawing/2014/main" id="{00000000-0008-0000-0800-0000E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3" name="Text Box 1406">
          <a:extLst>
            <a:ext uri="{FF2B5EF4-FFF2-40B4-BE49-F238E27FC236}">
              <a16:creationId xmlns:a16="http://schemas.microsoft.com/office/drawing/2014/main" id="{00000000-0008-0000-0800-0000E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4" name="Text Box 1407">
          <a:extLst>
            <a:ext uri="{FF2B5EF4-FFF2-40B4-BE49-F238E27FC236}">
              <a16:creationId xmlns:a16="http://schemas.microsoft.com/office/drawing/2014/main" id="{00000000-0008-0000-0800-0000E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5" name="Text Box 1408">
          <a:extLst>
            <a:ext uri="{FF2B5EF4-FFF2-40B4-BE49-F238E27FC236}">
              <a16:creationId xmlns:a16="http://schemas.microsoft.com/office/drawing/2014/main" id="{00000000-0008-0000-0800-0000E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6" name="Text Box 1409">
          <a:extLst>
            <a:ext uri="{FF2B5EF4-FFF2-40B4-BE49-F238E27FC236}">
              <a16:creationId xmlns:a16="http://schemas.microsoft.com/office/drawing/2014/main" id="{00000000-0008-0000-0800-0000E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7" name="Text Box 1410">
          <a:extLst>
            <a:ext uri="{FF2B5EF4-FFF2-40B4-BE49-F238E27FC236}">
              <a16:creationId xmlns:a16="http://schemas.microsoft.com/office/drawing/2014/main" id="{00000000-0008-0000-0800-0000E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8" name="Text Box 1411">
          <a:extLst>
            <a:ext uri="{FF2B5EF4-FFF2-40B4-BE49-F238E27FC236}">
              <a16:creationId xmlns:a16="http://schemas.microsoft.com/office/drawing/2014/main" id="{00000000-0008-0000-0800-0000E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49" name="Text Box 1412">
          <a:extLst>
            <a:ext uri="{FF2B5EF4-FFF2-40B4-BE49-F238E27FC236}">
              <a16:creationId xmlns:a16="http://schemas.microsoft.com/office/drawing/2014/main" id="{00000000-0008-0000-0800-0000E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0" name="Text Box 1413">
          <a:extLst>
            <a:ext uri="{FF2B5EF4-FFF2-40B4-BE49-F238E27FC236}">
              <a16:creationId xmlns:a16="http://schemas.microsoft.com/office/drawing/2014/main" id="{00000000-0008-0000-0800-0000E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1" name="Text Box 1414">
          <a:extLst>
            <a:ext uri="{FF2B5EF4-FFF2-40B4-BE49-F238E27FC236}">
              <a16:creationId xmlns:a16="http://schemas.microsoft.com/office/drawing/2014/main" id="{00000000-0008-0000-0800-0000E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2" name="Text Box 1415">
          <a:extLst>
            <a:ext uri="{FF2B5EF4-FFF2-40B4-BE49-F238E27FC236}">
              <a16:creationId xmlns:a16="http://schemas.microsoft.com/office/drawing/2014/main" id="{00000000-0008-0000-0800-0000F0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3" name="Text Box 1416">
          <a:extLst>
            <a:ext uri="{FF2B5EF4-FFF2-40B4-BE49-F238E27FC236}">
              <a16:creationId xmlns:a16="http://schemas.microsoft.com/office/drawing/2014/main" id="{00000000-0008-0000-0800-0000F1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4" name="Text Box 1417">
          <a:extLst>
            <a:ext uri="{FF2B5EF4-FFF2-40B4-BE49-F238E27FC236}">
              <a16:creationId xmlns:a16="http://schemas.microsoft.com/office/drawing/2014/main" id="{00000000-0008-0000-0800-0000F2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5" name="Text Box 1418">
          <a:extLst>
            <a:ext uri="{FF2B5EF4-FFF2-40B4-BE49-F238E27FC236}">
              <a16:creationId xmlns:a16="http://schemas.microsoft.com/office/drawing/2014/main" id="{00000000-0008-0000-0800-0000F3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6" name="Text Box 1419">
          <a:extLst>
            <a:ext uri="{FF2B5EF4-FFF2-40B4-BE49-F238E27FC236}">
              <a16:creationId xmlns:a16="http://schemas.microsoft.com/office/drawing/2014/main" id="{00000000-0008-0000-0800-0000F4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7" name="Text Box 1420">
          <a:extLst>
            <a:ext uri="{FF2B5EF4-FFF2-40B4-BE49-F238E27FC236}">
              <a16:creationId xmlns:a16="http://schemas.microsoft.com/office/drawing/2014/main" id="{00000000-0008-0000-0800-0000F5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8" name="Text Box 1421">
          <a:extLst>
            <a:ext uri="{FF2B5EF4-FFF2-40B4-BE49-F238E27FC236}">
              <a16:creationId xmlns:a16="http://schemas.microsoft.com/office/drawing/2014/main" id="{00000000-0008-0000-0800-0000F6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59" name="Text Box 1422">
          <a:extLst>
            <a:ext uri="{FF2B5EF4-FFF2-40B4-BE49-F238E27FC236}">
              <a16:creationId xmlns:a16="http://schemas.microsoft.com/office/drawing/2014/main" id="{00000000-0008-0000-0800-0000F7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0" name="Text Box 1423">
          <a:extLst>
            <a:ext uri="{FF2B5EF4-FFF2-40B4-BE49-F238E27FC236}">
              <a16:creationId xmlns:a16="http://schemas.microsoft.com/office/drawing/2014/main" id="{00000000-0008-0000-0800-0000F8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1" name="Text Box 1424">
          <a:extLst>
            <a:ext uri="{FF2B5EF4-FFF2-40B4-BE49-F238E27FC236}">
              <a16:creationId xmlns:a16="http://schemas.microsoft.com/office/drawing/2014/main" id="{00000000-0008-0000-0800-0000F9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2" name="Text Box 1425">
          <a:extLst>
            <a:ext uri="{FF2B5EF4-FFF2-40B4-BE49-F238E27FC236}">
              <a16:creationId xmlns:a16="http://schemas.microsoft.com/office/drawing/2014/main" id="{00000000-0008-0000-0800-0000FA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3" name="Text Box 1426">
          <a:extLst>
            <a:ext uri="{FF2B5EF4-FFF2-40B4-BE49-F238E27FC236}">
              <a16:creationId xmlns:a16="http://schemas.microsoft.com/office/drawing/2014/main" id="{00000000-0008-0000-0800-0000FB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4" name="Text Box 1427">
          <a:extLst>
            <a:ext uri="{FF2B5EF4-FFF2-40B4-BE49-F238E27FC236}">
              <a16:creationId xmlns:a16="http://schemas.microsoft.com/office/drawing/2014/main" id="{00000000-0008-0000-0800-0000FC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5" name="Text Box 1428">
          <a:extLst>
            <a:ext uri="{FF2B5EF4-FFF2-40B4-BE49-F238E27FC236}">
              <a16:creationId xmlns:a16="http://schemas.microsoft.com/office/drawing/2014/main" id="{00000000-0008-0000-0800-0000FD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6" name="Text Box 1429">
          <a:extLst>
            <a:ext uri="{FF2B5EF4-FFF2-40B4-BE49-F238E27FC236}">
              <a16:creationId xmlns:a16="http://schemas.microsoft.com/office/drawing/2014/main" id="{00000000-0008-0000-0800-0000FE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7" name="Text Box 1430">
          <a:extLst>
            <a:ext uri="{FF2B5EF4-FFF2-40B4-BE49-F238E27FC236}">
              <a16:creationId xmlns:a16="http://schemas.microsoft.com/office/drawing/2014/main" id="{00000000-0008-0000-0800-0000FF02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8" name="Text Box 1431">
          <a:extLst>
            <a:ext uri="{FF2B5EF4-FFF2-40B4-BE49-F238E27FC236}">
              <a16:creationId xmlns:a16="http://schemas.microsoft.com/office/drawing/2014/main" id="{00000000-0008-0000-0800-000000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69" name="Text Box 1432">
          <a:extLst>
            <a:ext uri="{FF2B5EF4-FFF2-40B4-BE49-F238E27FC236}">
              <a16:creationId xmlns:a16="http://schemas.microsoft.com/office/drawing/2014/main" id="{00000000-0008-0000-0800-000001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0" name="Text Box 1433">
          <a:extLst>
            <a:ext uri="{FF2B5EF4-FFF2-40B4-BE49-F238E27FC236}">
              <a16:creationId xmlns:a16="http://schemas.microsoft.com/office/drawing/2014/main" id="{00000000-0008-0000-0800-000002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1" name="Text Box 1434">
          <a:extLst>
            <a:ext uri="{FF2B5EF4-FFF2-40B4-BE49-F238E27FC236}">
              <a16:creationId xmlns:a16="http://schemas.microsoft.com/office/drawing/2014/main" id="{00000000-0008-0000-0800-000003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2" name="Text Box 1435">
          <a:extLst>
            <a:ext uri="{FF2B5EF4-FFF2-40B4-BE49-F238E27FC236}">
              <a16:creationId xmlns:a16="http://schemas.microsoft.com/office/drawing/2014/main" id="{00000000-0008-0000-0800-000004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3" name="Text Box 1436">
          <a:extLst>
            <a:ext uri="{FF2B5EF4-FFF2-40B4-BE49-F238E27FC236}">
              <a16:creationId xmlns:a16="http://schemas.microsoft.com/office/drawing/2014/main" id="{00000000-0008-0000-0800-000005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4" name="Text Box 1437">
          <a:extLst>
            <a:ext uri="{FF2B5EF4-FFF2-40B4-BE49-F238E27FC236}">
              <a16:creationId xmlns:a16="http://schemas.microsoft.com/office/drawing/2014/main" id="{00000000-0008-0000-0800-000006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5" name="Text Box 1438">
          <a:extLst>
            <a:ext uri="{FF2B5EF4-FFF2-40B4-BE49-F238E27FC236}">
              <a16:creationId xmlns:a16="http://schemas.microsoft.com/office/drawing/2014/main" id="{00000000-0008-0000-0800-000007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6" name="Text Box 1439">
          <a:extLst>
            <a:ext uri="{FF2B5EF4-FFF2-40B4-BE49-F238E27FC236}">
              <a16:creationId xmlns:a16="http://schemas.microsoft.com/office/drawing/2014/main" id="{00000000-0008-0000-0800-000008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7" name="Text Box 1440">
          <a:extLst>
            <a:ext uri="{FF2B5EF4-FFF2-40B4-BE49-F238E27FC236}">
              <a16:creationId xmlns:a16="http://schemas.microsoft.com/office/drawing/2014/main" id="{00000000-0008-0000-0800-000009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8" name="Text Box 1441">
          <a:extLst>
            <a:ext uri="{FF2B5EF4-FFF2-40B4-BE49-F238E27FC236}">
              <a16:creationId xmlns:a16="http://schemas.microsoft.com/office/drawing/2014/main" id="{00000000-0008-0000-0800-00000A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79" name="Text Box 1442">
          <a:extLst>
            <a:ext uri="{FF2B5EF4-FFF2-40B4-BE49-F238E27FC236}">
              <a16:creationId xmlns:a16="http://schemas.microsoft.com/office/drawing/2014/main" id="{00000000-0008-0000-0800-00000B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0" name="Text Box 1443">
          <a:extLst>
            <a:ext uri="{FF2B5EF4-FFF2-40B4-BE49-F238E27FC236}">
              <a16:creationId xmlns:a16="http://schemas.microsoft.com/office/drawing/2014/main" id="{00000000-0008-0000-0800-00000C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1" name="Text Box 1444">
          <a:extLst>
            <a:ext uri="{FF2B5EF4-FFF2-40B4-BE49-F238E27FC236}">
              <a16:creationId xmlns:a16="http://schemas.microsoft.com/office/drawing/2014/main" id="{00000000-0008-0000-0800-00000D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2" name="Text Box 1445">
          <a:extLst>
            <a:ext uri="{FF2B5EF4-FFF2-40B4-BE49-F238E27FC236}">
              <a16:creationId xmlns:a16="http://schemas.microsoft.com/office/drawing/2014/main" id="{00000000-0008-0000-0800-00000E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3" name="Text Box 1446">
          <a:extLst>
            <a:ext uri="{FF2B5EF4-FFF2-40B4-BE49-F238E27FC236}">
              <a16:creationId xmlns:a16="http://schemas.microsoft.com/office/drawing/2014/main" id="{00000000-0008-0000-0800-00000F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4" name="Text Box 1447">
          <a:extLst>
            <a:ext uri="{FF2B5EF4-FFF2-40B4-BE49-F238E27FC236}">
              <a16:creationId xmlns:a16="http://schemas.microsoft.com/office/drawing/2014/main" id="{00000000-0008-0000-0800-000010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5" name="Text Box 1448">
          <a:extLst>
            <a:ext uri="{FF2B5EF4-FFF2-40B4-BE49-F238E27FC236}">
              <a16:creationId xmlns:a16="http://schemas.microsoft.com/office/drawing/2014/main" id="{00000000-0008-0000-0800-000011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6" name="Text Box 1449">
          <a:extLst>
            <a:ext uri="{FF2B5EF4-FFF2-40B4-BE49-F238E27FC236}">
              <a16:creationId xmlns:a16="http://schemas.microsoft.com/office/drawing/2014/main" id="{00000000-0008-0000-0800-000012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7" name="Text Box 1450">
          <a:extLst>
            <a:ext uri="{FF2B5EF4-FFF2-40B4-BE49-F238E27FC236}">
              <a16:creationId xmlns:a16="http://schemas.microsoft.com/office/drawing/2014/main" id="{00000000-0008-0000-0800-000013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8" name="Text Box 1451">
          <a:extLst>
            <a:ext uri="{FF2B5EF4-FFF2-40B4-BE49-F238E27FC236}">
              <a16:creationId xmlns:a16="http://schemas.microsoft.com/office/drawing/2014/main" id="{00000000-0008-0000-0800-000014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89" name="Text Box 1452">
          <a:extLst>
            <a:ext uri="{FF2B5EF4-FFF2-40B4-BE49-F238E27FC236}">
              <a16:creationId xmlns:a16="http://schemas.microsoft.com/office/drawing/2014/main" id="{00000000-0008-0000-0800-000015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0" name="Text Box 1453">
          <a:extLst>
            <a:ext uri="{FF2B5EF4-FFF2-40B4-BE49-F238E27FC236}">
              <a16:creationId xmlns:a16="http://schemas.microsoft.com/office/drawing/2014/main" id="{00000000-0008-0000-0800-000016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1" name="Text Box 1454">
          <a:extLst>
            <a:ext uri="{FF2B5EF4-FFF2-40B4-BE49-F238E27FC236}">
              <a16:creationId xmlns:a16="http://schemas.microsoft.com/office/drawing/2014/main" id="{00000000-0008-0000-0800-000017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2" name="Text Box 1455">
          <a:extLst>
            <a:ext uri="{FF2B5EF4-FFF2-40B4-BE49-F238E27FC236}">
              <a16:creationId xmlns:a16="http://schemas.microsoft.com/office/drawing/2014/main" id="{00000000-0008-0000-0800-000018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3" name="Text Box 1456">
          <a:extLst>
            <a:ext uri="{FF2B5EF4-FFF2-40B4-BE49-F238E27FC236}">
              <a16:creationId xmlns:a16="http://schemas.microsoft.com/office/drawing/2014/main" id="{00000000-0008-0000-0800-000019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4" name="Text Box 1457">
          <a:extLst>
            <a:ext uri="{FF2B5EF4-FFF2-40B4-BE49-F238E27FC236}">
              <a16:creationId xmlns:a16="http://schemas.microsoft.com/office/drawing/2014/main" id="{00000000-0008-0000-0800-00001A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5" name="Text Box 1458">
          <a:extLst>
            <a:ext uri="{FF2B5EF4-FFF2-40B4-BE49-F238E27FC236}">
              <a16:creationId xmlns:a16="http://schemas.microsoft.com/office/drawing/2014/main" id="{00000000-0008-0000-0800-00001B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6" name="Text Box 1459">
          <a:extLst>
            <a:ext uri="{FF2B5EF4-FFF2-40B4-BE49-F238E27FC236}">
              <a16:creationId xmlns:a16="http://schemas.microsoft.com/office/drawing/2014/main" id="{00000000-0008-0000-0800-00001C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7" name="Text Box 1460">
          <a:extLst>
            <a:ext uri="{FF2B5EF4-FFF2-40B4-BE49-F238E27FC236}">
              <a16:creationId xmlns:a16="http://schemas.microsoft.com/office/drawing/2014/main" id="{00000000-0008-0000-0800-00001D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8" name="Text Box 1461">
          <a:extLst>
            <a:ext uri="{FF2B5EF4-FFF2-40B4-BE49-F238E27FC236}">
              <a16:creationId xmlns:a16="http://schemas.microsoft.com/office/drawing/2014/main" id="{00000000-0008-0000-0800-00001E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799" name="Text Box 1462">
          <a:extLst>
            <a:ext uri="{FF2B5EF4-FFF2-40B4-BE49-F238E27FC236}">
              <a16:creationId xmlns:a16="http://schemas.microsoft.com/office/drawing/2014/main" id="{00000000-0008-0000-0800-00001F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0" name="Text Box 1463">
          <a:extLst>
            <a:ext uri="{FF2B5EF4-FFF2-40B4-BE49-F238E27FC236}">
              <a16:creationId xmlns:a16="http://schemas.microsoft.com/office/drawing/2014/main" id="{00000000-0008-0000-0800-000020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1" name="Text Box 1464">
          <a:extLst>
            <a:ext uri="{FF2B5EF4-FFF2-40B4-BE49-F238E27FC236}">
              <a16:creationId xmlns:a16="http://schemas.microsoft.com/office/drawing/2014/main" id="{00000000-0008-0000-0800-000021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2" name="Text Box 1465">
          <a:extLst>
            <a:ext uri="{FF2B5EF4-FFF2-40B4-BE49-F238E27FC236}">
              <a16:creationId xmlns:a16="http://schemas.microsoft.com/office/drawing/2014/main" id="{00000000-0008-0000-0800-000022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3" name="Text Box 1466">
          <a:extLst>
            <a:ext uri="{FF2B5EF4-FFF2-40B4-BE49-F238E27FC236}">
              <a16:creationId xmlns:a16="http://schemas.microsoft.com/office/drawing/2014/main" id="{00000000-0008-0000-0800-000023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4" name="Text Box 1467">
          <a:extLst>
            <a:ext uri="{FF2B5EF4-FFF2-40B4-BE49-F238E27FC236}">
              <a16:creationId xmlns:a16="http://schemas.microsoft.com/office/drawing/2014/main" id="{00000000-0008-0000-0800-000024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5" name="Text Box 1468">
          <a:extLst>
            <a:ext uri="{FF2B5EF4-FFF2-40B4-BE49-F238E27FC236}">
              <a16:creationId xmlns:a16="http://schemas.microsoft.com/office/drawing/2014/main" id="{00000000-0008-0000-0800-000025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6" name="Text Box 1469">
          <a:extLst>
            <a:ext uri="{FF2B5EF4-FFF2-40B4-BE49-F238E27FC236}">
              <a16:creationId xmlns:a16="http://schemas.microsoft.com/office/drawing/2014/main" id="{00000000-0008-0000-0800-000026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7" name="Text Box 1470">
          <a:extLst>
            <a:ext uri="{FF2B5EF4-FFF2-40B4-BE49-F238E27FC236}">
              <a16:creationId xmlns:a16="http://schemas.microsoft.com/office/drawing/2014/main" id="{00000000-0008-0000-0800-000027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8" name="Text Box 1471">
          <a:extLst>
            <a:ext uri="{FF2B5EF4-FFF2-40B4-BE49-F238E27FC236}">
              <a16:creationId xmlns:a16="http://schemas.microsoft.com/office/drawing/2014/main" id="{00000000-0008-0000-0800-000028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09" name="Text Box 1472">
          <a:extLst>
            <a:ext uri="{FF2B5EF4-FFF2-40B4-BE49-F238E27FC236}">
              <a16:creationId xmlns:a16="http://schemas.microsoft.com/office/drawing/2014/main" id="{00000000-0008-0000-0800-000029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0" name="Text Box 1473">
          <a:extLst>
            <a:ext uri="{FF2B5EF4-FFF2-40B4-BE49-F238E27FC236}">
              <a16:creationId xmlns:a16="http://schemas.microsoft.com/office/drawing/2014/main" id="{00000000-0008-0000-0800-00002A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1" name="Text Box 1474">
          <a:extLst>
            <a:ext uri="{FF2B5EF4-FFF2-40B4-BE49-F238E27FC236}">
              <a16:creationId xmlns:a16="http://schemas.microsoft.com/office/drawing/2014/main" id="{00000000-0008-0000-0800-00002B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2" name="Text Box 1475">
          <a:extLst>
            <a:ext uri="{FF2B5EF4-FFF2-40B4-BE49-F238E27FC236}">
              <a16:creationId xmlns:a16="http://schemas.microsoft.com/office/drawing/2014/main" id="{00000000-0008-0000-0800-00002C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3" name="Text Box 1476">
          <a:extLst>
            <a:ext uri="{FF2B5EF4-FFF2-40B4-BE49-F238E27FC236}">
              <a16:creationId xmlns:a16="http://schemas.microsoft.com/office/drawing/2014/main" id="{00000000-0008-0000-0800-00002D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4" name="Text Box 1477">
          <a:extLst>
            <a:ext uri="{FF2B5EF4-FFF2-40B4-BE49-F238E27FC236}">
              <a16:creationId xmlns:a16="http://schemas.microsoft.com/office/drawing/2014/main" id="{00000000-0008-0000-0800-00002E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5" name="Text Box 1478">
          <a:extLst>
            <a:ext uri="{FF2B5EF4-FFF2-40B4-BE49-F238E27FC236}">
              <a16:creationId xmlns:a16="http://schemas.microsoft.com/office/drawing/2014/main" id="{00000000-0008-0000-0800-00002F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6" name="Text Box 1479">
          <a:extLst>
            <a:ext uri="{FF2B5EF4-FFF2-40B4-BE49-F238E27FC236}">
              <a16:creationId xmlns:a16="http://schemas.microsoft.com/office/drawing/2014/main" id="{00000000-0008-0000-0800-000030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7" name="Text Box 1480">
          <a:extLst>
            <a:ext uri="{FF2B5EF4-FFF2-40B4-BE49-F238E27FC236}">
              <a16:creationId xmlns:a16="http://schemas.microsoft.com/office/drawing/2014/main" id="{00000000-0008-0000-0800-000031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8" name="Text Box 1481">
          <a:extLst>
            <a:ext uri="{FF2B5EF4-FFF2-40B4-BE49-F238E27FC236}">
              <a16:creationId xmlns:a16="http://schemas.microsoft.com/office/drawing/2014/main" id="{00000000-0008-0000-0800-000032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19" name="Text Box 1482">
          <a:extLst>
            <a:ext uri="{FF2B5EF4-FFF2-40B4-BE49-F238E27FC236}">
              <a16:creationId xmlns:a16="http://schemas.microsoft.com/office/drawing/2014/main" id="{00000000-0008-0000-0800-000033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0" name="Text Box 1483">
          <a:extLst>
            <a:ext uri="{FF2B5EF4-FFF2-40B4-BE49-F238E27FC236}">
              <a16:creationId xmlns:a16="http://schemas.microsoft.com/office/drawing/2014/main" id="{00000000-0008-0000-0800-000034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1" name="Text Box 1484">
          <a:extLst>
            <a:ext uri="{FF2B5EF4-FFF2-40B4-BE49-F238E27FC236}">
              <a16:creationId xmlns:a16="http://schemas.microsoft.com/office/drawing/2014/main" id="{00000000-0008-0000-0800-000035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2" name="Text Box 1485">
          <a:extLst>
            <a:ext uri="{FF2B5EF4-FFF2-40B4-BE49-F238E27FC236}">
              <a16:creationId xmlns:a16="http://schemas.microsoft.com/office/drawing/2014/main" id="{00000000-0008-0000-0800-000036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3" name="Text Box 1486">
          <a:extLst>
            <a:ext uri="{FF2B5EF4-FFF2-40B4-BE49-F238E27FC236}">
              <a16:creationId xmlns:a16="http://schemas.microsoft.com/office/drawing/2014/main" id="{00000000-0008-0000-0800-000037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4" name="Text Box 1487">
          <a:extLst>
            <a:ext uri="{FF2B5EF4-FFF2-40B4-BE49-F238E27FC236}">
              <a16:creationId xmlns:a16="http://schemas.microsoft.com/office/drawing/2014/main" id="{00000000-0008-0000-0800-000038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5" name="Text Box 1488">
          <a:extLst>
            <a:ext uri="{FF2B5EF4-FFF2-40B4-BE49-F238E27FC236}">
              <a16:creationId xmlns:a16="http://schemas.microsoft.com/office/drawing/2014/main" id="{00000000-0008-0000-0800-000039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6" name="Text Box 1489">
          <a:extLst>
            <a:ext uri="{FF2B5EF4-FFF2-40B4-BE49-F238E27FC236}">
              <a16:creationId xmlns:a16="http://schemas.microsoft.com/office/drawing/2014/main" id="{00000000-0008-0000-0800-00003A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7" name="Text Box 1490">
          <a:extLst>
            <a:ext uri="{FF2B5EF4-FFF2-40B4-BE49-F238E27FC236}">
              <a16:creationId xmlns:a16="http://schemas.microsoft.com/office/drawing/2014/main" id="{00000000-0008-0000-0800-00003B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8" name="Text Box 1491">
          <a:extLst>
            <a:ext uri="{FF2B5EF4-FFF2-40B4-BE49-F238E27FC236}">
              <a16:creationId xmlns:a16="http://schemas.microsoft.com/office/drawing/2014/main" id="{00000000-0008-0000-0800-00003C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829" name="Text Box 1492">
          <a:extLst>
            <a:ext uri="{FF2B5EF4-FFF2-40B4-BE49-F238E27FC236}">
              <a16:creationId xmlns:a16="http://schemas.microsoft.com/office/drawing/2014/main" id="{00000000-0008-0000-0800-00003D030000}"/>
            </a:ext>
          </a:extLst>
        </xdr:cNvPr>
        <xdr:cNvSpPr txBox="1">
          <a:spLocks noChangeArrowheads="1"/>
        </xdr:cNvSpPr>
      </xdr:nvSpPr>
      <xdr:spPr bwMode="auto">
        <a:xfrm>
          <a:off x="4128052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0" name="Text Box 1493">
          <a:extLst>
            <a:ext uri="{FF2B5EF4-FFF2-40B4-BE49-F238E27FC236}">
              <a16:creationId xmlns:a16="http://schemas.microsoft.com/office/drawing/2014/main" id="{00000000-0008-0000-0800-00003E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1" name="Text Box 1494">
          <a:extLst>
            <a:ext uri="{FF2B5EF4-FFF2-40B4-BE49-F238E27FC236}">
              <a16:creationId xmlns:a16="http://schemas.microsoft.com/office/drawing/2014/main" id="{00000000-0008-0000-0800-00003F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2" name="Text Box 1495">
          <a:extLst>
            <a:ext uri="{FF2B5EF4-FFF2-40B4-BE49-F238E27FC236}">
              <a16:creationId xmlns:a16="http://schemas.microsoft.com/office/drawing/2014/main" id="{00000000-0008-0000-0800-000040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3" name="Text Box 1496">
          <a:extLst>
            <a:ext uri="{FF2B5EF4-FFF2-40B4-BE49-F238E27FC236}">
              <a16:creationId xmlns:a16="http://schemas.microsoft.com/office/drawing/2014/main" id="{00000000-0008-0000-0800-000041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4" name="Text Box 1497">
          <a:extLst>
            <a:ext uri="{FF2B5EF4-FFF2-40B4-BE49-F238E27FC236}">
              <a16:creationId xmlns:a16="http://schemas.microsoft.com/office/drawing/2014/main" id="{00000000-0008-0000-0800-000042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5" name="Text Box 1498">
          <a:extLst>
            <a:ext uri="{FF2B5EF4-FFF2-40B4-BE49-F238E27FC236}">
              <a16:creationId xmlns:a16="http://schemas.microsoft.com/office/drawing/2014/main" id="{00000000-0008-0000-0800-000043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6" name="Text Box 1499">
          <a:extLst>
            <a:ext uri="{FF2B5EF4-FFF2-40B4-BE49-F238E27FC236}">
              <a16:creationId xmlns:a16="http://schemas.microsoft.com/office/drawing/2014/main" id="{00000000-0008-0000-0800-000044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7" name="Text Box 1500">
          <a:extLst>
            <a:ext uri="{FF2B5EF4-FFF2-40B4-BE49-F238E27FC236}">
              <a16:creationId xmlns:a16="http://schemas.microsoft.com/office/drawing/2014/main" id="{00000000-0008-0000-0800-000045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8" name="Text Box 1501">
          <a:extLst>
            <a:ext uri="{FF2B5EF4-FFF2-40B4-BE49-F238E27FC236}">
              <a16:creationId xmlns:a16="http://schemas.microsoft.com/office/drawing/2014/main" id="{00000000-0008-0000-0800-000046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39" name="Text Box 1502">
          <a:extLst>
            <a:ext uri="{FF2B5EF4-FFF2-40B4-BE49-F238E27FC236}">
              <a16:creationId xmlns:a16="http://schemas.microsoft.com/office/drawing/2014/main" id="{00000000-0008-0000-0800-000047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0" name="Text Box 1503">
          <a:extLst>
            <a:ext uri="{FF2B5EF4-FFF2-40B4-BE49-F238E27FC236}">
              <a16:creationId xmlns:a16="http://schemas.microsoft.com/office/drawing/2014/main" id="{00000000-0008-0000-0800-000048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1" name="Text Box 1504">
          <a:extLst>
            <a:ext uri="{FF2B5EF4-FFF2-40B4-BE49-F238E27FC236}">
              <a16:creationId xmlns:a16="http://schemas.microsoft.com/office/drawing/2014/main" id="{00000000-0008-0000-0800-000049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2" name="Text Box 1505">
          <a:extLst>
            <a:ext uri="{FF2B5EF4-FFF2-40B4-BE49-F238E27FC236}">
              <a16:creationId xmlns:a16="http://schemas.microsoft.com/office/drawing/2014/main" id="{00000000-0008-0000-0800-00004A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3" name="Text Box 1506">
          <a:extLst>
            <a:ext uri="{FF2B5EF4-FFF2-40B4-BE49-F238E27FC236}">
              <a16:creationId xmlns:a16="http://schemas.microsoft.com/office/drawing/2014/main" id="{00000000-0008-0000-0800-00004B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4" name="Text Box 1507">
          <a:extLst>
            <a:ext uri="{FF2B5EF4-FFF2-40B4-BE49-F238E27FC236}">
              <a16:creationId xmlns:a16="http://schemas.microsoft.com/office/drawing/2014/main" id="{00000000-0008-0000-0800-00004C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5" name="Text Box 1508">
          <a:extLst>
            <a:ext uri="{FF2B5EF4-FFF2-40B4-BE49-F238E27FC236}">
              <a16:creationId xmlns:a16="http://schemas.microsoft.com/office/drawing/2014/main" id="{00000000-0008-0000-0800-00004D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6" name="Text Box 1509">
          <a:extLst>
            <a:ext uri="{FF2B5EF4-FFF2-40B4-BE49-F238E27FC236}">
              <a16:creationId xmlns:a16="http://schemas.microsoft.com/office/drawing/2014/main" id="{00000000-0008-0000-0800-00004E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7" name="Text Box 1510">
          <a:extLst>
            <a:ext uri="{FF2B5EF4-FFF2-40B4-BE49-F238E27FC236}">
              <a16:creationId xmlns:a16="http://schemas.microsoft.com/office/drawing/2014/main" id="{00000000-0008-0000-0800-00004F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8" name="Text Box 1511">
          <a:extLst>
            <a:ext uri="{FF2B5EF4-FFF2-40B4-BE49-F238E27FC236}">
              <a16:creationId xmlns:a16="http://schemas.microsoft.com/office/drawing/2014/main" id="{00000000-0008-0000-0800-000050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49" name="Text Box 1512">
          <a:extLst>
            <a:ext uri="{FF2B5EF4-FFF2-40B4-BE49-F238E27FC236}">
              <a16:creationId xmlns:a16="http://schemas.microsoft.com/office/drawing/2014/main" id="{00000000-0008-0000-0800-000051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0" name="Text Box 1513">
          <a:extLst>
            <a:ext uri="{FF2B5EF4-FFF2-40B4-BE49-F238E27FC236}">
              <a16:creationId xmlns:a16="http://schemas.microsoft.com/office/drawing/2014/main" id="{00000000-0008-0000-0800-000052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1" name="Text Box 1514">
          <a:extLst>
            <a:ext uri="{FF2B5EF4-FFF2-40B4-BE49-F238E27FC236}">
              <a16:creationId xmlns:a16="http://schemas.microsoft.com/office/drawing/2014/main" id="{00000000-0008-0000-0800-000053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2" name="Text Box 1515">
          <a:extLst>
            <a:ext uri="{FF2B5EF4-FFF2-40B4-BE49-F238E27FC236}">
              <a16:creationId xmlns:a16="http://schemas.microsoft.com/office/drawing/2014/main" id="{00000000-0008-0000-0800-000054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3" name="Text Box 1516">
          <a:extLst>
            <a:ext uri="{FF2B5EF4-FFF2-40B4-BE49-F238E27FC236}">
              <a16:creationId xmlns:a16="http://schemas.microsoft.com/office/drawing/2014/main" id="{00000000-0008-0000-0800-000055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4" name="Text Box 1517">
          <a:extLst>
            <a:ext uri="{FF2B5EF4-FFF2-40B4-BE49-F238E27FC236}">
              <a16:creationId xmlns:a16="http://schemas.microsoft.com/office/drawing/2014/main" id="{00000000-0008-0000-0800-000056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5" name="Text Box 1518">
          <a:extLst>
            <a:ext uri="{FF2B5EF4-FFF2-40B4-BE49-F238E27FC236}">
              <a16:creationId xmlns:a16="http://schemas.microsoft.com/office/drawing/2014/main" id="{00000000-0008-0000-0800-000057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6" name="Text Box 1519">
          <a:extLst>
            <a:ext uri="{FF2B5EF4-FFF2-40B4-BE49-F238E27FC236}">
              <a16:creationId xmlns:a16="http://schemas.microsoft.com/office/drawing/2014/main" id="{00000000-0008-0000-0800-000058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7" name="Text Box 1520">
          <a:extLst>
            <a:ext uri="{FF2B5EF4-FFF2-40B4-BE49-F238E27FC236}">
              <a16:creationId xmlns:a16="http://schemas.microsoft.com/office/drawing/2014/main" id="{00000000-0008-0000-0800-000059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8" name="Text Box 1521">
          <a:extLst>
            <a:ext uri="{FF2B5EF4-FFF2-40B4-BE49-F238E27FC236}">
              <a16:creationId xmlns:a16="http://schemas.microsoft.com/office/drawing/2014/main" id="{00000000-0008-0000-0800-00005A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59" name="Text Box 1522">
          <a:extLst>
            <a:ext uri="{FF2B5EF4-FFF2-40B4-BE49-F238E27FC236}">
              <a16:creationId xmlns:a16="http://schemas.microsoft.com/office/drawing/2014/main" id="{00000000-0008-0000-0800-00005B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60" name="Text Box 1523">
          <a:extLst>
            <a:ext uri="{FF2B5EF4-FFF2-40B4-BE49-F238E27FC236}">
              <a16:creationId xmlns:a16="http://schemas.microsoft.com/office/drawing/2014/main" id="{00000000-0008-0000-0800-00005C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61" name="Text Box 1524">
          <a:extLst>
            <a:ext uri="{FF2B5EF4-FFF2-40B4-BE49-F238E27FC236}">
              <a16:creationId xmlns:a16="http://schemas.microsoft.com/office/drawing/2014/main" id="{00000000-0008-0000-0800-00005D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62" name="Text Box 1525">
          <a:extLst>
            <a:ext uri="{FF2B5EF4-FFF2-40B4-BE49-F238E27FC236}">
              <a16:creationId xmlns:a16="http://schemas.microsoft.com/office/drawing/2014/main" id="{00000000-0008-0000-0800-00005E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63" name="Text Box 1526">
          <a:extLst>
            <a:ext uri="{FF2B5EF4-FFF2-40B4-BE49-F238E27FC236}">
              <a16:creationId xmlns:a16="http://schemas.microsoft.com/office/drawing/2014/main" id="{00000000-0008-0000-0800-00005F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64" name="Text Box 1527">
          <a:extLst>
            <a:ext uri="{FF2B5EF4-FFF2-40B4-BE49-F238E27FC236}">
              <a16:creationId xmlns:a16="http://schemas.microsoft.com/office/drawing/2014/main" id="{00000000-0008-0000-0800-000060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865" name="Text Box 1528">
          <a:extLst>
            <a:ext uri="{FF2B5EF4-FFF2-40B4-BE49-F238E27FC236}">
              <a16:creationId xmlns:a16="http://schemas.microsoft.com/office/drawing/2014/main" id="{00000000-0008-0000-0800-000061030000}"/>
            </a:ext>
          </a:extLst>
        </xdr:cNvPr>
        <xdr:cNvSpPr txBox="1">
          <a:spLocks noChangeArrowheads="1"/>
        </xdr:cNvSpPr>
      </xdr:nvSpPr>
      <xdr:spPr bwMode="auto">
        <a:xfrm>
          <a:off x="5676900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66" name="Text Box 1529">
          <a:extLst>
            <a:ext uri="{FF2B5EF4-FFF2-40B4-BE49-F238E27FC236}">
              <a16:creationId xmlns:a16="http://schemas.microsoft.com/office/drawing/2014/main" id="{00000000-0008-0000-0800-000062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67" name="Text Box 1530">
          <a:extLst>
            <a:ext uri="{FF2B5EF4-FFF2-40B4-BE49-F238E27FC236}">
              <a16:creationId xmlns:a16="http://schemas.microsoft.com/office/drawing/2014/main" id="{00000000-0008-0000-0800-000063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68" name="Text Box 1531">
          <a:extLst>
            <a:ext uri="{FF2B5EF4-FFF2-40B4-BE49-F238E27FC236}">
              <a16:creationId xmlns:a16="http://schemas.microsoft.com/office/drawing/2014/main" id="{00000000-0008-0000-0800-000064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69" name="Text Box 1532">
          <a:extLst>
            <a:ext uri="{FF2B5EF4-FFF2-40B4-BE49-F238E27FC236}">
              <a16:creationId xmlns:a16="http://schemas.microsoft.com/office/drawing/2014/main" id="{00000000-0008-0000-0800-000065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0" name="Text Box 1533">
          <a:extLst>
            <a:ext uri="{FF2B5EF4-FFF2-40B4-BE49-F238E27FC236}">
              <a16:creationId xmlns:a16="http://schemas.microsoft.com/office/drawing/2014/main" id="{00000000-0008-0000-0800-000066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1" name="Text Box 1534">
          <a:extLst>
            <a:ext uri="{FF2B5EF4-FFF2-40B4-BE49-F238E27FC236}">
              <a16:creationId xmlns:a16="http://schemas.microsoft.com/office/drawing/2014/main" id="{00000000-0008-0000-0800-000067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2" name="Text Box 1535">
          <a:extLst>
            <a:ext uri="{FF2B5EF4-FFF2-40B4-BE49-F238E27FC236}">
              <a16:creationId xmlns:a16="http://schemas.microsoft.com/office/drawing/2014/main" id="{00000000-0008-0000-0800-000068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3" name="Text Box 1536">
          <a:extLst>
            <a:ext uri="{FF2B5EF4-FFF2-40B4-BE49-F238E27FC236}">
              <a16:creationId xmlns:a16="http://schemas.microsoft.com/office/drawing/2014/main" id="{00000000-0008-0000-0800-000069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4" name="Text Box 1537">
          <a:extLst>
            <a:ext uri="{FF2B5EF4-FFF2-40B4-BE49-F238E27FC236}">
              <a16:creationId xmlns:a16="http://schemas.microsoft.com/office/drawing/2014/main" id="{00000000-0008-0000-0800-00006A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5" name="Text Box 1538">
          <a:extLst>
            <a:ext uri="{FF2B5EF4-FFF2-40B4-BE49-F238E27FC236}">
              <a16:creationId xmlns:a16="http://schemas.microsoft.com/office/drawing/2014/main" id="{00000000-0008-0000-0800-00006B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6" name="Text Box 1539">
          <a:extLst>
            <a:ext uri="{FF2B5EF4-FFF2-40B4-BE49-F238E27FC236}">
              <a16:creationId xmlns:a16="http://schemas.microsoft.com/office/drawing/2014/main" id="{00000000-0008-0000-0800-00006C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7" name="Text Box 1540">
          <a:extLst>
            <a:ext uri="{FF2B5EF4-FFF2-40B4-BE49-F238E27FC236}">
              <a16:creationId xmlns:a16="http://schemas.microsoft.com/office/drawing/2014/main" id="{00000000-0008-0000-0800-00006D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8" name="Text Box 1541">
          <a:extLst>
            <a:ext uri="{FF2B5EF4-FFF2-40B4-BE49-F238E27FC236}">
              <a16:creationId xmlns:a16="http://schemas.microsoft.com/office/drawing/2014/main" id="{00000000-0008-0000-0800-00006E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79" name="Text Box 1542">
          <a:extLst>
            <a:ext uri="{FF2B5EF4-FFF2-40B4-BE49-F238E27FC236}">
              <a16:creationId xmlns:a16="http://schemas.microsoft.com/office/drawing/2014/main" id="{00000000-0008-0000-0800-00006F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0" name="Text Box 1543">
          <a:extLst>
            <a:ext uri="{FF2B5EF4-FFF2-40B4-BE49-F238E27FC236}">
              <a16:creationId xmlns:a16="http://schemas.microsoft.com/office/drawing/2014/main" id="{00000000-0008-0000-0800-000070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1" name="Text Box 1544">
          <a:extLst>
            <a:ext uri="{FF2B5EF4-FFF2-40B4-BE49-F238E27FC236}">
              <a16:creationId xmlns:a16="http://schemas.microsoft.com/office/drawing/2014/main" id="{00000000-0008-0000-0800-000071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2" name="Text Box 1545">
          <a:extLst>
            <a:ext uri="{FF2B5EF4-FFF2-40B4-BE49-F238E27FC236}">
              <a16:creationId xmlns:a16="http://schemas.microsoft.com/office/drawing/2014/main" id="{00000000-0008-0000-0800-000072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3" name="Text Box 1546">
          <a:extLst>
            <a:ext uri="{FF2B5EF4-FFF2-40B4-BE49-F238E27FC236}">
              <a16:creationId xmlns:a16="http://schemas.microsoft.com/office/drawing/2014/main" id="{00000000-0008-0000-0800-000073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4" name="Text Box 1547">
          <a:extLst>
            <a:ext uri="{FF2B5EF4-FFF2-40B4-BE49-F238E27FC236}">
              <a16:creationId xmlns:a16="http://schemas.microsoft.com/office/drawing/2014/main" id="{00000000-0008-0000-0800-000074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5" name="Text Box 1548">
          <a:extLst>
            <a:ext uri="{FF2B5EF4-FFF2-40B4-BE49-F238E27FC236}">
              <a16:creationId xmlns:a16="http://schemas.microsoft.com/office/drawing/2014/main" id="{00000000-0008-0000-0800-000075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6" name="Text Box 1549">
          <a:extLst>
            <a:ext uri="{FF2B5EF4-FFF2-40B4-BE49-F238E27FC236}">
              <a16:creationId xmlns:a16="http://schemas.microsoft.com/office/drawing/2014/main" id="{00000000-0008-0000-0800-000076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7" name="Text Box 1550">
          <a:extLst>
            <a:ext uri="{FF2B5EF4-FFF2-40B4-BE49-F238E27FC236}">
              <a16:creationId xmlns:a16="http://schemas.microsoft.com/office/drawing/2014/main" id="{00000000-0008-0000-0800-000077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8" name="Text Box 1551">
          <a:extLst>
            <a:ext uri="{FF2B5EF4-FFF2-40B4-BE49-F238E27FC236}">
              <a16:creationId xmlns:a16="http://schemas.microsoft.com/office/drawing/2014/main" id="{00000000-0008-0000-0800-000078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89" name="Text Box 1552">
          <a:extLst>
            <a:ext uri="{FF2B5EF4-FFF2-40B4-BE49-F238E27FC236}">
              <a16:creationId xmlns:a16="http://schemas.microsoft.com/office/drawing/2014/main" id="{00000000-0008-0000-0800-000079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0" name="Text Box 1553">
          <a:extLst>
            <a:ext uri="{FF2B5EF4-FFF2-40B4-BE49-F238E27FC236}">
              <a16:creationId xmlns:a16="http://schemas.microsoft.com/office/drawing/2014/main" id="{00000000-0008-0000-0800-00007A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1" name="Text Box 1554">
          <a:extLst>
            <a:ext uri="{FF2B5EF4-FFF2-40B4-BE49-F238E27FC236}">
              <a16:creationId xmlns:a16="http://schemas.microsoft.com/office/drawing/2014/main" id="{00000000-0008-0000-0800-00007B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2" name="Text Box 1555">
          <a:extLst>
            <a:ext uri="{FF2B5EF4-FFF2-40B4-BE49-F238E27FC236}">
              <a16:creationId xmlns:a16="http://schemas.microsoft.com/office/drawing/2014/main" id="{00000000-0008-0000-0800-00007C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3" name="Text Box 1556">
          <a:extLst>
            <a:ext uri="{FF2B5EF4-FFF2-40B4-BE49-F238E27FC236}">
              <a16:creationId xmlns:a16="http://schemas.microsoft.com/office/drawing/2014/main" id="{00000000-0008-0000-0800-00007D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4" name="Text Box 1557">
          <a:extLst>
            <a:ext uri="{FF2B5EF4-FFF2-40B4-BE49-F238E27FC236}">
              <a16:creationId xmlns:a16="http://schemas.microsoft.com/office/drawing/2014/main" id="{00000000-0008-0000-0800-00007E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5" name="Text Box 1558">
          <a:extLst>
            <a:ext uri="{FF2B5EF4-FFF2-40B4-BE49-F238E27FC236}">
              <a16:creationId xmlns:a16="http://schemas.microsoft.com/office/drawing/2014/main" id="{00000000-0008-0000-0800-00007F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6" name="Text Box 1559">
          <a:extLst>
            <a:ext uri="{FF2B5EF4-FFF2-40B4-BE49-F238E27FC236}">
              <a16:creationId xmlns:a16="http://schemas.microsoft.com/office/drawing/2014/main" id="{00000000-0008-0000-0800-000080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7" name="Text Box 1560">
          <a:extLst>
            <a:ext uri="{FF2B5EF4-FFF2-40B4-BE49-F238E27FC236}">
              <a16:creationId xmlns:a16="http://schemas.microsoft.com/office/drawing/2014/main" id="{00000000-0008-0000-0800-000081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8" name="Text Box 1561">
          <a:extLst>
            <a:ext uri="{FF2B5EF4-FFF2-40B4-BE49-F238E27FC236}">
              <a16:creationId xmlns:a16="http://schemas.microsoft.com/office/drawing/2014/main" id="{00000000-0008-0000-0800-000082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899" name="Text Box 1562">
          <a:extLst>
            <a:ext uri="{FF2B5EF4-FFF2-40B4-BE49-F238E27FC236}">
              <a16:creationId xmlns:a16="http://schemas.microsoft.com/office/drawing/2014/main" id="{00000000-0008-0000-0800-000083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900" name="Text Box 1563">
          <a:extLst>
            <a:ext uri="{FF2B5EF4-FFF2-40B4-BE49-F238E27FC236}">
              <a16:creationId xmlns:a16="http://schemas.microsoft.com/office/drawing/2014/main" id="{00000000-0008-0000-0800-000084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901" name="Text Box 1564">
          <a:extLst>
            <a:ext uri="{FF2B5EF4-FFF2-40B4-BE49-F238E27FC236}">
              <a16:creationId xmlns:a16="http://schemas.microsoft.com/office/drawing/2014/main" id="{00000000-0008-0000-0800-000085030000}"/>
            </a:ext>
          </a:extLst>
        </xdr:cNvPr>
        <xdr:cNvSpPr txBox="1">
          <a:spLocks noChangeArrowheads="1"/>
        </xdr:cNvSpPr>
      </xdr:nvSpPr>
      <xdr:spPr bwMode="auto">
        <a:xfrm>
          <a:off x="8592378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2" name="Text Box 1565">
          <a:extLst>
            <a:ext uri="{FF2B5EF4-FFF2-40B4-BE49-F238E27FC236}">
              <a16:creationId xmlns:a16="http://schemas.microsoft.com/office/drawing/2014/main" id="{00000000-0008-0000-0800-000086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3" name="Text Box 1566">
          <a:extLst>
            <a:ext uri="{FF2B5EF4-FFF2-40B4-BE49-F238E27FC236}">
              <a16:creationId xmlns:a16="http://schemas.microsoft.com/office/drawing/2014/main" id="{00000000-0008-0000-0800-000087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4" name="Text Box 1567">
          <a:extLst>
            <a:ext uri="{FF2B5EF4-FFF2-40B4-BE49-F238E27FC236}">
              <a16:creationId xmlns:a16="http://schemas.microsoft.com/office/drawing/2014/main" id="{00000000-0008-0000-0800-000088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5" name="Text Box 1568">
          <a:extLst>
            <a:ext uri="{FF2B5EF4-FFF2-40B4-BE49-F238E27FC236}">
              <a16:creationId xmlns:a16="http://schemas.microsoft.com/office/drawing/2014/main" id="{00000000-0008-0000-0800-000089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6" name="Text Box 1569">
          <a:extLst>
            <a:ext uri="{FF2B5EF4-FFF2-40B4-BE49-F238E27FC236}">
              <a16:creationId xmlns:a16="http://schemas.microsoft.com/office/drawing/2014/main" id="{00000000-0008-0000-0800-00008A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7" name="Text Box 1570">
          <a:extLst>
            <a:ext uri="{FF2B5EF4-FFF2-40B4-BE49-F238E27FC236}">
              <a16:creationId xmlns:a16="http://schemas.microsoft.com/office/drawing/2014/main" id="{00000000-0008-0000-0800-00008B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8" name="Text Box 1571">
          <a:extLst>
            <a:ext uri="{FF2B5EF4-FFF2-40B4-BE49-F238E27FC236}">
              <a16:creationId xmlns:a16="http://schemas.microsoft.com/office/drawing/2014/main" id="{00000000-0008-0000-0800-00008C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09" name="Text Box 1572">
          <a:extLst>
            <a:ext uri="{FF2B5EF4-FFF2-40B4-BE49-F238E27FC236}">
              <a16:creationId xmlns:a16="http://schemas.microsoft.com/office/drawing/2014/main" id="{00000000-0008-0000-0800-00008D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0" name="Text Box 1573">
          <a:extLst>
            <a:ext uri="{FF2B5EF4-FFF2-40B4-BE49-F238E27FC236}">
              <a16:creationId xmlns:a16="http://schemas.microsoft.com/office/drawing/2014/main" id="{00000000-0008-0000-0800-00008E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1" name="Text Box 1574">
          <a:extLst>
            <a:ext uri="{FF2B5EF4-FFF2-40B4-BE49-F238E27FC236}">
              <a16:creationId xmlns:a16="http://schemas.microsoft.com/office/drawing/2014/main" id="{00000000-0008-0000-0800-00008F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2" name="Text Box 1575">
          <a:extLst>
            <a:ext uri="{FF2B5EF4-FFF2-40B4-BE49-F238E27FC236}">
              <a16:creationId xmlns:a16="http://schemas.microsoft.com/office/drawing/2014/main" id="{00000000-0008-0000-0800-000090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3" name="Text Box 1576">
          <a:extLst>
            <a:ext uri="{FF2B5EF4-FFF2-40B4-BE49-F238E27FC236}">
              <a16:creationId xmlns:a16="http://schemas.microsoft.com/office/drawing/2014/main" id="{00000000-0008-0000-0800-000091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4" name="Text Box 1577">
          <a:extLst>
            <a:ext uri="{FF2B5EF4-FFF2-40B4-BE49-F238E27FC236}">
              <a16:creationId xmlns:a16="http://schemas.microsoft.com/office/drawing/2014/main" id="{00000000-0008-0000-0800-000092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5" name="Text Box 1578">
          <a:extLst>
            <a:ext uri="{FF2B5EF4-FFF2-40B4-BE49-F238E27FC236}">
              <a16:creationId xmlns:a16="http://schemas.microsoft.com/office/drawing/2014/main" id="{00000000-0008-0000-0800-000093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6" name="Text Box 1579">
          <a:extLst>
            <a:ext uri="{FF2B5EF4-FFF2-40B4-BE49-F238E27FC236}">
              <a16:creationId xmlns:a16="http://schemas.microsoft.com/office/drawing/2014/main" id="{00000000-0008-0000-0800-000094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7" name="Text Box 1580">
          <a:extLst>
            <a:ext uri="{FF2B5EF4-FFF2-40B4-BE49-F238E27FC236}">
              <a16:creationId xmlns:a16="http://schemas.microsoft.com/office/drawing/2014/main" id="{00000000-0008-0000-0800-000095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8" name="Text Box 1581">
          <a:extLst>
            <a:ext uri="{FF2B5EF4-FFF2-40B4-BE49-F238E27FC236}">
              <a16:creationId xmlns:a16="http://schemas.microsoft.com/office/drawing/2014/main" id="{00000000-0008-0000-0800-000096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19" name="Text Box 1582">
          <a:extLst>
            <a:ext uri="{FF2B5EF4-FFF2-40B4-BE49-F238E27FC236}">
              <a16:creationId xmlns:a16="http://schemas.microsoft.com/office/drawing/2014/main" id="{00000000-0008-0000-0800-000097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0" name="Text Box 1583">
          <a:extLst>
            <a:ext uri="{FF2B5EF4-FFF2-40B4-BE49-F238E27FC236}">
              <a16:creationId xmlns:a16="http://schemas.microsoft.com/office/drawing/2014/main" id="{00000000-0008-0000-0800-000098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1" name="Text Box 1584">
          <a:extLst>
            <a:ext uri="{FF2B5EF4-FFF2-40B4-BE49-F238E27FC236}">
              <a16:creationId xmlns:a16="http://schemas.microsoft.com/office/drawing/2014/main" id="{00000000-0008-0000-0800-000099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2" name="Text Box 1585">
          <a:extLst>
            <a:ext uri="{FF2B5EF4-FFF2-40B4-BE49-F238E27FC236}">
              <a16:creationId xmlns:a16="http://schemas.microsoft.com/office/drawing/2014/main" id="{00000000-0008-0000-0800-00009A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3" name="Text Box 1586">
          <a:extLst>
            <a:ext uri="{FF2B5EF4-FFF2-40B4-BE49-F238E27FC236}">
              <a16:creationId xmlns:a16="http://schemas.microsoft.com/office/drawing/2014/main" id="{00000000-0008-0000-0800-00009B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4" name="Text Box 1587">
          <a:extLst>
            <a:ext uri="{FF2B5EF4-FFF2-40B4-BE49-F238E27FC236}">
              <a16:creationId xmlns:a16="http://schemas.microsoft.com/office/drawing/2014/main" id="{00000000-0008-0000-0800-00009C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5" name="Text Box 1588">
          <a:extLst>
            <a:ext uri="{FF2B5EF4-FFF2-40B4-BE49-F238E27FC236}">
              <a16:creationId xmlns:a16="http://schemas.microsoft.com/office/drawing/2014/main" id="{00000000-0008-0000-0800-00009D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6" name="Text Box 1589">
          <a:extLst>
            <a:ext uri="{FF2B5EF4-FFF2-40B4-BE49-F238E27FC236}">
              <a16:creationId xmlns:a16="http://schemas.microsoft.com/office/drawing/2014/main" id="{00000000-0008-0000-0800-00009E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7" name="Text Box 1590">
          <a:extLst>
            <a:ext uri="{FF2B5EF4-FFF2-40B4-BE49-F238E27FC236}">
              <a16:creationId xmlns:a16="http://schemas.microsoft.com/office/drawing/2014/main" id="{00000000-0008-0000-0800-00009F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8" name="Text Box 1591">
          <a:extLst>
            <a:ext uri="{FF2B5EF4-FFF2-40B4-BE49-F238E27FC236}">
              <a16:creationId xmlns:a16="http://schemas.microsoft.com/office/drawing/2014/main" id="{00000000-0008-0000-0800-0000A0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29" name="Text Box 1592">
          <a:extLst>
            <a:ext uri="{FF2B5EF4-FFF2-40B4-BE49-F238E27FC236}">
              <a16:creationId xmlns:a16="http://schemas.microsoft.com/office/drawing/2014/main" id="{00000000-0008-0000-0800-0000A1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0" name="Text Box 1593">
          <a:extLst>
            <a:ext uri="{FF2B5EF4-FFF2-40B4-BE49-F238E27FC236}">
              <a16:creationId xmlns:a16="http://schemas.microsoft.com/office/drawing/2014/main" id="{00000000-0008-0000-0800-0000A2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1" name="Text Box 1594">
          <a:extLst>
            <a:ext uri="{FF2B5EF4-FFF2-40B4-BE49-F238E27FC236}">
              <a16:creationId xmlns:a16="http://schemas.microsoft.com/office/drawing/2014/main" id="{00000000-0008-0000-0800-0000A3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2" name="Text Box 1595">
          <a:extLst>
            <a:ext uri="{FF2B5EF4-FFF2-40B4-BE49-F238E27FC236}">
              <a16:creationId xmlns:a16="http://schemas.microsoft.com/office/drawing/2014/main" id="{00000000-0008-0000-0800-0000A4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3" name="Text Box 1596">
          <a:extLst>
            <a:ext uri="{FF2B5EF4-FFF2-40B4-BE49-F238E27FC236}">
              <a16:creationId xmlns:a16="http://schemas.microsoft.com/office/drawing/2014/main" id="{00000000-0008-0000-0800-0000A5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4" name="Text Box 1597">
          <a:extLst>
            <a:ext uri="{FF2B5EF4-FFF2-40B4-BE49-F238E27FC236}">
              <a16:creationId xmlns:a16="http://schemas.microsoft.com/office/drawing/2014/main" id="{00000000-0008-0000-0800-0000A6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5" name="Text Box 1598">
          <a:extLst>
            <a:ext uri="{FF2B5EF4-FFF2-40B4-BE49-F238E27FC236}">
              <a16:creationId xmlns:a16="http://schemas.microsoft.com/office/drawing/2014/main" id="{00000000-0008-0000-0800-0000A7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6" name="Text Box 1599">
          <a:extLst>
            <a:ext uri="{FF2B5EF4-FFF2-40B4-BE49-F238E27FC236}">
              <a16:creationId xmlns:a16="http://schemas.microsoft.com/office/drawing/2014/main" id="{00000000-0008-0000-0800-0000A8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937" name="Text Box 1600">
          <a:extLst>
            <a:ext uri="{FF2B5EF4-FFF2-40B4-BE49-F238E27FC236}">
              <a16:creationId xmlns:a16="http://schemas.microsoft.com/office/drawing/2014/main" id="{00000000-0008-0000-0800-0000A9030000}"/>
            </a:ext>
          </a:extLst>
        </xdr:cNvPr>
        <xdr:cNvSpPr txBox="1">
          <a:spLocks noChangeArrowheads="1"/>
        </xdr:cNvSpPr>
      </xdr:nvSpPr>
      <xdr:spPr bwMode="auto">
        <a:xfrm>
          <a:off x="7118074" y="467139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38" name="Text Box 1367">
          <a:extLst>
            <a:ext uri="{FF2B5EF4-FFF2-40B4-BE49-F238E27FC236}">
              <a16:creationId xmlns:a16="http://schemas.microsoft.com/office/drawing/2014/main" id="{00000000-0008-0000-0800-0000AA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39" name="Text Box 1368">
          <a:extLst>
            <a:ext uri="{FF2B5EF4-FFF2-40B4-BE49-F238E27FC236}">
              <a16:creationId xmlns:a16="http://schemas.microsoft.com/office/drawing/2014/main" id="{00000000-0008-0000-0800-0000AB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0" name="Text Box 1369">
          <a:extLst>
            <a:ext uri="{FF2B5EF4-FFF2-40B4-BE49-F238E27FC236}">
              <a16:creationId xmlns:a16="http://schemas.microsoft.com/office/drawing/2014/main" id="{00000000-0008-0000-0800-0000AC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1" name="Text Box 1370">
          <a:extLst>
            <a:ext uri="{FF2B5EF4-FFF2-40B4-BE49-F238E27FC236}">
              <a16:creationId xmlns:a16="http://schemas.microsoft.com/office/drawing/2014/main" id="{00000000-0008-0000-0800-0000AD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2" name="Text Box 1371">
          <a:extLst>
            <a:ext uri="{FF2B5EF4-FFF2-40B4-BE49-F238E27FC236}">
              <a16:creationId xmlns:a16="http://schemas.microsoft.com/office/drawing/2014/main" id="{00000000-0008-0000-0800-0000AE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3" name="Text Box 1372">
          <a:extLst>
            <a:ext uri="{FF2B5EF4-FFF2-40B4-BE49-F238E27FC236}">
              <a16:creationId xmlns:a16="http://schemas.microsoft.com/office/drawing/2014/main" id="{00000000-0008-0000-0800-0000AF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4" name="Text Box 1373">
          <a:extLst>
            <a:ext uri="{FF2B5EF4-FFF2-40B4-BE49-F238E27FC236}">
              <a16:creationId xmlns:a16="http://schemas.microsoft.com/office/drawing/2014/main" id="{00000000-0008-0000-0800-0000B0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5" name="Text Box 1374">
          <a:extLst>
            <a:ext uri="{FF2B5EF4-FFF2-40B4-BE49-F238E27FC236}">
              <a16:creationId xmlns:a16="http://schemas.microsoft.com/office/drawing/2014/main" id="{00000000-0008-0000-0800-0000B1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6" name="Text Box 1375">
          <a:extLst>
            <a:ext uri="{FF2B5EF4-FFF2-40B4-BE49-F238E27FC236}">
              <a16:creationId xmlns:a16="http://schemas.microsoft.com/office/drawing/2014/main" id="{00000000-0008-0000-0800-0000B2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7" name="Text Box 1376">
          <a:extLst>
            <a:ext uri="{FF2B5EF4-FFF2-40B4-BE49-F238E27FC236}">
              <a16:creationId xmlns:a16="http://schemas.microsoft.com/office/drawing/2014/main" id="{00000000-0008-0000-0800-0000B3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8" name="Text Box 1377">
          <a:extLst>
            <a:ext uri="{FF2B5EF4-FFF2-40B4-BE49-F238E27FC236}">
              <a16:creationId xmlns:a16="http://schemas.microsoft.com/office/drawing/2014/main" id="{00000000-0008-0000-0800-0000B4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49" name="Text Box 1378">
          <a:extLst>
            <a:ext uri="{FF2B5EF4-FFF2-40B4-BE49-F238E27FC236}">
              <a16:creationId xmlns:a16="http://schemas.microsoft.com/office/drawing/2014/main" id="{00000000-0008-0000-0800-0000B5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0" name="Text Box 1379">
          <a:extLst>
            <a:ext uri="{FF2B5EF4-FFF2-40B4-BE49-F238E27FC236}">
              <a16:creationId xmlns:a16="http://schemas.microsoft.com/office/drawing/2014/main" id="{00000000-0008-0000-0800-0000B6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1" name="Text Box 1380">
          <a:extLst>
            <a:ext uri="{FF2B5EF4-FFF2-40B4-BE49-F238E27FC236}">
              <a16:creationId xmlns:a16="http://schemas.microsoft.com/office/drawing/2014/main" id="{00000000-0008-0000-0800-0000B7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2" name="Text Box 1381">
          <a:extLst>
            <a:ext uri="{FF2B5EF4-FFF2-40B4-BE49-F238E27FC236}">
              <a16:creationId xmlns:a16="http://schemas.microsoft.com/office/drawing/2014/main" id="{00000000-0008-0000-0800-0000B8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3" name="Text Box 1382">
          <a:extLst>
            <a:ext uri="{FF2B5EF4-FFF2-40B4-BE49-F238E27FC236}">
              <a16:creationId xmlns:a16="http://schemas.microsoft.com/office/drawing/2014/main" id="{00000000-0008-0000-0800-0000B9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4" name="Text Box 1383">
          <a:extLst>
            <a:ext uri="{FF2B5EF4-FFF2-40B4-BE49-F238E27FC236}">
              <a16:creationId xmlns:a16="http://schemas.microsoft.com/office/drawing/2014/main" id="{00000000-0008-0000-0800-0000BA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5" name="Text Box 1384">
          <a:extLst>
            <a:ext uri="{FF2B5EF4-FFF2-40B4-BE49-F238E27FC236}">
              <a16:creationId xmlns:a16="http://schemas.microsoft.com/office/drawing/2014/main" id="{00000000-0008-0000-0800-0000BB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6" name="Text Box 1385">
          <a:extLst>
            <a:ext uri="{FF2B5EF4-FFF2-40B4-BE49-F238E27FC236}">
              <a16:creationId xmlns:a16="http://schemas.microsoft.com/office/drawing/2014/main" id="{00000000-0008-0000-0800-0000BC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7" name="Text Box 1386">
          <a:extLst>
            <a:ext uri="{FF2B5EF4-FFF2-40B4-BE49-F238E27FC236}">
              <a16:creationId xmlns:a16="http://schemas.microsoft.com/office/drawing/2014/main" id="{00000000-0008-0000-0800-0000BD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8" name="Text Box 1387">
          <a:extLst>
            <a:ext uri="{FF2B5EF4-FFF2-40B4-BE49-F238E27FC236}">
              <a16:creationId xmlns:a16="http://schemas.microsoft.com/office/drawing/2014/main" id="{00000000-0008-0000-0800-0000BE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59" name="Text Box 1388">
          <a:extLst>
            <a:ext uri="{FF2B5EF4-FFF2-40B4-BE49-F238E27FC236}">
              <a16:creationId xmlns:a16="http://schemas.microsoft.com/office/drawing/2014/main" id="{00000000-0008-0000-0800-0000BF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0" name="Text Box 1389">
          <a:extLst>
            <a:ext uri="{FF2B5EF4-FFF2-40B4-BE49-F238E27FC236}">
              <a16:creationId xmlns:a16="http://schemas.microsoft.com/office/drawing/2014/main" id="{00000000-0008-0000-0800-0000C0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1" name="Text Box 1390">
          <a:extLst>
            <a:ext uri="{FF2B5EF4-FFF2-40B4-BE49-F238E27FC236}">
              <a16:creationId xmlns:a16="http://schemas.microsoft.com/office/drawing/2014/main" id="{00000000-0008-0000-0800-0000C1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2" name="Text Box 1391">
          <a:extLst>
            <a:ext uri="{FF2B5EF4-FFF2-40B4-BE49-F238E27FC236}">
              <a16:creationId xmlns:a16="http://schemas.microsoft.com/office/drawing/2014/main" id="{00000000-0008-0000-0800-0000C2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3" name="Text Box 1392">
          <a:extLst>
            <a:ext uri="{FF2B5EF4-FFF2-40B4-BE49-F238E27FC236}">
              <a16:creationId xmlns:a16="http://schemas.microsoft.com/office/drawing/2014/main" id="{00000000-0008-0000-0800-0000C3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4" name="Text Box 1393">
          <a:extLst>
            <a:ext uri="{FF2B5EF4-FFF2-40B4-BE49-F238E27FC236}">
              <a16:creationId xmlns:a16="http://schemas.microsoft.com/office/drawing/2014/main" id="{00000000-0008-0000-0800-0000C4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5" name="Text Box 1394">
          <a:extLst>
            <a:ext uri="{FF2B5EF4-FFF2-40B4-BE49-F238E27FC236}">
              <a16:creationId xmlns:a16="http://schemas.microsoft.com/office/drawing/2014/main" id="{00000000-0008-0000-0800-0000C5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6" name="Text Box 1395">
          <a:extLst>
            <a:ext uri="{FF2B5EF4-FFF2-40B4-BE49-F238E27FC236}">
              <a16:creationId xmlns:a16="http://schemas.microsoft.com/office/drawing/2014/main" id="{00000000-0008-0000-0800-0000C6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7" name="Text Box 1396">
          <a:extLst>
            <a:ext uri="{FF2B5EF4-FFF2-40B4-BE49-F238E27FC236}">
              <a16:creationId xmlns:a16="http://schemas.microsoft.com/office/drawing/2014/main" id="{00000000-0008-0000-0800-0000C7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8" name="Text Box 1397">
          <a:extLst>
            <a:ext uri="{FF2B5EF4-FFF2-40B4-BE49-F238E27FC236}">
              <a16:creationId xmlns:a16="http://schemas.microsoft.com/office/drawing/2014/main" id="{00000000-0008-0000-0800-0000C8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69" name="Text Box 1398">
          <a:extLst>
            <a:ext uri="{FF2B5EF4-FFF2-40B4-BE49-F238E27FC236}">
              <a16:creationId xmlns:a16="http://schemas.microsoft.com/office/drawing/2014/main" id="{00000000-0008-0000-0800-0000C9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0" name="Text Box 1399">
          <a:extLst>
            <a:ext uri="{FF2B5EF4-FFF2-40B4-BE49-F238E27FC236}">
              <a16:creationId xmlns:a16="http://schemas.microsoft.com/office/drawing/2014/main" id="{00000000-0008-0000-0800-0000CA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1" name="Text Box 1400">
          <a:extLst>
            <a:ext uri="{FF2B5EF4-FFF2-40B4-BE49-F238E27FC236}">
              <a16:creationId xmlns:a16="http://schemas.microsoft.com/office/drawing/2014/main" id="{00000000-0008-0000-0800-0000CB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2" name="Text Box 1401">
          <a:extLst>
            <a:ext uri="{FF2B5EF4-FFF2-40B4-BE49-F238E27FC236}">
              <a16:creationId xmlns:a16="http://schemas.microsoft.com/office/drawing/2014/main" id="{00000000-0008-0000-0800-0000CC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3" name="Text Box 1402">
          <a:extLst>
            <a:ext uri="{FF2B5EF4-FFF2-40B4-BE49-F238E27FC236}">
              <a16:creationId xmlns:a16="http://schemas.microsoft.com/office/drawing/2014/main" id="{00000000-0008-0000-0800-0000CD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4" name="Text Box 1403">
          <a:extLst>
            <a:ext uri="{FF2B5EF4-FFF2-40B4-BE49-F238E27FC236}">
              <a16:creationId xmlns:a16="http://schemas.microsoft.com/office/drawing/2014/main" id="{00000000-0008-0000-0800-0000CE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5" name="Text Box 1404">
          <a:extLst>
            <a:ext uri="{FF2B5EF4-FFF2-40B4-BE49-F238E27FC236}">
              <a16:creationId xmlns:a16="http://schemas.microsoft.com/office/drawing/2014/main" id="{00000000-0008-0000-0800-0000CF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6" name="Text Box 1405">
          <a:extLst>
            <a:ext uri="{FF2B5EF4-FFF2-40B4-BE49-F238E27FC236}">
              <a16:creationId xmlns:a16="http://schemas.microsoft.com/office/drawing/2014/main" id="{00000000-0008-0000-0800-0000D0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7" name="Text Box 1406">
          <a:extLst>
            <a:ext uri="{FF2B5EF4-FFF2-40B4-BE49-F238E27FC236}">
              <a16:creationId xmlns:a16="http://schemas.microsoft.com/office/drawing/2014/main" id="{00000000-0008-0000-0800-0000D1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8" name="Text Box 1407">
          <a:extLst>
            <a:ext uri="{FF2B5EF4-FFF2-40B4-BE49-F238E27FC236}">
              <a16:creationId xmlns:a16="http://schemas.microsoft.com/office/drawing/2014/main" id="{00000000-0008-0000-0800-0000D2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79" name="Text Box 1408">
          <a:extLst>
            <a:ext uri="{FF2B5EF4-FFF2-40B4-BE49-F238E27FC236}">
              <a16:creationId xmlns:a16="http://schemas.microsoft.com/office/drawing/2014/main" id="{00000000-0008-0000-0800-0000D3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0" name="Text Box 1409">
          <a:extLst>
            <a:ext uri="{FF2B5EF4-FFF2-40B4-BE49-F238E27FC236}">
              <a16:creationId xmlns:a16="http://schemas.microsoft.com/office/drawing/2014/main" id="{00000000-0008-0000-0800-0000D4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1" name="Text Box 1410">
          <a:extLst>
            <a:ext uri="{FF2B5EF4-FFF2-40B4-BE49-F238E27FC236}">
              <a16:creationId xmlns:a16="http://schemas.microsoft.com/office/drawing/2014/main" id="{00000000-0008-0000-0800-0000D5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2" name="Text Box 1411">
          <a:extLst>
            <a:ext uri="{FF2B5EF4-FFF2-40B4-BE49-F238E27FC236}">
              <a16:creationId xmlns:a16="http://schemas.microsoft.com/office/drawing/2014/main" id="{00000000-0008-0000-0800-0000D6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3" name="Text Box 1412">
          <a:extLst>
            <a:ext uri="{FF2B5EF4-FFF2-40B4-BE49-F238E27FC236}">
              <a16:creationId xmlns:a16="http://schemas.microsoft.com/office/drawing/2014/main" id="{00000000-0008-0000-0800-0000D7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4" name="Text Box 1413">
          <a:extLst>
            <a:ext uri="{FF2B5EF4-FFF2-40B4-BE49-F238E27FC236}">
              <a16:creationId xmlns:a16="http://schemas.microsoft.com/office/drawing/2014/main" id="{00000000-0008-0000-0800-0000D8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5" name="Text Box 1414">
          <a:extLst>
            <a:ext uri="{FF2B5EF4-FFF2-40B4-BE49-F238E27FC236}">
              <a16:creationId xmlns:a16="http://schemas.microsoft.com/office/drawing/2014/main" id="{00000000-0008-0000-0800-0000D9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6" name="Text Box 1415">
          <a:extLst>
            <a:ext uri="{FF2B5EF4-FFF2-40B4-BE49-F238E27FC236}">
              <a16:creationId xmlns:a16="http://schemas.microsoft.com/office/drawing/2014/main" id="{00000000-0008-0000-0800-0000DA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7" name="Text Box 1416">
          <a:extLst>
            <a:ext uri="{FF2B5EF4-FFF2-40B4-BE49-F238E27FC236}">
              <a16:creationId xmlns:a16="http://schemas.microsoft.com/office/drawing/2014/main" id="{00000000-0008-0000-0800-0000DB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8" name="Text Box 1417">
          <a:extLst>
            <a:ext uri="{FF2B5EF4-FFF2-40B4-BE49-F238E27FC236}">
              <a16:creationId xmlns:a16="http://schemas.microsoft.com/office/drawing/2014/main" id="{00000000-0008-0000-0800-0000DC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89" name="Text Box 1418">
          <a:extLst>
            <a:ext uri="{FF2B5EF4-FFF2-40B4-BE49-F238E27FC236}">
              <a16:creationId xmlns:a16="http://schemas.microsoft.com/office/drawing/2014/main" id="{00000000-0008-0000-0800-0000DD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0" name="Text Box 1419">
          <a:extLst>
            <a:ext uri="{FF2B5EF4-FFF2-40B4-BE49-F238E27FC236}">
              <a16:creationId xmlns:a16="http://schemas.microsoft.com/office/drawing/2014/main" id="{00000000-0008-0000-0800-0000DE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1" name="Text Box 1420">
          <a:extLst>
            <a:ext uri="{FF2B5EF4-FFF2-40B4-BE49-F238E27FC236}">
              <a16:creationId xmlns:a16="http://schemas.microsoft.com/office/drawing/2014/main" id="{00000000-0008-0000-0800-0000DF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2" name="Text Box 1421">
          <a:extLst>
            <a:ext uri="{FF2B5EF4-FFF2-40B4-BE49-F238E27FC236}">
              <a16:creationId xmlns:a16="http://schemas.microsoft.com/office/drawing/2014/main" id="{00000000-0008-0000-0800-0000E0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3" name="Text Box 1422">
          <a:extLst>
            <a:ext uri="{FF2B5EF4-FFF2-40B4-BE49-F238E27FC236}">
              <a16:creationId xmlns:a16="http://schemas.microsoft.com/office/drawing/2014/main" id="{00000000-0008-0000-0800-0000E1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4" name="Text Box 1423">
          <a:extLst>
            <a:ext uri="{FF2B5EF4-FFF2-40B4-BE49-F238E27FC236}">
              <a16:creationId xmlns:a16="http://schemas.microsoft.com/office/drawing/2014/main" id="{00000000-0008-0000-0800-0000E2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5" name="Text Box 1424">
          <a:extLst>
            <a:ext uri="{FF2B5EF4-FFF2-40B4-BE49-F238E27FC236}">
              <a16:creationId xmlns:a16="http://schemas.microsoft.com/office/drawing/2014/main" id="{00000000-0008-0000-0800-0000E3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6" name="Text Box 1425">
          <a:extLst>
            <a:ext uri="{FF2B5EF4-FFF2-40B4-BE49-F238E27FC236}">
              <a16:creationId xmlns:a16="http://schemas.microsoft.com/office/drawing/2014/main" id="{00000000-0008-0000-0800-0000E4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7" name="Text Box 1426">
          <a:extLst>
            <a:ext uri="{FF2B5EF4-FFF2-40B4-BE49-F238E27FC236}">
              <a16:creationId xmlns:a16="http://schemas.microsoft.com/office/drawing/2014/main" id="{00000000-0008-0000-0800-0000E5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8" name="Text Box 1427">
          <a:extLst>
            <a:ext uri="{FF2B5EF4-FFF2-40B4-BE49-F238E27FC236}">
              <a16:creationId xmlns:a16="http://schemas.microsoft.com/office/drawing/2014/main" id="{00000000-0008-0000-0800-0000E6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999" name="Text Box 1428">
          <a:extLst>
            <a:ext uri="{FF2B5EF4-FFF2-40B4-BE49-F238E27FC236}">
              <a16:creationId xmlns:a16="http://schemas.microsoft.com/office/drawing/2014/main" id="{00000000-0008-0000-0800-0000E7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0" name="Text Box 1429">
          <a:extLst>
            <a:ext uri="{FF2B5EF4-FFF2-40B4-BE49-F238E27FC236}">
              <a16:creationId xmlns:a16="http://schemas.microsoft.com/office/drawing/2014/main" id="{00000000-0008-0000-0800-0000E8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1" name="Text Box 1430">
          <a:extLst>
            <a:ext uri="{FF2B5EF4-FFF2-40B4-BE49-F238E27FC236}">
              <a16:creationId xmlns:a16="http://schemas.microsoft.com/office/drawing/2014/main" id="{00000000-0008-0000-0800-0000E9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2" name="Text Box 1431">
          <a:extLst>
            <a:ext uri="{FF2B5EF4-FFF2-40B4-BE49-F238E27FC236}">
              <a16:creationId xmlns:a16="http://schemas.microsoft.com/office/drawing/2014/main" id="{00000000-0008-0000-0800-0000EA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3" name="Text Box 1432">
          <a:extLst>
            <a:ext uri="{FF2B5EF4-FFF2-40B4-BE49-F238E27FC236}">
              <a16:creationId xmlns:a16="http://schemas.microsoft.com/office/drawing/2014/main" id="{00000000-0008-0000-0800-0000EB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4" name="Text Box 1433">
          <a:extLst>
            <a:ext uri="{FF2B5EF4-FFF2-40B4-BE49-F238E27FC236}">
              <a16:creationId xmlns:a16="http://schemas.microsoft.com/office/drawing/2014/main" id="{00000000-0008-0000-0800-0000EC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5" name="Text Box 1434">
          <a:extLst>
            <a:ext uri="{FF2B5EF4-FFF2-40B4-BE49-F238E27FC236}">
              <a16:creationId xmlns:a16="http://schemas.microsoft.com/office/drawing/2014/main" id="{00000000-0008-0000-0800-0000ED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6" name="Text Box 1435">
          <a:extLst>
            <a:ext uri="{FF2B5EF4-FFF2-40B4-BE49-F238E27FC236}">
              <a16:creationId xmlns:a16="http://schemas.microsoft.com/office/drawing/2014/main" id="{00000000-0008-0000-0800-0000EE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7" name="Text Box 1436">
          <a:extLst>
            <a:ext uri="{FF2B5EF4-FFF2-40B4-BE49-F238E27FC236}">
              <a16:creationId xmlns:a16="http://schemas.microsoft.com/office/drawing/2014/main" id="{00000000-0008-0000-0800-0000EF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8" name="Text Box 1437">
          <a:extLst>
            <a:ext uri="{FF2B5EF4-FFF2-40B4-BE49-F238E27FC236}">
              <a16:creationId xmlns:a16="http://schemas.microsoft.com/office/drawing/2014/main" id="{00000000-0008-0000-0800-0000F0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09" name="Text Box 1438">
          <a:extLst>
            <a:ext uri="{FF2B5EF4-FFF2-40B4-BE49-F238E27FC236}">
              <a16:creationId xmlns:a16="http://schemas.microsoft.com/office/drawing/2014/main" id="{00000000-0008-0000-0800-0000F1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0" name="Text Box 1439">
          <a:extLst>
            <a:ext uri="{FF2B5EF4-FFF2-40B4-BE49-F238E27FC236}">
              <a16:creationId xmlns:a16="http://schemas.microsoft.com/office/drawing/2014/main" id="{00000000-0008-0000-0800-0000F2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1" name="Text Box 1440">
          <a:extLst>
            <a:ext uri="{FF2B5EF4-FFF2-40B4-BE49-F238E27FC236}">
              <a16:creationId xmlns:a16="http://schemas.microsoft.com/office/drawing/2014/main" id="{00000000-0008-0000-0800-0000F3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2" name="Text Box 1441">
          <a:extLst>
            <a:ext uri="{FF2B5EF4-FFF2-40B4-BE49-F238E27FC236}">
              <a16:creationId xmlns:a16="http://schemas.microsoft.com/office/drawing/2014/main" id="{00000000-0008-0000-0800-0000F4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3" name="Text Box 1442">
          <a:extLst>
            <a:ext uri="{FF2B5EF4-FFF2-40B4-BE49-F238E27FC236}">
              <a16:creationId xmlns:a16="http://schemas.microsoft.com/office/drawing/2014/main" id="{00000000-0008-0000-0800-0000F5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4" name="Text Box 1443">
          <a:extLst>
            <a:ext uri="{FF2B5EF4-FFF2-40B4-BE49-F238E27FC236}">
              <a16:creationId xmlns:a16="http://schemas.microsoft.com/office/drawing/2014/main" id="{00000000-0008-0000-0800-0000F6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5" name="Text Box 1444">
          <a:extLst>
            <a:ext uri="{FF2B5EF4-FFF2-40B4-BE49-F238E27FC236}">
              <a16:creationId xmlns:a16="http://schemas.microsoft.com/office/drawing/2014/main" id="{00000000-0008-0000-0800-0000F7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6" name="Text Box 1445">
          <a:extLst>
            <a:ext uri="{FF2B5EF4-FFF2-40B4-BE49-F238E27FC236}">
              <a16:creationId xmlns:a16="http://schemas.microsoft.com/office/drawing/2014/main" id="{00000000-0008-0000-0800-0000F8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7" name="Text Box 1446">
          <a:extLst>
            <a:ext uri="{FF2B5EF4-FFF2-40B4-BE49-F238E27FC236}">
              <a16:creationId xmlns:a16="http://schemas.microsoft.com/office/drawing/2014/main" id="{00000000-0008-0000-0800-0000F9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8" name="Text Box 1447">
          <a:extLst>
            <a:ext uri="{FF2B5EF4-FFF2-40B4-BE49-F238E27FC236}">
              <a16:creationId xmlns:a16="http://schemas.microsoft.com/office/drawing/2014/main" id="{00000000-0008-0000-0800-0000FA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19" name="Text Box 1448">
          <a:extLst>
            <a:ext uri="{FF2B5EF4-FFF2-40B4-BE49-F238E27FC236}">
              <a16:creationId xmlns:a16="http://schemas.microsoft.com/office/drawing/2014/main" id="{00000000-0008-0000-0800-0000FB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0" name="Text Box 1449">
          <a:extLst>
            <a:ext uri="{FF2B5EF4-FFF2-40B4-BE49-F238E27FC236}">
              <a16:creationId xmlns:a16="http://schemas.microsoft.com/office/drawing/2014/main" id="{00000000-0008-0000-0800-0000FC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1" name="Text Box 1450">
          <a:extLst>
            <a:ext uri="{FF2B5EF4-FFF2-40B4-BE49-F238E27FC236}">
              <a16:creationId xmlns:a16="http://schemas.microsoft.com/office/drawing/2014/main" id="{00000000-0008-0000-0800-0000FD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2" name="Text Box 1451">
          <a:extLst>
            <a:ext uri="{FF2B5EF4-FFF2-40B4-BE49-F238E27FC236}">
              <a16:creationId xmlns:a16="http://schemas.microsoft.com/office/drawing/2014/main" id="{00000000-0008-0000-0800-0000FE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3" name="Text Box 1452">
          <a:extLst>
            <a:ext uri="{FF2B5EF4-FFF2-40B4-BE49-F238E27FC236}">
              <a16:creationId xmlns:a16="http://schemas.microsoft.com/office/drawing/2014/main" id="{00000000-0008-0000-0800-0000FF03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4" name="Text Box 1453">
          <a:extLst>
            <a:ext uri="{FF2B5EF4-FFF2-40B4-BE49-F238E27FC236}">
              <a16:creationId xmlns:a16="http://schemas.microsoft.com/office/drawing/2014/main" id="{00000000-0008-0000-0800-00000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5" name="Text Box 1454">
          <a:extLst>
            <a:ext uri="{FF2B5EF4-FFF2-40B4-BE49-F238E27FC236}">
              <a16:creationId xmlns:a16="http://schemas.microsoft.com/office/drawing/2014/main" id="{00000000-0008-0000-0800-00000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6" name="Text Box 1455">
          <a:extLst>
            <a:ext uri="{FF2B5EF4-FFF2-40B4-BE49-F238E27FC236}">
              <a16:creationId xmlns:a16="http://schemas.microsoft.com/office/drawing/2014/main" id="{00000000-0008-0000-0800-00000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7" name="Text Box 1456">
          <a:extLst>
            <a:ext uri="{FF2B5EF4-FFF2-40B4-BE49-F238E27FC236}">
              <a16:creationId xmlns:a16="http://schemas.microsoft.com/office/drawing/2014/main" id="{00000000-0008-0000-0800-00000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8" name="Text Box 1457">
          <a:extLst>
            <a:ext uri="{FF2B5EF4-FFF2-40B4-BE49-F238E27FC236}">
              <a16:creationId xmlns:a16="http://schemas.microsoft.com/office/drawing/2014/main" id="{00000000-0008-0000-0800-00000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29" name="Text Box 1458">
          <a:extLst>
            <a:ext uri="{FF2B5EF4-FFF2-40B4-BE49-F238E27FC236}">
              <a16:creationId xmlns:a16="http://schemas.microsoft.com/office/drawing/2014/main" id="{00000000-0008-0000-0800-00000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0" name="Text Box 1459">
          <a:extLst>
            <a:ext uri="{FF2B5EF4-FFF2-40B4-BE49-F238E27FC236}">
              <a16:creationId xmlns:a16="http://schemas.microsoft.com/office/drawing/2014/main" id="{00000000-0008-0000-0800-00000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1" name="Text Box 1460">
          <a:extLst>
            <a:ext uri="{FF2B5EF4-FFF2-40B4-BE49-F238E27FC236}">
              <a16:creationId xmlns:a16="http://schemas.microsoft.com/office/drawing/2014/main" id="{00000000-0008-0000-0800-00000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2" name="Text Box 1461">
          <a:extLst>
            <a:ext uri="{FF2B5EF4-FFF2-40B4-BE49-F238E27FC236}">
              <a16:creationId xmlns:a16="http://schemas.microsoft.com/office/drawing/2014/main" id="{00000000-0008-0000-0800-00000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3" name="Text Box 1462">
          <a:extLst>
            <a:ext uri="{FF2B5EF4-FFF2-40B4-BE49-F238E27FC236}">
              <a16:creationId xmlns:a16="http://schemas.microsoft.com/office/drawing/2014/main" id="{00000000-0008-0000-0800-00000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4" name="Text Box 1463">
          <a:extLst>
            <a:ext uri="{FF2B5EF4-FFF2-40B4-BE49-F238E27FC236}">
              <a16:creationId xmlns:a16="http://schemas.microsoft.com/office/drawing/2014/main" id="{00000000-0008-0000-0800-00000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5" name="Text Box 1464">
          <a:extLst>
            <a:ext uri="{FF2B5EF4-FFF2-40B4-BE49-F238E27FC236}">
              <a16:creationId xmlns:a16="http://schemas.microsoft.com/office/drawing/2014/main" id="{00000000-0008-0000-0800-00000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6" name="Text Box 1465">
          <a:extLst>
            <a:ext uri="{FF2B5EF4-FFF2-40B4-BE49-F238E27FC236}">
              <a16:creationId xmlns:a16="http://schemas.microsoft.com/office/drawing/2014/main" id="{00000000-0008-0000-0800-00000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7" name="Text Box 1466">
          <a:extLst>
            <a:ext uri="{FF2B5EF4-FFF2-40B4-BE49-F238E27FC236}">
              <a16:creationId xmlns:a16="http://schemas.microsoft.com/office/drawing/2014/main" id="{00000000-0008-0000-0800-00000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8" name="Text Box 1467">
          <a:extLst>
            <a:ext uri="{FF2B5EF4-FFF2-40B4-BE49-F238E27FC236}">
              <a16:creationId xmlns:a16="http://schemas.microsoft.com/office/drawing/2014/main" id="{00000000-0008-0000-0800-00000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39" name="Text Box 1468">
          <a:extLst>
            <a:ext uri="{FF2B5EF4-FFF2-40B4-BE49-F238E27FC236}">
              <a16:creationId xmlns:a16="http://schemas.microsoft.com/office/drawing/2014/main" id="{00000000-0008-0000-0800-00000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0" name="Text Box 1469">
          <a:extLst>
            <a:ext uri="{FF2B5EF4-FFF2-40B4-BE49-F238E27FC236}">
              <a16:creationId xmlns:a16="http://schemas.microsoft.com/office/drawing/2014/main" id="{00000000-0008-0000-0800-00001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1" name="Text Box 1470">
          <a:extLst>
            <a:ext uri="{FF2B5EF4-FFF2-40B4-BE49-F238E27FC236}">
              <a16:creationId xmlns:a16="http://schemas.microsoft.com/office/drawing/2014/main" id="{00000000-0008-0000-0800-00001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2" name="Text Box 1471">
          <a:extLst>
            <a:ext uri="{FF2B5EF4-FFF2-40B4-BE49-F238E27FC236}">
              <a16:creationId xmlns:a16="http://schemas.microsoft.com/office/drawing/2014/main" id="{00000000-0008-0000-0800-00001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3" name="Text Box 1472">
          <a:extLst>
            <a:ext uri="{FF2B5EF4-FFF2-40B4-BE49-F238E27FC236}">
              <a16:creationId xmlns:a16="http://schemas.microsoft.com/office/drawing/2014/main" id="{00000000-0008-0000-0800-00001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4" name="Text Box 1473">
          <a:extLst>
            <a:ext uri="{FF2B5EF4-FFF2-40B4-BE49-F238E27FC236}">
              <a16:creationId xmlns:a16="http://schemas.microsoft.com/office/drawing/2014/main" id="{00000000-0008-0000-0800-00001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5" name="Text Box 1474">
          <a:extLst>
            <a:ext uri="{FF2B5EF4-FFF2-40B4-BE49-F238E27FC236}">
              <a16:creationId xmlns:a16="http://schemas.microsoft.com/office/drawing/2014/main" id="{00000000-0008-0000-0800-00001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6" name="Text Box 1475">
          <a:extLst>
            <a:ext uri="{FF2B5EF4-FFF2-40B4-BE49-F238E27FC236}">
              <a16:creationId xmlns:a16="http://schemas.microsoft.com/office/drawing/2014/main" id="{00000000-0008-0000-0800-00001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7" name="Text Box 1476">
          <a:extLst>
            <a:ext uri="{FF2B5EF4-FFF2-40B4-BE49-F238E27FC236}">
              <a16:creationId xmlns:a16="http://schemas.microsoft.com/office/drawing/2014/main" id="{00000000-0008-0000-0800-00001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8" name="Text Box 1477">
          <a:extLst>
            <a:ext uri="{FF2B5EF4-FFF2-40B4-BE49-F238E27FC236}">
              <a16:creationId xmlns:a16="http://schemas.microsoft.com/office/drawing/2014/main" id="{00000000-0008-0000-0800-00001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49" name="Text Box 1478">
          <a:extLst>
            <a:ext uri="{FF2B5EF4-FFF2-40B4-BE49-F238E27FC236}">
              <a16:creationId xmlns:a16="http://schemas.microsoft.com/office/drawing/2014/main" id="{00000000-0008-0000-0800-00001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0" name="Text Box 1479">
          <a:extLst>
            <a:ext uri="{FF2B5EF4-FFF2-40B4-BE49-F238E27FC236}">
              <a16:creationId xmlns:a16="http://schemas.microsoft.com/office/drawing/2014/main" id="{00000000-0008-0000-0800-00001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1" name="Text Box 1480">
          <a:extLst>
            <a:ext uri="{FF2B5EF4-FFF2-40B4-BE49-F238E27FC236}">
              <a16:creationId xmlns:a16="http://schemas.microsoft.com/office/drawing/2014/main" id="{00000000-0008-0000-0800-00001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2" name="Text Box 1481">
          <a:extLst>
            <a:ext uri="{FF2B5EF4-FFF2-40B4-BE49-F238E27FC236}">
              <a16:creationId xmlns:a16="http://schemas.microsoft.com/office/drawing/2014/main" id="{00000000-0008-0000-0800-00001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3" name="Text Box 1482">
          <a:extLst>
            <a:ext uri="{FF2B5EF4-FFF2-40B4-BE49-F238E27FC236}">
              <a16:creationId xmlns:a16="http://schemas.microsoft.com/office/drawing/2014/main" id="{00000000-0008-0000-0800-00001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4" name="Text Box 1483">
          <a:extLst>
            <a:ext uri="{FF2B5EF4-FFF2-40B4-BE49-F238E27FC236}">
              <a16:creationId xmlns:a16="http://schemas.microsoft.com/office/drawing/2014/main" id="{00000000-0008-0000-0800-00001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5" name="Text Box 1484">
          <a:extLst>
            <a:ext uri="{FF2B5EF4-FFF2-40B4-BE49-F238E27FC236}">
              <a16:creationId xmlns:a16="http://schemas.microsoft.com/office/drawing/2014/main" id="{00000000-0008-0000-0800-00001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6" name="Text Box 1485">
          <a:extLst>
            <a:ext uri="{FF2B5EF4-FFF2-40B4-BE49-F238E27FC236}">
              <a16:creationId xmlns:a16="http://schemas.microsoft.com/office/drawing/2014/main" id="{00000000-0008-0000-0800-00002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7" name="Text Box 1486">
          <a:extLst>
            <a:ext uri="{FF2B5EF4-FFF2-40B4-BE49-F238E27FC236}">
              <a16:creationId xmlns:a16="http://schemas.microsoft.com/office/drawing/2014/main" id="{00000000-0008-0000-0800-00002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8" name="Text Box 1487">
          <a:extLst>
            <a:ext uri="{FF2B5EF4-FFF2-40B4-BE49-F238E27FC236}">
              <a16:creationId xmlns:a16="http://schemas.microsoft.com/office/drawing/2014/main" id="{00000000-0008-0000-0800-00002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59" name="Text Box 1488">
          <a:extLst>
            <a:ext uri="{FF2B5EF4-FFF2-40B4-BE49-F238E27FC236}">
              <a16:creationId xmlns:a16="http://schemas.microsoft.com/office/drawing/2014/main" id="{00000000-0008-0000-0800-00002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60" name="Text Box 1489">
          <a:extLst>
            <a:ext uri="{FF2B5EF4-FFF2-40B4-BE49-F238E27FC236}">
              <a16:creationId xmlns:a16="http://schemas.microsoft.com/office/drawing/2014/main" id="{00000000-0008-0000-0800-00002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61" name="Text Box 1490">
          <a:extLst>
            <a:ext uri="{FF2B5EF4-FFF2-40B4-BE49-F238E27FC236}">
              <a16:creationId xmlns:a16="http://schemas.microsoft.com/office/drawing/2014/main" id="{00000000-0008-0000-0800-00002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62" name="Text Box 1491">
          <a:extLst>
            <a:ext uri="{FF2B5EF4-FFF2-40B4-BE49-F238E27FC236}">
              <a16:creationId xmlns:a16="http://schemas.microsoft.com/office/drawing/2014/main" id="{00000000-0008-0000-0800-00002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063" name="Text Box 1492">
          <a:extLst>
            <a:ext uri="{FF2B5EF4-FFF2-40B4-BE49-F238E27FC236}">
              <a16:creationId xmlns:a16="http://schemas.microsoft.com/office/drawing/2014/main" id="{00000000-0008-0000-0800-00002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64" name="Text Box 1493">
          <a:extLst>
            <a:ext uri="{FF2B5EF4-FFF2-40B4-BE49-F238E27FC236}">
              <a16:creationId xmlns:a16="http://schemas.microsoft.com/office/drawing/2014/main" id="{00000000-0008-0000-0800-000028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65" name="Text Box 1494">
          <a:extLst>
            <a:ext uri="{FF2B5EF4-FFF2-40B4-BE49-F238E27FC236}">
              <a16:creationId xmlns:a16="http://schemas.microsoft.com/office/drawing/2014/main" id="{00000000-0008-0000-0800-000029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66" name="Text Box 1495">
          <a:extLst>
            <a:ext uri="{FF2B5EF4-FFF2-40B4-BE49-F238E27FC236}">
              <a16:creationId xmlns:a16="http://schemas.microsoft.com/office/drawing/2014/main" id="{00000000-0008-0000-0800-00002A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67" name="Text Box 1496">
          <a:extLst>
            <a:ext uri="{FF2B5EF4-FFF2-40B4-BE49-F238E27FC236}">
              <a16:creationId xmlns:a16="http://schemas.microsoft.com/office/drawing/2014/main" id="{00000000-0008-0000-0800-00002B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68" name="Text Box 1497">
          <a:extLst>
            <a:ext uri="{FF2B5EF4-FFF2-40B4-BE49-F238E27FC236}">
              <a16:creationId xmlns:a16="http://schemas.microsoft.com/office/drawing/2014/main" id="{00000000-0008-0000-0800-00002C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69" name="Text Box 1498">
          <a:extLst>
            <a:ext uri="{FF2B5EF4-FFF2-40B4-BE49-F238E27FC236}">
              <a16:creationId xmlns:a16="http://schemas.microsoft.com/office/drawing/2014/main" id="{00000000-0008-0000-0800-00002D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0" name="Text Box 1499">
          <a:extLst>
            <a:ext uri="{FF2B5EF4-FFF2-40B4-BE49-F238E27FC236}">
              <a16:creationId xmlns:a16="http://schemas.microsoft.com/office/drawing/2014/main" id="{00000000-0008-0000-0800-00002E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1" name="Text Box 1500">
          <a:extLst>
            <a:ext uri="{FF2B5EF4-FFF2-40B4-BE49-F238E27FC236}">
              <a16:creationId xmlns:a16="http://schemas.microsoft.com/office/drawing/2014/main" id="{00000000-0008-0000-0800-00002F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2" name="Text Box 1501">
          <a:extLst>
            <a:ext uri="{FF2B5EF4-FFF2-40B4-BE49-F238E27FC236}">
              <a16:creationId xmlns:a16="http://schemas.microsoft.com/office/drawing/2014/main" id="{00000000-0008-0000-0800-000030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3" name="Text Box 1502">
          <a:extLst>
            <a:ext uri="{FF2B5EF4-FFF2-40B4-BE49-F238E27FC236}">
              <a16:creationId xmlns:a16="http://schemas.microsoft.com/office/drawing/2014/main" id="{00000000-0008-0000-0800-000031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4" name="Text Box 1503">
          <a:extLst>
            <a:ext uri="{FF2B5EF4-FFF2-40B4-BE49-F238E27FC236}">
              <a16:creationId xmlns:a16="http://schemas.microsoft.com/office/drawing/2014/main" id="{00000000-0008-0000-0800-000032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5" name="Text Box 1504">
          <a:extLst>
            <a:ext uri="{FF2B5EF4-FFF2-40B4-BE49-F238E27FC236}">
              <a16:creationId xmlns:a16="http://schemas.microsoft.com/office/drawing/2014/main" id="{00000000-0008-0000-0800-000033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6" name="Text Box 1505">
          <a:extLst>
            <a:ext uri="{FF2B5EF4-FFF2-40B4-BE49-F238E27FC236}">
              <a16:creationId xmlns:a16="http://schemas.microsoft.com/office/drawing/2014/main" id="{00000000-0008-0000-0800-000034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7" name="Text Box 1506">
          <a:extLst>
            <a:ext uri="{FF2B5EF4-FFF2-40B4-BE49-F238E27FC236}">
              <a16:creationId xmlns:a16="http://schemas.microsoft.com/office/drawing/2014/main" id="{00000000-0008-0000-0800-000035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8" name="Text Box 1507">
          <a:extLst>
            <a:ext uri="{FF2B5EF4-FFF2-40B4-BE49-F238E27FC236}">
              <a16:creationId xmlns:a16="http://schemas.microsoft.com/office/drawing/2014/main" id="{00000000-0008-0000-0800-000036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79" name="Text Box 1508">
          <a:extLst>
            <a:ext uri="{FF2B5EF4-FFF2-40B4-BE49-F238E27FC236}">
              <a16:creationId xmlns:a16="http://schemas.microsoft.com/office/drawing/2014/main" id="{00000000-0008-0000-0800-000037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0" name="Text Box 1509">
          <a:extLst>
            <a:ext uri="{FF2B5EF4-FFF2-40B4-BE49-F238E27FC236}">
              <a16:creationId xmlns:a16="http://schemas.microsoft.com/office/drawing/2014/main" id="{00000000-0008-0000-0800-000038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1" name="Text Box 1510">
          <a:extLst>
            <a:ext uri="{FF2B5EF4-FFF2-40B4-BE49-F238E27FC236}">
              <a16:creationId xmlns:a16="http://schemas.microsoft.com/office/drawing/2014/main" id="{00000000-0008-0000-0800-000039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2" name="Text Box 1511">
          <a:extLst>
            <a:ext uri="{FF2B5EF4-FFF2-40B4-BE49-F238E27FC236}">
              <a16:creationId xmlns:a16="http://schemas.microsoft.com/office/drawing/2014/main" id="{00000000-0008-0000-0800-00003A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3" name="Text Box 1512">
          <a:extLst>
            <a:ext uri="{FF2B5EF4-FFF2-40B4-BE49-F238E27FC236}">
              <a16:creationId xmlns:a16="http://schemas.microsoft.com/office/drawing/2014/main" id="{00000000-0008-0000-0800-00003B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4" name="Text Box 1513">
          <a:extLst>
            <a:ext uri="{FF2B5EF4-FFF2-40B4-BE49-F238E27FC236}">
              <a16:creationId xmlns:a16="http://schemas.microsoft.com/office/drawing/2014/main" id="{00000000-0008-0000-0800-00003C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5" name="Text Box 1514">
          <a:extLst>
            <a:ext uri="{FF2B5EF4-FFF2-40B4-BE49-F238E27FC236}">
              <a16:creationId xmlns:a16="http://schemas.microsoft.com/office/drawing/2014/main" id="{00000000-0008-0000-0800-00003D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6" name="Text Box 1515">
          <a:extLst>
            <a:ext uri="{FF2B5EF4-FFF2-40B4-BE49-F238E27FC236}">
              <a16:creationId xmlns:a16="http://schemas.microsoft.com/office/drawing/2014/main" id="{00000000-0008-0000-0800-00003E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7" name="Text Box 1516">
          <a:extLst>
            <a:ext uri="{FF2B5EF4-FFF2-40B4-BE49-F238E27FC236}">
              <a16:creationId xmlns:a16="http://schemas.microsoft.com/office/drawing/2014/main" id="{00000000-0008-0000-0800-00003F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8" name="Text Box 1517">
          <a:extLst>
            <a:ext uri="{FF2B5EF4-FFF2-40B4-BE49-F238E27FC236}">
              <a16:creationId xmlns:a16="http://schemas.microsoft.com/office/drawing/2014/main" id="{00000000-0008-0000-0800-000040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89" name="Text Box 1518">
          <a:extLst>
            <a:ext uri="{FF2B5EF4-FFF2-40B4-BE49-F238E27FC236}">
              <a16:creationId xmlns:a16="http://schemas.microsoft.com/office/drawing/2014/main" id="{00000000-0008-0000-0800-000041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0" name="Text Box 1519">
          <a:extLst>
            <a:ext uri="{FF2B5EF4-FFF2-40B4-BE49-F238E27FC236}">
              <a16:creationId xmlns:a16="http://schemas.microsoft.com/office/drawing/2014/main" id="{00000000-0008-0000-0800-000042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1" name="Text Box 1520">
          <a:extLst>
            <a:ext uri="{FF2B5EF4-FFF2-40B4-BE49-F238E27FC236}">
              <a16:creationId xmlns:a16="http://schemas.microsoft.com/office/drawing/2014/main" id="{00000000-0008-0000-0800-000043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2" name="Text Box 1521">
          <a:extLst>
            <a:ext uri="{FF2B5EF4-FFF2-40B4-BE49-F238E27FC236}">
              <a16:creationId xmlns:a16="http://schemas.microsoft.com/office/drawing/2014/main" id="{00000000-0008-0000-0800-000044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3" name="Text Box 1522">
          <a:extLst>
            <a:ext uri="{FF2B5EF4-FFF2-40B4-BE49-F238E27FC236}">
              <a16:creationId xmlns:a16="http://schemas.microsoft.com/office/drawing/2014/main" id="{00000000-0008-0000-0800-000045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4" name="Text Box 1523">
          <a:extLst>
            <a:ext uri="{FF2B5EF4-FFF2-40B4-BE49-F238E27FC236}">
              <a16:creationId xmlns:a16="http://schemas.microsoft.com/office/drawing/2014/main" id="{00000000-0008-0000-0800-000046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5" name="Text Box 1524">
          <a:extLst>
            <a:ext uri="{FF2B5EF4-FFF2-40B4-BE49-F238E27FC236}">
              <a16:creationId xmlns:a16="http://schemas.microsoft.com/office/drawing/2014/main" id="{00000000-0008-0000-0800-000047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6" name="Text Box 1525">
          <a:extLst>
            <a:ext uri="{FF2B5EF4-FFF2-40B4-BE49-F238E27FC236}">
              <a16:creationId xmlns:a16="http://schemas.microsoft.com/office/drawing/2014/main" id="{00000000-0008-0000-0800-000048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7" name="Text Box 1526">
          <a:extLst>
            <a:ext uri="{FF2B5EF4-FFF2-40B4-BE49-F238E27FC236}">
              <a16:creationId xmlns:a16="http://schemas.microsoft.com/office/drawing/2014/main" id="{00000000-0008-0000-0800-000049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8" name="Text Box 1527">
          <a:extLst>
            <a:ext uri="{FF2B5EF4-FFF2-40B4-BE49-F238E27FC236}">
              <a16:creationId xmlns:a16="http://schemas.microsoft.com/office/drawing/2014/main" id="{00000000-0008-0000-0800-00004A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099" name="Text Box 1528">
          <a:extLst>
            <a:ext uri="{FF2B5EF4-FFF2-40B4-BE49-F238E27FC236}">
              <a16:creationId xmlns:a16="http://schemas.microsoft.com/office/drawing/2014/main" id="{00000000-0008-0000-0800-00004B04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0" name="Text Box 1529">
          <a:extLst>
            <a:ext uri="{FF2B5EF4-FFF2-40B4-BE49-F238E27FC236}">
              <a16:creationId xmlns:a16="http://schemas.microsoft.com/office/drawing/2014/main" id="{00000000-0008-0000-0800-00004C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1" name="Text Box 1530">
          <a:extLst>
            <a:ext uri="{FF2B5EF4-FFF2-40B4-BE49-F238E27FC236}">
              <a16:creationId xmlns:a16="http://schemas.microsoft.com/office/drawing/2014/main" id="{00000000-0008-0000-0800-00004D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2" name="Text Box 1531">
          <a:extLst>
            <a:ext uri="{FF2B5EF4-FFF2-40B4-BE49-F238E27FC236}">
              <a16:creationId xmlns:a16="http://schemas.microsoft.com/office/drawing/2014/main" id="{00000000-0008-0000-0800-00004E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3" name="Text Box 1532">
          <a:extLst>
            <a:ext uri="{FF2B5EF4-FFF2-40B4-BE49-F238E27FC236}">
              <a16:creationId xmlns:a16="http://schemas.microsoft.com/office/drawing/2014/main" id="{00000000-0008-0000-0800-00004F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4" name="Text Box 1533">
          <a:extLst>
            <a:ext uri="{FF2B5EF4-FFF2-40B4-BE49-F238E27FC236}">
              <a16:creationId xmlns:a16="http://schemas.microsoft.com/office/drawing/2014/main" id="{00000000-0008-0000-0800-000050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5" name="Text Box 1534">
          <a:extLst>
            <a:ext uri="{FF2B5EF4-FFF2-40B4-BE49-F238E27FC236}">
              <a16:creationId xmlns:a16="http://schemas.microsoft.com/office/drawing/2014/main" id="{00000000-0008-0000-0800-000051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6" name="Text Box 1535">
          <a:extLst>
            <a:ext uri="{FF2B5EF4-FFF2-40B4-BE49-F238E27FC236}">
              <a16:creationId xmlns:a16="http://schemas.microsoft.com/office/drawing/2014/main" id="{00000000-0008-0000-0800-000052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7" name="Text Box 1536">
          <a:extLst>
            <a:ext uri="{FF2B5EF4-FFF2-40B4-BE49-F238E27FC236}">
              <a16:creationId xmlns:a16="http://schemas.microsoft.com/office/drawing/2014/main" id="{00000000-0008-0000-0800-000053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8" name="Text Box 1537">
          <a:extLst>
            <a:ext uri="{FF2B5EF4-FFF2-40B4-BE49-F238E27FC236}">
              <a16:creationId xmlns:a16="http://schemas.microsoft.com/office/drawing/2014/main" id="{00000000-0008-0000-0800-000054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09" name="Text Box 1538">
          <a:extLst>
            <a:ext uri="{FF2B5EF4-FFF2-40B4-BE49-F238E27FC236}">
              <a16:creationId xmlns:a16="http://schemas.microsoft.com/office/drawing/2014/main" id="{00000000-0008-0000-0800-000055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0" name="Text Box 1539">
          <a:extLst>
            <a:ext uri="{FF2B5EF4-FFF2-40B4-BE49-F238E27FC236}">
              <a16:creationId xmlns:a16="http://schemas.microsoft.com/office/drawing/2014/main" id="{00000000-0008-0000-0800-000056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1" name="Text Box 1540">
          <a:extLst>
            <a:ext uri="{FF2B5EF4-FFF2-40B4-BE49-F238E27FC236}">
              <a16:creationId xmlns:a16="http://schemas.microsoft.com/office/drawing/2014/main" id="{00000000-0008-0000-0800-000057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2" name="Text Box 1541">
          <a:extLst>
            <a:ext uri="{FF2B5EF4-FFF2-40B4-BE49-F238E27FC236}">
              <a16:creationId xmlns:a16="http://schemas.microsoft.com/office/drawing/2014/main" id="{00000000-0008-0000-0800-000058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3" name="Text Box 1542">
          <a:extLst>
            <a:ext uri="{FF2B5EF4-FFF2-40B4-BE49-F238E27FC236}">
              <a16:creationId xmlns:a16="http://schemas.microsoft.com/office/drawing/2014/main" id="{00000000-0008-0000-0800-000059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4" name="Text Box 1543">
          <a:extLst>
            <a:ext uri="{FF2B5EF4-FFF2-40B4-BE49-F238E27FC236}">
              <a16:creationId xmlns:a16="http://schemas.microsoft.com/office/drawing/2014/main" id="{00000000-0008-0000-0800-00005A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5" name="Text Box 1544">
          <a:extLst>
            <a:ext uri="{FF2B5EF4-FFF2-40B4-BE49-F238E27FC236}">
              <a16:creationId xmlns:a16="http://schemas.microsoft.com/office/drawing/2014/main" id="{00000000-0008-0000-0800-00005B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6" name="Text Box 1545">
          <a:extLst>
            <a:ext uri="{FF2B5EF4-FFF2-40B4-BE49-F238E27FC236}">
              <a16:creationId xmlns:a16="http://schemas.microsoft.com/office/drawing/2014/main" id="{00000000-0008-0000-0800-00005C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7" name="Text Box 1546">
          <a:extLst>
            <a:ext uri="{FF2B5EF4-FFF2-40B4-BE49-F238E27FC236}">
              <a16:creationId xmlns:a16="http://schemas.microsoft.com/office/drawing/2014/main" id="{00000000-0008-0000-0800-00005D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8" name="Text Box 1547">
          <a:extLst>
            <a:ext uri="{FF2B5EF4-FFF2-40B4-BE49-F238E27FC236}">
              <a16:creationId xmlns:a16="http://schemas.microsoft.com/office/drawing/2014/main" id="{00000000-0008-0000-0800-00005E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19" name="Text Box 1548">
          <a:extLst>
            <a:ext uri="{FF2B5EF4-FFF2-40B4-BE49-F238E27FC236}">
              <a16:creationId xmlns:a16="http://schemas.microsoft.com/office/drawing/2014/main" id="{00000000-0008-0000-0800-00005F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0" name="Text Box 1549">
          <a:extLst>
            <a:ext uri="{FF2B5EF4-FFF2-40B4-BE49-F238E27FC236}">
              <a16:creationId xmlns:a16="http://schemas.microsoft.com/office/drawing/2014/main" id="{00000000-0008-0000-0800-000060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1" name="Text Box 1550">
          <a:extLst>
            <a:ext uri="{FF2B5EF4-FFF2-40B4-BE49-F238E27FC236}">
              <a16:creationId xmlns:a16="http://schemas.microsoft.com/office/drawing/2014/main" id="{00000000-0008-0000-0800-000061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2" name="Text Box 1551">
          <a:extLst>
            <a:ext uri="{FF2B5EF4-FFF2-40B4-BE49-F238E27FC236}">
              <a16:creationId xmlns:a16="http://schemas.microsoft.com/office/drawing/2014/main" id="{00000000-0008-0000-0800-000062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3" name="Text Box 1552">
          <a:extLst>
            <a:ext uri="{FF2B5EF4-FFF2-40B4-BE49-F238E27FC236}">
              <a16:creationId xmlns:a16="http://schemas.microsoft.com/office/drawing/2014/main" id="{00000000-0008-0000-0800-000063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4" name="Text Box 1553">
          <a:extLst>
            <a:ext uri="{FF2B5EF4-FFF2-40B4-BE49-F238E27FC236}">
              <a16:creationId xmlns:a16="http://schemas.microsoft.com/office/drawing/2014/main" id="{00000000-0008-0000-0800-000064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5" name="Text Box 1554">
          <a:extLst>
            <a:ext uri="{FF2B5EF4-FFF2-40B4-BE49-F238E27FC236}">
              <a16:creationId xmlns:a16="http://schemas.microsoft.com/office/drawing/2014/main" id="{00000000-0008-0000-0800-000065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6" name="Text Box 1555">
          <a:extLst>
            <a:ext uri="{FF2B5EF4-FFF2-40B4-BE49-F238E27FC236}">
              <a16:creationId xmlns:a16="http://schemas.microsoft.com/office/drawing/2014/main" id="{00000000-0008-0000-0800-000066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7" name="Text Box 1556">
          <a:extLst>
            <a:ext uri="{FF2B5EF4-FFF2-40B4-BE49-F238E27FC236}">
              <a16:creationId xmlns:a16="http://schemas.microsoft.com/office/drawing/2014/main" id="{00000000-0008-0000-0800-000067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8" name="Text Box 1557">
          <a:extLst>
            <a:ext uri="{FF2B5EF4-FFF2-40B4-BE49-F238E27FC236}">
              <a16:creationId xmlns:a16="http://schemas.microsoft.com/office/drawing/2014/main" id="{00000000-0008-0000-0800-000068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29" name="Text Box 1558">
          <a:extLst>
            <a:ext uri="{FF2B5EF4-FFF2-40B4-BE49-F238E27FC236}">
              <a16:creationId xmlns:a16="http://schemas.microsoft.com/office/drawing/2014/main" id="{00000000-0008-0000-0800-000069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30" name="Text Box 1559">
          <a:extLst>
            <a:ext uri="{FF2B5EF4-FFF2-40B4-BE49-F238E27FC236}">
              <a16:creationId xmlns:a16="http://schemas.microsoft.com/office/drawing/2014/main" id="{00000000-0008-0000-0800-00006A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31" name="Text Box 1560">
          <a:extLst>
            <a:ext uri="{FF2B5EF4-FFF2-40B4-BE49-F238E27FC236}">
              <a16:creationId xmlns:a16="http://schemas.microsoft.com/office/drawing/2014/main" id="{00000000-0008-0000-0800-00006B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32" name="Text Box 1561">
          <a:extLst>
            <a:ext uri="{FF2B5EF4-FFF2-40B4-BE49-F238E27FC236}">
              <a16:creationId xmlns:a16="http://schemas.microsoft.com/office/drawing/2014/main" id="{00000000-0008-0000-0800-00006C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33" name="Text Box 1562">
          <a:extLst>
            <a:ext uri="{FF2B5EF4-FFF2-40B4-BE49-F238E27FC236}">
              <a16:creationId xmlns:a16="http://schemas.microsoft.com/office/drawing/2014/main" id="{00000000-0008-0000-0800-00006D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34" name="Text Box 1563">
          <a:extLst>
            <a:ext uri="{FF2B5EF4-FFF2-40B4-BE49-F238E27FC236}">
              <a16:creationId xmlns:a16="http://schemas.microsoft.com/office/drawing/2014/main" id="{00000000-0008-0000-0800-00006E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135" name="Text Box 1564">
          <a:extLst>
            <a:ext uri="{FF2B5EF4-FFF2-40B4-BE49-F238E27FC236}">
              <a16:creationId xmlns:a16="http://schemas.microsoft.com/office/drawing/2014/main" id="{00000000-0008-0000-0800-00006F04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36" name="Text Box 1565">
          <a:extLst>
            <a:ext uri="{FF2B5EF4-FFF2-40B4-BE49-F238E27FC236}">
              <a16:creationId xmlns:a16="http://schemas.microsoft.com/office/drawing/2014/main" id="{00000000-0008-0000-0800-000070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37" name="Text Box 1566">
          <a:extLst>
            <a:ext uri="{FF2B5EF4-FFF2-40B4-BE49-F238E27FC236}">
              <a16:creationId xmlns:a16="http://schemas.microsoft.com/office/drawing/2014/main" id="{00000000-0008-0000-0800-000071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38" name="Text Box 1567">
          <a:extLst>
            <a:ext uri="{FF2B5EF4-FFF2-40B4-BE49-F238E27FC236}">
              <a16:creationId xmlns:a16="http://schemas.microsoft.com/office/drawing/2014/main" id="{00000000-0008-0000-0800-000072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39" name="Text Box 1568">
          <a:extLst>
            <a:ext uri="{FF2B5EF4-FFF2-40B4-BE49-F238E27FC236}">
              <a16:creationId xmlns:a16="http://schemas.microsoft.com/office/drawing/2014/main" id="{00000000-0008-0000-0800-000073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0" name="Text Box 1569">
          <a:extLst>
            <a:ext uri="{FF2B5EF4-FFF2-40B4-BE49-F238E27FC236}">
              <a16:creationId xmlns:a16="http://schemas.microsoft.com/office/drawing/2014/main" id="{00000000-0008-0000-0800-000074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1" name="Text Box 1570">
          <a:extLst>
            <a:ext uri="{FF2B5EF4-FFF2-40B4-BE49-F238E27FC236}">
              <a16:creationId xmlns:a16="http://schemas.microsoft.com/office/drawing/2014/main" id="{00000000-0008-0000-0800-000075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2" name="Text Box 1571">
          <a:extLst>
            <a:ext uri="{FF2B5EF4-FFF2-40B4-BE49-F238E27FC236}">
              <a16:creationId xmlns:a16="http://schemas.microsoft.com/office/drawing/2014/main" id="{00000000-0008-0000-0800-000076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3" name="Text Box 1572">
          <a:extLst>
            <a:ext uri="{FF2B5EF4-FFF2-40B4-BE49-F238E27FC236}">
              <a16:creationId xmlns:a16="http://schemas.microsoft.com/office/drawing/2014/main" id="{00000000-0008-0000-0800-000077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4" name="Text Box 1573">
          <a:extLst>
            <a:ext uri="{FF2B5EF4-FFF2-40B4-BE49-F238E27FC236}">
              <a16:creationId xmlns:a16="http://schemas.microsoft.com/office/drawing/2014/main" id="{00000000-0008-0000-0800-000078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5" name="Text Box 1574">
          <a:extLst>
            <a:ext uri="{FF2B5EF4-FFF2-40B4-BE49-F238E27FC236}">
              <a16:creationId xmlns:a16="http://schemas.microsoft.com/office/drawing/2014/main" id="{00000000-0008-0000-0800-000079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6" name="Text Box 1575">
          <a:extLst>
            <a:ext uri="{FF2B5EF4-FFF2-40B4-BE49-F238E27FC236}">
              <a16:creationId xmlns:a16="http://schemas.microsoft.com/office/drawing/2014/main" id="{00000000-0008-0000-0800-00007A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7" name="Text Box 1576">
          <a:extLst>
            <a:ext uri="{FF2B5EF4-FFF2-40B4-BE49-F238E27FC236}">
              <a16:creationId xmlns:a16="http://schemas.microsoft.com/office/drawing/2014/main" id="{00000000-0008-0000-0800-00007B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8" name="Text Box 1577">
          <a:extLst>
            <a:ext uri="{FF2B5EF4-FFF2-40B4-BE49-F238E27FC236}">
              <a16:creationId xmlns:a16="http://schemas.microsoft.com/office/drawing/2014/main" id="{00000000-0008-0000-0800-00007C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49" name="Text Box 1578">
          <a:extLst>
            <a:ext uri="{FF2B5EF4-FFF2-40B4-BE49-F238E27FC236}">
              <a16:creationId xmlns:a16="http://schemas.microsoft.com/office/drawing/2014/main" id="{00000000-0008-0000-0800-00007D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0" name="Text Box 1579">
          <a:extLst>
            <a:ext uri="{FF2B5EF4-FFF2-40B4-BE49-F238E27FC236}">
              <a16:creationId xmlns:a16="http://schemas.microsoft.com/office/drawing/2014/main" id="{00000000-0008-0000-0800-00007E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1" name="Text Box 1580">
          <a:extLst>
            <a:ext uri="{FF2B5EF4-FFF2-40B4-BE49-F238E27FC236}">
              <a16:creationId xmlns:a16="http://schemas.microsoft.com/office/drawing/2014/main" id="{00000000-0008-0000-0800-00007F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2" name="Text Box 1581">
          <a:extLst>
            <a:ext uri="{FF2B5EF4-FFF2-40B4-BE49-F238E27FC236}">
              <a16:creationId xmlns:a16="http://schemas.microsoft.com/office/drawing/2014/main" id="{00000000-0008-0000-0800-000080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3" name="Text Box 1582">
          <a:extLst>
            <a:ext uri="{FF2B5EF4-FFF2-40B4-BE49-F238E27FC236}">
              <a16:creationId xmlns:a16="http://schemas.microsoft.com/office/drawing/2014/main" id="{00000000-0008-0000-0800-000081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4" name="Text Box 1583">
          <a:extLst>
            <a:ext uri="{FF2B5EF4-FFF2-40B4-BE49-F238E27FC236}">
              <a16:creationId xmlns:a16="http://schemas.microsoft.com/office/drawing/2014/main" id="{00000000-0008-0000-0800-000082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5" name="Text Box 1584">
          <a:extLst>
            <a:ext uri="{FF2B5EF4-FFF2-40B4-BE49-F238E27FC236}">
              <a16:creationId xmlns:a16="http://schemas.microsoft.com/office/drawing/2014/main" id="{00000000-0008-0000-0800-000083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6" name="Text Box 1585">
          <a:extLst>
            <a:ext uri="{FF2B5EF4-FFF2-40B4-BE49-F238E27FC236}">
              <a16:creationId xmlns:a16="http://schemas.microsoft.com/office/drawing/2014/main" id="{00000000-0008-0000-0800-000084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7" name="Text Box 1586">
          <a:extLst>
            <a:ext uri="{FF2B5EF4-FFF2-40B4-BE49-F238E27FC236}">
              <a16:creationId xmlns:a16="http://schemas.microsoft.com/office/drawing/2014/main" id="{00000000-0008-0000-0800-000085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8" name="Text Box 1587">
          <a:extLst>
            <a:ext uri="{FF2B5EF4-FFF2-40B4-BE49-F238E27FC236}">
              <a16:creationId xmlns:a16="http://schemas.microsoft.com/office/drawing/2014/main" id="{00000000-0008-0000-0800-000086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59" name="Text Box 1588">
          <a:extLst>
            <a:ext uri="{FF2B5EF4-FFF2-40B4-BE49-F238E27FC236}">
              <a16:creationId xmlns:a16="http://schemas.microsoft.com/office/drawing/2014/main" id="{00000000-0008-0000-0800-000087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0" name="Text Box 1589">
          <a:extLst>
            <a:ext uri="{FF2B5EF4-FFF2-40B4-BE49-F238E27FC236}">
              <a16:creationId xmlns:a16="http://schemas.microsoft.com/office/drawing/2014/main" id="{00000000-0008-0000-0800-000088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1" name="Text Box 1590">
          <a:extLst>
            <a:ext uri="{FF2B5EF4-FFF2-40B4-BE49-F238E27FC236}">
              <a16:creationId xmlns:a16="http://schemas.microsoft.com/office/drawing/2014/main" id="{00000000-0008-0000-0800-000089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2" name="Text Box 1591">
          <a:extLst>
            <a:ext uri="{FF2B5EF4-FFF2-40B4-BE49-F238E27FC236}">
              <a16:creationId xmlns:a16="http://schemas.microsoft.com/office/drawing/2014/main" id="{00000000-0008-0000-0800-00008A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3" name="Text Box 1592">
          <a:extLst>
            <a:ext uri="{FF2B5EF4-FFF2-40B4-BE49-F238E27FC236}">
              <a16:creationId xmlns:a16="http://schemas.microsoft.com/office/drawing/2014/main" id="{00000000-0008-0000-0800-00008B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4" name="Text Box 1593">
          <a:extLst>
            <a:ext uri="{FF2B5EF4-FFF2-40B4-BE49-F238E27FC236}">
              <a16:creationId xmlns:a16="http://schemas.microsoft.com/office/drawing/2014/main" id="{00000000-0008-0000-0800-00008C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5" name="Text Box 1594">
          <a:extLst>
            <a:ext uri="{FF2B5EF4-FFF2-40B4-BE49-F238E27FC236}">
              <a16:creationId xmlns:a16="http://schemas.microsoft.com/office/drawing/2014/main" id="{00000000-0008-0000-0800-00008D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6" name="Text Box 1595">
          <a:extLst>
            <a:ext uri="{FF2B5EF4-FFF2-40B4-BE49-F238E27FC236}">
              <a16:creationId xmlns:a16="http://schemas.microsoft.com/office/drawing/2014/main" id="{00000000-0008-0000-0800-00008E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7" name="Text Box 1596">
          <a:extLst>
            <a:ext uri="{FF2B5EF4-FFF2-40B4-BE49-F238E27FC236}">
              <a16:creationId xmlns:a16="http://schemas.microsoft.com/office/drawing/2014/main" id="{00000000-0008-0000-0800-00008F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8" name="Text Box 1597">
          <a:extLst>
            <a:ext uri="{FF2B5EF4-FFF2-40B4-BE49-F238E27FC236}">
              <a16:creationId xmlns:a16="http://schemas.microsoft.com/office/drawing/2014/main" id="{00000000-0008-0000-0800-000090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69" name="Text Box 1598">
          <a:extLst>
            <a:ext uri="{FF2B5EF4-FFF2-40B4-BE49-F238E27FC236}">
              <a16:creationId xmlns:a16="http://schemas.microsoft.com/office/drawing/2014/main" id="{00000000-0008-0000-0800-000091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70" name="Text Box 1599">
          <a:extLst>
            <a:ext uri="{FF2B5EF4-FFF2-40B4-BE49-F238E27FC236}">
              <a16:creationId xmlns:a16="http://schemas.microsoft.com/office/drawing/2014/main" id="{00000000-0008-0000-0800-000092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171" name="Text Box 1600">
          <a:extLst>
            <a:ext uri="{FF2B5EF4-FFF2-40B4-BE49-F238E27FC236}">
              <a16:creationId xmlns:a16="http://schemas.microsoft.com/office/drawing/2014/main" id="{00000000-0008-0000-0800-00009304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2" name="Text Box 1367">
          <a:extLst>
            <a:ext uri="{FF2B5EF4-FFF2-40B4-BE49-F238E27FC236}">
              <a16:creationId xmlns:a16="http://schemas.microsoft.com/office/drawing/2014/main" id="{00000000-0008-0000-0800-00009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3" name="Text Box 1368">
          <a:extLst>
            <a:ext uri="{FF2B5EF4-FFF2-40B4-BE49-F238E27FC236}">
              <a16:creationId xmlns:a16="http://schemas.microsoft.com/office/drawing/2014/main" id="{00000000-0008-0000-0800-00009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4" name="Text Box 1369">
          <a:extLst>
            <a:ext uri="{FF2B5EF4-FFF2-40B4-BE49-F238E27FC236}">
              <a16:creationId xmlns:a16="http://schemas.microsoft.com/office/drawing/2014/main" id="{00000000-0008-0000-0800-00009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5" name="Text Box 1370">
          <a:extLst>
            <a:ext uri="{FF2B5EF4-FFF2-40B4-BE49-F238E27FC236}">
              <a16:creationId xmlns:a16="http://schemas.microsoft.com/office/drawing/2014/main" id="{00000000-0008-0000-0800-00009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6" name="Text Box 1371">
          <a:extLst>
            <a:ext uri="{FF2B5EF4-FFF2-40B4-BE49-F238E27FC236}">
              <a16:creationId xmlns:a16="http://schemas.microsoft.com/office/drawing/2014/main" id="{00000000-0008-0000-0800-00009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7" name="Text Box 1372">
          <a:extLst>
            <a:ext uri="{FF2B5EF4-FFF2-40B4-BE49-F238E27FC236}">
              <a16:creationId xmlns:a16="http://schemas.microsoft.com/office/drawing/2014/main" id="{00000000-0008-0000-0800-00009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8" name="Text Box 1373">
          <a:extLst>
            <a:ext uri="{FF2B5EF4-FFF2-40B4-BE49-F238E27FC236}">
              <a16:creationId xmlns:a16="http://schemas.microsoft.com/office/drawing/2014/main" id="{00000000-0008-0000-0800-00009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79" name="Text Box 1374">
          <a:extLst>
            <a:ext uri="{FF2B5EF4-FFF2-40B4-BE49-F238E27FC236}">
              <a16:creationId xmlns:a16="http://schemas.microsoft.com/office/drawing/2014/main" id="{00000000-0008-0000-0800-00009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0" name="Text Box 1375">
          <a:extLst>
            <a:ext uri="{FF2B5EF4-FFF2-40B4-BE49-F238E27FC236}">
              <a16:creationId xmlns:a16="http://schemas.microsoft.com/office/drawing/2014/main" id="{00000000-0008-0000-0800-00009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1" name="Text Box 1376">
          <a:extLst>
            <a:ext uri="{FF2B5EF4-FFF2-40B4-BE49-F238E27FC236}">
              <a16:creationId xmlns:a16="http://schemas.microsoft.com/office/drawing/2014/main" id="{00000000-0008-0000-0800-00009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2" name="Text Box 1377">
          <a:extLst>
            <a:ext uri="{FF2B5EF4-FFF2-40B4-BE49-F238E27FC236}">
              <a16:creationId xmlns:a16="http://schemas.microsoft.com/office/drawing/2014/main" id="{00000000-0008-0000-0800-00009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3" name="Text Box 1378">
          <a:extLst>
            <a:ext uri="{FF2B5EF4-FFF2-40B4-BE49-F238E27FC236}">
              <a16:creationId xmlns:a16="http://schemas.microsoft.com/office/drawing/2014/main" id="{00000000-0008-0000-0800-00009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4" name="Text Box 1379">
          <a:extLst>
            <a:ext uri="{FF2B5EF4-FFF2-40B4-BE49-F238E27FC236}">
              <a16:creationId xmlns:a16="http://schemas.microsoft.com/office/drawing/2014/main" id="{00000000-0008-0000-0800-0000A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5" name="Text Box 1380">
          <a:extLst>
            <a:ext uri="{FF2B5EF4-FFF2-40B4-BE49-F238E27FC236}">
              <a16:creationId xmlns:a16="http://schemas.microsoft.com/office/drawing/2014/main" id="{00000000-0008-0000-0800-0000A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6" name="Text Box 1381">
          <a:extLst>
            <a:ext uri="{FF2B5EF4-FFF2-40B4-BE49-F238E27FC236}">
              <a16:creationId xmlns:a16="http://schemas.microsoft.com/office/drawing/2014/main" id="{00000000-0008-0000-0800-0000A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7" name="Text Box 1382">
          <a:extLst>
            <a:ext uri="{FF2B5EF4-FFF2-40B4-BE49-F238E27FC236}">
              <a16:creationId xmlns:a16="http://schemas.microsoft.com/office/drawing/2014/main" id="{00000000-0008-0000-0800-0000A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8" name="Text Box 1383">
          <a:extLst>
            <a:ext uri="{FF2B5EF4-FFF2-40B4-BE49-F238E27FC236}">
              <a16:creationId xmlns:a16="http://schemas.microsoft.com/office/drawing/2014/main" id="{00000000-0008-0000-0800-0000A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89" name="Text Box 1384">
          <a:extLst>
            <a:ext uri="{FF2B5EF4-FFF2-40B4-BE49-F238E27FC236}">
              <a16:creationId xmlns:a16="http://schemas.microsoft.com/office/drawing/2014/main" id="{00000000-0008-0000-0800-0000A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0" name="Text Box 1385">
          <a:extLst>
            <a:ext uri="{FF2B5EF4-FFF2-40B4-BE49-F238E27FC236}">
              <a16:creationId xmlns:a16="http://schemas.microsoft.com/office/drawing/2014/main" id="{00000000-0008-0000-0800-0000A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1" name="Text Box 1386">
          <a:extLst>
            <a:ext uri="{FF2B5EF4-FFF2-40B4-BE49-F238E27FC236}">
              <a16:creationId xmlns:a16="http://schemas.microsoft.com/office/drawing/2014/main" id="{00000000-0008-0000-0800-0000A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2" name="Text Box 1387">
          <a:extLst>
            <a:ext uri="{FF2B5EF4-FFF2-40B4-BE49-F238E27FC236}">
              <a16:creationId xmlns:a16="http://schemas.microsoft.com/office/drawing/2014/main" id="{00000000-0008-0000-0800-0000A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3" name="Text Box 1388">
          <a:extLst>
            <a:ext uri="{FF2B5EF4-FFF2-40B4-BE49-F238E27FC236}">
              <a16:creationId xmlns:a16="http://schemas.microsoft.com/office/drawing/2014/main" id="{00000000-0008-0000-0800-0000A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4" name="Text Box 1389">
          <a:extLst>
            <a:ext uri="{FF2B5EF4-FFF2-40B4-BE49-F238E27FC236}">
              <a16:creationId xmlns:a16="http://schemas.microsoft.com/office/drawing/2014/main" id="{00000000-0008-0000-0800-0000A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5" name="Text Box 1390">
          <a:extLst>
            <a:ext uri="{FF2B5EF4-FFF2-40B4-BE49-F238E27FC236}">
              <a16:creationId xmlns:a16="http://schemas.microsoft.com/office/drawing/2014/main" id="{00000000-0008-0000-0800-0000A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6" name="Text Box 1391">
          <a:extLst>
            <a:ext uri="{FF2B5EF4-FFF2-40B4-BE49-F238E27FC236}">
              <a16:creationId xmlns:a16="http://schemas.microsoft.com/office/drawing/2014/main" id="{00000000-0008-0000-0800-0000A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7" name="Text Box 1392">
          <a:extLst>
            <a:ext uri="{FF2B5EF4-FFF2-40B4-BE49-F238E27FC236}">
              <a16:creationId xmlns:a16="http://schemas.microsoft.com/office/drawing/2014/main" id="{00000000-0008-0000-0800-0000A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8" name="Text Box 1393">
          <a:extLst>
            <a:ext uri="{FF2B5EF4-FFF2-40B4-BE49-F238E27FC236}">
              <a16:creationId xmlns:a16="http://schemas.microsoft.com/office/drawing/2014/main" id="{00000000-0008-0000-0800-0000A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199" name="Text Box 1394">
          <a:extLst>
            <a:ext uri="{FF2B5EF4-FFF2-40B4-BE49-F238E27FC236}">
              <a16:creationId xmlns:a16="http://schemas.microsoft.com/office/drawing/2014/main" id="{00000000-0008-0000-0800-0000A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0" name="Text Box 1395">
          <a:extLst>
            <a:ext uri="{FF2B5EF4-FFF2-40B4-BE49-F238E27FC236}">
              <a16:creationId xmlns:a16="http://schemas.microsoft.com/office/drawing/2014/main" id="{00000000-0008-0000-0800-0000B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1" name="Text Box 1396">
          <a:extLst>
            <a:ext uri="{FF2B5EF4-FFF2-40B4-BE49-F238E27FC236}">
              <a16:creationId xmlns:a16="http://schemas.microsoft.com/office/drawing/2014/main" id="{00000000-0008-0000-0800-0000B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2" name="Text Box 1397">
          <a:extLst>
            <a:ext uri="{FF2B5EF4-FFF2-40B4-BE49-F238E27FC236}">
              <a16:creationId xmlns:a16="http://schemas.microsoft.com/office/drawing/2014/main" id="{00000000-0008-0000-0800-0000B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3" name="Text Box 1398">
          <a:extLst>
            <a:ext uri="{FF2B5EF4-FFF2-40B4-BE49-F238E27FC236}">
              <a16:creationId xmlns:a16="http://schemas.microsoft.com/office/drawing/2014/main" id="{00000000-0008-0000-0800-0000B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4" name="Text Box 1399">
          <a:extLst>
            <a:ext uri="{FF2B5EF4-FFF2-40B4-BE49-F238E27FC236}">
              <a16:creationId xmlns:a16="http://schemas.microsoft.com/office/drawing/2014/main" id="{00000000-0008-0000-0800-0000B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5" name="Text Box 1400">
          <a:extLst>
            <a:ext uri="{FF2B5EF4-FFF2-40B4-BE49-F238E27FC236}">
              <a16:creationId xmlns:a16="http://schemas.microsoft.com/office/drawing/2014/main" id="{00000000-0008-0000-0800-0000B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6" name="Text Box 1401">
          <a:extLst>
            <a:ext uri="{FF2B5EF4-FFF2-40B4-BE49-F238E27FC236}">
              <a16:creationId xmlns:a16="http://schemas.microsoft.com/office/drawing/2014/main" id="{00000000-0008-0000-0800-0000B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7" name="Text Box 1402">
          <a:extLst>
            <a:ext uri="{FF2B5EF4-FFF2-40B4-BE49-F238E27FC236}">
              <a16:creationId xmlns:a16="http://schemas.microsoft.com/office/drawing/2014/main" id="{00000000-0008-0000-0800-0000B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8" name="Text Box 1403">
          <a:extLst>
            <a:ext uri="{FF2B5EF4-FFF2-40B4-BE49-F238E27FC236}">
              <a16:creationId xmlns:a16="http://schemas.microsoft.com/office/drawing/2014/main" id="{00000000-0008-0000-0800-0000B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09" name="Text Box 1404">
          <a:extLst>
            <a:ext uri="{FF2B5EF4-FFF2-40B4-BE49-F238E27FC236}">
              <a16:creationId xmlns:a16="http://schemas.microsoft.com/office/drawing/2014/main" id="{00000000-0008-0000-0800-0000B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0" name="Text Box 1405">
          <a:extLst>
            <a:ext uri="{FF2B5EF4-FFF2-40B4-BE49-F238E27FC236}">
              <a16:creationId xmlns:a16="http://schemas.microsoft.com/office/drawing/2014/main" id="{00000000-0008-0000-0800-0000B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1" name="Text Box 1406">
          <a:extLst>
            <a:ext uri="{FF2B5EF4-FFF2-40B4-BE49-F238E27FC236}">
              <a16:creationId xmlns:a16="http://schemas.microsoft.com/office/drawing/2014/main" id="{00000000-0008-0000-0800-0000B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2" name="Text Box 1407">
          <a:extLst>
            <a:ext uri="{FF2B5EF4-FFF2-40B4-BE49-F238E27FC236}">
              <a16:creationId xmlns:a16="http://schemas.microsoft.com/office/drawing/2014/main" id="{00000000-0008-0000-0800-0000B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3" name="Text Box 1408">
          <a:extLst>
            <a:ext uri="{FF2B5EF4-FFF2-40B4-BE49-F238E27FC236}">
              <a16:creationId xmlns:a16="http://schemas.microsoft.com/office/drawing/2014/main" id="{00000000-0008-0000-0800-0000B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4" name="Text Box 1409">
          <a:extLst>
            <a:ext uri="{FF2B5EF4-FFF2-40B4-BE49-F238E27FC236}">
              <a16:creationId xmlns:a16="http://schemas.microsoft.com/office/drawing/2014/main" id="{00000000-0008-0000-0800-0000B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5" name="Text Box 1410">
          <a:extLst>
            <a:ext uri="{FF2B5EF4-FFF2-40B4-BE49-F238E27FC236}">
              <a16:creationId xmlns:a16="http://schemas.microsoft.com/office/drawing/2014/main" id="{00000000-0008-0000-0800-0000B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6" name="Text Box 1411">
          <a:extLst>
            <a:ext uri="{FF2B5EF4-FFF2-40B4-BE49-F238E27FC236}">
              <a16:creationId xmlns:a16="http://schemas.microsoft.com/office/drawing/2014/main" id="{00000000-0008-0000-0800-0000C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7" name="Text Box 1412">
          <a:extLst>
            <a:ext uri="{FF2B5EF4-FFF2-40B4-BE49-F238E27FC236}">
              <a16:creationId xmlns:a16="http://schemas.microsoft.com/office/drawing/2014/main" id="{00000000-0008-0000-0800-0000C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8" name="Text Box 1413">
          <a:extLst>
            <a:ext uri="{FF2B5EF4-FFF2-40B4-BE49-F238E27FC236}">
              <a16:creationId xmlns:a16="http://schemas.microsoft.com/office/drawing/2014/main" id="{00000000-0008-0000-0800-0000C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19" name="Text Box 1414">
          <a:extLst>
            <a:ext uri="{FF2B5EF4-FFF2-40B4-BE49-F238E27FC236}">
              <a16:creationId xmlns:a16="http://schemas.microsoft.com/office/drawing/2014/main" id="{00000000-0008-0000-0800-0000C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0" name="Text Box 1415">
          <a:extLst>
            <a:ext uri="{FF2B5EF4-FFF2-40B4-BE49-F238E27FC236}">
              <a16:creationId xmlns:a16="http://schemas.microsoft.com/office/drawing/2014/main" id="{00000000-0008-0000-0800-0000C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1" name="Text Box 1416">
          <a:extLst>
            <a:ext uri="{FF2B5EF4-FFF2-40B4-BE49-F238E27FC236}">
              <a16:creationId xmlns:a16="http://schemas.microsoft.com/office/drawing/2014/main" id="{00000000-0008-0000-0800-0000C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2" name="Text Box 1417">
          <a:extLst>
            <a:ext uri="{FF2B5EF4-FFF2-40B4-BE49-F238E27FC236}">
              <a16:creationId xmlns:a16="http://schemas.microsoft.com/office/drawing/2014/main" id="{00000000-0008-0000-0800-0000C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3" name="Text Box 1418">
          <a:extLst>
            <a:ext uri="{FF2B5EF4-FFF2-40B4-BE49-F238E27FC236}">
              <a16:creationId xmlns:a16="http://schemas.microsoft.com/office/drawing/2014/main" id="{00000000-0008-0000-0800-0000C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4" name="Text Box 1419">
          <a:extLst>
            <a:ext uri="{FF2B5EF4-FFF2-40B4-BE49-F238E27FC236}">
              <a16:creationId xmlns:a16="http://schemas.microsoft.com/office/drawing/2014/main" id="{00000000-0008-0000-0800-0000C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5" name="Text Box 1420">
          <a:extLst>
            <a:ext uri="{FF2B5EF4-FFF2-40B4-BE49-F238E27FC236}">
              <a16:creationId xmlns:a16="http://schemas.microsoft.com/office/drawing/2014/main" id="{00000000-0008-0000-0800-0000C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6" name="Text Box 1421">
          <a:extLst>
            <a:ext uri="{FF2B5EF4-FFF2-40B4-BE49-F238E27FC236}">
              <a16:creationId xmlns:a16="http://schemas.microsoft.com/office/drawing/2014/main" id="{00000000-0008-0000-0800-0000C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7" name="Text Box 1422">
          <a:extLst>
            <a:ext uri="{FF2B5EF4-FFF2-40B4-BE49-F238E27FC236}">
              <a16:creationId xmlns:a16="http://schemas.microsoft.com/office/drawing/2014/main" id="{00000000-0008-0000-0800-0000C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8" name="Text Box 1423">
          <a:extLst>
            <a:ext uri="{FF2B5EF4-FFF2-40B4-BE49-F238E27FC236}">
              <a16:creationId xmlns:a16="http://schemas.microsoft.com/office/drawing/2014/main" id="{00000000-0008-0000-0800-0000C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29" name="Text Box 1424">
          <a:extLst>
            <a:ext uri="{FF2B5EF4-FFF2-40B4-BE49-F238E27FC236}">
              <a16:creationId xmlns:a16="http://schemas.microsoft.com/office/drawing/2014/main" id="{00000000-0008-0000-0800-0000C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0" name="Text Box 1425">
          <a:extLst>
            <a:ext uri="{FF2B5EF4-FFF2-40B4-BE49-F238E27FC236}">
              <a16:creationId xmlns:a16="http://schemas.microsoft.com/office/drawing/2014/main" id="{00000000-0008-0000-0800-0000C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1" name="Text Box 1426">
          <a:extLst>
            <a:ext uri="{FF2B5EF4-FFF2-40B4-BE49-F238E27FC236}">
              <a16:creationId xmlns:a16="http://schemas.microsoft.com/office/drawing/2014/main" id="{00000000-0008-0000-0800-0000C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2" name="Text Box 1427">
          <a:extLst>
            <a:ext uri="{FF2B5EF4-FFF2-40B4-BE49-F238E27FC236}">
              <a16:creationId xmlns:a16="http://schemas.microsoft.com/office/drawing/2014/main" id="{00000000-0008-0000-0800-0000D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3" name="Text Box 1428">
          <a:extLst>
            <a:ext uri="{FF2B5EF4-FFF2-40B4-BE49-F238E27FC236}">
              <a16:creationId xmlns:a16="http://schemas.microsoft.com/office/drawing/2014/main" id="{00000000-0008-0000-0800-0000D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4" name="Text Box 1429">
          <a:extLst>
            <a:ext uri="{FF2B5EF4-FFF2-40B4-BE49-F238E27FC236}">
              <a16:creationId xmlns:a16="http://schemas.microsoft.com/office/drawing/2014/main" id="{00000000-0008-0000-0800-0000D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5" name="Text Box 1430">
          <a:extLst>
            <a:ext uri="{FF2B5EF4-FFF2-40B4-BE49-F238E27FC236}">
              <a16:creationId xmlns:a16="http://schemas.microsoft.com/office/drawing/2014/main" id="{00000000-0008-0000-0800-0000D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6" name="Text Box 1431">
          <a:extLst>
            <a:ext uri="{FF2B5EF4-FFF2-40B4-BE49-F238E27FC236}">
              <a16:creationId xmlns:a16="http://schemas.microsoft.com/office/drawing/2014/main" id="{00000000-0008-0000-0800-0000D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7" name="Text Box 1432">
          <a:extLst>
            <a:ext uri="{FF2B5EF4-FFF2-40B4-BE49-F238E27FC236}">
              <a16:creationId xmlns:a16="http://schemas.microsoft.com/office/drawing/2014/main" id="{00000000-0008-0000-0800-0000D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8" name="Text Box 1433">
          <a:extLst>
            <a:ext uri="{FF2B5EF4-FFF2-40B4-BE49-F238E27FC236}">
              <a16:creationId xmlns:a16="http://schemas.microsoft.com/office/drawing/2014/main" id="{00000000-0008-0000-0800-0000D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39" name="Text Box 1434">
          <a:extLst>
            <a:ext uri="{FF2B5EF4-FFF2-40B4-BE49-F238E27FC236}">
              <a16:creationId xmlns:a16="http://schemas.microsoft.com/office/drawing/2014/main" id="{00000000-0008-0000-0800-0000D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0" name="Text Box 1435">
          <a:extLst>
            <a:ext uri="{FF2B5EF4-FFF2-40B4-BE49-F238E27FC236}">
              <a16:creationId xmlns:a16="http://schemas.microsoft.com/office/drawing/2014/main" id="{00000000-0008-0000-0800-0000D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1" name="Text Box 1436">
          <a:extLst>
            <a:ext uri="{FF2B5EF4-FFF2-40B4-BE49-F238E27FC236}">
              <a16:creationId xmlns:a16="http://schemas.microsoft.com/office/drawing/2014/main" id="{00000000-0008-0000-0800-0000D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2" name="Text Box 1437">
          <a:extLst>
            <a:ext uri="{FF2B5EF4-FFF2-40B4-BE49-F238E27FC236}">
              <a16:creationId xmlns:a16="http://schemas.microsoft.com/office/drawing/2014/main" id="{00000000-0008-0000-0800-0000D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3" name="Text Box 1438">
          <a:extLst>
            <a:ext uri="{FF2B5EF4-FFF2-40B4-BE49-F238E27FC236}">
              <a16:creationId xmlns:a16="http://schemas.microsoft.com/office/drawing/2014/main" id="{00000000-0008-0000-0800-0000D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4" name="Text Box 1439">
          <a:extLst>
            <a:ext uri="{FF2B5EF4-FFF2-40B4-BE49-F238E27FC236}">
              <a16:creationId xmlns:a16="http://schemas.microsoft.com/office/drawing/2014/main" id="{00000000-0008-0000-0800-0000D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5" name="Text Box 1440">
          <a:extLst>
            <a:ext uri="{FF2B5EF4-FFF2-40B4-BE49-F238E27FC236}">
              <a16:creationId xmlns:a16="http://schemas.microsoft.com/office/drawing/2014/main" id="{00000000-0008-0000-0800-0000D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6" name="Text Box 1441">
          <a:extLst>
            <a:ext uri="{FF2B5EF4-FFF2-40B4-BE49-F238E27FC236}">
              <a16:creationId xmlns:a16="http://schemas.microsoft.com/office/drawing/2014/main" id="{00000000-0008-0000-0800-0000D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7" name="Text Box 1442">
          <a:extLst>
            <a:ext uri="{FF2B5EF4-FFF2-40B4-BE49-F238E27FC236}">
              <a16:creationId xmlns:a16="http://schemas.microsoft.com/office/drawing/2014/main" id="{00000000-0008-0000-0800-0000D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8" name="Text Box 1443">
          <a:extLst>
            <a:ext uri="{FF2B5EF4-FFF2-40B4-BE49-F238E27FC236}">
              <a16:creationId xmlns:a16="http://schemas.microsoft.com/office/drawing/2014/main" id="{00000000-0008-0000-0800-0000E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49" name="Text Box 1444">
          <a:extLst>
            <a:ext uri="{FF2B5EF4-FFF2-40B4-BE49-F238E27FC236}">
              <a16:creationId xmlns:a16="http://schemas.microsoft.com/office/drawing/2014/main" id="{00000000-0008-0000-0800-0000E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0" name="Text Box 1445">
          <a:extLst>
            <a:ext uri="{FF2B5EF4-FFF2-40B4-BE49-F238E27FC236}">
              <a16:creationId xmlns:a16="http://schemas.microsoft.com/office/drawing/2014/main" id="{00000000-0008-0000-0800-0000E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1" name="Text Box 1446">
          <a:extLst>
            <a:ext uri="{FF2B5EF4-FFF2-40B4-BE49-F238E27FC236}">
              <a16:creationId xmlns:a16="http://schemas.microsoft.com/office/drawing/2014/main" id="{00000000-0008-0000-0800-0000E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2" name="Text Box 1447">
          <a:extLst>
            <a:ext uri="{FF2B5EF4-FFF2-40B4-BE49-F238E27FC236}">
              <a16:creationId xmlns:a16="http://schemas.microsoft.com/office/drawing/2014/main" id="{00000000-0008-0000-0800-0000E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3" name="Text Box 1448">
          <a:extLst>
            <a:ext uri="{FF2B5EF4-FFF2-40B4-BE49-F238E27FC236}">
              <a16:creationId xmlns:a16="http://schemas.microsoft.com/office/drawing/2014/main" id="{00000000-0008-0000-0800-0000E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4" name="Text Box 1449">
          <a:extLst>
            <a:ext uri="{FF2B5EF4-FFF2-40B4-BE49-F238E27FC236}">
              <a16:creationId xmlns:a16="http://schemas.microsoft.com/office/drawing/2014/main" id="{00000000-0008-0000-0800-0000E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5" name="Text Box 1450">
          <a:extLst>
            <a:ext uri="{FF2B5EF4-FFF2-40B4-BE49-F238E27FC236}">
              <a16:creationId xmlns:a16="http://schemas.microsoft.com/office/drawing/2014/main" id="{00000000-0008-0000-0800-0000E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6" name="Text Box 1451">
          <a:extLst>
            <a:ext uri="{FF2B5EF4-FFF2-40B4-BE49-F238E27FC236}">
              <a16:creationId xmlns:a16="http://schemas.microsoft.com/office/drawing/2014/main" id="{00000000-0008-0000-0800-0000E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7" name="Text Box 1452">
          <a:extLst>
            <a:ext uri="{FF2B5EF4-FFF2-40B4-BE49-F238E27FC236}">
              <a16:creationId xmlns:a16="http://schemas.microsoft.com/office/drawing/2014/main" id="{00000000-0008-0000-0800-0000E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8" name="Text Box 1453">
          <a:extLst>
            <a:ext uri="{FF2B5EF4-FFF2-40B4-BE49-F238E27FC236}">
              <a16:creationId xmlns:a16="http://schemas.microsoft.com/office/drawing/2014/main" id="{00000000-0008-0000-0800-0000E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59" name="Text Box 1454">
          <a:extLst>
            <a:ext uri="{FF2B5EF4-FFF2-40B4-BE49-F238E27FC236}">
              <a16:creationId xmlns:a16="http://schemas.microsoft.com/office/drawing/2014/main" id="{00000000-0008-0000-0800-0000E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0" name="Text Box 1455">
          <a:extLst>
            <a:ext uri="{FF2B5EF4-FFF2-40B4-BE49-F238E27FC236}">
              <a16:creationId xmlns:a16="http://schemas.microsoft.com/office/drawing/2014/main" id="{00000000-0008-0000-0800-0000E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1" name="Text Box 1456">
          <a:extLst>
            <a:ext uri="{FF2B5EF4-FFF2-40B4-BE49-F238E27FC236}">
              <a16:creationId xmlns:a16="http://schemas.microsoft.com/office/drawing/2014/main" id="{00000000-0008-0000-0800-0000E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2" name="Text Box 1457">
          <a:extLst>
            <a:ext uri="{FF2B5EF4-FFF2-40B4-BE49-F238E27FC236}">
              <a16:creationId xmlns:a16="http://schemas.microsoft.com/office/drawing/2014/main" id="{00000000-0008-0000-0800-0000E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3" name="Text Box 1458">
          <a:extLst>
            <a:ext uri="{FF2B5EF4-FFF2-40B4-BE49-F238E27FC236}">
              <a16:creationId xmlns:a16="http://schemas.microsoft.com/office/drawing/2014/main" id="{00000000-0008-0000-0800-0000E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4" name="Text Box 1459">
          <a:extLst>
            <a:ext uri="{FF2B5EF4-FFF2-40B4-BE49-F238E27FC236}">
              <a16:creationId xmlns:a16="http://schemas.microsoft.com/office/drawing/2014/main" id="{00000000-0008-0000-0800-0000F0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5" name="Text Box 1460">
          <a:extLst>
            <a:ext uri="{FF2B5EF4-FFF2-40B4-BE49-F238E27FC236}">
              <a16:creationId xmlns:a16="http://schemas.microsoft.com/office/drawing/2014/main" id="{00000000-0008-0000-0800-0000F1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6" name="Text Box 1461">
          <a:extLst>
            <a:ext uri="{FF2B5EF4-FFF2-40B4-BE49-F238E27FC236}">
              <a16:creationId xmlns:a16="http://schemas.microsoft.com/office/drawing/2014/main" id="{00000000-0008-0000-0800-0000F2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7" name="Text Box 1462">
          <a:extLst>
            <a:ext uri="{FF2B5EF4-FFF2-40B4-BE49-F238E27FC236}">
              <a16:creationId xmlns:a16="http://schemas.microsoft.com/office/drawing/2014/main" id="{00000000-0008-0000-0800-0000F3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8" name="Text Box 1463">
          <a:extLst>
            <a:ext uri="{FF2B5EF4-FFF2-40B4-BE49-F238E27FC236}">
              <a16:creationId xmlns:a16="http://schemas.microsoft.com/office/drawing/2014/main" id="{00000000-0008-0000-0800-0000F4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69" name="Text Box 1464">
          <a:extLst>
            <a:ext uri="{FF2B5EF4-FFF2-40B4-BE49-F238E27FC236}">
              <a16:creationId xmlns:a16="http://schemas.microsoft.com/office/drawing/2014/main" id="{00000000-0008-0000-0800-0000F5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0" name="Text Box 1465">
          <a:extLst>
            <a:ext uri="{FF2B5EF4-FFF2-40B4-BE49-F238E27FC236}">
              <a16:creationId xmlns:a16="http://schemas.microsoft.com/office/drawing/2014/main" id="{00000000-0008-0000-0800-0000F6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1" name="Text Box 1466">
          <a:extLst>
            <a:ext uri="{FF2B5EF4-FFF2-40B4-BE49-F238E27FC236}">
              <a16:creationId xmlns:a16="http://schemas.microsoft.com/office/drawing/2014/main" id="{00000000-0008-0000-0800-0000F7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2" name="Text Box 1467">
          <a:extLst>
            <a:ext uri="{FF2B5EF4-FFF2-40B4-BE49-F238E27FC236}">
              <a16:creationId xmlns:a16="http://schemas.microsoft.com/office/drawing/2014/main" id="{00000000-0008-0000-0800-0000F8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3" name="Text Box 1468">
          <a:extLst>
            <a:ext uri="{FF2B5EF4-FFF2-40B4-BE49-F238E27FC236}">
              <a16:creationId xmlns:a16="http://schemas.microsoft.com/office/drawing/2014/main" id="{00000000-0008-0000-0800-0000F9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4" name="Text Box 1469">
          <a:extLst>
            <a:ext uri="{FF2B5EF4-FFF2-40B4-BE49-F238E27FC236}">
              <a16:creationId xmlns:a16="http://schemas.microsoft.com/office/drawing/2014/main" id="{00000000-0008-0000-0800-0000FA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5" name="Text Box 1470">
          <a:extLst>
            <a:ext uri="{FF2B5EF4-FFF2-40B4-BE49-F238E27FC236}">
              <a16:creationId xmlns:a16="http://schemas.microsoft.com/office/drawing/2014/main" id="{00000000-0008-0000-0800-0000FB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6" name="Text Box 1471">
          <a:extLst>
            <a:ext uri="{FF2B5EF4-FFF2-40B4-BE49-F238E27FC236}">
              <a16:creationId xmlns:a16="http://schemas.microsoft.com/office/drawing/2014/main" id="{00000000-0008-0000-0800-0000FC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7" name="Text Box 1472">
          <a:extLst>
            <a:ext uri="{FF2B5EF4-FFF2-40B4-BE49-F238E27FC236}">
              <a16:creationId xmlns:a16="http://schemas.microsoft.com/office/drawing/2014/main" id="{00000000-0008-0000-0800-0000FD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8" name="Text Box 1473">
          <a:extLst>
            <a:ext uri="{FF2B5EF4-FFF2-40B4-BE49-F238E27FC236}">
              <a16:creationId xmlns:a16="http://schemas.microsoft.com/office/drawing/2014/main" id="{00000000-0008-0000-0800-0000FE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79" name="Text Box 1474">
          <a:extLst>
            <a:ext uri="{FF2B5EF4-FFF2-40B4-BE49-F238E27FC236}">
              <a16:creationId xmlns:a16="http://schemas.microsoft.com/office/drawing/2014/main" id="{00000000-0008-0000-0800-0000FF04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0" name="Text Box 1475">
          <a:extLst>
            <a:ext uri="{FF2B5EF4-FFF2-40B4-BE49-F238E27FC236}">
              <a16:creationId xmlns:a16="http://schemas.microsoft.com/office/drawing/2014/main" id="{00000000-0008-0000-0800-00000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1" name="Text Box 1476">
          <a:extLst>
            <a:ext uri="{FF2B5EF4-FFF2-40B4-BE49-F238E27FC236}">
              <a16:creationId xmlns:a16="http://schemas.microsoft.com/office/drawing/2014/main" id="{00000000-0008-0000-0800-00000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2" name="Text Box 1477">
          <a:extLst>
            <a:ext uri="{FF2B5EF4-FFF2-40B4-BE49-F238E27FC236}">
              <a16:creationId xmlns:a16="http://schemas.microsoft.com/office/drawing/2014/main" id="{00000000-0008-0000-0800-00000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3" name="Text Box 1478">
          <a:extLst>
            <a:ext uri="{FF2B5EF4-FFF2-40B4-BE49-F238E27FC236}">
              <a16:creationId xmlns:a16="http://schemas.microsoft.com/office/drawing/2014/main" id="{00000000-0008-0000-0800-00000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4" name="Text Box 1479">
          <a:extLst>
            <a:ext uri="{FF2B5EF4-FFF2-40B4-BE49-F238E27FC236}">
              <a16:creationId xmlns:a16="http://schemas.microsoft.com/office/drawing/2014/main" id="{00000000-0008-0000-0800-00000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5" name="Text Box 1480">
          <a:extLst>
            <a:ext uri="{FF2B5EF4-FFF2-40B4-BE49-F238E27FC236}">
              <a16:creationId xmlns:a16="http://schemas.microsoft.com/office/drawing/2014/main" id="{00000000-0008-0000-0800-00000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6" name="Text Box 1481">
          <a:extLst>
            <a:ext uri="{FF2B5EF4-FFF2-40B4-BE49-F238E27FC236}">
              <a16:creationId xmlns:a16="http://schemas.microsoft.com/office/drawing/2014/main" id="{00000000-0008-0000-0800-00000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7" name="Text Box 1482">
          <a:extLst>
            <a:ext uri="{FF2B5EF4-FFF2-40B4-BE49-F238E27FC236}">
              <a16:creationId xmlns:a16="http://schemas.microsoft.com/office/drawing/2014/main" id="{00000000-0008-0000-0800-00000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8" name="Text Box 1483">
          <a:extLst>
            <a:ext uri="{FF2B5EF4-FFF2-40B4-BE49-F238E27FC236}">
              <a16:creationId xmlns:a16="http://schemas.microsoft.com/office/drawing/2014/main" id="{00000000-0008-0000-0800-00000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89" name="Text Box 1484">
          <a:extLst>
            <a:ext uri="{FF2B5EF4-FFF2-40B4-BE49-F238E27FC236}">
              <a16:creationId xmlns:a16="http://schemas.microsoft.com/office/drawing/2014/main" id="{00000000-0008-0000-0800-00000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0" name="Text Box 1485">
          <a:extLst>
            <a:ext uri="{FF2B5EF4-FFF2-40B4-BE49-F238E27FC236}">
              <a16:creationId xmlns:a16="http://schemas.microsoft.com/office/drawing/2014/main" id="{00000000-0008-0000-0800-00000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1" name="Text Box 1486">
          <a:extLst>
            <a:ext uri="{FF2B5EF4-FFF2-40B4-BE49-F238E27FC236}">
              <a16:creationId xmlns:a16="http://schemas.microsoft.com/office/drawing/2014/main" id="{00000000-0008-0000-0800-00000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2" name="Text Box 1487">
          <a:extLst>
            <a:ext uri="{FF2B5EF4-FFF2-40B4-BE49-F238E27FC236}">
              <a16:creationId xmlns:a16="http://schemas.microsoft.com/office/drawing/2014/main" id="{00000000-0008-0000-0800-00000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3" name="Text Box 1488">
          <a:extLst>
            <a:ext uri="{FF2B5EF4-FFF2-40B4-BE49-F238E27FC236}">
              <a16:creationId xmlns:a16="http://schemas.microsoft.com/office/drawing/2014/main" id="{00000000-0008-0000-0800-00000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4" name="Text Box 1489">
          <a:extLst>
            <a:ext uri="{FF2B5EF4-FFF2-40B4-BE49-F238E27FC236}">
              <a16:creationId xmlns:a16="http://schemas.microsoft.com/office/drawing/2014/main" id="{00000000-0008-0000-0800-00000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5" name="Text Box 1490">
          <a:extLst>
            <a:ext uri="{FF2B5EF4-FFF2-40B4-BE49-F238E27FC236}">
              <a16:creationId xmlns:a16="http://schemas.microsoft.com/office/drawing/2014/main" id="{00000000-0008-0000-0800-00000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6" name="Text Box 1491">
          <a:extLst>
            <a:ext uri="{FF2B5EF4-FFF2-40B4-BE49-F238E27FC236}">
              <a16:creationId xmlns:a16="http://schemas.microsoft.com/office/drawing/2014/main" id="{00000000-0008-0000-0800-00001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297" name="Text Box 1492">
          <a:extLst>
            <a:ext uri="{FF2B5EF4-FFF2-40B4-BE49-F238E27FC236}">
              <a16:creationId xmlns:a16="http://schemas.microsoft.com/office/drawing/2014/main" id="{00000000-0008-0000-0800-00001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298" name="Text Box 1493">
          <a:extLst>
            <a:ext uri="{FF2B5EF4-FFF2-40B4-BE49-F238E27FC236}">
              <a16:creationId xmlns:a16="http://schemas.microsoft.com/office/drawing/2014/main" id="{00000000-0008-0000-0800-000012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299" name="Text Box 1494">
          <a:extLst>
            <a:ext uri="{FF2B5EF4-FFF2-40B4-BE49-F238E27FC236}">
              <a16:creationId xmlns:a16="http://schemas.microsoft.com/office/drawing/2014/main" id="{00000000-0008-0000-0800-000013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0" name="Text Box 1495">
          <a:extLst>
            <a:ext uri="{FF2B5EF4-FFF2-40B4-BE49-F238E27FC236}">
              <a16:creationId xmlns:a16="http://schemas.microsoft.com/office/drawing/2014/main" id="{00000000-0008-0000-0800-000014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1" name="Text Box 1496">
          <a:extLst>
            <a:ext uri="{FF2B5EF4-FFF2-40B4-BE49-F238E27FC236}">
              <a16:creationId xmlns:a16="http://schemas.microsoft.com/office/drawing/2014/main" id="{00000000-0008-0000-0800-000015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2" name="Text Box 1497">
          <a:extLst>
            <a:ext uri="{FF2B5EF4-FFF2-40B4-BE49-F238E27FC236}">
              <a16:creationId xmlns:a16="http://schemas.microsoft.com/office/drawing/2014/main" id="{00000000-0008-0000-0800-000016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3" name="Text Box 1498">
          <a:extLst>
            <a:ext uri="{FF2B5EF4-FFF2-40B4-BE49-F238E27FC236}">
              <a16:creationId xmlns:a16="http://schemas.microsoft.com/office/drawing/2014/main" id="{00000000-0008-0000-0800-000017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4" name="Text Box 1499">
          <a:extLst>
            <a:ext uri="{FF2B5EF4-FFF2-40B4-BE49-F238E27FC236}">
              <a16:creationId xmlns:a16="http://schemas.microsoft.com/office/drawing/2014/main" id="{00000000-0008-0000-0800-000018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5" name="Text Box 1500">
          <a:extLst>
            <a:ext uri="{FF2B5EF4-FFF2-40B4-BE49-F238E27FC236}">
              <a16:creationId xmlns:a16="http://schemas.microsoft.com/office/drawing/2014/main" id="{00000000-0008-0000-0800-000019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6" name="Text Box 1501">
          <a:extLst>
            <a:ext uri="{FF2B5EF4-FFF2-40B4-BE49-F238E27FC236}">
              <a16:creationId xmlns:a16="http://schemas.microsoft.com/office/drawing/2014/main" id="{00000000-0008-0000-0800-00001A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7" name="Text Box 1502">
          <a:extLst>
            <a:ext uri="{FF2B5EF4-FFF2-40B4-BE49-F238E27FC236}">
              <a16:creationId xmlns:a16="http://schemas.microsoft.com/office/drawing/2014/main" id="{00000000-0008-0000-0800-00001B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8" name="Text Box 1503">
          <a:extLst>
            <a:ext uri="{FF2B5EF4-FFF2-40B4-BE49-F238E27FC236}">
              <a16:creationId xmlns:a16="http://schemas.microsoft.com/office/drawing/2014/main" id="{00000000-0008-0000-0800-00001C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09" name="Text Box 1504">
          <a:extLst>
            <a:ext uri="{FF2B5EF4-FFF2-40B4-BE49-F238E27FC236}">
              <a16:creationId xmlns:a16="http://schemas.microsoft.com/office/drawing/2014/main" id="{00000000-0008-0000-0800-00001D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0" name="Text Box 1505">
          <a:extLst>
            <a:ext uri="{FF2B5EF4-FFF2-40B4-BE49-F238E27FC236}">
              <a16:creationId xmlns:a16="http://schemas.microsoft.com/office/drawing/2014/main" id="{00000000-0008-0000-0800-00001E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1" name="Text Box 1506">
          <a:extLst>
            <a:ext uri="{FF2B5EF4-FFF2-40B4-BE49-F238E27FC236}">
              <a16:creationId xmlns:a16="http://schemas.microsoft.com/office/drawing/2014/main" id="{00000000-0008-0000-0800-00001F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2" name="Text Box 1507">
          <a:extLst>
            <a:ext uri="{FF2B5EF4-FFF2-40B4-BE49-F238E27FC236}">
              <a16:creationId xmlns:a16="http://schemas.microsoft.com/office/drawing/2014/main" id="{00000000-0008-0000-0800-000020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3" name="Text Box 1508">
          <a:extLst>
            <a:ext uri="{FF2B5EF4-FFF2-40B4-BE49-F238E27FC236}">
              <a16:creationId xmlns:a16="http://schemas.microsoft.com/office/drawing/2014/main" id="{00000000-0008-0000-0800-000021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4" name="Text Box 1509">
          <a:extLst>
            <a:ext uri="{FF2B5EF4-FFF2-40B4-BE49-F238E27FC236}">
              <a16:creationId xmlns:a16="http://schemas.microsoft.com/office/drawing/2014/main" id="{00000000-0008-0000-0800-000022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5" name="Text Box 1510">
          <a:extLst>
            <a:ext uri="{FF2B5EF4-FFF2-40B4-BE49-F238E27FC236}">
              <a16:creationId xmlns:a16="http://schemas.microsoft.com/office/drawing/2014/main" id="{00000000-0008-0000-0800-000023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6" name="Text Box 1511">
          <a:extLst>
            <a:ext uri="{FF2B5EF4-FFF2-40B4-BE49-F238E27FC236}">
              <a16:creationId xmlns:a16="http://schemas.microsoft.com/office/drawing/2014/main" id="{00000000-0008-0000-0800-000024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7" name="Text Box 1512">
          <a:extLst>
            <a:ext uri="{FF2B5EF4-FFF2-40B4-BE49-F238E27FC236}">
              <a16:creationId xmlns:a16="http://schemas.microsoft.com/office/drawing/2014/main" id="{00000000-0008-0000-0800-000025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8" name="Text Box 1513">
          <a:extLst>
            <a:ext uri="{FF2B5EF4-FFF2-40B4-BE49-F238E27FC236}">
              <a16:creationId xmlns:a16="http://schemas.microsoft.com/office/drawing/2014/main" id="{00000000-0008-0000-0800-000026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19" name="Text Box 1514">
          <a:extLst>
            <a:ext uri="{FF2B5EF4-FFF2-40B4-BE49-F238E27FC236}">
              <a16:creationId xmlns:a16="http://schemas.microsoft.com/office/drawing/2014/main" id="{00000000-0008-0000-0800-000027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0" name="Text Box 1515">
          <a:extLst>
            <a:ext uri="{FF2B5EF4-FFF2-40B4-BE49-F238E27FC236}">
              <a16:creationId xmlns:a16="http://schemas.microsoft.com/office/drawing/2014/main" id="{00000000-0008-0000-0800-000028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1" name="Text Box 1516">
          <a:extLst>
            <a:ext uri="{FF2B5EF4-FFF2-40B4-BE49-F238E27FC236}">
              <a16:creationId xmlns:a16="http://schemas.microsoft.com/office/drawing/2014/main" id="{00000000-0008-0000-0800-000029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2" name="Text Box 1517">
          <a:extLst>
            <a:ext uri="{FF2B5EF4-FFF2-40B4-BE49-F238E27FC236}">
              <a16:creationId xmlns:a16="http://schemas.microsoft.com/office/drawing/2014/main" id="{00000000-0008-0000-0800-00002A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3" name="Text Box 1518">
          <a:extLst>
            <a:ext uri="{FF2B5EF4-FFF2-40B4-BE49-F238E27FC236}">
              <a16:creationId xmlns:a16="http://schemas.microsoft.com/office/drawing/2014/main" id="{00000000-0008-0000-0800-00002B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4" name="Text Box 1519">
          <a:extLst>
            <a:ext uri="{FF2B5EF4-FFF2-40B4-BE49-F238E27FC236}">
              <a16:creationId xmlns:a16="http://schemas.microsoft.com/office/drawing/2014/main" id="{00000000-0008-0000-0800-00002C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5" name="Text Box 1520">
          <a:extLst>
            <a:ext uri="{FF2B5EF4-FFF2-40B4-BE49-F238E27FC236}">
              <a16:creationId xmlns:a16="http://schemas.microsoft.com/office/drawing/2014/main" id="{00000000-0008-0000-0800-00002D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6" name="Text Box 1521">
          <a:extLst>
            <a:ext uri="{FF2B5EF4-FFF2-40B4-BE49-F238E27FC236}">
              <a16:creationId xmlns:a16="http://schemas.microsoft.com/office/drawing/2014/main" id="{00000000-0008-0000-0800-00002E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7" name="Text Box 1522">
          <a:extLst>
            <a:ext uri="{FF2B5EF4-FFF2-40B4-BE49-F238E27FC236}">
              <a16:creationId xmlns:a16="http://schemas.microsoft.com/office/drawing/2014/main" id="{00000000-0008-0000-0800-00002F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8" name="Text Box 1523">
          <a:extLst>
            <a:ext uri="{FF2B5EF4-FFF2-40B4-BE49-F238E27FC236}">
              <a16:creationId xmlns:a16="http://schemas.microsoft.com/office/drawing/2014/main" id="{00000000-0008-0000-0800-000030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29" name="Text Box 1524">
          <a:extLst>
            <a:ext uri="{FF2B5EF4-FFF2-40B4-BE49-F238E27FC236}">
              <a16:creationId xmlns:a16="http://schemas.microsoft.com/office/drawing/2014/main" id="{00000000-0008-0000-0800-000031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30" name="Text Box 1525">
          <a:extLst>
            <a:ext uri="{FF2B5EF4-FFF2-40B4-BE49-F238E27FC236}">
              <a16:creationId xmlns:a16="http://schemas.microsoft.com/office/drawing/2014/main" id="{00000000-0008-0000-0800-000032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31" name="Text Box 1526">
          <a:extLst>
            <a:ext uri="{FF2B5EF4-FFF2-40B4-BE49-F238E27FC236}">
              <a16:creationId xmlns:a16="http://schemas.microsoft.com/office/drawing/2014/main" id="{00000000-0008-0000-0800-000033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32" name="Text Box 1527">
          <a:extLst>
            <a:ext uri="{FF2B5EF4-FFF2-40B4-BE49-F238E27FC236}">
              <a16:creationId xmlns:a16="http://schemas.microsoft.com/office/drawing/2014/main" id="{00000000-0008-0000-0800-000034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333" name="Text Box 1528">
          <a:extLst>
            <a:ext uri="{FF2B5EF4-FFF2-40B4-BE49-F238E27FC236}">
              <a16:creationId xmlns:a16="http://schemas.microsoft.com/office/drawing/2014/main" id="{00000000-0008-0000-0800-000035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34" name="Text Box 1529">
          <a:extLst>
            <a:ext uri="{FF2B5EF4-FFF2-40B4-BE49-F238E27FC236}">
              <a16:creationId xmlns:a16="http://schemas.microsoft.com/office/drawing/2014/main" id="{00000000-0008-0000-0800-000036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35" name="Text Box 1530">
          <a:extLst>
            <a:ext uri="{FF2B5EF4-FFF2-40B4-BE49-F238E27FC236}">
              <a16:creationId xmlns:a16="http://schemas.microsoft.com/office/drawing/2014/main" id="{00000000-0008-0000-0800-000037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36" name="Text Box 1531">
          <a:extLst>
            <a:ext uri="{FF2B5EF4-FFF2-40B4-BE49-F238E27FC236}">
              <a16:creationId xmlns:a16="http://schemas.microsoft.com/office/drawing/2014/main" id="{00000000-0008-0000-0800-000038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37" name="Text Box 1532">
          <a:extLst>
            <a:ext uri="{FF2B5EF4-FFF2-40B4-BE49-F238E27FC236}">
              <a16:creationId xmlns:a16="http://schemas.microsoft.com/office/drawing/2014/main" id="{00000000-0008-0000-0800-000039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38" name="Text Box 1533">
          <a:extLst>
            <a:ext uri="{FF2B5EF4-FFF2-40B4-BE49-F238E27FC236}">
              <a16:creationId xmlns:a16="http://schemas.microsoft.com/office/drawing/2014/main" id="{00000000-0008-0000-0800-00003A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39" name="Text Box 1534">
          <a:extLst>
            <a:ext uri="{FF2B5EF4-FFF2-40B4-BE49-F238E27FC236}">
              <a16:creationId xmlns:a16="http://schemas.microsoft.com/office/drawing/2014/main" id="{00000000-0008-0000-0800-00003B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0" name="Text Box 1535">
          <a:extLst>
            <a:ext uri="{FF2B5EF4-FFF2-40B4-BE49-F238E27FC236}">
              <a16:creationId xmlns:a16="http://schemas.microsoft.com/office/drawing/2014/main" id="{00000000-0008-0000-0800-00003C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1" name="Text Box 1536">
          <a:extLst>
            <a:ext uri="{FF2B5EF4-FFF2-40B4-BE49-F238E27FC236}">
              <a16:creationId xmlns:a16="http://schemas.microsoft.com/office/drawing/2014/main" id="{00000000-0008-0000-0800-00003D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2" name="Text Box 1537">
          <a:extLst>
            <a:ext uri="{FF2B5EF4-FFF2-40B4-BE49-F238E27FC236}">
              <a16:creationId xmlns:a16="http://schemas.microsoft.com/office/drawing/2014/main" id="{00000000-0008-0000-0800-00003E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3" name="Text Box 1538">
          <a:extLst>
            <a:ext uri="{FF2B5EF4-FFF2-40B4-BE49-F238E27FC236}">
              <a16:creationId xmlns:a16="http://schemas.microsoft.com/office/drawing/2014/main" id="{00000000-0008-0000-0800-00003F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4" name="Text Box 1539">
          <a:extLst>
            <a:ext uri="{FF2B5EF4-FFF2-40B4-BE49-F238E27FC236}">
              <a16:creationId xmlns:a16="http://schemas.microsoft.com/office/drawing/2014/main" id="{00000000-0008-0000-0800-000040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5" name="Text Box 1540">
          <a:extLst>
            <a:ext uri="{FF2B5EF4-FFF2-40B4-BE49-F238E27FC236}">
              <a16:creationId xmlns:a16="http://schemas.microsoft.com/office/drawing/2014/main" id="{00000000-0008-0000-0800-000041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6" name="Text Box 1541">
          <a:extLst>
            <a:ext uri="{FF2B5EF4-FFF2-40B4-BE49-F238E27FC236}">
              <a16:creationId xmlns:a16="http://schemas.microsoft.com/office/drawing/2014/main" id="{00000000-0008-0000-0800-000042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7" name="Text Box 1542">
          <a:extLst>
            <a:ext uri="{FF2B5EF4-FFF2-40B4-BE49-F238E27FC236}">
              <a16:creationId xmlns:a16="http://schemas.microsoft.com/office/drawing/2014/main" id="{00000000-0008-0000-0800-000043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8" name="Text Box 1543">
          <a:extLst>
            <a:ext uri="{FF2B5EF4-FFF2-40B4-BE49-F238E27FC236}">
              <a16:creationId xmlns:a16="http://schemas.microsoft.com/office/drawing/2014/main" id="{00000000-0008-0000-0800-000044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49" name="Text Box 1544">
          <a:extLst>
            <a:ext uri="{FF2B5EF4-FFF2-40B4-BE49-F238E27FC236}">
              <a16:creationId xmlns:a16="http://schemas.microsoft.com/office/drawing/2014/main" id="{00000000-0008-0000-0800-000045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0" name="Text Box 1545">
          <a:extLst>
            <a:ext uri="{FF2B5EF4-FFF2-40B4-BE49-F238E27FC236}">
              <a16:creationId xmlns:a16="http://schemas.microsoft.com/office/drawing/2014/main" id="{00000000-0008-0000-0800-000046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1" name="Text Box 1546">
          <a:extLst>
            <a:ext uri="{FF2B5EF4-FFF2-40B4-BE49-F238E27FC236}">
              <a16:creationId xmlns:a16="http://schemas.microsoft.com/office/drawing/2014/main" id="{00000000-0008-0000-0800-000047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2" name="Text Box 1547">
          <a:extLst>
            <a:ext uri="{FF2B5EF4-FFF2-40B4-BE49-F238E27FC236}">
              <a16:creationId xmlns:a16="http://schemas.microsoft.com/office/drawing/2014/main" id="{00000000-0008-0000-0800-000048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3" name="Text Box 1548">
          <a:extLst>
            <a:ext uri="{FF2B5EF4-FFF2-40B4-BE49-F238E27FC236}">
              <a16:creationId xmlns:a16="http://schemas.microsoft.com/office/drawing/2014/main" id="{00000000-0008-0000-0800-000049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4" name="Text Box 1549">
          <a:extLst>
            <a:ext uri="{FF2B5EF4-FFF2-40B4-BE49-F238E27FC236}">
              <a16:creationId xmlns:a16="http://schemas.microsoft.com/office/drawing/2014/main" id="{00000000-0008-0000-0800-00004A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5" name="Text Box 1550">
          <a:extLst>
            <a:ext uri="{FF2B5EF4-FFF2-40B4-BE49-F238E27FC236}">
              <a16:creationId xmlns:a16="http://schemas.microsoft.com/office/drawing/2014/main" id="{00000000-0008-0000-0800-00004B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6" name="Text Box 1551">
          <a:extLst>
            <a:ext uri="{FF2B5EF4-FFF2-40B4-BE49-F238E27FC236}">
              <a16:creationId xmlns:a16="http://schemas.microsoft.com/office/drawing/2014/main" id="{00000000-0008-0000-0800-00004C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7" name="Text Box 1552">
          <a:extLst>
            <a:ext uri="{FF2B5EF4-FFF2-40B4-BE49-F238E27FC236}">
              <a16:creationId xmlns:a16="http://schemas.microsoft.com/office/drawing/2014/main" id="{00000000-0008-0000-0800-00004D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8" name="Text Box 1553">
          <a:extLst>
            <a:ext uri="{FF2B5EF4-FFF2-40B4-BE49-F238E27FC236}">
              <a16:creationId xmlns:a16="http://schemas.microsoft.com/office/drawing/2014/main" id="{00000000-0008-0000-0800-00004E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59" name="Text Box 1554">
          <a:extLst>
            <a:ext uri="{FF2B5EF4-FFF2-40B4-BE49-F238E27FC236}">
              <a16:creationId xmlns:a16="http://schemas.microsoft.com/office/drawing/2014/main" id="{00000000-0008-0000-0800-00004F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0" name="Text Box 1555">
          <a:extLst>
            <a:ext uri="{FF2B5EF4-FFF2-40B4-BE49-F238E27FC236}">
              <a16:creationId xmlns:a16="http://schemas.microsoft.com/office/drawing/2014/main" id="{00000000-0008-0000-0800-000050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1" name="Text Box 1556">
          <a:extLst>
            <a:ext uri="{FF2B5EF4-FFF2-40B4-BE49-F238E27FC236}">
              <a16:creationId xmlns:a16="http://schemas.microsoft.com/office/drawing/2014/main" id="{00000000-0008-0000-0800-000051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2" name="Text Box 1557">
          <a:extLst>
            <a:ext uri="{FF2B5EF4-FFF2-40B4-BE49-F238E27FC236}">
              <a16:creationId xmlns:a16="http://schemas.microsoft.com/office/drawing/2014/main" id="{00000000-0008-0000-0800-000052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3" name="Text Box 1558">
          <a:extLst>
            <a:ext uri="{FF2B5EF4-FFF2-40B4-BE49-F238E27FC236}">
              <a16:creationId xmlns:a16="http://schemas.microsoft.com/office/drawing/2014/main" id="{00000000-0008-0000-0800-000053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4" name="Text Box 1559">
          <a:extLst>
            <a:ext uri="{FF2B5EF4-FFF2-40B4-BE49-F238E27FC236}">
              <a16:creationId xmlns:a16="http://schemas.microsoft.com/office/drawing/2014/main" id="{00000000-0008-0000-0800-000054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5" name="Text Box 1560">
          <a:extLst>
            <a:ext uri="{FF2B5EF4-FFF2-40B4-BE49-F238E27FC236}">
              <a16:creationId xmlns:a16="http://schemas.microsoft.com/office/drawing/2014/main" id="{00000000-0008-0000-0800-000055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6" name="Text Box 1561">
          <a:extLst>
            <a:ext uri="{FF2B5EF4-FFF2-40B4-BE49-F238E27FC236}">
              <a16:creationId xmlns:a16="http://schemas.microsoft.com/office/drawing/2014/main" id="{00000000-0008-0000-0800-000056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7" name="Text Box 1562">
          <a:extLst>
            <a:ext uri="{FF2B5EF4-FFF2-40B4-BE49-F238E27FC236}">
              <a16:creationId xmlns:a16="http://schemas.microsoft.com/office/drawing/2014/main" id="{00000000-0008-0000-0800-000057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8" name="Text Box 1563">
          <a:extLst>
            <a:ext uri="{FF2B5EF4-FFF2-40B4-BE49-F238E27FC236}">
              <a16:creationId xmlns:a16="http://schemas.microsoft.com/office/drawing/2014/main" id="{00000000-0008-0000-0800-000058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369" name="Text Box 1564">
          <a:extLst>
            <a:ext uri="{FF2B5EF4-FFF2-40B4-BE49-F238E27FC236}">
              <a16:creationId xmlns:a16="http://schemas.microsoft.com/office/drawing/2014/main" id="{00000000-0008-0000-0800-00005905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0" name="Text Box 1565">
          <a:extLst>
            <a:ext uri="{FF2B5EF4-FFF2-40B4-BE49-F238E27FC236}">
              <a16:creationId xmlns:a16="http://schemas.microsoft.com/office/drawing/2014/main" id="{00000000-0008-0000-0800-00005A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1" name="Text Box 1566">
          <a:extLst>
            <a:ext uri="{FF2B5EF4-FFF2-40B4-BE49-F238E27FC236}">
              <a16:creationId xmlns:a16="http://schemas.microsoft.com/office/drawing/2014/main" id="{00000000-0008-0000-0800-00005B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2" name="Text Box 1567">
          <a:extLst>
            <a:ext uri="{FF2B5EF4-FFF2-40B4-BE49-F238E27FC236}">
              <a16:creationId xmlns:a16="http://schemas.microsoft.com/office/drawing/2014/main" id="{00000000-0008-0000-0800-00005C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3" name="Text Box 1568">
          <a:extLst>
            <a:ext uri="{FF2B5EF4-FFF2-40B4-BE49-F238E27FC236}">
              <a16:creationId xmlns:a16="http://schemas.microsoft.com/office/drawing/2014/main" id="{00000000-0008-0000-0800-00005D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4" name="Text Box 1569">
          <a:extLst>
            <a:ext uri="{FF2B5EF4-FFF2-40B4-BE49-F238E27FC236}">
              <a16:creationId xmlns:a16="http://schemas.microsoft.com/office/drawing/2014/main" id="{00000000-0008-0000-0800-00005E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5" name="Text Box 1570">
          <a:extLst>
            <a:ext uri="{FF2B5EF4-FFF2-40B4-BE49-F238E27FC236}">
              <a16:creationId xmlns:a16="http://schemas.microsoft.com/office/drawing/2014/main" id="{00000000-0008-0000-0800-00005F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6" name="Text Box 1571">
          <a:extLst>
            <a:ext uri="{FF2B5EF4-FFF2-40B4-BE49-F238E27FC236}">
              <a16:creationId xmlns:a16="http://schemas.microsoft.com/office/drawing/2014/main" id="{00000000-0008-0000-0800-000060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7" name="Text Box 1572">
          <a:extLst>
            <a:ext uri="{FF2B5EF4-FFF2-40B4-BE49-F238E27FC236}">
              <a16:creationId xmlns:a16="http://schemas.microsoft.com/office/drawing/2014/main" id="{00000000-0008-0000-0800-000061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8" name="Text Box 1573">
          <a:extLst>
            <a:ext uri="{FF2B5EF4-FFF2-40B4-BE49-F238E27FC236}">
              <a16:creationId xmlns:a16="http://schemas.microsoft.com/office/drawing/2014/main" id="{00000000-0008-0000-0800-000062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79" name="Text Box 1574">
          <a:extLst>
            <a:ext uri="{FF2B5EF4-FFF2-40B4-BE49-F238E27FC236}">
              <a16:creationId xmlns:a16="http://schemas.microsoft.com/office/drawing/2014/main" id="{00000000-0008-0000-0800-000063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0" name="Text Box 1575">
          <a:extLst>
            <a:ext uri="{FF2B5EF4-FFF2-40B4-BE49-F238E27FC236}">
              <a16:creationId xmlns:a16="http://schemas.microsoft.com/office/drawing/2014/main" id="{00000000-0008-0000-0800-000064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1" name="Text Box 1576">
          <a:extLst>
            <a:ext uri="{FF2B5EF4-FFF2-40B4-BE49-F238E27FC236}">
              <a16:creationId xmlns:a16="http://schemas.microsoft.com/office/drawing/2014/main" id="{00000000-0008-0000-0800-000065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2" name="Text Box 1577">
          <a:extLst>
            <a:ext uri="{FF2B5EF4-FFF2-40B4-BE49-F238E27FC236}">
              <a16:creationId xmlns:a16="http://schemas.microsoft.com/office/drawing/2014/main" id="{00000000-0008-0000-0800-000066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3" name="Text Box 1578">
          <a:extLst>
            <a:ext uri="{FF2B5EF4-FFF2-40B4-BE49-F238E27FC236}">
              <a16:creationId xmlns:a16="http://schemas.microsoft.com/office/drawing/2014/main" id="{00000000-0008-0000-0800-000067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4" name="Text Box 1579">
          <a:extLst>
            <a:ext uri="{FF2B5EF4-FFF2-40B4-BE49-F238E27FC236}">
              <a16:creationId xmlns:a16="http://schemas.microsoft.com/office/drawing/2014/main" id="{00000000-0008-0000-0800-000068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5" name="Text Box 1580">
          <a:extLst>
            <a:ext uri="{FF2B5EF4-FFF2-40B4-BE49-F238E27FC236}">
              <a16:creationId xmlns:a16="http://schemas.microsoft.com/office/drawing/2014/main" id="{00000000-0008-0000-0800-000069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6" name="Text Box 1581">
          <a:extLst>
            <a:ext uri="{FF2B5EF4-FFF2-40B4-BE49-F238E27FC236}">
              <a16:creationId xmlns:a16="http://schemas.microsoft.com/office/drawing/2014/main" id="{00000000-0008-0000-0800-00006A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7" name="Text Box 1582">
          <a:extLst>
            <a:ext uri="{FF2B5EF4-FFF2-40B4-BE49-F238E27FC236}">
              <a16:creationId xmlns:a16="http://schemas.microsoft.com/office/drawing/2014/main" id="{00000000-0008-0000-0800-00006B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8" name="Text Box 1583">
          <a:extLst>
            <a:ext uri="{FF2B5EF4-FFF2-40B4-BE49-F238E27FC236}">
              <a16:creationId xmlns:a16="http://schemas.microsoft.com/office/drawing/2014/main" id="{00000000-0008-0000-0800-00006C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89" name="Text Box 1584">
          <a:extLst>
            <a:ext uri="{FF2B5EF4-FFF2-40B4-BE49-F238E27FC236}">
              <a16:creationId xmlns:a16="http://schemas.microsoft.com/office/drawing/2014/main" id="{00000000-0008-0000-0800-00006D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0" name="Text Box 1585">
          <a:extLst>
            <a:ext uri="{FF2B5EF4-FFF2-40B4-BE49-F238E27FC236}">
              <a16:creationId xmlns:a16="http://schemas.microsoft.com/office/drawing/2014/main" id="{00000000-0008-0000-0800-00006E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1" name="Text Box 1586">
          <a:extLst>
            <a:ext uri="{FF2B5EF4-FFF2-40B4-BE49-F238E27FC236}">
              <a16:creationId xmlns:a16="http://schemas.microsoft.com/office/drawing/2014/main" id="{00000000-0008-0000-0800-00006F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2" name="Text Box 1587">
          <a:extLst>
            <a:ext uri="{FF2B5EF4-FFF2-40B4-BE49-F238E27FC236}">
              <a16:creationId xmlns:a16="http://schemas.microsoft.com/office/drawing/2014/main" id="{00000000-0008-0000-0800-000070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3" name="Text Box 1588">
          <a:extLst>
            <a:ext uri="{FF2B5EF4-FFF2-40B4-BE49-F238E27FC236}">
              <a16:creationId xmlns:a16="http://schemas.microsoft.com/office/drawing/2014/main" id="{00000000-0008-0000-0800-000071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4" name="Text Box 1589">
          <a:extLst>
            <a:ext uri="{FF2B5EF4-FFF2-40B4-BE49-F238E27FC236}">
              <a16:creationId xmlns:a16="http://schemas.microsoft.com/office/drawing/2014/main" id="{00000000-0008-0000-0800-000072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5" name="Text Box 1590">
          <a:extLst>
            <a:ext uri="{FF2B5EF4-FFF2-40B4-BE49-F238E27FC236}">
              <a16:creationId xmlns:a16="http://schemas.microsoft.com/office/drawing/2014/main" id="{00000000-0008-0000-0800-000073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6" name="Text Box 1591">
          <a:extLst>
            <a:ext uri="{FF2B5EF4-FFF2-40B4-BE49-F238E27FC236}">
              <a16:creationId xmlns:a16="http://schemas.microsoft.com/office/drawing/2014/main" id="{00000000-0008-0000-0800-000074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7" name="Text Box 1592">
          <a:extLst>
            <a:ext uri="{FF2B5EF4-FFF2-40B4-BE49-F238E27FC236}">
              <a16:creationId xmlns:a16="http://schemas.microsoft.com/office/drawing/2014/main" id="{00000000-0008-0000-0800-000075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8" name="Text Box 1593">
          <a:extLst>
            <a:ext uri="{FF2B5EF4-FFF2-40B4-BE49-F238E27FC236}">
              <a16:creationId xmlns:a16="http://schemas.microsoft.com/office/drawing/2014/main" id="{00000000-0008-0000-0800-000076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399" name="Text Box 1594">
          <a:extLst>
            <a:ext uri="{FF2B5EF4-FFF2-40B4-BE49-F238E27FC236}">
              <a16:creationId xmlns:a16="http://schemas.microsoft.com/office/drawing/2014/main" id="{00000000-0008-0000-0800-000077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400" name="Text Box 1595">
          <a:extLst>
            <a:ext uri="{FF2B5EF4-FFF2-40B4-BE49-F238E27FC236}">
              <a16:creationId xmlns:a16="http://schemas.microsoft.com/office/drawing/2014/main" id="{00000000-0008-0000-0800-000078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401" name="Text Box 1596">
          <a:extLst>
            <a:ext uri="{FF2B5EF4-FFF2-40B4-BE49-F238E27FC236}">
              <a16:creationId xmlns:a16="http://schemas.microsoft.com/office/drawing/2014/main" id="{00000000-0008-0000-0800-000079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402" name="Text Box 1597">
          <a:extLst>
            <a:ext uri="{FF2B5EF4-FFF2-40B4-BE49-F238E27FC236}">
              <a16:creationId xmlns:a16="http://schemas.microsoft.com/office/drawing/2014/main" id="{00000000-0008-0000-0800-00007A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403" name="Text Box 1598">
          <a:extLst>
            <a:ext uri="{FF2B5EF4-FFF2-40B4-BE49-F238E27FC236}">
              <a16:creationId xmlns:a16="http://schemas.microsoft.com/office/drawing/2014/main" id="{00000000-0008-0000-0800-00007B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404" name="Text Box 1599">
          <a:extLst>
            <a:ext uri="{FF2B5EF4-FFF2-40B4-BE49-F238E27FC236}">
              <a16:creationId xmlns:a16="http://schemas.microsoft.com/office/drawing/2014/main" id="{00000000-0008-0000-0800-00007C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405" name="Text Box 1600">
          <a:extLst>
            <a:ext uri="{FF2B5EF4-FFF2-40B4-BE49-F238E27FC236}">
              <a16:creationId xmlns:a16="http://schemas.microsoft.com/office/drawing/2014/main" id="{00000000-0008-0000-0800-00007D05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06" name="Text Box 1367">
          <a:extLst>
            <a:ext uri="{FF2B5EF4-FFF2-40B4-BE49-F238E27FC236}">
              <a16:creationId xmlns:a16="http://schemas.microsoft.com/office/drawing/2014/main" id="{00000000-0008-0000-0800-00007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07" name="Text Box 1368">
          <a:extLst>
            <a:ext uri="{FF2B5EF4-FFF2-40B4-BE49-F238E27FC236}">
              <a16:creationId xmlns:a16="http://schemas.microsoft.com/office/drawing/2014/main" id="{00000000-0008-0000-0800-00007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08" name="Text Box 1369">
          <a:extLst>
            <a:ext uri="{FF2B5EF4-FFF2-40B4-BE49-F238E27FC236}">
              <a16:creationId xmlns:a16="http://schemas.microsoft.com/office/drawing/2014/main" id="{00000000-0008-0000-0800-00008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09" name="Text Box 1370">
          <a:extLst>
            <a:ext uri="{FF2B5EF4-FFF2-40B4-BE49-F238E27FC236}">
              <a16:creationId xmlns:a16="http://schemas.microsoft.com/office/drawing/2014/main" id="{00000000-0008-0000-0800-00008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0" name="Text Box 1371">
          <a:extLst>
            <a:ext uri="{FF2B5EF4-FFF2-40B4-BE49-F238E27FC236}">
              <a16:creationId xmlns:a16="http://schemas.microsoft.com/office/drawing/2014/main" id="{00000000-0008-0000-0800-00008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1" name="Text Box 1372">
          <a:extLst>
            <a:ext uri="{FF2B5EF4-FFF2-40B4-BE49-F238E27FC236}">
              <a16:creationId xmlns:a16="http://schemas.microsoft.com/office/drawing/2014/main" id="{00000000-0008-0000-0800-00008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2" name="Text Box 1373">
          <a:extLst>
            <a:ext uri="{FF2B5EF4-FFF2-40B4-BE49-F238E27FC236}">
              <a16:creationId xmlns:a16="http://schemas.microsoft.com/office/drawing/2014/main" id="{00000000-0008-0000-0800-00008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3" name="Text Box 1374">
          <a:extLst>
            <a:ext uri="{FF2B5EF4-FFF2-40B4-BE49-F238E27FC236}">
              <a16:creationId xmlns:a16="http://schemas.microsoft.com/office/drawing/2014/main" id="{00000000-0008-0000-0800-00008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4" name="Text Box 1375">
          <a:extLst>
            <a:ext uri="{FF2B5EF4-FFF2-40B4-BE49-F238E27FC236}">
              <a16:creationId xmlns:a16="http://schemas.microsoft.com/office/drawing/2014/main" id="{00000000-0008-0000-0800-00008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5" name="Text Box 1376">
          <a:extLst>
            <a:ext uri="{FF2B5EF4-FFF2-40B4-BE49-F238E27FC236}">
              <a16:creationId xmlns:a16="http://schemas.microsoft.com/office/drawing/2014/main" id="{00000000-0008-0000-0800-00008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6" name="Text Box 1377">
          <a:extLst>
            <a:ext uri="{FF2B5EF4-FFF2-40B4-BE49-F238E27FC236}">
              <a16:creationId xmlns:a16="http://schemas.microsoft.com/office/drawing/2014/main" id="{00000000-0008-0000-0800-00008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7" name="Text Box 1378">
          <a:extLst>
            <a:ext uri="{FF2B5EF4-FFF2-40B4-BE49-F238E27FC236}">
              <a16:creationId xmlns:a16="http://schemas.microsoft.com/office/drawing/2014/main" id="{00000000-0008-0000-0800-00008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8" name="Text Box 1379">
          <a:extLst>
            <a:ext uri="{FF2B5EF4-FFF2-40B4-BE49-F238E27FC236}">
              <a16:creationId xmlns:a16="http://schemas.microsoft.com/office/drawing/2014/main" id="{00000000-0008-0000-0800-00008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19" name="Text Box 1380">
          <a:extLst>
            <a:ext uri="{FF2B5EF4-FFF2-40B4-BE49-F238E27FC236}">
              <a16:creationId xmlns:a16="http://schemas.microsoft.com/office/drawing/2014/main" id="{00000000-0008-0000-0800-00008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0" name="Text Box 1381">
          <a:extLst>
            <a:ext uri="{FF2B5EF4-FFF2-40B4-BE49-F238E27FC236}">
              <a16:creationId xmlns:a16="http://schemas.microsoft.com/office/drawing/2014/main" id="{00000000-0008-0000-0800-00008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1" name="Text Box 1382">
          <a:extLst>
            <a:ext uri="{FF2B5EF4-FFF2-40B4-BE49-F238E27FC236}">
              <a16:creationId xmlns:a16="http://schemas.microsoft.com/office/drawing/2014/main" id="{00000000-0008-0000-0800-00008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2" name="Text Box 1383">
          <a:extLst>
            <a:ext uri="{FF2B5EF4-FFF2-40B4-BE49-F238E27FC236}">
              <a16:creationId xmlns:a16="http://schemas.microsoft.com/office/drawing/2014/main" id="{00000000-0008-0000-0800-00008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3" name="Text Box 1384">
          <a:extLst>
            <a:ext uri="{FF2B5EF4-FFF2-40B4-BE49-F238E27FC236}">
              <a16:creationId xmlns:a16="http://schemas.microsoft.com/office/drawing/2014/main" id="{00000000-0008-0000-0800-00008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4" name="Text Box 1385">
          <a:extLst>
            <a:ext uri="{FF2B5EF4-FFF2-40B4-BE49-F238E27FC236}">
              <a16:creationId xmlns:a16="http://schemas.microsoft.com/office/drawing/2014/main" id="{00000000-0008-0000-0800-00009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5" name="Text Box 1386">
          <a:extLst>
            <a:ext uri="{FF2B5EF4-FFF2-40B4-BE49-F238E27FC236}">
              <a16:creationId xmlns:a16="http://schemas.microsoft.com/office/drawing/2014/main" id="{00000000-0008-0000-0800-00009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6" name="Text Box 1387">
          <a:extLst>
            <a:ext uri="{FF2B5EF4-FFF2-40B4-BE49-F238E27FC236}">
              <a16:creationId xmlns:a16="http://schemas.microsoft.com/office/drawing/2014/main" id="{00000000-0008-0000-0800-00009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7" name="Text Box 1388">
          <a:extLst>
            <a:ext uri="{FF2B5EF4-FFF2-40B4-BE49-F238E27FC236}">
              <a16:creationId xmlns:a16="http://schemas.microsoft.com/office/drawing/2014/main" id="{00000000-0008-0000-0800-00009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8" name="Text Box 1389">
          <a:extLst>
            <a:ext uri="{FF2B5EF4-FFF2-40B4-BE49-F238E27FC236}">
              <a16:creationId xmlns:a16="http://schemas.microsoft.com/office/drawing/2014/main" id="{00000000-0008-0000-0800-00009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29" name="Text Box 1390">
          <a:extLst>
            <a:ext uri="{FF2B5EF4-FFF2-40B4-BE49-F238E27FC236}">
              <a16:creationId xmlns:a16="http://schemas.microsoft.com/office/drawing/2014/main" id="{00000000-0008-0000-0800-00009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0" name="Text Box 1391">
          <a:extLst>
            <a:ext uri="{FF2B5EF4-FFF2-40B4-BE49-F238E27FC236}">
              <a16:creationId xmlns:a16="http://schemas.microsoft.com/office/drawing/2014/main" id="{00000000-0008-0000-0800-00009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1" name="Text Box 1392">
          <a:extLst>
            <a:ext uri="{FF2B5EF4-FFF2-40B4-BE49-F238E27FC236}">
              <a16:creationId xmlns:a16="http://schemas.microsoft.com/office/drawing/2014/main" id="{00000000-0008-0000-0800-00009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2" name="Text Box 1393">
          <a:extLst>
            <a:ext uri="{FF2B5EF4-FFF2-40B4-BE49-F238E27FC236}">
              <a16:creationId xmlns:a16="http://schemas.microsoft.com/office/drawing/2014/main" id="{00000000-0008-0000-0800-00009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3" name="Text Box 1394">
          <a:extLst>
            <a:ext uri="{FF2B5EF4-FFF2-40B4-BE49-F238E27FC236}">
              <a16:creationId xmlns:a16="http://schemas.microsoft.com/office/drawing/2014/main" id="{00000000-0008-0000-0800-00009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4" name="Text Box 1395">
          <a:extLst>
            <a:ext uri="{FF2B5EF4-FFF2-40B4-BE49-F238E27FC236}">
              <a16:creationId xmlns:a16="http://schemas.microsoft.com/office/drawing/2014/main" id="{00000000-0008-0000-0800-00009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5" name="Text Box 1396">
          <a:extLst>
            <a:ext uri="{FF2B5EF4-FFF2-40B4-BE49-F238E27FC236}">
              <a16:creationId xmlns:a16="http://schemas.microsoft.com/office/drawing/2014/main" id="{00000000-0008-0000-0800-00009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6" name="Text Box 1397">
          <a:extLst>
            <a:ext uri="{FF2B5EF4-FFF2-40B4-BE49-F238E27FC236}">
              <a16:creationId xmlns:a16="http://schemas.microsoft.com/office/drawing/2014/main" id="{00000000-0008-0000-0800-00009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7" name="Text Box 1398">
          <a:extLst>
            <a:ext uri="{FF2B5EF4-FFF2-40B4-BE49-F238E27FC236}">
              <a16:creationId xmlns:a16="http://schemas.microsoft.com/office/drawing/2014/main" id="{00000000-0008-0000-0800-00009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8" name="Text Box 1399">
          <a:extLst>
            <a:ext uri="{FF2B5EF4-FFF2-40B4-BE49-F238E27FC236}">
              <a16:creationId xmlns:a16="http://schemas.microsoft.com/office/drawing/2014/main" id="{00000000-0008-0000-0800-00009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39" name="Text Box 1400">
          <a:extLst>
            <a:ext uri="{FF2B5EF4-FFF2-40B4-BE49-F238E27FC236}">
              <a16:creationId xmlns:a16="http://schemas.microsoft.com/office/drawing/2014/main" id="{00000000-0008-0000-0800-00009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0" name="Text Box 1401">
          <a:extLst>
            <a:ext uri="{FF2B5EF4-FFF2-40B4-BE49-F238E27FC236}">
              <a16:creationId xmlns:a16="http://schemas.microsoft.com/office/drawing/2014/main" id="{00000000-0008-0000-0800-0000A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1" name="Text Box 1402">
          <a:extLst>
            <a:ext uri="{FF2B5EF4-FFF2-40B4-BE49-F238E27FC236}">
              <a16:creationId xmlns:a16="http://schemas.microsoft.com/office/drawing/2014/main" id="{00000000-0008-0000-0800-0000A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2" name="Text Box 1403">
          <a:extLst>
            <a:ext uri="{FF2B5EF4-FFF2-40B4-BE49-F238E27FC236}">
              <a16:creationId xmlns:a16="http://schemas.microsoft.com/office/drawing/2014/main" id="{00000000-0008-0000-0800-0000A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3" name="Text Box 1404">
          <a:extLst>
            <a:ext uri="{FF2B5EF4-FFF2-40B4-BE49-F238E27FC236}">
              <a16:creationId xmlns:a16="http://schemas.microsoft.com/office/drawing/2014/main" id="{00000000-0008-0000-0800-0000A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4" name="Text Box 1405">
          <a:extLst>
            <a:ext uri="{FF2B5EF4-FFF2-40B4-BE49-F238E27FC236}">
              <a16:creationId xmlns:a16="http://schemas.microsoft.com/office/drawing/2014/main" id="{00000000-0008-0000-0800-0000A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5" name="Text Box 1406">
          <a:extLst>
            <a:ext uri="{FF2B5EF4-FFF2-40B4-BE49-F238E27FC236}">
              <a16:creationId xmlns:a16="http://schemas.microsoft.com/office/drawing/2014/main" id="{00000000-0008-0000-0800-0000A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6" name="Text Box 1407">
          <a:extLst>
            <a:ext uri="{FF2B5EF4-FFF2-40B4-BE49-F238E27FC236}">
              <a16:creationId xmlns:a16="http://schemas.microsoft.com/office/drawing/2014/main" id="{00000000-0008-0000-0800-0000A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7" name="Text Box 1408">
          <a:extLst>
            <a:ext uri="{FF2B5EF4-FFF2-40B4-BE49-F238E27FC236}">
              <a16:creationId xmlns:a16="http://schemas.microsoft.com/office/drawing/2014/main" id="{00000000-0008-0000-0800-0000A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8" name="Text Box 1409">
          <a:extLst>
            <a:ext uri="{FF2B5EF4-FFF2-40B4-BE49-F238E27FC236}">
              <a16:creationId xmlns:a16="http://schemas.microsoft.com/office/drawing/2014/main" id="{00000000-0008-0000-0800-0000A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49" name="Text Box 1410">
          <a:extLst>
            <a:ext uri="{FF2B5EF4-FFF2-40B4-BE49-F238E27FC236}">
              <a16:creationId xmlns:a16="http://schemas.microsoft.com/office/drawing/2014/main" id="{00000000-0008-0000-0800-0000A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0" name="Text Box 1411">
          <a:extLst>
            <a:ext uri="{FF2B5EF4-FFF2-40B4-BE49-F238E27FC236}">
              <a16:creationId xmlns:a16="http://schemas.microsoft.com/office/drawing/2014/main" id="{00000000-0008-0000-0800-0000A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1" name="Text Box 1412">
          <a:extLst>
            <a:ext uri="{FF2B5EF4-FFF2-40B4-BE49-F238E27FC236}">
              <a16:creationId xmlns:a16="http://schemas.microsoft.com/office/drawing/2014/main" id="{00000000-0008-0000-0800-0000A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2" name="Text Box 1413">
          <a:extLst>
            <a:ext uri="{FF2B5EF4-FFF2-40B4-BE49-F238E27FC236}">
              <a16:creationId xmlns:a16="http://schemas.microsoft.com/office/drawing/2014/main" id="{00000000-0008-0000-0800-0000A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3" name="Text Box 1414">
          <a:extLst>
            <a:ext uri="{FF2B5EF4-FFF2-40B4-BE49-F238E27FC236}">
              <a16:creationId xmlns:a16="http://schemas.microsoft.com/office/drawing/2014/main" id="{00000000-0008-0000-0800-0000A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4" name="Text Box 1415">
          <a:extLst>
            <a:ext uri="{FF2B5EF4-FFF2-40B4-BE49-F238E27FC236}">
              <a16:creationId xmlns:a16="http://schemas.microsoft.com/office/drawing/2014/main" id="{00000000-0008-0000-0800-0000A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5" name="Text Box 1416">
          <a:extLst>
            <a:ext uri="{FF2B5EF4-FFF2-40B4-BE49-F238E27FC236}">
              <a16:creationId xmlns:a16="http://schemas.microsoft.com/office/drawing/2014/main" id="{00000000-0008-0000-0800-0000A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6" name="Text Box 1417">
          <a:extLst>
            <a:ext uri="{FF2B5EF4-FFF2-40B4-BE49-F238E27FC236}">
              <a16:creationId xmlns:a16="http://schemas.microsoft.com/office/drawing/2014/main" id="{00000000-0008-0000-0800-0000B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7" name="Text Box 1418">
          <a:extLst>
            <a:ext uri="{FF2B5EF4-FFF2-40B4-BE49-F238E27FC236}">
              <a16:creationId xmlns:a16="http://schemas.microsoft.com/office/drawing/2014/main" id="{00000000-0008-0000-0800-0000B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8" name="Text Box 1419">
          <a:extLst>
            <a:ext uri="{FF2B5EF4-FFF2-40B4-BE49-F238E27FC236}">
              <a16:creationId xmlns:a16="http://schemas.microsoft.com/office/drawing/2014/main" id="{00000000-0008-0000-0800-0000B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59" name="Text Box 1420">
          <a:extLst>
            <a:ext uri="{FF2B5EF4-FFF2-40B4-BE49-F238E27FC236}">
              <a16:creationId xmlns:a16="http://schemas.microsoft.com/office/drawing/2014/main" id="{00000000-0008-0000-0800-0000B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0" name="Text Box 1421">
          <a:extLst>
            <a:ext uri="{FF2B5EF4-FFF2-40B4-BE49-F238E27FC236}">
              <a16:creationId xmlns:a16="http://schemas.microsoft.com/office/drawing/2014/main" id="{00000000-0008-0000-0800-0000B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1" name="Text Box 1422">
          <a:extLst>
            <a:ext uri="{FF2B5EF4-FFF2-40B4-BE49-F238E27FC236}">
              <a16:creationId xmlns:a16="http://schemas.microsoft.com/office/drawing/2014/main" id="{00000000-0008-0000-0800-0000B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2" name="Text Box 1423">
          <a:extLst>
            <a:ext uri="{FF2B5EF4-FFF2-40B4-BE49-F238E27FC236}">
              <a16:creationId xmlns:a16="http://schemas.microsoft.com/office/drawing/2014/main" id="{00000000-0008-0000-0800-0000B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3" name="Text Box 1424">
          <a:extLst>
            <a:ext uri="{FF2B5EF4-FFF2-40B4-BE49-F238E27FC236}">
              <a16:creationId xmlns:a16="http://schemas.microsoft.com/office/drawing/2014/main" id="{00000000-0008-0000-0800-0000B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4" name="Text Box 1425">
          <a:extLst>
            <a:ext uri="{FF2B5EF4-FFF2-40B4-BE49-F238E27FC236}">
              <a16:creationId xmlns:a16="http://schemas.microsoft.com/office/drawing/2014/main" id="{00000000-0008-0000-0800-0000B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5" name="Text Box 1426">
          <a:extLst>
            <a:ext uri="{FF2B5EF4-FFF2-40B4-BE49-F238E27FC236}">
              <a16:creationId xmlns:a16="http://schemas.microsoft.com/office/drawing/2014/main" id="{00000000-0008-0000-0800-0000B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6" name="Text Box 1427">
          <a:extLst>
            <a:ext uri="{FF2B5EF4-FFF2-40B4-BE49-F238E27FC236}">
              <a16:creationId xmlns:a16="http://schemas.microsoft.com/office/drawing/2014/main" id="{00000000-0008-0000-0800-0000B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7" name="Text Box 1428">
          <a:extLst>
            <a:ext uri="{FF2B5EF4-FFF2-40B4-BE49-F238E27FC236}">
              <a16:creationId xmlns:a16="http://schemas.microsoft.com/office/drawing/2014/main" id="{00000000-0008-0000-0800-0000B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8" name="Text Box 1429">
          <a:extLst>
            <a:ext uri="{FF2B5EF4-FFF2-40B4-BE49-F238E27FC236}">
              <a16:creationId xmlns:a16="http://schemas.microsoft.com/office/drawing/2014/main" id="{00000000-0008-0000-0800-0000B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69" name="Text Box 1430">
          <a:extLst>
            <a:ext uri="{FF2B5EF4-FFF2-40B4-BE49-F238E27FC236}">
              <a16:creationId xmlns:a16="http://schemas.microsoft.com/office/drawing/2014/main" id="{00000000-0008-0000-0800-0000B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0" name="Text Box 1431">
          <a:extLst>
            <a:ext uri="{FF2B5EF4-FFF2-40B4-BE49-F238E27FC236}">
              <a16:creationId xmlns:a16="http://schemas.microsoft.com/office/drawing/2014/main" id="{00000000-0008-0000-0800-0000B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1" name="Text Box 1432">
          <a:extLst>
            <a:ext uri="{FF2B5EF4-FFF2-40B4-BE49-F238E27FC236}">
              <a16:creationId xmlns:a16="http://schemas.microsoft.com/office/drawing/2014/main" id="{00000000-0008-0000-0800-0000B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2" name="Text Box 1433">
          <a:extLst>
            <a:ext uri="{FF2B5EF4-FFF2-40B4-BE49-F238E27FC236}">
              <a16:creationId xmlns:a16="http://schemas.microsoft.com/office/drawing/2014/main" id="{00000000-0008-0000-0800-0000C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3" name="Text Box 1434">
          <a:extLst>
            <a:ext uri="{FF2B5EF4-FFF2-40B4-BE49-F238E27FC236}">
              <a16:creationId xmlns:a16="http://schemas.microsoft.com/office/drawing/2014/main" id="{00000000-0008-0000-0800-0000C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4" name="Text Box 1435">
          <a:extLst>
            <a:ext uri="{FF2B5EF4-FFF2-40B4-BE49-F238E27FC236}">
              <a16:creationId xmlns:a16="http://schemas.microsoft.com/office/drawing/2014/main" id="{00000000-0008-0000-0800-0000C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5" name="Text Box 1436">
          <a:extLst>
            <a:ext uri="{FF2B5EF4-FFF2-40B4-BE49-F238E27FC236}">
              <a16:creationId xmlns:a16="http://schemas.microsoft.com/office/drawing/2014/main" id="{00000000-0008-0000-0800-0000C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6" name="Text Box 1437">
          <a:extLst>
            <a:ext uri="{FF2B5EF4-FFF2-40B4-BE49-F238E27FC236}">
              <a16:creationId xmlns:a16="http://schemas.microsoft.com/office/drawing/2014/main" id="{00000000-0008-0000-0800-0000C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7" name="Text Box 1438">
          <a:extLst>
            <a:ext uri="{FF2B5EF4-FFF2-40B4-BE49-F238E27FC236}">
              <a16:creationId xmlns:a16="http://schemas.microsoft.com/office/drawing/2014/main" id="{00000000-0008-0000-0800-0000C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8" name="Text Box 1439">
          <a:extLst>
            <a:ext uri="{FF2B5EF4-FFF2-40B4-BE49-F238E27FC236}">
              <a16:creationId xmlns:a16="http://schemas.microsoft.com/office/drawing/2014/main" id="{00000000-0008-0000-0800-0000C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79" name="Text Box 1440">
          <a:extLst>
            <a:ext uri="{FF2B5EF4-FFF2-40B4-BE49-F238E27FC236}">
              <a16:creationId xmlns:a16="http://schemas.microsoft.com/office/drawing/2014/main" id="{00000000-0008-0000-0800-0000C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0" name="Text Box 1441">
          <a:extLst>
            <a:ext uri="{FF2B5EF4-FFF2-40B4-BE49-F238E27FC236}">
              <a16:creationId xmlns:a16="http://schemas.microsoft.com/office/drawing/2014/main" id="{00000000-0008-0000-0800-0000C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1" name="Text Box 1442">
          <a:extLst>
            <a:ext uri="{FF2B5EF4-FFF2-40B4-BE49-F238E27FC236}">
              <a16:creationId xmlns:a16="http://schemas.microsoft.com/office/drawing/2014/main" id="{00000000-0008-0000-0800-0000C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2" name="Text Box 1443">
          <a:extLst>
            <a:ext uri="{FF2B5EF4-FFF2-40B4-BE49-F238E27FC236}">
              <a16:creationId xmlns:a16="http://schemas.microsoft.com/office/drawing/2014/main" id="{00000000-0008-0000-0800-0000C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3" name="Text Box 1444">
          <a:extLst>
            <a:ext uri="{FF2B5EF4-FFF2-40B4-BE49-F238E27FC236}">
              <a16:creationId xmlns:a16="http://schemas.microsoft.com/office/drawing/2014/main" id="{00000000-0008-0000-0800-0000C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4" name="Text Box 1445">
          <a:extLst>
            <a:ext uri="{FF2B5EF4-FFF2-40B4-BE49-F238E27FC236}">
              <a16:creationId xmlns:a16="http://schemas.microsoft.com/office/drawing/2014/main" id="{00000000-0008-0000-0800-0000C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5" name="Text Box 1446">
          <a:extLst>
            <a:ext uri="{FF2B5EF4-FFF2-40B4-BE49-F238E27FC236}">
              <a16:creationId xmlns:a16="http://schemas.microsoft.com/office/drawing/2014/main" id="{00000000-0008-0000-0800-0000C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6" name="Text Box 1447">
          <a:extLst>
            <a:ext uri="{FF2B5EF4-FFF2-40B4-BE49-F238E27FC236}">
              <a16:creationId xmlns:a16="http://schemas.microsoft.com/office/drawing/2014/main" id="{00000000-0008-0000-0800-0000C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7" name="Text Box 1448">
          <a:extLst>
            <a:ext uri="{FF2B5EF4-FFF2-40B4-BE49-F238E27FC236}">
              <a16:creationId xmlns:a16="http://schemas.microsoft.com/office/drawing/2014/main" id="{00000000-0008-0000-0800-0000C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8" name="Text Box 1449">
          <a:extLst>
            <a:ext uri="{FF2B5EF4-FFF2-40B4-BE49-F238E27FC236}">
              <a16:creationId xmlns:a16="http://schemas.microsoft.com/office/drawing/2014/main" id="{00000000-0008-0000-0800-0000D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89" name="Text Box 1450">
          <a:extLst>
            <a:ext uri="{FF2B5EF4-FFF2-40B4-BE49-F238E27FC236}">
              <a16:creationId xmlns:a16="http://schemas.microsoft.com/office/drawing/2014/main" id="{00000000-0008-0000-0800-0000D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0" name="Text Box 1451">
          <a:extLst>
            <a:ext uri="{FF2B5EF4-FFF2-40B4-BE49-F238E27FC236}">
              <a16:creationId xmlns:a16="http://schemas.microsoft.com/office/drawing/2014/main" id="{00000000-0008-0000-0800-0000D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1" name="Text Box 1452">
          <a:extLst>
            <a:ext uri="{FF2B5EF4-FFF2-40B4-BE49-F238E27FC236}">
              <a16:creationId xmlns:a16="http://schemas.microsoft.com/office/drawing/2014/main" id="{00000000-0008-0000-0800-0000D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2" name="Text Box 1453">
          <a:extLst>
            <a:ext uri="{FF2B5EF4-FFF2-40B4-BE49-F238E27FC236}">
              <a16:creationId xmlns:a16="http://schemas.microsoft.com/office/drawing/2014/main" id="{00000000-0008-0000-0800-0000D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3" name="Text Box 1454">
          <a:extLst>
            <a:ext uri="{FF2B5EF4-FFF2-40B4-BE49-F238E27FC236}">
              <a16:creationId xmlns:a16="http://schemas.microsoft.com/office/drawing/2014/main" id="{00000000-0008-0000-0800-0000D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4" name="Text Box 1455">
          <a:extLst>
            <a:ext uri="{FF2B5EF4-FFF2-40B4-BE49-F238E27FC236}">
              <a16:creationId xmlns:a16="http://schemas.microsoft.com/office/drawing/2014/main" id="{00000000-0008-0000-0800-0000D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5" name="Text Box 1456">
          <a:extLst>
            <a:ext uri="{FF2B5EF4-FFF2-40B4-BE49-F238E27FC236}">
              <a16:creationId xmlns:a16="http://schemas.microsoft.com/office/drawing/2014/main" id="{00000000-0008-0000-0800-0000D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6" name="Text Box 1457">
          <a:extLst>
            <a:ext uri="{FF2B5EF4-FFF2-40B4-BE49-F238E27FC236}">
              <a16:creationId xmlns:a16="http://schemas.microsoft.com/office/drawing/2014/main" id="{00000000-0008-0000-0800-0000D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7" name="Text Box 1458">
          <a:extLst>
            <a:ext uri="{FF2B5EF4-FFF2-40B4-BE49-F238E27FC236}">
              <a16:creationId xmlns:a16="http://schemas.microsoft.com/office/drawing/2014/main" id="{00000000-0008-0000-0800-0000D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8" name="Text Box 1459">
          <a:extLst>
            <a:ext uri="{FF2B5EF4-FFF2-40B4-BE49-F238E27FC236}">
              <a16:creationId xmlns:a16="http://schemas.microsoft.com/office/drawing/2014/main" id="{00000000-0008-0000-0800-0000D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499" name="Text Box 1460">
          <a:extLst>
            <a:ext uri="{FF2B5EF4-FFF2-40B4-BE49-F238E27FC236}">
              <a16:creationId xmlns:a16="http://schemas.microsoft.com/office/drawing/2014/main" id="{00000000-0008-0000-0800-0000D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0" name="Text Box 1461">
          <a:extLst>
            <a:ext uri="{FF2B5EF4-FFF2-40B4-BE49-F238E27FC236}">
              <a16:creationId xmlns:a16="http://schemas.microsoft.com/office/drawing/2014/main" id="{00000000-0008-0000-0800-0000D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1" name="Text Box 1462">
          <a:extLst>
            <a:ext uri="{FF2B5EF4-FFF2-40B4-BE49-F238E27FC236}">
              <a16:creationId xmlns:a16="http://schemas.microsoft.com/office/drawing/2014/main" id="{00000000-0008-0000-0800-0000D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2" name="Text Box 1463">
          <a:extLst>
            <a:ext uri="{FF2B5EF4-FFF2-40B4-BE49-F238E27FC236}">
              <a16:creationId xmlns:a16="http://schemas.microsoft.com/office/drawing/2014/main" id="{00000000-0008-0000-0800-0000D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3" name="Text Box 1464">
          <a:extLst>
            <a:ext uri="{FF2B5EF4-FFF2-40B4-BE49-F238E27FC236}">
              <a16:creationId xmlns:a16="http://schemas.microsoft.com/office/drawing/2014/main" id="{00000000-0008-0000-0800-0000D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4" name="Text Box 1465">
          <a:extLst>
            <a:ext uri="{FF2B5EF4-FFF2-40B4-BE49-F238E27FC236}">
              <a16:creationId xmlns:a16="http://schemas.microsoft.com/office/drawing/2014/main" id="{00000000-0008-0000-0800-0000E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5" name="Text Box 1466">
          <a:extLst>
            <a:ext uri="{FF2B5EF4-FFF2-40B4-BE49-F238E27FC236}">
              <a16:creationId xmlns:a16="http://schemas.microsoft.com/office/drawing/2014/main" id="{00000000-0008-0000-0800-0000E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6" name="Text Box 1467">
          <a:extLst>
            <a:ext uri="{FF2B5EF4-FFF2-40B4-BE49-F238E27FC236}">
              <a16:creationId xmlns:a16="http://schemas.microsoft.com/office/drawing/2014/main" id="{00000000-0008-0000-0800-0000E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7" name="Text Box 1468">
          <a:extLst>
            <a:ext uri="{FF2B5EF4-FFF2-40B4-BE49-F238E27FC236}">
              <a16:creationId xmlns:a16="http://schemas.microsoft.com/office/drawing/2014/main" id="{00000000-0008-0000-0800-0000E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8" name="Text Box 1469">
          <a:extLst>
            <a:ext uri="{FF2B5EF4-FFF2-40B4-BE49-F238E27FC236}">
              <a16:creationId xmlns:a16="http://schemas.microsoft.com/office/drawing/2014/main" id="{00000000-0008-0000-0800-0000E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09" name="Text Box 1470">
          <a:extLst>
            <a:ext uri="{FF2B5EF4-FFF2-40B4-BE49-F238E27FC236}">
              <a16:creationId xmlns:a16="http://schemas.microsoft.com/office/drawing/2014/main" id="{00000000-0008-0000-0800-0000E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0" name="Text Box 1471">
          <a:extLst>
            <a:ext uri="{FF2B5EF4-FFF2-40B4-BE49-F238E27FC236}">
              <a16:creationId xmlns:a16="http://schemas.microsoft.com/office/drawing/2014/main" id="{00000000-0008-0000-0800-0000E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1" name="Text Box 1472">
          <a:extLst>
            <a:ext uri="{FF2B5EF4-FFF2-40B4-BE49-F238E27FC236}">
              <a16:creationId xmlns:a16="http://schemas.microsoft.com/office/drawing/2014/main" id="{00000000-0008-0000-0800-0000E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2" name="Text Box 1473">
          <a:extLst>
            <a:ext uri="{FF2B5EF4-FFF2-40B4-BE49-F238E27FC236}">
              <a16:creationId xmlns:a16="http://schemas.microsoft.com/office/drawing/2014/main" id="{00000000-0008-0000-0800-0000E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3" name="Text Box 1474">
          <a:extLst>
            <a:ext uri="{FF2B5EF4-FFF2-40B4-BE49-F238E27FC236}">
              <a16:creationId xmlns:a16="http://schemas.microsoft.com/office/drawing/2014/main" id="{00000000-0008-0000-0800-0000E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4" name="Text Box 1475">
          <a:extLst>
            <a:ext uri="{FF2B5EF4-FFF2-40B4-BE49-F238E27FC236}">
              <a16:creationId xmlns:a16="http://schemas.microsoft.com/office/drawing/2014/main" id="{00000000-0008-0000-0800-0000E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5" name="Text Box 1476">
          <a:extLst>
            <a:ext uri="{FF2B5EF4-FFF2-40B4-BE49-F238E27FC236}">
              <a16:creationId xmlns:a16="http://schemas.microsoft.com/office/drawing/2014/main" id="{00000000-0008-0000-0800-0000E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6" name="Text Box 1477">
          <a:extLst>
            <a:ext uri="{FF2B5EF4-FFF2-40B4-BE49-F238E27FC236}">
              <a16:creationId xmlns:a16="http://schemas.microsoft.com/office/drawing/2014/main" id="{00000000-0008-0000-0800-0000EC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7" name="Text Box 1478">
          <a:extLst>
            <a:ext uri="{FF2B5EF4-FFF2-40B4-BE49-F238E27FC236}">
              <a16:creationId xmlns:a16="http://schemas.microsoft.com/office/drawing/2014/main" id="{00000000-0008-0000-0800-0000ED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8" name="Text Box 1479">
          <a:extLst>
            <a:ext uri="{FF2B5EF4-FFF2-40B4-BE49-F238E27FC236}">
              <a16:creationId xmlns:a16="http://schemas.microsoft.com/office/drawing/2014/main" id="{00000000-0008-0000-0800-0000EE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19" name="Text Box 1480">
          <a:extLst>
            <a:ext uri="{FF2B5EF4-FFF2-40B4-BE49-F238E27FC236}">
              <a16:creationId xmlns:a16="http://schemas.microsoft.com/office/drawing/2014/main" id="{00000000-0008-0000-0800-0000EF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0" name="Text Box 1481">
          <a:extLst>
            <a:ext uri="{FF2B5EF4-FFF2-40B4-BE49-F238E27FC236}">
              <a16:creationId xmlns:a16="http://schemas.microsoft.com/office/drawing/2014/main" id="{00000000-0008-0000-0800-0000F0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1" name="Text Box 1482">
          <a:extLst>
            <a:ext uri="{FF2B5EF4-FFF2-40B4-BE49-F238E27FC236}">
              <a16:creationId xmlns:a16="http://schemas.microsoft.com/office/drawing/2014/main" id="{00000000-0008-0000-0800-0000F1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2" name="Text Box 1483">
          <a:extLst>
            <a:ext uri="{FF2B5EF4-FFF2-40B4-BE49-F238E27FC236}">
              <a16:creationId xmlns:a16="http://schemas.microsoft.com/office/drawing/2014/main" id="{00000000-0008-0000-0800-0000F2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3" name="Text Box 1484">
          <a:extLst>
            <a:ext uri="{FF2B5EF4-FFF2-40B4-BE49-F238E27FC236}">
              <a16:creationId xmlns:a16="http://schemas.microsoft.com/office/drawing/2014/main" id="{00000000-0008-0000-0800-0000F3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4" name="Text Box 1485">
          <a:extLst>
            <a:ext uri="{FF2B5EF4-FFF2-40B4-BE49-F238E27FC236}">
              <a16:creationId xmlns:a16="http://schemas.microsoft.com/office/drawing/2014/main" id="{00000000-0008-0000-0800-0000F4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5" name="Text Box 1486">
          <a:extLst>
            <a:ext uri="{FF2B5EF4-FFF2-40B4-BE49-F238E27FC236}">
              <a16:creationId xmlns:a16="http://schemas.microsoft.com/office/drawing/2014/main" id="{00000000-0008-0000-0800-0000F5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6" name="Text Box 1487">
          <a:extLst>
            <a:ext uri="{FF2B5EF4-FFF2-40B4-BE49-F238E27FC236}">
              <a16:creationId xmlns:a16="http://schemas.microsoft.com/office/drawing/2014/main" id="{00000000-0008-0000-0800-0000F6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7" name="Text Box 1488">
          <a:extLst>
            <a:ext uri="{FF2B5EF4-FFF2-40B4-BE49-F238E27FC236}">
              <a16:creationId xmlns:a16="http://schemas.microsoft.com/office/drawing/2014/main" id="{00000000-0008-0000-0800-0000F7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8" name="Text Box 1489">
          <a:extLst>
            <a:ext uri="{FF2B5EF4-FFF2-40B4-BE49-F238E27FC236}">
              <a16:creationId xmlns:a16="http://schemas.microsoft.com/office/drawing/2014/main" id="{00000000-0008-0000-0800-0000F8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29" name="Text Box 1490">
          <a:extLst>
            <a:ext uri="{FF2B5EF4-FFF2-40B4-BE49-F238E27FC236}">
              <a16:creationId xmlns:a16="http://schemas.microsoft.com/office/drawing/2014/main" id="{00000000-0008-0000-0800-0000F9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30" name="Text Box 1491">
          <a:extLst>
            <a:ext uri="{FF2B5EF4-FFF2-40B4-BE49-F238E27FC236}">
              <a16:creationId xmlns:a16="http://schemas.microsoft.com/office/drawing/2014/main" id="{00000000-0008-0000-0800-0000FA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531" name="Text Box 1492">
          <a:extLst>
            <a:ext uri="{FF2B5EF4-FFF2-40B4-BE49-F238E27FC236}">
              <a16:creationId xmlns:a16="http://schemas.microsoft.com/office/drawing/2014/main" id="{00000000-0008-0000-0800-0000FB05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2" name="Text Box 1493">
          <a:extLst>
            <a:ext uri="{FF2B5EF4-FFF2-40B4-BE49-F238E27FC236}">
              <a16:creationId xmlns:a16="http://schemas.microsoft.com/office/drawing/2014/main" id="{00000000-0008-0000-0800-0000FC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3" name="Text Box 1494">
          <a:extLst>
            <a:ext uri="{FF2B5EF4-FFF2-40B4-BE49-F238E27FC236}">
              <a16:creationId xmlns:a16="http://schemas.microsoft.com/office/drawing/2014/main" id="{00000000-0008-0000-0800-0000FD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4" name="Text Box 1495">
          <a:extLst>
            <a:ext uri="{FF2B5EF4-FFF2-40B4-BE49-F238E27FC236}">
              <a16:creationId xmlns:a16="http://schemas.microsoft.com/office/drawing/2014/main" id="{00000000-0008-0000-0800-0000FE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5" name="Text Box 1496">
          <a:extLst>
            <a:ext uri="{FF2B5EF4-FFF2-40B4-BE49-F238E27FC236}">
              <a16:creationId xmlns:a16="http://schemas.microsoft.com/office/drawing/2014/main" id="{00000000-0008-0000-0800-0000FF05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6" name="Text Box 1497">
          <a:extLst>
            <a:ext uri="{FF2B5EF4-FFF2-40B4-BE49-F238E27FC236}">
              <a16:creationId xmlns:a16="http://schemas.microsoft.com/office/drawing/2014/main" id="{00000000-0008-0000-0800-000000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7" name="Text Box 1498">
          <a:extLst>
            <a:ext uri="{FF2B5EF4-FFF2-40B4-BE49-F238E27FC236}">
              <a16:creationId xmlns:a16="http://schemas.microsoft.com/office/drawing/2014/main" id="{00000000-0008-0000-0800-000001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8" name="Text Box 1499">
          <a:extLst>
            <a:ext uri="{FF2B5EF4-FFF2-40B4-BE49-F238E27FC236}">
              <a16:creationId xmlns:a16="http://schemas.microsoft.com/office/drawing/2014/main" id="{00000000-0008-0000-0800-000002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39" name="Text Box 1500">
          <a:extLst>
            <a:ext uri="{FF2B5EF4-FFF2-40B4-BE49-F238E27FC236}">
              <a16:creationId xmlns:a16="http://schemas.microsoft.com/office/drawing/2014/main" id="{00000000-0008-0000-0800-000003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0" name="Text Box 1501">
          <a:extLst>
            <a:ext uri="{FF2B5EF4-FFF2-40B4-BE49-F238E27FC236}">
              <a16:creationId xmlns:a16="http://schemas.microsoft.com/office/drawing/2014/main" id="{00000000-0008-0000-0800-000004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1" name="Text Box 1502">
          <a:extLst>
            <a:ext uri="{FF2B5EF4-FFF2-40B4-BE49-F238E27FC236}">
              <a16:creationId xmlns:a16="http://schemas.microsoft.com/office/drawing/2014/main" id="{00000000-0008-0000-0800-000005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2" name="Text Box 1503">
          <a:extLst>
            <a:ext uri="{FF2B5EF4-FFF2-40B4-BE49-F238E27FC236}">
              <a16:creationId xmlns:a16="http://schemas.microsoft.com/office/drawing/2014/main" id="{00000000-0008-0000-0800-000006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3" name="Text Box 1504">
          <a:extLst>
            <a:ext uri="{FF2B5EF4-FFF2-40B4-BE49-F238E27FC236}">
              <a16:creationId xmlns:a16="http://schemas.microsoft.com/office/drawing/2014/main" id="{00000000-0008-0000-0800-000007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4" name="Text Box 1505">
          <a:extLst>
            <a:ext uri="{FF2B5EF4-FFF2-40B4-BE49-F238E27FC236}">
              <a16:creationId xmlns:a16="http://schemas.microsoft.com/office/drawing/2014/main" id="{00000000-0008-0000-0800-000008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5" name="Text Box 1506">
          <a:extLst>
            <a:ext uri="{FF2B5EF4-FFF2-40B4-BE49-F238E27FC236}">
              <a16:creationId xmlns:a16="http://schemas.microsoft.com/office/drawing/2014/main" id="{00000000-0008-0000-0800-000009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6" name="Text Box 1507">
          <a:extLst>
            <a:ext uri="{FF2B5EF4-FFF2-40B4-BE49-F238E27FC236}">
              <a16:creationId xmlns:a16="http://schemas.microsoft.com/office/drawing/2014/main" id="{00000000-0008-0000-0800-00000A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7" name="Text Box 1508">
          <a:extLst>
            <a:ext uri="{FF2B5EF4-FFF2-40B4-BE49-F238E27FC236}">
              <a16:creationId xmlns:a16="http://schemas.microsoft.com/office/drawing/2014/main" id="{00000000-0008-0000-0800-00000B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8" name="Text Box 1509">
          <a:extLst>
            <a:ext uri="{FF2B5EF4-FFF2-40B4-BE49-F238E27FC236}">
              <a16:creationId xmlns:a16="http://schemas.microsoft.com/office/drawing/2014/main" id="{00000000-0008-0000-0800-00000C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49" name="Text Box 1510">
          <a:extLst>
            <a:ext uri="{FF2B5EF4-FFF2-40B4-BE49-F238E27FC236}">
              <a16:creationId xmlns:a16="http://schemas.microsoft.com/office/drawing/2014/main" id="{00000000-0008-0000-0800-00000D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0" name="Text Box 1511">
          <a:extLst>
            <a:ext uri="{FF2B5EF4-FFF2-40B4-BE49-F238E27FC236}">
              <a16:creationId xmlns:a16="http://schemas.microsoft.com/office/drawing/2014/main" id="{00000000-0008-0000-0800-00000E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1" name="Text Box 1512">
          <a:extLst>
            <a:ext uri="{FF2B5EF4-FFF2-40B4-BE49-F238E27FC236}">
              <a16:creationId xmlns:a16="http://schemas.microsoft.com/office/drawing/2014/main" id="{00000000-0008-0000-0800-00000F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2" name="Text Box 1513">
          <a:extLst>
            <a:ext uri="{FF2B5EF4-FFF2-40B4-BE49-F238E27FC236}">
              <a16:creationId xmlns:a16="http://schemas.microsoft.com/office/drawing/2014/main" id="{00000000-0008-0000-0800-000010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3" name="Text Box 1514">
          <a:extLst>
            <a:ext uri="{FF2B5EF4-FFF2-40B4-BE49-F238E27FC236}">
              <a16:creationId xmlns:a16="http://schemas.microsoft.com/office/drawing/2014/main" id="{00000000-0008-0000-0800-000011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4" name="Text Box 1515">
          <a:extLst>
            <a:ext uri="{FF2B5EF4-FFF2-40B4-BE49-F238E27FC236}">
              <a16:creationId xmlns:a16="http://schemas.microsoft.com/office/drawing/2014/main" id="{00000000-0008-0000-0800-000012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5" name="Text Box 1516">
          <a:extLst>
            <a:ext uri="{FF2B5EF4-FFF2-40B4-BE49-F238E27FC236}">
              <a16:creationId xmlns:a16="http://schemas.microsoft.com/office/drawing/2014/main" id="{00000000-0008-0000-0800-000013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6" name="Text Box 1517">
          <a:extLst>
            <a:ext uri="{FF2B5EF4-FFF2-40B4-BE49-F238E27FC236}">
              <a16:creationId xmlns:a16="http://schemas.microsoft.com/office/drawing/2014/main" id="{00000000-0008-0000-0800-000014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7" name="Text Box 1518">
          <a:extLst>
            <a:ext uri="{FF2B5EF4-FFF2-40B4-BE49-F238E27FC236}">
              <a16:creationId xmlns:a16="http://schemas.microsoft.com/office/drawing/2014/main" id="{00000000-0008-0000-0800-000015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8" name="Text Box 1519">
          <a:extLst>
            <a:ext uri="{FF2B5EF4-FFF2-40B4-BE49-F238E27FC236}">
              <a16:creationId xmlns:a16="http://schemas.microsoft.com/office/drawing/2014/main" id="{00000000-0008-0000-0800-000016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59" name="Text Box 1520">
          <a:extLst>
            <a:ext uri="{FF2B5EF4-FFF2-40B4-BE49-F238E27FC236}">
              <a16:creationId xmlns:a16="http://schemas.microsoft.com/office/drawing/2014/main" id="{00000000-0008-0000-0800-000017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0" name="Text Box 1521">
          <a:extLst>
            <a:ext uri="{FF2B5EF4-FFF2-40B4-BE49-F238E27FC236}">
              <a16:creationId xmlns:a16="http://schemas.microsoft.com/office/drawing/2014/main" id="{00000000-0008-0000-0800-000018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1" name="Text Box 1522">
          <a:extLst>
            <a:ext uri="{FF2B5EF4-FFF2-40B4-BE49-F238E27FC236}">
              <a16:creationId xmlns:a16="http://schemas.microsoft.com/office/drawing/2014/main" id="{00000000-0008-0000-0800-000019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2" name="Text Box 1523">
          <a:extLst>
            <a:ext uri="{FF2B5EF4-FFF2-40B4-BE49-F238E27FC236}">
              <a16:creationId xmlns:a16="http://schemas.microsoft.com/office/drawing/2014/main" id="{00000000-0008-0000-0800-00001A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3" name="Text Box 1524">
          <a:extLst>
            <a:ext uri="{FF2B5EF4-FFF2-40B4-BE49-F238E27FC236}">
              <a16:creationId xmlns:a16="http://schemas.microsoft.com/office/drawing/2014/main" id="{00000000-0008-0000-0800-00001B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4" name="Text Box 1525">
          <a:extLst>
            <a:ext uri="{FF2B5EF4-FFF2-40B4-BE49-F238E27FC236}">
              <a16:creationId xmlns:a16="http://schemas.microsoft.com/office/drawing/2014/main" id="{00000000-0008-0000-0800-00001C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5" name="Text Box 1526">
          <a:extLst>
            <a:ext uri="{FF2B5EF4-FFF2-40B4-BE49-F238E27FC236}">
              <a16:creationId xmlns:a16="http://schemas.microsoft.com/office/drawing/2014/main" id="{00000000-0008-0000-0800-00001D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6" name="Text Box 1527">
          <a:extLst>
            <a:ext uri="{FF2B5EF4-FFF2-40B4-BE49-F238E27FC236}">
              <a16:creationId xmlns:a16="http://schemas.microsoft.com/office/drawing/2014/main" id="{00000000-0008-0000-0800-00001E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567" name="Text Box 1528">
          <a:extLst>
            <a:ext uri="{FF2B5EF4-FFF2-40B4-BE49-F238E27FC236}">
              <a16:creationId xmlns:a16="http://schemas.microsoft.com/office/drawing/2014/main" id="{00000000-0008-0000-0800-00001F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68" name="Text Box 1529">
          <a:extLst>
            <a:ext uri="{FF2B5EF4-FFF2-40B4-BE49-F238E27FC236}">
              <a16:creationId xmlns:a16="http://schemas.microsoft.com/office/drawing/2014/main" id="{00000000-0008-0000-0800-000020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69" name="Text Box 1530">
          <a:extLst>
            <a:ext uri="{FF2B5EF4-FFF2-40B4-BE49-F238E27FC236}">
              <a16:creationId xmlns:a16="http://schemas.microsoft.com/office/drawing/2014/main" id="{00000000-0008-0000-0800-000021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0" name="Text Box 1531">
          <a:extLst>
            <a:ext uri="{FF2B5EF4-FFF2-40B4-BE49-F238E27FC236}">
              <a16:creationId xmlns:a16="http://schemas.microsoft.com/office/drawing/2014/main" id="{00000000-0008-0000-0800-000022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1" name="Text Box 1532">
          <a:extLst>
            <a:ext uri="{FF2B5EF4-FFF2-40B4-BE49-F238E27FC236}">
              <a16:creationId xmlns:a16="http://schemas.microsoft.com/office/drawing/2014/main" id="{00000000-0008-0000-0800-000023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2" name="Text Box 1533">
          <a:extLst>
            <a:ext uri="{FF2B5EF4-FFF2-40B4-BE49-F238E27FC236}">
              <a16:creationId xmlns:a16="http://schemas.microsoft.com/office/drawing/2014/main" id="{00000000-0008-0000-0800-000024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3" name="Text Box 1534">
          <a:extLst>
            <a:ext uri="{FF2B5EF4-FFF2-40B4-BE49-F238E27FC236}">
              <a16:creationId xmlns:a16="http://schemas.microsoft.com/office/drawing/2014/main" id="{00000000-0008-0000-0800-000025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4" name="Text Box 1535">
          <a:extLst>
            <a:ext uri="{FF2B5EF4-FFF2-40B4-BE49-F238E27FC236}">
              <a16:creationId xmlns:a16="http://schemas.microsoft.com/office/drawing/2014/main" id="{00000000-0008-0000-0800-000026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5" name="Text Box 1536">
          <a:extLst>
            <a:ext uri="{FF2B5EF4-FFF2-40B4-BE49-F238E27FC236}">
              <a16:creationId xmlns:a16="http://schemas.microsoft.com/office/drawing/2014/main" id="{00000000-0008-0000-0800-000027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6" name="Text Box 1537">
          <a:extLst>
            <a:ext uri="{FF2B5EF4-FFF2-40B4-BE49-F238E27FC236}">
              <a16:creationId xmlns:a16="http://schemas.microsoft.com/office/drawing/2014/main" id="{00000000-0008-0000-0800-000028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7" name="Text Box 1538">
          <a:extLst>
            <a:ext uri="{FF2B5EF4-FFF2-40B4-BE49-F238E27FC236}">
              <a16:creationId xmlns:a16="http://schemas.microsoft.com/office/drawing/2014/main" id="{00000000-0008-0000-0800-000029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8" name="Text Box 1539">
          <a:extLst>
            <a:ext uri="{FF2B5EF4-FFF2-40B4-BE49-F238E27FC236}">
              <a16:creationId xmlns:a16="http://schemas.microsoft.com/office/drawing/2014/main" id="{00000000-0008-0000-0800-00002A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79" name="Text Box 1540">
          <a:extLst>
            <a:ext uri="{FF2B5EF4-FFF2-40B4-BE49-F238E27FC236}">
              <a16:creationId xmlns:a16="http://schemas.microsoft.com/office/drawing/2014/main" id="{00000000-0008-0000-0800-00002B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0" name="Text Box 1541">
          <a:extLst>
            <a:ext uri="{FF2B5EF4-FFF2-40B4-BE49-F238E27FC236}">
              <a16:creationId xmlns:a16="http://schemas.microsoft.com/office/drawing/2014/main" id="{00000000-0008-0000-0800-00002C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1" name="Text Box 1542">
          <a:extLst>
            <a:ext uri="{FF2B5EF4-FFF2-40B4-BE49-F238E27FC236}">
              <a16:creationId xmlns:a16="http://schemas.microsoft.com/office/drawing/2014/main" id="{00000000-0008-0000-0800-00002D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2" name="Text Box 1543">
          <a:extLst>
            <a:ext uri="{FF2B5EF4-FFF2-40B4-BE49-F238E27FC236}">
              <a16:creationId xmlns:a16="http://schemas.microsoft.com/office/drawing/2014/main" id="{00000000-0008-0000-0800-00002E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3" name="Text Box 1544">
          <a:extLst>
            <a:ext uri="{FF2B5EF4-FFF2-40B4-BE49-F238E27FC236}">
              <a16:creationId xmlns:a16="http://schemas.microsoft.com/office/drawing/2014/main" id="{00000000-0008-0000-0800-00002F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4" name="Text Box 1545">
          <a:extLst>
            <a:ext uri="{FF2B5EF4-FFF2-40B4-BE49-F238E27FC236}">
              <a16:creationId xmlns:a16="http://schemas.microsoft.com/office/drawing/2014/main" id="{00000000-0008-0000-0800-000030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5" name="Text Box 1546">
          <a:extLst>
            <a:ext uri="{FF2B5EF4-FFF2-40B4-BE49-F238E27FC236}">
              <a16:creationId xmlns:a16="http://schemas.microsoft.com/office/drawing/2014/main" id="{00000000-0008-0000-0800-000031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6" name="Text Box 1547">
          <a:extLst>
            <a:ext uri="{FF2B5EF4-FFF2-40B4-BE49-F238E27FC236}">
              <a16:creationId xmlns:a16="http://schemas.microsoft.com/office/drawing/2014/main" id="{00000000-0008-0000-0800-000032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7" name="Text Box 1548">
          <a:extLst>
            <a:ext uri="{FF2B5EF4-FFF2-40B4-BE49-F238E27FC236}">
              <a16:creationId xmlns:a16="http://schemas.microsoft.com/office/drawing/2014/main" id="{00000000-0008-0000-0800-000033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8" name="Text Box 1549">
          <a:extLst>
            <a:ext uri="{FF2B5EF4-FFF2-40B4-BE49-F238E27FC236}">
              <a16:creationId xmlns:a16="http://schemas.microsoft.com/office/drawing/2014/main" id="{00000000-0008-0000-0800-000034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89" name="Text Box 1550">
          <a:extLst>
            <a:ext uri="{FF2B5EF4-FFF2-40B4-BE49-F238E27FC236}">
              <a16:creationId xmlns:a16="http://schemas.microsoft.com/office/drawing/2014/main" id="{00000000-0008-0000-0800-000035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0" name="Text Box 1551">
          <a:extLst>
            <a:ext uri="{FF2B5EF4-FFF2-40B4-BE49-F238E27FC236}">
              <a16:creationId xmlns:a16="http://schemas.microsoft.com/office/drawing/2014/main" id="{00000000-0008-0000-0800-000036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1" name="Text Box 1552">
          <a:extLst>
            <a:ext uri="{FF2B5EF4-FFF2-40B4-BE49-F238E27FC236}">
              <a16:creationId xmlns:a16="http://schemas.microsoft.com/office/drawing/2014/main" id="{00000000-0008-0000-0800-000037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2" name="Text Box 1553">
          <a:extLst>
            <a:ext uri="{FF2B5EF4-FFF2-40B4-BE49-F238E27FC236}">
              <a16:creationId xmlns:a16="http://schemas.microsoft.com/office/drawing/2014/main" id="{00000000-0008-0000-0800-000038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3" name="Text Box 1554">
          <a:extLst>
            <a:ext uri="{FF2B5EF4-FFF2-40B4-BE49-F238E27FC236}">
              <a16:creationId xmlns:a16="http://schemas.microsoft.com/office/drawing/2014/main" id="{00000000-0008-0000-0800-000039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4" name="Text Box 1555">
          <a:extLst>
            <a:ext uri="{FF2B5EF4-FFF2-40B4-BE49-F238E27FC236}">
              <a16:creationId xmlns:a16="http://schemas.microsoft.com/office/drawing/2014/main" id="{00000000-0008-0000-0800-00003A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5" name="Text Box 1556">
          <a:extLst>
            <a:ext uri="{FF2B5EF4-FFF2-40B4-BE49-F238E27FC236}">
              <a16:creationId xmlns:a16="http://schemas.microsoft.com/office/drawing/2014/main" id="{00000000-0008-0000-0800-00003B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6" name="Text Box 1557">
          <a:extLst>
            <a:ext uri="{FF2B5EF4-FFF2-40B4-BE49-F238E27FC236}">
              <a16:creationId xmlns:a16="http://schemas.microsoft.com/office/drawing/2014/main" id="{00000000-0008-0000-0800-00003C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7" name="Text Box 1558">
          <a:extLst>
            <a:ext uri="{FF2B5EF4-FFF2-40B4-BE49-F238E27FC236}">
              <a16:creationId xmlns:a16="http://schemas.microsoft.com/office/drawing/2014/main" id="{00000000-0008-0000-0800-00003D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8" name="Text Box 1559">
          <a:extLst>
            <a:ext uri="{FF2B5EF4-FFF2-40B4-BE49-F238E27FC236}">
              <a16:creationId xmlns:a16="http://schemas.microsoft.com/office/drawing/2014/main" id="{00000000-0008-0000-0800-00003E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599" name="Text Box 1560">
          <a:extLst>
            <a:ext uri="{FF2B5EF4-FFF2-40B4-BE49-F238E27FC236}">
              <a16:creationId xmlns:a16="http://schemas.microsoft.com/office/drawing/2014/main" id="{00000000-0008-0000-0800-00003F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600" name="Text Box 1561">
          <a:extLst>
            <a:ext uri="{FF2B5EF4-FFF2-40B4-BE49-F238E27FC236}">
              <a16:creationId xmlns:a16="http://schemas.microsoft.com/office/drawing/2014/main" id="{00000000-0008-0000-0800-000040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601" name="Text Box 1562">
          <a:extLst>
            <a:ext uri="{FF2B5EF4-FFF2-40B4-BE49-F238E27FC236}">
              <a16:creationId xmlns:a16="http://schemas.microsoft.com/office/drawing/2014/main" id="{00000000-0008-0000-0800-000041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602" name="Text Box 1563">
          <a:extLst>
            <a:ext uri="{FF2B5EF4-FFF2-40B4-BE49-F238E27FC236}">
              <a16:creationId xmlns:a16="http://schemas.microsoft.com/office/drawing/2014/main" id="{00000000-0008-0000-0800-000042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603" name="Text Box 1564">
          <a:extLst>
            <a:ext uri="{FF2B5EF4-FFF2-40B4-BE49-F238E27FC236}">
              <a16:creationId xmlns:a16="http://schemas.microsoft.com/office/drawing/2014/main" id="{00000000-0008-0000-0800-00004306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04" name="Text Box 1565">
          <a:extLst>
            <a:ext uri="{FF2B5EF4-FFF2-40B4-BE49-F238E27FC236}">
              <a16:creationId xmlns:a16="http://schemas.microsoft.com/office/drawing/2014/main" id="{00000000-0008-0000-0800-000044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05" name="Text Box 1566">
          <a:extLst>
            <a:ext uri="{FF2B5EF4-FFF2-40B4-BE49-F238E27FC236}">
              <a16:creationId xmlns:a16="http://schemas.microsoft.com/office/drawing/2014/main" id="{00000000-0008-0000-0800-000045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06" name="Text Box 1567">
          <a:extLst>
            <a:ext uri="{FF2B5EF4-FFF2-40B4-BE49-F238E27FC236}">
              <a16:creationId xmlns:a16="http://schemas.microsoft.com/office/drawing/2014/main" id="{00000000-0008-0000-0800-000046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07" name="Text Box 1568">
          <a:extLst>
            <a:ext uri="{FF2B5EF4-FFF2-40B4-BE49-F238E27FC236}">
              <a16:creationId xmlns:a16="http://schemas.microsoft.com/office/drawing/2014/main" id="{00000000-0008-0000-0800-000047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08" name="Text Box 1569">
          <a:extLst>
            <a:ext uri="{FF2B5EF4-FFF2-40B4-BE49-F238E27FC236}">
              <a16:creationId xmlns:a16="http://schemas.microsoft.com/office/drawing/2014/main" id="{00000000-0008-0000-0800-000048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09" name="Text Box 1570">
          <a:extLst>
            <a:ext uri="{FF2B5EF4-FFF2-40B4-BE49-F238E27FC236}">
              <a16:creationId xmlns:a16="http://schemas.microsoft.com/office/drawing/2014/main" id="{00000000-0008-0000-0800-000049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0" name="Text Box 1571">
          <a:extLst>
            <a:ext uri="{FF2B5EF4-FFF2-40B4-BE49-F238E27FC236}">
              <a16:creationId xmlns:a16="http://schemas.microsoft.com/office/drawing/2014/main" id="{00000000-0008-0000-0800-00004A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1" name="Text Box 1572">
          <a:extLst>
            <a:ext uri="{FF2B5EF4-FFF2-40B4-BE49-F238E27FC236}">
              <a16:creationId xmlns:a16="http://schemas.microsoft.com/office/drawing/2014/main" id="{00000000-0008-0000-0800-00004B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2" name="Text Box 1573">
          <a:extLst>
            <a:ext uri="{FF2B5EF4-FFF2-40B4-BE49-F238E27FC236}">
              <a16:creationId xmlns:a16="http://schemas.microsoft.com/office/drawing/2014/main" id="{00000000-0008-0000-0800-00004C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3" name="Text Box 1574">
          <a:extLst>
            <a:ext uri="{FF2B5EF4-FFF2-40B4-BE49-F238E27FC236}">
              <a16:creationId xmlns:a16="http://schemas.microsoft.com/office/drawing/2014/main" id="{00000000-0008-0000-0800-00004D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4" name="Text Box 1575">
          <a:extLst>
            <a:ext uri="{FF2B5EF4-FFF2-40B4-BE49-F238E27FC236}">
              <a16:creationId xmlns:a16="http://schemas.microsoft.com/office/drawing/2014/main" id="{00000000-0008-0000-0800-00004E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5" name="Text Box 1576">
          <a:extLst>
            <a:ext uri="{FF2B5EF4-FFF2-40B4-BE49-F238E27FC236}">
              <a16:creationId xmlns:a16="http://schemas.microsoft.com/office/drawing/2014/main" id="{00000000-0008-0000-0800-00004F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6" name="Text Box 1577">
          <a:extLst>
            <a:ext uri="{FF2B5EF4-FFF2-40B4-BE49-F238E27FC236}">
              <a16:creationId xmlns:a16="http://schemas.microsoft.com/office/drawing/2014/main" id="{00000000-0008-0000-0800-000050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7" name="Text Box 1578">
          <a:extLst>
            <a:ext uri="{FF2B5EF4-FFF2-40B4-BE49-F238E27FC236}">
              <a16:creationId xmlns:a16="http://schemas.microsoft.com/office/drawing/2014/main" id="{00000000-0008-0000-0800-000051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8" name="Text Box 1579">
          <a:extLst>
            <a:ext uri="{FF2B5EF4-FFF2-40B4-BE49-F238E27FC236}">
              <a16:creationId xmlns:a16="http://schemas.microsoft.com/office/drawing/2014/main" id="{00000000-0008-0000-0800-000052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19" name="Text Box 1580">
          <a:extLst>
            <a:ext uri="{FF2B5EF4-FFF2-40B4-BE49-F238E27FC236}">
              <a16:creationId xmlns:a16="http://schemas.microsoft.com/office/drawing/2014/main" id="{00000000-0008-0000-0800-000053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0" name="Text Box 1581">
          <a:extLst>
            <a:ext uri="{FF2B5EF4-FFF2-40B4-BE49-F238E27FC236}">
              <a16:creationId xmlns:a16="http://schemas.microsoft.com/office/drawing/2014/main" id="{00000000-0008-0000-0800-000054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1" name="Text Box 1582">
          <a:extLst>
            <a:ext uri="{FF2B5EF4-FFF2-40B4-BE49-F238E27FC236}">
              <a16:creationId xmlns:a16="http://schemas.microsoft.com/office/drawing/2014/main" id="{00000000-0008-0000-0800-000055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2" name="Text Box 1583">
          <a:extLst>
            <a:ext uri="{FF2B5EF4-FFF2-40B4-BE49-F238E27FC236}">
              <a16:creationId xmlns:a16="http://schemas.microsoft.com/office/drawing/2014/main" id="{00000000-0008-0000-0800-000056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3" name="Text Box 1584">
          <a:extLst>
            <a:ext uri="{FF2B5EF4-FFF2-40B4-BE49-F238E27FC236}">
              <a16:creationId xmlns:a16="http://schemas.microsoft.com/office/drawing/2014/main" id="{00000000-0008-0000-0800-000057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4" name="Text Box 1585">
          <a:extLst>
            <a:ext uri="{FF2B5EF4-FFF2-40B4-BE49-F238E27FC236}">
              <a16:creationId xmlns:a16="http://schemas.microsoft.com/office/drawing/2014/main" id="{00000000-0008-0000-0800-000058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5" name="Text Box 1586">
          <a:extLst>
            <a:ext uri="{FF2B5EF4-FFF2-40B4-BE49-F238E27FC236}">
              <a16:creationId xmlns:a16="http://schemas.microsoft.com/office/drawing/2014/main" id="{00000000-0008-0000-0800-000059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6" name="Text Box 1587">
          <a:extLst>
            <a:ext uri="{FF2B5EF4-FFF2-40B4-BE49-F238E27FC236}">
              <a16:creationId xmlns:a16="http://schemas.microsoft.com/office/drawing/2014/main" id="{00000000-0008-0000-0800-00005A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7" name="Text Box 1588">
          <a:extLst>
            <a:ext uri="{FF2B5EF4-FFF2-40B4-BE49-F238E27FC236}">
              <a16:creationId xmlns:a16="http://schemas.microsoft.com/office/drawing/2014/main" id="{00000000-0008-0000-0800-00005B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8" name="Text Box 1589">
          <a:extLst>
            <a:ext uri="{FF2B5EF4-FFF2-40B4-BE49-F238E27FC236}">
              <a16:creationId xmlns:a16="http://schemas.microsoft.com/office/drawing/2014/main" id="{00000000-0008-0000-0800-00005C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29" name="Text Box 1590">
          <a:extLst>
            <a:ext uri="{FF2B5EF4-FFF2-40B4-BE49-F238E27FC236}">
              <a16:creationId xmlns:a16="http://schemas.microsoft.com/office/drawing/2014/main" id="{00000000-0008-0000-0800-00005D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0" name="Text Box 1591">
          <a:extLst>
            <a:ext uri="{FF2B5EF4-FFF2-40B4-BE49-F238E27FC236}">
              <a16:creationId xmlns:a16="http://schemas.microsoft.com/office/drawing/2014/main" id="{00000000-0008-0000-0800-00005E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1" name="Text Box 1592">
          <a:extLst>
            <a:ext uri="{FF2B5EF4-FFF2-40B4-BE49-F238E27FC236}">
              <a16:creationId xmlns:a16="http://schemas.microsoft.com/office/drawing/2014/main" id="{00000000-0008-0000-0800-00005F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2" name="Text Box 1593">
          <a:extLst>
            <a:ext uri="{FF2B5EF4-FFF2-40B4-BE49-F238E27FC236}">
              <a16:creationId xmlns:a16="http://schemas.microsoft.com/office/drawing/2014/main" id="{00000000-0008-0000-0800-000060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3" name="Text Box 1594">
          <a:extLst>
            <a:ext uri="{FF2B5EF4-FFF2-40B4-BE49-F238E27FC236}">
              <a16:creationId xmlns:a16="http://schemas.microsoft.com/office/drawing/2014/main" id="{00000000-0008-0000-0800-000061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4" name="Text Box 1595">
          <a:extLst>
            <a:ext uri="{FF2B5EF4-FFF2-40B4-BE49-F238E27FC236}">
              <a16:creationId xmlns:a16="http://schemas.microsoft.com/office/drawing/2014/main" id="{00000000-0008-0000-0800-000062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5" name="Text Box 1596">
          <a:extLst>
            <a:ext uri="{FF2B5EF4-FFF2-40B4-BE49-F238E27FC236}">
              <a16:creationId xmlns:a16="http://schemas.microsoft.com/office/drawing/2014/main" id="{00000000-0008-0000-0800-000063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6" name="Text Box 1597">
          <a:extLst>
            <a:ext uri="{FF2B5EF4-FFF2-40B4-BE49-F238E27FC236}">
              <a16:creationId xmlns:a16="http://schemas.microsoft.com/office/drawing/2014/main" id="{00000000-0008-0000-0800-000064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7" name="Text Box 1598">
          <a:extLst>
            <a:ext uri="{FF2B5EF4-FFF2-40B4-BE49-F238E27FC236}">
              <a16:creationId xmlns:a16="http://schemas.microsoft.com/office/drawing/2014/main" id="{00000000-0008-0000-0800-000065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8" name="Text Box 1599">
          <a:extLst>
            <a:ext uri="{FF2B5EF4-FFF2-40B4-BE49-F238E27FC236}">
              <a16:creationId xmlns:a16="http://schemas.microsoft.com/office/drawing/2014/main" id="{00000000-0008-0000-0800-000066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639" name="Text Box 1600">
          <a:extLst>
            <a:ext uri="{FF2B5EF4-FFF2-40B4-BE49-F238E27FC236}">
              <a16:creationId xmlns:a16="http://schemas.microsoft.com/office/drawing/2014/main" id="{00000000-0008-0000-0800-00006706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0" name="Text Box 1367">
          <a:extLst>
            <a:ext uri="{FF2B5EF4-FFF2-40B4-BE49-F238E27FC236}">
              <a16:creationId xmlns:a16="http://schemas.microsoft.com/office/drawing/2014/main" id="{00000000-0008-0000-0800-00006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1" name="Text Box 1368">
          <a:extLst>
            <a:ext uri="{FF2B5EF4-FFF2-40B4-BE49-F238E27FC236}">
              <a16:creationId xmlns:a16="http://schemas.microsoft.com/office/drawing/2014/main" id="{00000000-0008-0000-0800-00006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2" name="Text Box 1369">
          <a:extLst>
            <a:ext uri="{FF2B5EF4-FFF2-40B4-BE49-F238E27FC236}">
              <a16:creationId xmlns:a16="http://schemas.microsoft.com/office/drawing/2014/main" id="{00000000-0008-0000-0800-00006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3" name="Text Box 1370">
          <a:extLst>
            <a:ext uri="{FF2B5EF4-FFF2-40B4-BE49-F238E27FC236}">
              <a16:creationId xmlns:a16="http://schemas.microsoft.com/office/drawing/2014/main" id="{00000000-0008-0000-0800-00006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4" name="Text Box 1371">
          <a:extLst>
            <a:ext uri="{FF2B5EF4-FFF2-40B4-BE49-F238E27FC236}">
              <a16:creationId xmlns:a16="http://schemas.microsoft.com/office/drawing/2014/main" id="{00000000-0008-0000-0800-00006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5" name="Text Box 1372">
          <a:extLst>
            <a:ext uri="{FF2B5EF4-FFF2-40B4-BE49-F238E27FC236}">
              <a16:creationId xmlns:a16="http://schemas.microsoft.com/office/drawing/2014/main" id="{00000000-0008-0000-0800-00006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6" name="Text Box 1373">
          <a:extLst>
            <a:ext uri="{FF2B5EF4-FFF2-40B4-BE49-F238E27FC236}">
              <a16:creationId xmlns:a16="http://schemas.microsoft.com/office/drawing/2014/main" id="{00000000-0008-0000-0800-00006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7" name="Text Box 1374">
          <a:extLst>
            <a:ext uri="{FF2B5EF4-FFF2-40B4-BE49-F238E27FC236}">
              <a16:creationId xmlns:a16="http://schemas.microsoft.com/office/drawing/2014/main" id="{00000000-0008-0000-0800-00006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8" name="Text Box 1375">
          <a:extLst>
            <a:ext uri="{FF2B5EF4-FFF2-40B4-BE49-F238E27FC236}">
              <a16:creationId xmlns:a16="http://schemas.microsoft.com/office/drawing/2014/main" id="{00000000-0008-0000-0800-00007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49" name="Text Box 1376">
          <a:extLst>
            <a:ext uri="{FF2B5EF4-FFF2-40B4-BE49-F238E27FC236}">
              <a16:creationId xmlns:a16="http://schemas.microsoft.com/office/drawing/2014/main" id="{00000000-0008-0000-0800-00007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0" name="Text Box 1377">
          <a:extLst>
            <a:ext uri="{FF2B5EF4-FFF2-40B4-BE49-F238E27FC236}">
              <a16:creationId xmlns:a16="http://schemas.microsoft.com/office/drawing/2014/main" id="{00000000-0008-0000-0800-00007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1" name="Text Box 1378">
          <a:extLst>
            <a:ext uri="{FF2B5EF4-FFF2-40B4-BE49-F238E27FC236}">
              <a16:creationId xmlns:a16="http://schemas.microsoft.com/office/drawing/2014/main" id="{00000000-0008-0000-0800-00007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2" name="Text Box 1379">
          <a:extLst>
            <a:ext uri="{FF2B5EF4-FFF2-40B4-BE49-F238E27FC236}">
              <a16:creationId xmlns:a16="http://schemas.microsoft.com/office/drawing/2014/main" id="{00000000-0008-0000-0800-00007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3" name="Text Box 1380">
          <a:extLst>
            <a:ext uri="{FF2B5EF4-FFF2-40B4-BE49-F238E27FC236}">
              <a16:creationId xmlns:a16="http://schemas.microsoft.com/office/drawing/2014/main" id="{00000000-0008-0000-0800-00007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4" name="Text Box 1381">
          <a:extLst>
            <a:ext uri="{FF2B5EF4-FFF2-40B4-BE49-F238E27FC236}">
              <a16:creationId xmlns:a16="http://schemas.microsoft.com/office/drawing/2014/main" id="{00000000-0008-0000-0800-000076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5" name="Text Box 1382">
          <a:extLst>
            <a:ext uri="{FF2B5EF4-FFF2-40B4-BE49-F238E27FC236}">
              <a16:creationId xmlns:a16="http://schemas.microsoft.com/office/drawing/2014/main" id="{00000000-0008-0000-0800-000077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6" name="Text Box 1383">
          <a:extLst>
            <a:ext uri="{FF2B5EF4-FFF2-40B4-BE49-F238E27FC236}">
              <a16:creationId xmlns:a16="http://schemas.microsoft.com/office/drawing/2014/main" id="{00000000-0008-0000-0800-00007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7" name="Text Box 1384">
          <a:extLst>
            <a:ext uri="{FF2B5EF4-FFF2-40B4-BE49-F238E27FC236}">
              <a16:creationId xmlns:a16="http://schemas.microsoft.com/office/drawing/2014/main" id="{00000000-0008-0000-0800-00007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8" name="Text Box 1385">
          <a:extLst>
            <a:ext uri="{FF2B5EF4-FFF2-40B4-BE49-F238E27FC236}">
              <a16:creationId xmlns:a16="http://schemas.microsoft.com/office/drawing/2014/main" id="{00000000-0008-0000-0800-00007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59" name="Text Box 1386">
          <a:extLst>
            <a:ext uri="{FF2B5EF4-FFF2-40B4-BE49-F238E27FC236}">
              <a16:creationId xmlns:a16="http://schemas.microsoft.com/office/drawing/2014/main" id="{00000000-0008-0000-0800-00007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0" name="Text Box 1387">
          <a:extLst>
            <a:ext uri="{FF2B5EF4-FFF2-40B4-BE49-F238E27FC236}">
              <a16:creationId xmlns:a16="http://schemas.microsoft.com/office/drawing/2014/main" id="{00000000-0008-0000-0800-00007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1" name="Text Box 1388">
          <a:extLst>
            <a:ext uri="{FF2B5EF4-FFF2-40B4-BE49-F238E27FC236}">
              <a16:creationId xmlns:a16="http://schemas.microsoft.com/office/drawing/2014/main" id="{00000000-0008-0000-0800-00007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2" name="Text Box 1389">
          <a:extLst>
            <a:ext uri="{FF2B5EF4-FFF2-40B4-BE49-F238E27FC236}">
              <a16:creationId xmlns:a16="http://schemas.microsoft.com/office/drawing/2014/main" id="{00000000-0008-0000-0800-00007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3" name="Text Box 1390">
          <a:extLst>
            <a:ext uri="{FF2B5EF4-FFF2-40B4-BE49-F238E27FC236}">
              <a16:creationId xmlns:a16="http://schemas.microsoft.com/office/drawing/2014/main" id="{00000000-0008-0000-0800-00007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4" name="Text Box 1391">
          <a:extLst>
            <a:ext uri="{FF2B5EF4-FFF2-40B4-BE49-F238E27FC236}">
              <a16:creationId xmlns:a16="http://schemas.microsoft.com/office/drawing/2014/main" id="{00000000-0008-0000-0800-00008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5" name="Text Box 1392">
          <a:extLst>
            <a:ext uri="{FF2B5EF4-FFF2-40B4-BE49-F238E27FC236}">
              <a16:creationId xmlns:a16="http://schemas.microsoft.com/office/drawing/2014/main" id="{00000000-0008-0000-0800-00008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6" name="Text Box 1393">
          <a:extLst>
            <a:ext uri="{FF2B5EF4-FFF2-40B4-BE49-F238E27FC236}">
              <a16:creationId xmlns:a16="http://schemas.microsoft.com/office/drawing/2014/main" id="{00000000-0008-0000-0800-00008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7" name="Text Box 1394">
          <a:extLst>
            <a:ext uri="{FF2B5EF4-FFF2-40B4-BE49-F238E27FC236}">
              <a16:creationId xmlns:a16="http://schemas.microsoft.com/office/drawing/2014/main" id="{00000000-0008-0000-0800-00008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8" name="Text Box 1395">
          <a:extLst>
            <a:ext uri="{FF2B5EF4-FFF2-40B4-BE49-F238E27FC236}">
              <a16:creationId xmlns:a16="http://schemas.microsoft.com/office/drawing/2014/main" id="{00000000-0008-0000-0800-00008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69" name="Text Box 1396">
          <a:extLst>
            <a:ext uri="{FF2B5EF4-FFF2-40B4-BE49-F238E27FC236}">
              <a16:creationId xmlns:a16="http://schemas.microsoft.com/office/drawing/2014/main" id="{00000000-0008-0000-0800-00008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0" name="Text Box 1397">
          <a:extLst>
            <a:ext uri="{FF2B5EF4-FFF2-40B4-BE49-F238E27FC236}">
              <a16:creationId xmlns:a16="http://schemas.microsoft.com/office/drawing/2014/main" id="{00000000-0008-0000-0800-000086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1" name="Text Box 1398">
          <a:extLst>
            <a:ext uri="{FF2B5EF4-FFF2-40B4-BE49-F238E27FC236}">
              <a16:creationId xmlns:a16="http://schemas.microsoft.com/office/drawing/2014/main" id="{00000000-0008-0000-0800-000087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2" name="Text Box 1399">
          <a:extLst>
            <a:ext uri="{FF2B5EF4-FFF2-40B4-BE49-F238E27FC236}">
              <a16:creationId xmlns:a16="http://schemas.microsoft.com/office/drawing/2014/main" id="{00000000-0008-0000-0800-00008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3" name="Text Box 1400">
          <a:extLst>
            <a:ext uri="{FF2B5EF4-FFF2-40B4-BE49-F238E27FC236}">
              <a16:creationId xmlns:a16="http://schemas.microsoft.com/office/drawing/2014/main" id="{00000000-0008-0000-0800-00008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4" name="Text Box 1401">
          <a:extLst>
            <a:ext uri="{FF2B5EF4-FFF2-40B4-BE49-F238E27FC236}">
              <a16:creationId xmlns:a16="http://schemas.microsoft.com/office/drawing/2014/main" id="{00000000-0008-0000-0800-00008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5" name="Text Box 1402">
          <a:extLst>
            <a:ext uri="{FF2B5EF4-FFF2-40B4-BE49-F238E27FC236}">
              <a16:creationId xmlns:a16="http://schemas.microsoft.com/office/drawing/2014/main" id="{00000000-0008-0000-0800-00008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6" name="Text Box 1403">
          <a:extLst>
            <a:ext uri="{FF2B5EF4-FFF2-40B4-BE49-F238E27FC236}">
              <a16:creationId xmlns:a16="http://schemas.microsoft.com/office/drawing/2014/main" id="{00000000-0008-0000-0800-00008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7" name="Text Box 1404">
          <a:extLst>
            <a:ext uri="{FF2B5EF4-FFF2-40B4-BE49-F238E27FC236}">
              <a16:creationId xmlns:a16="http://schemas.microsoft.com/office/drawing/2014/main" id="{00000000-0008-0000-0800-00008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8" name="Text Box 1405">
          <a:extLst>
            <a:ext uri="{FF2B5EF4-FFF2-40B4-BE49-F238E27FC236}">
              <a16:creationId xmlns:a16="http://schemas.microsoft.com/office/drawing/2014/main" id="{00000000-0008-0000-0800-00008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79" name="Text Box 1406">
          <a:extLst>
            <a:ext uri="{FF2B5EF4-FFF2-40B4-BE49-F238E27FC236}">
              <a16:creationId xmlns:a16="http://schemas.microsoft.com/office/drawing/2014/main" id="{00000000-0008-0000-0800-00008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0" name="Text Box 1407">
          <a:extLst>
            <a:ext uri="{FF2B5EF4-FFF2-40B4-BE49-F238E27FC236}">
              <a16:creationId xmlns:a16="http://schemas.microsoft.com/office/drawing/2014/main" id="{00000000-0008-0000-0800-00009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1" name="Text Box 1408">
          <a:extLst>
            <a:ext uri="{FF2B5EF4-FFF2-40B4-BE49-F238E27FC236}">
              <a16:creationId xmlns:a16="http://schemas.microsoft.com/office/drawing/2014/main" id="{00000000-0008-0000-0800-00009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2" name="Text Box 1409">
          <a:extLst>
            <a:ext uri="{FF2B5EF4-FFF2-40B4-BE49-F238E27FC236}">
              <a16:creationId xmlns:a16="http://schemas.microsoft.com/office/drawing/2014/main" id="{00000000-0008-0000-0800-00009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3" name="Text Box 1410">
          <a:extLst>
            <a:ext uri="{FF2B5EF4-FFF2-40B4-BE49-F238E27FC236}">
              <a16:creationId xmlns:a16="http://schemas.microsoft.com/office/drawing/2014/main" id="{00000000-0008-0000-0800-00009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4" name="Text Box 1411">
          <a:extLst>
            <a:ext uri="{FF2B5EF4-FFF2-40B4-BE49-F238E27FC236}">
              <a16:creationId xmlns:a16="http://schemas.microsoft.com/office/drawing/2014/main" id="{00000000-0008-0000-0800-00009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5" name="Text Box 1412">
          <a:extLst>
            <a:ext uri="{FF2B5EF4-FFF2-40B4-BE49-F238E27FC236}">
              <a16:creationId xmlns:a16="http://schemas.microsoft.com/office/drawing/2014/main" id="{00000000-0008-0000-0800-00009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6" name="Text Box 1413">
          <a:extLst>
            <a:ext uri="{FF2B5EF4-FFF2-40B4-BE49-F238E27FC236}">
              <a16:creationId xmlns:a16="http://schemas.microsoft.com/office/drawing/2014/main" id="{00000000-0008-0000-0800-000096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7" name="Text Box 1414">
          <a:extLst>
            <a:ext uri="{FF2B5EF4-FFF2-40B4-BE49-F238E27FC236}">
              <a16:creationId xmlns:a16="http://schemas.microsoft.com/office/drawing/2014/main" id="{00000000-0008-0000-0800-000097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8" name="Text Box 1415">
          <a:extLst>
            <a:ext uri="{FF2B5EF4-FFF2-40B4-BE49-F238E27FC236}">
              <a16:creationId xmlns:a16="http://schemas.microsoft.com/office/drawing/2014/main" id="{00000000-0008-0000-0800-00009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89" name="Text Box 1416">
          <a:extLst>
            <a:ext uri="{FF2B5EF4-FFF2-40B4-BE49-F238E27FC236}">
              <a16:creationId xmlns:a16="http://schemas.microsoft.com/office/drawing/2014/main" id="{00000000-0008-0000-0800-00009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0" name="Text Box 1417">
          <a:extLst>
            <a:ext uri="{FF2B5EF4-FFF2-40B4-BE49-F238E27FC236}">
              <a16:creationId xmlns:a16="http://schemas.microsoft.com/office/drawing/2014/main" id="{00000000-0008-0000-0800-00009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1" name="Text Box 1418">
          <a:extLst>
            <a:ext uri="{FF2B5EF4-FFF2-40B4-BE49-F238E27FC236}">
              <a16:creationId xmlns:a16="http://schemas.microsoft.com/office/drawing/2014/main" id="{00000000-0008-0000-0800-00009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2" name="Text Box 1419">
          <a:extLst>
            <a:ext uri="{FF2B5EF4-FFF2-40B4-BE49-F238E27FC236}">
              <a16:creationId xmlns:a16="http://schemas.microsoft.com/office/drawing/2014/main" id="{00000000-0008-0000-0800-00009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3" name="Text Box 1420">
          <a:extLst>
            <a:ext uri="{FF2B5EF4-FFF2-40B4-BE49-F238E27FC236}">
              <a16:creationId xmlns:a16="http://schemas.microsoft.com/office/drawing/2014/main" id="{00000000-0008-0000-0800-00009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4" name="Text Box 1421">
          <a:extLst>
            <a:ext uri="{FF2B5EF4-FFF2-40B4-BE49-F238E27FC236}">
              <a16:creationId xmlns:a16="http://schemas.microsoft.com/office/drawing/2014/main" id="{00000000-0008-0000-0800-00009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5" name="Text Box 1422">
          <a:extLst>
            <a:ext uri="{FF2B5EF4-FFF2-40B4-BE49-F238E27FC236}">
              <a16:creationId xmlns:a16="http://schemas.microsoft.com/office/drawing/2014/main" id="{00000000-0008-0000-0800-00009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6" name="Text Box 1423">
          <a:extLst>
            <a:ext uri="{FF2B5EF4-FFF2-40B4-BE49-F238E27FC236}">
              <a16:creationId xmlns:a16="http://schemas.microsoft.com/office/drawing/2014/main" id="{00000000-0008-0000-0800-0000A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7" name="Text Box 1424">
          <a:extLst>
            <a:ext uri="{FF2B5EF4-FFF2-40B4-BE49-F238E27FC236}">
              <a16:creationId xmlns:a16="http://schemas.microsoft.com/office/drawing/2014/main" id="{00000000-0008-0000-0800-0000A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8" name="Text Box 1425">
          <a:extLst>
            <a:ext uri="{FF2B5EF4-FFF2-40B4-BE49-F238E27FC236}">
              <a16:creationId xmlns:a16="http://schemas.microsoft.com/office/drawing/2014/main" id="{00000000-0008-0000-0800-0000A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699" name="Text Box 1426">
          <a:extLst>
            <a:ext uri="{FF2B5EF4-FFF2-40B4-BE49-F238E27FC236}">
              <a16:creationId xmlns:a16="http://schemas.microsoft.com/office/drawing/2014/main" id="{00000000-0008-0000-0800-0000A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0" name="Text Box 1427">
          <a:extLst>
            <a:ext uri="{FF2B5EF4-FFF2-40B4-BE49-F238E27FC236}">
              <a16:creationId xmlns:a16="http://schemas.microsoft.com/office/drawing/2014/main" id="{00000000-0008-0000-0800-0000A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1" name="Text Box 1428">
          <a:extLst>
            <a:ext uri="{FF2B5EF4-FFF2-40B4-BE49-F238E27FC236}">
              <a16:creationId xmlns:a16="http://schemas.microsoft.com/office/drawing/2014/main" id="{00000000-0008-0000-0800-0000A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2" name="Text Box 1429">
          <a:extLst>
            <a:ext uri="{FF2B5EF4-FFF2-40B4-BE49-F238E27FC236}">
              <a16:creationId xmlns:a16="http://schemas.microsoft.com/office/drawing/2014/main" id="{00000000-0008-0000-0800-0000A6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3" name="Text Box 1430">
          <a:extLst>
            <a:ext uri="{FF2B5EF4-FFF2-40B4-BE49-F238E27FC236}">
              <a16:creationId xmlns:a16="http://schemas.microsoft.com/office/drawing/2014/main" id="{00000000-0008-0000-0800-0000A7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4" name="Text Box 1431">
          <a:extLst>
            <a:ext uri="{FF2B5EF4-FFF2-40B4-BE49-F238E27FC236}">
              <a16:creationId xmlns:a16="http://schemas.microsoft.com/office/drawing/2014/main" id="{00000000-0008-0000-0800-0000A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5" name="Text Box 1432">
          <a:extLst>
            <a:ext uri="{FF2B5EF4-FFF2-40B4-BE49-F238E27FC236}">
              <a16:creationId xmlns:a16="http://schemas.microsoft.com/office/drawing/2014/main" id="{00000000-0008-0000-0800-0000A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6" name="Text Box 1433">
          <a:extLst>
            <a:ext uri="{FF2B5EF4-FFF2-40B4-BE49-F238E27FC236}">
              <a16:creationId xmlns:a16="http://schemas.microsoft.com/office/drawing/2014/main" id="{00000000-0008-0000-0800-0000A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7" name="Text Box 1434">
          <a:extLst>
            <a:ext uri="{FF2B5EF4-FFF2-40B4-BE49-F238E27FC236}">
              <a16:creationId xmlns:a16="http://schemas.microsoft.com/office/drawing/2014/main" id="{00000000-0008-0000-0800-0000A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8" name="Text Box 1435">
          <a:extLst>
            <a:ext uri="{FF2B5EF4-FFF2-40B4-BE49-F238E27FC236}">
              <a16:creationId xmlns:a16="http://schemas.microsoft.com/office/drawing/2014/main" id="{00000000-0008-0000-0800-0000A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09" name="Text Box 1436">
          <a:extLst>
            <a:ext uri="{FF2B5EF4-FFF2-40B4-BE49-F238E27FC236}">
              <a16:creationId xmlns:a16="http://schemas.microsoft.com/office/drawing/2014/main" id="{00000000-0008-0000-0800-0000A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0" name="Text Box 1437">
          <a:extLst>
            <a:ext uri="{FF2B5EF4-FFF2-40B4-BE49-F238E27FC236}">
              <a16:creationId xmlns:a16="http://schemas.microsoft.com/office/drawing/2014/main" id="{00000000-0008-0000-0800-0000A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1" name="Text Box 1438">
          <a:extLst>
            <a:ext uri="{FF2B5EF4-FFF2-40B4-BE49-F238E27FC236}">
              <a16:creationId xmlns:a16="http://schemas.microsoft.com/office/drawing/2014/main" id="{00000000-0008-0000-0800-0000A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2" name="Text Box 1439">
          <a:extLst>
            <a:ext uri="{FF2B5EF4-FFF2-40B4-BE49-F238E27FC236}">
              <a16:creationId xmlns:a16="http://schemas.microsoft.com/office/drawing/2014/main" id="{00000000-0008-0000-0800-0000B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3" name="Text Box 1440">
          <a:extLst>
            <a:ext uri="{FF2B5EF4-FFF2-40B4-BE49-F238E27FC236}">
              <a16:creationId xmlns:a16="http://schemas.microsoft.com/office/drawing/2014/main" id="{00000000-0008-0000-0800-0000B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4" name="Text Box 1441">
          <a:extLst>
            <a:ext uri="{FF2B5EF4-FFF2-40B4-BE49-F238E27FC236}">
              <a16:creationId xmlns:a16="http://schemas.microsoft.com/office/drawing/2014/main" id="{00000000-0008-0000-0800-0000B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5" name="Text Box 1442">
          <a:extLst>
            <a:ext uri="{FF2B5EF4-FFF2-40B4-BE49-F238E27FC236}">
              <a16:creationId xmlns:a16="http://schemas.microsoft.com/office/drawing/2014/main" id="{00000000-0008-0000-0800-0000B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6" name="Text Box 1443">
          <a:extLst>
            <a:ext uri="{FF2B5EF4-FFF2-40B4-BE49-F238E27FC236}">
              <a16:creationId xmlns:a16="http://schemas.microsoft.com/office/drawing/2014/main" id="{00000000-0008-0000-0800-0000B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7" name="Text Box 1444">
          <a:extLst>
            <a:ext uri="{FF2B5EF4-FFF2-40B4-BE49-F238E27FC236}">
              <a16:creationId xmlns:a16="http://schemas.microsoft.com/office/drawing/2014/main" id="{00000000-0008-0000-0800-0000B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8" name="Text Box 1445">
          <a:extLst>
            <a:ext uri="{FF2B5EF4-FFF2-40B4-BE49-F238E27FC236}">
              <a16:creationId xmlns:a16="http://schemas.microsoft.com/office/drawing/2014/main" id="{00000000-0008-0000-0800-0000B6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19" name="Text Box 1446">
          <a:extLst>
            <a:ext uri="{FF2B5EF4-FFF2-40B4-BE49-F238E27FC236}">
              <a16:creationId xmlns:a16="http://schemas.microsoft.com/office/drawing/2014/main" id="{00000000-0008-0000-0800-0000B7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0" name="Text Box 1447">
          <a:extLst>
            <a:ext uri="{FF2B5EF4-FFF2-40B4-BE49-F238E27FC236}">
              <a16:creationId xmlns:a16="http://schemas.microsoft.com/office/drawing/2014/main" id="{00000000-0008-0000-0800-0000B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1" name="Text Box 1448">
          <a:extLst>
            <a:ext uri="{FF2B5EF4-FFF2-40B4-BE49-F238E27FC236}">
              <a16:creationId xmlns:a16="http://schemas.microsoft.com/office/drawing/2014/main" id="{00000000-0008-0000-0800-0000B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2" name="Text Box 1449">
          <a:extLst>
            <a:ext uri="{FF2B5EF4-FFF2-40B4-BE49-F238E27FC236}">
              <a16:creationId xmlns:a16="http://schemas.microsoft.com/office/drawing/2014/main" id="{00000000-0008-0000-0800-0000B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3" name="Text Box 1450">
          <a:extLst>
            <a:ext uri="{FF2B5EF4-FFF2-40B4-BE49-F238E27FC236}">
              <a16:creationId xmlns:a16="http://schemas.microsoft.com/office/drawing/2014/main" id="{00000000-0008-0000-0800-0000B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4" name="Text Box 1451">
          <a:extLst>
            <a:ext uri="{FF2B5EF4-FFF2-40B4-BE49-F238E27FC236}">
              <a16:creationId xmlns:a16="http://schemas.microsoft.com/office/drawing/2014/main" id="{00000000-0008-0000-0800-0000B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5" name="Text Box 1452">
          <a:extLst>
            <a:ext uri="{FF2B5EF4-FFF2-40B4-BE49-F238E27FC236}">
              <a16:creationId xmlns:a16="http://schemas.microsoft.com/office/drawing/2014/main" id="{00000000-0008-0000-0800-0000B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6" name="Text Box 1453">
          <a:extLst>
            <a:ext uri="{FF2B5EF4-FFF2-40B4-BE49-F238E27FC236}">
              <a16:creationId xmlns:a16="http://schemas.microsoft.com/office/drawing/2014/main" id="{00000000-0008-0000-0800-0000B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7" name="Text Box 1454">
          <a:extLst>
            <a:ext uri="{FF2B5EF4-FFF2-40B4-BE49-F238E27FC236}">
              <a16:creationId xmlns:a16="http://schemas.microsoft.com/office/drawing/2014/main" id="{00000000-0008-0000-0800-0000B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8" name="Text Box 1455">
          <a:extLst>
            <a:ext uri="{FF2B5EF4-FFF2-40B4-BE49-F238E27FC236}">
              <a16:creationId xmlns:a16="http://schemas.microsoft.com/office/drawing/2014/main" id="{00000000-0008-0000-0800-0000C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29" name="Text Box 1456">
          <a:extLst>
            <a:ext uri="{FF2B5EF4-FFF2-40B4-BE49-F238E27FC236}">
              <a16:creationId xmlns:a16="http://schemas.microsoft.com/office/drawing/2014/main" id="{00000000-0008-0000-0800-0000C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0" name="Text Box 1457">
          <a:extLst>
            <a:ext uri="{FF2B5EF4-FFF2-40B4-BE49-F238E27FC236}">
              <a16:creationId xmlns:a16="http://schemas.microsoft.com/office/drawing/2014/main" id="{00000000-0008-0000-0800-0000C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1" name="Text Box 1458">
          <a:extLst>
            <a:ext uri="{FF2B5EF4-FFF2-40B4-BE49-F238E27FC236}">
              <a16:creationId xmlns:a16="http://schemas.microsoft.com/office/drawing/2014/main" id="{00000000-0008-0000-0800-0000C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2" name="Text Box 1459">
          <a:extLst>
            <a:ext uri="{FF2B5EF4-FFF2-40B4-BE49-F238E27FC236}">
              <a16:creationId xmlns:a16="http://schemas.microsoft.com/office/drawing/2014/main" id="{00000000-0008-0000-0800-0000C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3" name="Text Box 1460">
          <a:extLst>
            <a:ext uri="{FF2B5EF4-FFF2-40B4-BE49-F238E27FC236}">
              <a16:creationId xmlns:a16="http://schemas.microsoft.com/office/drawing/2014/main" id="{00000000-0008-0000-0800-0000C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4" name="Text Box 1461">
          <a:extLst>
            <a:ext uri="{FF2B5EF4-FFF2-40B4-BE49-F238E27FC236}">
              <a16:creationId xmlns:a16="http://schemas.microsoft.com/office/drawing/2014/main" id="{00000000-0008-0000-0800-0000C6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5" name="Text Box 1462">
          <a:extLst>
            <a:ext uri="{FF2B5EF4-FFF2-40B4-BE49-F238E27FC236}">
              <a16:creationId xmlns:a16="http://schemas.microsoft.com/office/drawing/2014/main" id="{00000000-0008-0000-0800-0000C7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6" name="Text Box 1463">
          <a:extLst>
            <a:ext uri="{FF2B5EF4-FFF2-40B4-BE49-F238E27FC236}">
              <a16:creationId xmlns:a16="http://schemas.microsoft.com/office/drawing/2014/main" id="{00000000-0008-0000-0800-0000C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7" name="Text Box 1464">
          <a:extLst>
            <a:ext uri="{FF2B5EF4-FFF2-40B4-BE49-F238E27FC236}">
              <a16:creationId xmlns:a16="http://schemas.microsoft.com/office/drawing/2014/main" id="{00000000-0008-0000-0800-0000C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8" name="Text Box 1465">
          <a:extLst>
            <a:ext uri="{FF2B5EF4-FFF2-40B4-BE49-F238E27FC236}">
              <a16:creationId xmlns:a16="http://schemas.microsoft.com/office/drawing/2014/main" id="{00000000-0008-0000-0800-0000C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39" name="Text Box 1466">
          <a:extLst>
            <a:ext uri="{FF2B5EF4-FFF2-40B4-BE49-F238E27FC236}">
              <a16:creationId xmlns:a16="http://schemas.microsoft.com/office/drawing/2014/main" id="{00000000-0008-0000-0800-0000C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0" name="Text Box 1467">
          <a:extLst>
            <a:ext uri="{FF2B5EF4-FFF2-40B4-BE49-F238E27FC236}">
              <a16:creationId xmlns:a16="http://schemas.microsoft.com/office/drawing/2014/main" id="{00000000-0008-0000-0800-0000C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1" name="Text Box 1468">
          <a:extLst>
            <a:ext uri="{FF2B5EF4-FFF2-40B4-BE49-F238E27FC236}">
              <a16:creationId xmlns:a16="http://schemas.microsoft.com/office/drawing/2014/main" id="{00000000-0008-0000-0800-0000C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2" name="Text Box 1469">
          <a:extLst>
            <a:ext uri="{FF2B5EF4-FFF2-40B4-BE49-F238E27FC236}">
              <a16:creationId xmlns:a16="http://schemas.microsoft.com/office/drawing/2014/main" id="{00000000-0008-0000-0800-0000C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3" name="Text Box 1470">
          <a:extLst>
            <a:ext uri="{FF2B5EF4-FFF2-40B4-BE49-F238E27FC236}">
              <a16:creationId xmlns:a16="http://schemas.microsoft.com/office/drawing/2014/main" id="{00000000-0008-0000-0800-0000C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4" name="Text Box 1471">
          <a:extLst>
            <a:ext uri="{FF2B5EF4-FFF2-40B4-BE49-F238E27FC236}">
              <a16:creationId xmlns:a16="http://schemas.microsoft.com/office/drawing/2014/main" id="{00000000-0008-0000-0800-0000D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5" name="Text Box 1472">
          <a:extLst>
            <a:ext uri="{FF2B5EF4-FFF2-40B4-BE49-F238E27FC236}">
              <a16:creationId xmlns:a16="http://schemas.microsoft.com/office/drawing/2014/main" id="{00000000-0008-0000-0800-0000D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6" name="Text Box 1473">
          <a:extLst>
            <a:ext uri="{FF2B5EF4-FFF2-40B4-BE49-F238E27FC236}">
              <a16:creationId xmlns:a16="http://schemas.microsoft.com/office/drawing/2014/main" id="{00000000-0008-0000-0800-0000D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7" name="Text Box 1474">
          <a:extLst>
            <a:ext uri="{FF2B5EF4-FFF2-40B4-BE49-F238E27FC236}">
              <a16:creationId xmlns:a16="http://schemas.microsoft.com/office/drawing/2014/main" id="{00000000-0008-0000-0800-0000D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8" name="Text Box 1475">
          <a:extLst>
            <a:ext uri="{FF2B5EF4-FFF2-40B4-BE49-F238E27FC236}">
              <a16:creationId xmlns:a16="http://schemas.microsoft.com/office/drawing/2014/main" id="{00000000-0008-0000-0800-0000D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49" name="Text Box 1476">
          <a:extLst>
            <a:ext uri="{FF2B5EF4-FFF2-40B4-BE49-F238E27FC236}">
              <a16:creationId xmlns:a16="http://schemas.microsoft.com/office/drawing/2014/main" id="{00000000-0008-0000-0800-0000D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0" name="Text Box 1477">
          <a:extLst>
            <a:ext uri="{FF2B5EF4-FFF2-40B4-BE49-F238E27FC236}">
              <a16:creationId xmlns:a16="http://schemas.microsoft.com/office/drawing/2014/main" id="{00000000-0008-0000-0800-0000D6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1" name="Text Box 1478">
          <a:extLst>
            <a:ext uri="{FF2B5EF4-FFF2-40B4-BE49-F238E27FC236}">
              <a16:creationId xmlns:a16="http://schemas.microsoft.com/office/drawing/2014/main" id="{00000000-0008-0000-0800-0000D7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2" name="Text Box 1479">
          <a:extLst>
            <a:ext uri="{FF2B5EF4-FFF2-40B4-BE49-F238E27FC236}">
              <a16:creationId xmlns:a16="http://schemas.microsoft.com/office/drawing/2014/main" id="{00000000-0008-0000-0800-0000D8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3" name="Text Box 1480">
          <a:extLst>
            <a:ext uri="{FF2B5EF4-FFF2-40B4-BE49-F238E27FC236}">
              <a16:creationId xmlns:a16="http://schemas.microsoft.com/office/drawing/2014/main" id="{00000000-0008-0000-0800-0000D9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4" name="Text Box 1481">
          <a:extLst>
            <a:ext uri="{FF2B5EF4-FFF2-40B4-BE49-F238E27FC236}">
              <a16:creationId xmlns:a16="http://schemas.microsoft.com/office/drawing/2014/main" id="{00000000-0008-0000-0800-0000DA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5" name="Text Box 1482">
          <a:extLst>
            <a:ext uri="{FF2B5EF4-FFF2-40B4-BE49-F238E27FC236}">
              <a16:creationId xmlns:a16="http://schemas.microsoft.com/office/drawing/2014/main" id="{00000000-0008-0000-0800-0000DB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6" name="Text Box 1483">
          <a:extLst>
            <a:ext uri="{FF2B5EF4-FFF2-40B4-BE49-F238E27FC236}">
              <a16:creationId xmlns:a16="http://schemas.microsoft.com/office/drawing/2014/main" id="{00000000-0008-0000-0800-0000DC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7" name="Text Box 1484">
          <a:extLst>
            <a:ext uri="{FF2B5EF4-FFF2-40B4-BE49-F238E27FC236}">
              <a16:creationId xmlns:a16="http://schemas.microsoft.com/office/drawing/2014/main" id="{00000000-0008-0000-0800-0000DD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8" name="Text Box 1485">
          <a:extLst>
            <a:ext uri="{FF2B5EF4-FFF2-40B4-BE49-F238E27FC236}">
              <a16:creationId xmlns:a16="http://schemas.microsoft.com/office/drawing/2014/main" id="{00000000-0008-0000-0800-0000DE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59" name="Text Box 1486">
          <a:extLst>
            <a:ext uri="{FF2B5EF4-FFF2-40B4-BE49-F238E27FC236}">
              <a16:creationId xmlns:a16="http://schemas.microsoft.com/office/drawing/2014/main" id="{00000000-0008-0000-0800-0000DF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60" name="Text Box 1487">
          <a:extLst>
            <a:ext uri="{FF2B5EF4-FFF2-40B4-BE49-F238E27FC236}">
              <a16:creationId xmlns:a16="http://schemas.microsoft.com/office/drawing/2014/main" id="{00000000-0008-0000-0800-0000E0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61" name="Text Box 1488">
          <a:extLst>
            <a:ext uri="{FF2B5EF4-FFF2-40B4-BE49-F238E27FC236}">
              <a16:creationId xmlns:a16="http://schemas.microsoft.com/office/drawing/2014/main" id="{00000000-0008-0000-0800-0000E1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62" name="Text Box 1489">
          <a:extLst>
            <a:ext uri="{FF2B5EF4-FFF2-40B4-BE49-F238E27FC236}">
              <a16:creationId xmlns:a16="http://schemas.microsoft.com/office/drawing/2014/main" id="{00000000-0008-0000-0800-0000E2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63" name="Text Box 1490">
          <a:extLst>
            <a:ext uri="{FF2B5EF4-FFF2-40B4-BE49-F238E27FC236}">
              <a16:creationId xmlns:a16="http://schemas.microsoft.com/office/drawing/2014/main" id="{00000000-0008-0000-0800-0000E3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64" name="Text Box 1491">
          <a:extLst>
            <a:ext uri="{FF2B5EF4-FFF2-40B4-BE49-F238E27FC236}">
              <a16:creationId xmlns:a16="http://schemas.microsoft.com/office/drawing/2014/main" id="{00000000-0008-0000-0800-0000E4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765" name="Text Box 1492">
          <a:extLst>
            <a:ext uri="{FF2B5EF4-FFF2-40B4-BE49-F238E27FC236}">
              <a16:creationId xmlns:a16="http://schemas.microsoft.com/office/drawing/2014/main" id="{00000000-0008-0000-0800-0000E506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66" name="Text Box 1493">
          <a:extLst>
            <a:ext uri="{FF2B5EF4-FFF2-40B4-BE49-F238E27FC236}">
              <a16:creationId xmlns:a16="http://schemas.microsoft.com/office/drawing/2014/main" id="{00000000-0008-0000-0800-0000E6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67" name="Text Box 1494">
          <a:extLst>
            <a:ext uri="{FF2B5EF4-FFF2-40B4-BE49-F238E27FC236}">
              <a16:creationId xmlns:a16="http://schemas.microsoft.com/office/drawing/2014/main" id="{00000000-0008-0000-0800-0000E7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68" name="Text Box 1495">
          <a:extLst>
            <a:ext uri="{FF2B5EF4-FFF2-40B4-BE49-F238E27FC236}">
              <a16:creationId xmlns:a16="http://schemas.microsoft.com/office/drawing/2014/main" id="{00000000-0008-0000-0800-0000E8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69" name="Text Box 1496">
          <a:extLst>
            <a:ext uri="{FF2B5EF4-FFF2-40B4-BE49-F238E27FC236}">
              <a16:creationId xmlns:a16="http://schemas.microsoft.com/office/drawing/2014/main" id="{00000000-0008-0000-0800-0000E9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0" name="Text Box 1497">
          <a:extLst>
            <a:ext uri="{FF2B5EF4-FFF2-40B4-BE49-F238E27FC236}">
              <a16:creationId xmlns:a16="http://schemas.microsoft.com/office/drawing/2014/main" id="{00000000-0008-0000-0800-0000EA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1" name="Text Box 1498">
          <a:extLst>
            <a:ext uri="{FF2B5EF4-FFF2-40B4-BE49-F238E27FC236}">
              <a16:creationId xmlns:a16="http://schemas.microsoft.com/office/drawing/2014/main" id="{00000000-0008-0000-0800-0000EB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2" name="Text Box 1499">
          <a:extLst>
            <a:ext uri="{FF2B5EF4-FFF2-40B4-BE49-F238E27FC236}">
              <a16:creationId xmlns:a16="http://schemas.microsoft.com/office/drawing/2014/main" id="{00000000-0008-0000-0800-0000EC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3" name="Text Box 1500">
          <a:extLst>
            <a:ext uri="{FF2B5EF4-FFF2-40B4-BE49-F238E27FC236}">
              <a16:creationId xmlns:a16="http://schemas.microsoft.com/office/drawing/2014/main" id="{00000000-0008-0000-0800-0000ED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4" name="Text Box 1501">
          <a:extLst>
            <a:ext uri="{FF2B5EF4-FFF2-40B4-BE49-F238E27FC236}">
              <a16:creationId xmlns:a16="http://schemas.microsoft.com/office/drawing/2014/main" id="{00000000-0008-0000-0800-0000EE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5" name="Text Box 1502">
          <a:extLst>
            <a:ext uri="{FF2B5EF4-FFF2-40B4-BE49-F238E27FC236}">
              <a16:creationId xmlns:a16="http://schemas.microsoft.com/office/drawing/2014/main" id="{00000000-0008-0000-0800-0000EF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6" name="Text Box 1503">
          <a:extLst>
            <a:ext uri="{FF2B5EF4-FFF2-40B4-BE49-F238E27FC236}">
              <a16:creationId xmlns:a16="http://schemas.microsoft.com/office/drawing/2014/main" id="{00000000-0008-0000-0800-0000F0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7" name="Text Box 1504">
          <a:extLst>
            <a:ext uri="{FF2B5EF4-FFF2-40B4-BE49-F238E27FC236}">
              <a16:creationId xmlns:a16="http://schemas.microsoft.com/office/drawing/2014/main" id="{00000000-0008-0000-0800-0000F1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8" name="Text Box 1505">
          <a:extLst>
            <a:ext uri="{FF2B5EF4-FFF2-40B4-BE49-F238E27FC236}">
              <a16:creationId xmlns:a16="http://schemas.microsoft.com/office/drawing/2014/main" id="{00000000-0008-0000-0800-0000F2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79" name="Text Box 1506">
          <a:extLst>
            <a:ext uri="{FF2B5EF4-FFF2-40B4-BE49-F238E27FC236}">
              <a16:creationId xmlns:a16="http://schemas.microsoft.com/office/drawing/2014/main" id="{00000000-0008-0000-0800-0000F3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0" name="Text Box 1507">
          <a:extLst>
            <a:ext uri="{FF2B5EF4-FFF2-40B4-BE49-F238E27FC236}">
              <a16:creationId xmlns:a16="http://schemas.microsoft.com/office/drawing/2014/main" id="{00000000-0008-0000-0800-0000F4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1" name="Text Box 1508">
          <a:extLst>
            <a:ext uri="{FF2B5EF4-FFF2-40B4-BE49-F238E27FC236}">
              <a16:creationId xmlns:a16="http://schemas.microsoft.com/office/drawing/2014/main" id="{00000000-0008-0000-0800-0000F5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2" name="Text Box 1509">
          <a:extLst>
            <a:ext uri="{FF2B5EF4-FFF2-40B4-BE49-F238E27FC236}">
              <a16:creationId xmlns:a16="http://schemas.microsoft.com/office/drawing/2014/main" id="{00000000-0008-0000-0800-0000F6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3" name="Text Box 1510">
          <a:extLst>
            <a:ext uri="{FF2B5EF4-FFF2-40B4-BE49-F238E27FC236}">
              <a16:creationId xmlns:a16="http://schemas.microsoft.com/office/drawing/2014/main" id="{00000000-0008-0000-0800-0000F7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4" name="Text Box 1511">
          <a:extLst>
            <a:ext uri="{FF2B5EF4-FFF2-40B4-BE49-F238E27FC236}">
              <a16:creationId xmlns:a16="http://schemas.microsoft.com/office/drawing/2014/main" id="{00000000-0008-0000-0800-0000F8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5" name="Text Box 1512">
          <a:extLst>
            <a:ext uri="{FF2B5EF4-FFF2-40B4-BE49-F238E27FC236}">
              <a16:creationId xmlns:a16="http://schemas.microsoft.com/office/drawing/2014/main" id="{00000000-0008-0000-0800-0000F9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6" name="Text Box 1513">
          <a:extLst>
            <a:ext uri="{FF2B5EF4-FFF2-40B4-BE49-F238E27FC236}">
              <a16:creationId xmlns:a16="http://schemas.microsoft.com/office/drawing/2014/main" id="{00000000-0008-0000-0800-0000FA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7" name="Text Box 1514">
          <a:extLst>
            <a:ext uri="{FF2B5EF4-FFF2-40B4-BE49-F238E27FC236}">
              <a16:creationId xmlns:a16="http://schemas.microsoft.com/office/drawing/2014/main" id="{00000000-0008-0000-0800-0000FB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8" name="Text Box 1515">
          <a:extLst>
            <a:ext uri="{FF2B5EF4-FFF2-40B4-BE49-F238E27FC236}">
              <a16:creationId xmlns:a16="http://schemas.microsoft.com/office/drawing/2014/main" id="{00000000-0008-0000-0800-0000FC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89" name="Text Box 1516">
          <a:extLst>
            <a:ext uri="{FF2B5EF4-FFF2-40B4-BE49-F238E27FC236}">
              <a16:creationId xmlns:a16="http://schemas.microsoft.com/office/drawing/2014/main" id="{00000000-0008-0000-0800-0000FD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0" name="Text Box 1517">
          <a:extLst>
            <a:ext uri="{FF2B5EF4-FFF2-40B4-BE49-F238E27FC236}">
              <a16:creationId xmlns:a16="http://schemas.microsoft.com/office/drawing/2014/main" id="{00000000-0008-0000-0800-0000FE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1" name="Text Box 1518">
          <a:extLst>
            <a:ext uri="{FF2B5EF4-FFF2-40B4-BE49-F238E27FC236}">
              <a16:creationId xmlns:a16="http://schemas.microsoft.com/office/drawing/2014/main" id="{00000000-0008-0000-0800-0000FF06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2" name="Text Box 1519">
          <a:extLst>
            <a:ext uri="{FF2B5EF4-FFF2-40B4-BE49-F238E27FC236}">
              <a16:creationId xmlns:a16="http://schemas.microsoft.com/office/drawing/2014/main" id="{00000000-0008-0000-0800-000000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3" name="Text Box 1520">
          <a:extLst>
            <a:ext uri="{FF2B5EF4-FFF2-40B4-BE49-F238E27FC236}">
              <a16:creationId xmlns:a16="http://schemas.microsoft.com/office/drawing/2014/main" id="{00000000-0008-0000-0800-000001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4" name="Text Box 1521">
          <a:extLst>
            <a:ext uri="{FF2B5EF4-FFF2-40B4-BE49-F238E27FC236}">
              <a16:creationId xmlns:a16="http://schemas.microsoft.com/office/drawing/2014/main" id="{00000000-0008-0000-0800-000002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5" name="Text Box 1522">
          <a:extLst>
            <a:ext uri="{FF2B5EF4-FFF2-40B4-BE49-F238E27FC236}">
              <a16:creationId xmlns:a16="http://schemas.microsoft.com/office/drawing/2014/main" id="{00000000-0008-0000-0800-000003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6" name="Text Box 1523">
          <a:extLst>
            <a:ext uri="{FF2B5EF4-FFF2-40B4-BE49-F238E27FC236}">
              <a16:creationId xmlns:a16="http://schemas.microsoft.com/office/drawing/2014/main" id="{00000000-0008-0000-0800-000004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7" name="Text Box 1524">
          <a:extLst>
            <a:ext uri="{FF2B5EF4-FFF2-40B4-BE49-F238E27FC236}">
              <a16:creationId xmlns:a16="http://schemas.microsoft.com/office/drawing/2014/main" id="{00000000-0008-0000-0800-000005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8" name="Text Box 1525">
          <a:extLst>
            <a:ext uri="{FF2B5EF4-FFF2-40B4-BE49-F238E27FC236}">
              <a16:creationId xmlns:a16="http://schemas.microsoft.com/office/drawing/2014/main" id="{00000000-0008-0000-0800-000006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799" name="Text Box 1526">
          <a:extLst>
            <a:ext uri="{FF2B5EF4-FFF2-40B4-BE49-F238E27FC236}">
              <a16:creationId xmlns:a16="http://schemas.microsoft.com/office/drawing/2014/main" id="{00000000-0008-0000-0800-000007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800" name="Text Box 1527">
          <a:extLst>
            <a:ext uri="{FF2B5EF4-FFF2-40B4-BE49-F238E27FC236}">
              <a16:creationId xmlns:a16="http://schemas.microsoft.com/office/drawing/2014/main" id="{00000000-0008-0000-0800-000008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1801" name="Text Box 1528">
          <a:extLst>
            <a:ext uri="{FF2B5EF4-FFF2-40B4-BE49-F238E27FC236}">
              <a16:creationId xmlns:a16="http://schemas.microsoft.com/office/drawing/2014/main" id="{00000000-0008-0000-0800-000009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2" name="Text Box 1529">
          <a:extLst>
            <a:ext uri="{FF2B5EF4-FFF2-40B4-BE49-F238E27FC236}">
              <a16:creationId xmlns:a16="http://schemas.microsoft.com/office/drawing/2014/main" id="{00000000-0008-0000-0800-00000A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3" name="Text Box 1530">
          <a:extLst>
            <a:ext uri="{FF2B5EF4-FFF2-40B4-BE49-F238E27FC236}">
              <a16:creationId xmlns:a16="http://schemas.microsoft.com/office/drawing/2014/main" id="{00000000-0008-0000-0800-00000B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4" name="Text Box 1531">
          <a:extLst>
            <a:ext uri="{FF2B5EF4-FFF2-40B4-BE49-F238E27FC236}">
              <a16:creationId xmlns:a16="http://schemas.microsoft.com/office/drawing/2014/main" id="{00000000-0008-0000-0800-00000C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5" name="Text Box 1532">
          <a:extLst>
            <a:ext uri="{FF2B5EF4-FFF2-40B4-BE49-F238E27FC236}">
              <a16:creationId xmlns:a16="http://schemas.microsoft.com/office/drawing/2014/main" id="{00000000-0008-0000-0800-00000D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6" name="Text Box 1533">
          <a:extLst>
            <a:ext uri="{FF2B5EF4-FFF2-40B4-BE49-F238E27FC236}">
              <a16:creationId xmlns:a16="http://schemas.microsoft.com/office/drawing/2014/main" id="{00000000-0008-0000-0800-00000E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7" name="Text Box 1534">
          <a:extLst>
            <a:ext uri="{FF2B5EF4-FFF2-40B4-BE49-F238E27FC236}">
              <a16:creationId xmlns:a16="http://schemas.microsoft.com/office/drawing/2014/main" id="{00000000-0008-0000-0800-00000F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8" name="Text Box 1535">
          <a:extLst>
            <a:ext uri="{FF2B5EF4-FFF2-40B4-BE49-F238E27FC236}">
              <a16:creationId xmlns:a16="http://schemas.microsoft.com/office/drawing/2014/main" id="{00000000-0008-0000-0800-000010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09" name="Text Box 1536">
          <a:extLst>
            <a:ext uri="{FF2B5EF4-FFF2-40B4-BE49-F238E27FC236}">
              <a16:creationId xmlns:a16="http://schemas.microsoft.com/office/drawing/2014/main" id="{00000000-0008-0000-0800-000011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0" name="Text Box 1537">
          <a:extLst>
            <a:ext uri="{FF2B5EF4-FFF2-40B4-BE49-F238E27FC236}">
              <a16:creationId xmlns:a16="http://schemas.microsoft.com/office/drawing/2014/main" id="{00000000-0008-0000-0800-000012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1" name="Text Box 1538">
          <a:extLst>
            <a:ext uri="{FF2B5EF4-FFF2-40B4-BE49-F238E27FC236}">
              <a16:creationId xmlns:a16="http://schemas.microsoft.com/office/drawing/2014/main" id="{00000000-0008-0000-0800-000013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2" name="Text Box 1539">
          <a:extLst>
            <a:ext uri="{FF2B5EF4-FFF2-40B4-BE49-F238E27FC236}">
              <a16:creationId xmlns:a16="http://schemas.microsoft.com/office/drawing/2014/main" id="{00000000-0008-0000-0800-000014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3" name="Text Box 1540">
          <a:extLst>
            <a:ext uri="{FF2B5EF4-FFF2-40B4-BE49-F238E27FC236}">
              <a16:creationId xmlns:a16="http://schemas.microsoft.com/office/drawing/2014/main" id="{00000000-0008-0000-0800-000015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4" name="Text Box 1541">
          <a:extLst>
            <a:ext uri="{FF2B5EF4-FFF2-40B4-BE49-F238E27FC236}">
              <a16:creationId xmlns:a16="http://schemas.microsoft.com/office/drawing/2014/main" id="{00000000-0008-0000-0800-000016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5" name="Text Box 1542">
          <a:extLst>
            <a:ext uri="{FF2B5EF4-FFF2-40B4-BE49-F238E27FC236}">
              <a16:creationId xmlns:a16="http://schemas.microsoft.com/office/drawing/2014/main" id="{00000000-0008-0000-0800-000017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6" name="Text Box 1543">
          <a:extLst>
            <a:ext uri="{FF2B5EF4-FFF2-40B4-BE49-F238E27FC236}">
              <a16:creationId xmlns:a16="http://schemas.microsoft.com/office/drawing/2014/main" id="{00000000-0008-0000-0800-000018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7" name="Text Box 1544">
          <a:extLst>
            <a:ext uri="{FF2B5EF4-FFF2-40B4-BE49-F238E27FC236}">
              <a16:creationId xmlns:a16="http://schemas.microsoft.com/office/drawing/2014/main" id="{00000000-0008-0000-0800-000019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8" name="Text Box 1545">
          <a:extLst>
            <a:ext uri="{FF2B5EF4-FFF2-40B4-BE49-F238E27FC236}">
              <a16:creationId xmlns:a16="http://schemas.microsoft.com/office/drawing/2014/main" id="{00000000-0008-0000-0800-00001A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19" name="Text Box 1546">
          <a:extLst>
            <a:ext uri="{FF2B5EF4-FFF2-40B4-BE49-F238E27FC236}">
              <a16:creationId xmlns:a16="http://schemas.microsoft.com/office/drawing/2014/main" id="{00000000-0008-0000-0800-00001B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0" name="Text Box 1547">
          <a:extLst>
            <a:ext uri="{FF2B5EF4-FFF2-40B4-BE49-F238E27FC236}">
              <a16:creationId xmlns:a16="http://schemas.microsoft.com/office/drawing/2014/main" id="{00000000-0008-0000-0800-00001C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1" name="Text Box 1548">
          <a:extLst>
            <a:ext uri="{FF2B5EF4-FFF2-40B4-BE49-F238E27FC236}">
              <a16:creationId xmlns:a16="http://schemas.microsoft.com/office/drawing/2014/main" id="{00000000-0008-0000-0800-00001D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2" name="Text Box 1549">
          <a:extLst>
            <a:ext uri="{FF2B5EF4-FFF2-40B4-BE49-F238E27FC236}">
              <a16:creationId xmlns:a16="http://schemas.microsoft.com/office/drawing/2014/main" id="{00000000-0008-0000-0800-00001E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3" name="Text Box 1550">
          <a:extLst>
            <a:ext uri="{FF2B5EF4-FFF2-40B4-BE49-F238E27FC236}">
              <a16:creationId xmlns:a16="http://schemas.microsoft.com/office/drawing/2014/main" id="{00000000-0008-0000-0800-00001F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4" name="Text Box 1551">
          <a:extLst>
            <a:ext uri="{FF2B5EF4-FFF2-40B4-BE49-F238E27FC236}">
              <a16:creationId xmlns:a16="http://schemas.microsoft.com/office/drawing/2014/main" id="{00000000-0008-0000-0800-000020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5" name="Text Box 1552">
          <a:extLst>
            <a:ext uri="{FF2B5EF4-FFF2-40B4-BE49-F238E27FC236}">
              <a16:creationId xmlns:a16="http://schemas.microsoft.com/office/drawing/2014/main" id="{00000000-0008-0000-0800-000021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6" name="Text Box 1553">
          <a:extLst>
            <a:ext uri="{FF2B5EF4-FFF2-40B4-BE49-F238E27FC236}">
              <a16:creationId xmlns:a16="http://schemas.microsoft.com/office/drawing/2014/main" id="{00000000-0008-0000-0800-000022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7" name="Text Box 1554">
          <a:extLst>
            <a:ext uri="{FF2B5EF4-FFF2-40B4-BE49-F238E27FC236}">
              <a16:creationId xmlns:a16="http://schemas.microsoft.com/office/drawing/2014/main" id="{00000000-0008-0000-0800-000023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8" name="Text Box 1555">
          <a:extLst>
            <a:ext uri="{FF2B5EF4-FFF2-40B4-BE49-F238E27FC236}">
              <a16:creationId xmlns:a16="http://schemas.microsoft.com/office/drawing/2014/main" id="{00000000-0008-0000-0800-000024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29" name="Text Box 1556">
          <a:extLst>
            <a:ext uri="{FF2B5EF4-FFF2-40B4-BE49-F238E27FC236}">
              <a16:creationId xmlns:a16="http://schemas.microsoft.com/office/drawing/2014/main" id="{00000000-0008-0000-0800-000025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0" name="Text Box 1557">
          <a:extLst>
            <a:ext uri="{FF2B5EF4-FFF2-40B4-BE49-F238E27FC236}">
              <a16:creationId xmlns:a16="http://schemas.microsoft.com/office/drawing/2014/main" id="{00000000-0008-0000-0800-000026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1" name="Text Box 1558">
          <a:extLst>
            <a:ext uri="{FF2B5EF4-FFF2-40B4-BE49-F238E27FC236}">
              <a16:creationId xmlns:a16="http://schemas.microsoft.com/office/drawing/2014/main" id="{00000000-0008-0000-0800-000027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2" name="Text Box 1559">
          <a:extLst>
            <a:ext uri="{FF2B5EF4-FFF2-40B4-BE49-F238E27FC236}">
              <a16:creationId xmlns:a16="http://schemas.microsoft.com/office/drawing/2014/main" id="{00000000-0008-0000-0800-000028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3" name="Text Box 1560">
          <a:extLst>
            <a:ext uri="{FF2B5EF4-FFF2-40B4-BE49-F238E27FC236}">
              <a16:creationId xmlns:a16="http://schemas.microsoft.com/office/drawing/2014/main" id="{00000000-0008-0000-0800-000029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4" name="Text Box 1561">
          <a:extLst>
            <a:ext uri="{FF2B5EF4-FFF2-40B4-BE49-F238E27FC236}">
              <a16:creationId xmlns:a16="http://schemas.microsoft.com/office/drawing/2014/main" id="{00000000-0008-0000-0800-00002A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5" name="Text Box 1562">
          <a:extLst>
            <a:ext uri="{FF2B5EF4-FFF2-40B4-BE49-F238E27FC236}">
              <a16:creationId xmlns:a16="http://schemas.microsoft.com/office/drawing/2014/main" id="{00000000-0008-0000-0800-00002B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6" name="Text Box 1563">
          <a:extLst>
            <a:ext uri="{FF2B5EF4-FFF2-40B4-BE49-F238E27FC236}">
              <a16:creationId xmlns:a16="http://schemas.microsoft.com/office/drawing/2014/main" id="{00000000-0008-0000-0800-00002C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1837" name="Text Box 1564">
          <a:extLst>
            <a:ext uri="{FF2B5EF4-FFF2-40B4-BE49-F238E27FC236}">
              <a16:creationId xmlns:a16="http://schemas.microsoft.com/office/drawing/2014/main" id="{00000000-0008-0000-0800-00002D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38" name="Text Box 1565">
          <a:extLst>
            <a:ext uri="{FF2B5EF4-FFF2-40B4-BE49-F238E27FC236}">
              <a16:creationId xmlns:a16="http://schemas.microsoft.com/office/drawing/2014/main" id="{00000000-0008-0000-0800-00002E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39" name="Text Box 1566">
          <a:extLst>
            <a:ext uri="{FF2B5EF4-FFF2-40B4-BE49-F238E27FC236}">
              <a16:creationId xmlns:a16="http://schemas.microsoft.com/office/drawing/2014/main" id="{00000000-0008-0000-0800-00002F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0" name="Text Box 1567">
          <a:extLst>
            <a:ext uri="{FF2B5EF4-FFF2-40B4-BE49-F238E27FC236}">
              <a16:creationId xmlns:a16="http://schemas.microsoft.com/office/drawing/2014/main" id="{00000000-0008-0000-0800-000030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1" name="Text Box 1568">
          <a:extLst>
            <a:ext uri="{FF2B5EF4-FFF2-40B4-BE49-F238E27FC236}">
              <a16:creationId xmlns:a16="http://schemas.microsoft.com/office/drawing/2014/main" id="{00000000-0008-0000-0800-000031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2" name="Text Box 1569">
          <a:extLst>
            <a:ext uri="{FF2B5EF4-FFF2-40B4-BE49-F238E27FC236}">
              <a16:creationId xmlns:a16="http://schemas.microsoft.com/office/drawing/2014/main" id="{00000000-0008-0000-0800-000032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3" name="Text Box 1570">
          <a:extLst>
            <a:ext uri="{FF2B5EF4-FFF2-40B4-BE49-F238E27FC236}">
              <a16:creationId xmlns:a16="http://schemas.microsoft.com/office/drawing/2014/main" id="{00000000-0008-0000-0800-000033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4" name="Text Box 1571">
          <a:extLst>
            <a:ext uri="{FF2B5EF4-FFF2-40B4-BE49-F238E27FC236}">
              <a16:creationId xmlns:a16="http://schemas.microsoft.com/office/drawing/2014/main" id="{00000000-0008-0000-0800-000034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5" name="Text Box 1572">
          <a:extLst>
            <a:ext uri="{FF2B5EF4-FFF2-40B4-BE49-F238E27FC236}">
              <a16:creationId xmlns:a16="http://schemas.microsoft.com/office/drawing/2014/main" id="{00000000-0008-0000-0800-000035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6" name="Text Box 1573">
          <a:extLst>
            <a:ext uri="{FF2B5EF4-FFF2-40B4-BE49-F238E27FC236}">
              <a16:creationId xmlns:a16="http://schemas.microsoft.com/office/drawing/2014/main" id="{00000000-0008-0000-0800-000036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7" name="Text Box 1574">
          <a:extLst>
            <a:ext uri="{FF2B5EF4-FFF2-40B4-BE49-F238E27FC236}">
              <a16:creationId xmlns:a16="http://schemas.microsoft.com/office/drawing/2014/main" id="{00000000-0008-0000-0800-000037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8" name="Text Box 1575">
          <a:extLst>
            <a:ext uri="{FF2B5EF4-FFF2-40B4-BE49-F238E27FC236}">
              <a16:creationId xmlns:a16="http://schemas.microsoft.com/office/drawing/2014/main" id="{00000000-0008-0000-0800-000038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49" name="Text Box 1576">
          <a:extLst>
            <a:ext uri="{FF2B5EF4-FFF2-40B4-BE49-F238E27FC236}">
              <a16:creationId xmlns:a16="http://schemas.microsoft.com/office/drawing/2014/main" id="{00000000-0008-0000-0800-000039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0" name="Text Box 1577">
          <a:extLst>
            <a:ext uri="{FF2B5EF4-FFF2-40B4-BE49-F238E27FC236}">
              <a16:creationId xmlns:a16="http://schemas.microsoft.com/office/drawing/2014/main" id="{00000000-0008-0000-0800-00003A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1" name="Text Box 1578">
          <a:extLst>
            <a:ext uri="{FF2B5EF4-FFF2-40B4-BE49-F238E27FC236}">
              <a16:creationId xmlns:a16="http://schemas.microsoft.com/office/drawing/2014/main" id="{00000000-0008-0000-0800-00003B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2" name="Text Box 1579">
          <a:extLst>
            <a:ext uri="{FF2B5EF4-FFF2-40B4-BE49-F238E27FC236}">
              <a16:creationId xmlns:a16="http://schemas.microsoft.com/office/drawing/2014/main" id="{00000000-0008-0000-0800-00003C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3" name="Text Box 1580">
          <a:extLst>
            <a:ext uri="{FF2B5EF4-FFF2-40B4-BE49-F238E27FC236}">
              <a16:creationId xmlns:a16="http://schemas.microsoft.com/office/drawing/2014/main" id="{00000000-0008-0000-0800-00003D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4" name="Text Box 1581">
          <a:extLst>
            <a:ext uri="{FF2B5EF4-FFF2-40B4-BE49-F238E27FC236}">
              <a16:creationId xmlns:a16="http://schemas.microsoft.com/office/drawing/2014/main" id="{00000000-0008-0000-0800-00003E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5" name="Text Box 1582">
          <a:extLst>
            <a:ext uri="{FF2B5EF4-FFF2-40B4-BE49-F238E27FC236}">
              <a16:creationId xmlns:a16="http://schemas.microsoft.com/office/drawing/2014/main" id="{00000000-0008-0000-0800-00003F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6" name="Text Box 1583">
          <a:extLst>
            <a:ext uri="{FF2B5EF4-FFF2-40B4-BE49-F238E27FC236}">
              <a16:creationId xmlns:a16="http://schemas.microsoft.com/office/drawing/2014/main" id="{00000000-0008-0000-0800-000040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7" name="Text Box 1584">
          <a:extLst>
            <a:ext uri="{FF2B5EF4-FFF2-40B4-BE49-F238E27FC236}">
              <a16:creationId xmlns:a16="http://schemas.microsoft.com/office/drawing/2014/main" id="{00000000-0008-0000-0800-000041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8" name="Text Box 1585">
          <a:extLst>
            <a:ext uri="{FF2B5EF4-FFF2-40B4-BE49-F238E27FC236}">
              <a16:creationId xmlns:a16="http://schemas.microsoft.com/office/drawing/2014/main" id="{00000000-0008-0000-0800-000042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59" name="Text Box 1586">
          <a:extLst>
            <a:ext uri="{FF2B5EF4-FFF2-40B4-BE49-F238E27FC236}">
              <a16:creationId xmlns:a16="http://schemas.microsoft.com/office/drawing/2014/main" id="{00000000-0008-0000-0800-000043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0" name="Text Box 1587">
          <a:extLst>
            <a:ext uri="{FF2B5EF4-FFF2-40B4-BE49-F238E27FC236}">
              <a16:creationId xmlns:a16="http://schemas.microsoft.com/office/drawing/2014/main" id="{00000000-0008-0000-0800-000044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1" name="Text Box 1588">
          <a:extLst>
            <a:ext uri="{FF2B5EF4-FFF2-40B4-BE49-F238E27FC236}">
              <a16:creationId xmlns:a16="http://schemas.microsoft.com/office/drawing/2014/main" id="{00000000-0008-0000-0800-000045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2" name="Text Box 1589">
          <a:extLst>
            <a:ext uri="{FF2B5EF4-FFF2-40B4-BE49-F238E27FC236}">
              <a16:creationId xmlns:a16="http://schemas.microsoft.com/office/drawing/2014/main" id="{00000000-0008-0000-0800-000046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3" name="Text Box 1590">
          <a:extLst>
            <a:ext uri="{FF2B5EF4-FFF2-40B4-BE49-F238E27FC236}">
              <a16:creationId xmlns:a16="http://schemas.microsoft.com/office/drawing/2014/main" id="{00000000-0008-0000-0800-000047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4" name="Text Box 1591">
          <a:extLst>
            <a:ext uri="{FF2B5EF4-FFF2-40B4-BE49-F238E27FC236}">
              <a16:creationId xmlns:a16="http://schemas.microsoft.com/office/drawing/2014/main" id="{00000000-0008-0000-0800-000048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5" name="Text Box 1592">
          <a:extLst>
            <a:ext uri="{FF2B5EF4-FFF2-40B4-BE49-F238E27FC236}">
              <a16:creationId xmlns:a16="http://schemas.microsoft.com/office/drawing/2014/main" id="{00000000-0008-0000-0800-000049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6" name="Text Box 1593">
          <a:extLst>
            <a:ext uri="{FF2B5EF4-FFF2-40B4-BE49-F238E27FC236}">
              <a16:creationId xmlns:a16="http://schemas.microsoft.com/office/drawing/2014/main" id="{00000000-0008-0000-0800-00004A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7" name="Text Box 1594">
          <a:extLst>
            <a:ext uri="{FF2B5EF4-FFF2-40B4-BE49-F238E27FC236}">
              <a16:creationId xmlns:a16="http://schemas.microsoft.com/office/drawing/2014/main" id="{00000000-0008-0000-0800-00004B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8" name="Text Box 1595">
          <a:extLst>
            <a:ext uri="{FF2B5EF4-FFF2-40B4-BE49-F238E27FC236}">
              <a16:creationId xmlns:a16="http://schemas.microsoft.com/office/drawing/2014/main" id="{00000000-0008-0000-0800-00004C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69" name="Text Box 1596">
          <a:extLst>
            <a:ext uri="{FF2B5EF4-FFF2-40B4-BE49-F238E27FC236}">
              <a16:creationId xmlns:a16="http://schemas.microsoft.com/office/drawing/2014/main" id="{00000000-0008-0000-0800-00004D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70" name="Text Box 1597">
          <a:extLst>
            <a:ext uri="{FF2B5EF4-FFF2-40B4-BE49-F238E27FC236}">
              <a16:creationId xmlns:a16="http://schemas.microsoft.com/office/drawing/2014/main" id="{00000000-0008-0000-0800-00004E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71" name="Text Box 1598">
          <a:extLst>
            <a:ext uri="{FF2B5EF4-FFF2-40B4-BE49-F238E27FC236}">
              <a16:creationId xmlns:a16="http://schemas.microsoft.com/office/drawing/2014/main" id="{00000000-0008-0000-0800-00004F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72" name="Text Box 1599">
          <a:extLst>
            <a:ext uri="{FF2B5EF4-FFF2-40B4-BE49-F238E27FC236}">
              <a16:creationId xmlns:a16="http://schemas.microsoft.com/office/drawing/2014/main" id="{00000000-0008-0000-0800-000050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1873" name="Text Box 1600">
          <a:extLst>
            <a:ext uri="{FF2B5EF4-FFF2-40B4-BE49-F238E27FC236}">
              <a16:creationId xmlns:a16="http://schemas.microsoft.com/office/drawing/2014/main" id="{00000000-0008-0000-0800-00005107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74" name="Text Box 1367">
          <a:extLst>
            <a:ext uri="{FF2B5EF4-FFF2-40B4-BE49-F238E27FC236}">
              <a16:creationId xmlns:a16="http://schemas.microsoft.com/office/drawing/2014/main" id="{00000000-0008-0000-0800-00005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75" name="Text Box 1368">
          <a:extLst>
            <a:ext uri="{FF2B5EF4-FFF2-40B4-BE49-F238E27FC236}">
              <a16:creationId xmlns:a16="http://schemas.microsoft.com/office/drawing/2014/main" id="{00000000-0008-0000-0800-00005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76" name="Text Box 1369">
          <a:extLst>
            <a:ext uri="{FF2B5EF4-FFF2-40B4-BE49-F238E27FC236}">
              <a16:creationId xmlns:a16="http://schemas.microsoft.com/office/drawing/2014/main" id="{00000000-0008-0000-0800-00005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77" name="Text Box 1370">
          <a:extLst>
            <a:ext uri="{FF2B5EF4-FFF2-40B4-BE49-F238E27FC236}">
              <a16:creationId xmlns:a16="http://schemas.microsoft.com/office/drawing/2014/main" id="{00000000-0008-0000-0800-00005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78" name="Text Box 1371">
          <a:extLst>
            <a:ext uri="{FF2B5EF4-FFF2-40B4-BE49-F238E27FC236}">
              <a16:creationId xmlns:a16="http://schemas.microsoft.com/office/drawing/2014/main" id="{00000000-0008-0000-0800-00005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79" name="Text Box 1372">
          <a:extLst>
            <a:ext uri="{FF2B5EF4-FFF2-40B4-BE49-F238E27FC236}">
              <a16:creationId xmlns:a16="http://schemas.microsoft.com/office/drawing/2014/main" id="{00000000-0008-0000-0800-00005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0" name="Text Box 1373">
          <a:extLst>
            <a:ext uri="{FF2B5EF4-FFF2-40B4-BE49-F238E27FC236}">
              <a16:creationId xmlns:a16="http://schemas.microsoft.com/office/drawing/2014/main" id="{00000000-0008-0000-0800-00005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1" name="Text Box 1374">
          <a:extLst>
            <a:ext uri="{FF2B5EF4-FFF2-40B4-BE49-F238E27FC236}">
              <a16:creationId xmlns:a16="http://schemas.microsoft.com/office/drawing/2014/main" id="{00000000-0008-0000-0800-00005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2" name="Text Box 1375">
          <a:extLst>
            <a:ext uri="{FF2B5EF4-FFF2-40B4-BE49-F238E27FC236}">
              <a16:creationId xmlns:a16="http://schemas.microsoft.com/office/drawing/2014/main" id="{00000000-0008-0000-0800-00005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3" name="Text Box 1376">
          <a:extLst>
            <a:ext uri="{FF2B5EF4-FFF2-40B4-BE49-F238E27FC236}">
              <a16:creationId xmlns:a16="http://schemas.microsoft.com/office/drawing/2014/main" id="{00000000-0008-0000-0800-00005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4" name="Text Box 1377">
          <a:extLst>
            <a:ext uri="{FF2B5EF4-FFF2-40B4-BE49-F238E27FC236}">
              <a16:creationId xmlns:a16="http://schemas.microsoft.com/office/drawing/2014/main" id="{00000000-0008-0000-0800-00005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5" name="Text Box 1378">
          <a:extLst>
            <a:ext uri="{FF2B5EF4-FFF2-40B4-BE49-F238E27FC236}">
              <a16:creationId xmlns:a16="http://schemas.microsoft.com/office/drawing/2014/main" id="{00000000-0008-0000-0800-00005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6" name="Text Box 1379">
          <a:extLst>
            <a:ext uri="{FF2B5EF4-FFF2-40B4-BE49-F238E27FC236}">
              <a16:creationId xmlns:a16="http://schemas.microsoft.com/office/drawing/2014/main" id="{00000000-0008-0000-0800-00005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7" name="Text Box 1380">
          <a:extLst>
            <a:ext uri="{FF2B5EF4-FFF2-40B4-BE49-F238E27FC236}">
              <a16:creationId xmlns:a16="http://schemas.microsoft.com/office/drawing/2014/main" id="{00000000-0008-0000-0800-00005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8" name="Text Box 1381">
          <a:extLst>
            <a:ext uri="{FF2B5EF4-FFF2-40B4-BE49-F238E27FC236}">
              <a16:creationId xmlns:a16="http://schemas.microsoft.com/office/drawing/2014/main" id="{00000000-0008-0000-0800-000060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89" name="Text Box 1382">
          <a:extLst>
            <a:ext uri="{FF2B5EF4-FFF2-40B4-BE49-F238E27FC236}">
              <a16:creationId xmlns:a16="http://schemas.microsoft.com/office/drawing/2014/main" id="{00000000-0008-0000-0800-000061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0" name="Text Box 1383">
          <a:extLst>
            <a:ext uri="{FF2B5EF4-FFF2-40B4-BE49-F238E27FC236}">
              <a16:creationId xmlns:a16="http://schemas.microsoft.com/office/drawing/2014/main" id="{00000000-0008-0000-0800-00006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1" name="Text Box 1384">
          <a:extLst>
            <a:ext uri="{FF2B5EF4-FFF2-40B4-BE49-F238E27FC236}">
              <a16:creationId xmlns:a16="http://schemas.microsoft.com/office/drawing/2014/main" id="{00000000-0008-0000-0800-00006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2" name="Text Box 1385">
          <a:extLst>
            <a:ext uri="{FF2B5EF4-FFF2-40B4-BE49-F238E27FC236}">
              <a16:creationId xmlns:a16="http://schemas.microsoft.com/office/drawing/2014/main" id="{00000000-0008-0000-0800-00006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3" name="Text Box 1386">
          <a:extLst>
            <a:ext uri="{FF2B5EF4-FFF2-40B4-BE49-F238E27FC236}">
              <a16:creationId xmlns:a16="http://schemas.microsoft.com/office/drawing/2014/main" id="{00000000-0008-0000-0800-00006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4" name="Text Box 1387">
          <a:extLst>
            <a:ext uri="{FF2B5EF4-FFF2-40B4-BE49-F238E27FC236}">
              <a16:creationId xmlns:a16="http://schemas.microsoft.com/office/drawing/2014/main" id="{00000000-0008-0000-0800-00006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5" name="Text Box 1388">
          <a:extLst>
            <a:ext uri="{FF2B5EF4-FFF2-40B4-BE49-F238E27FC236}">
              <a16:creationId xmlns:a16="http://schemas.microsoft.com/office/drawing/2014/main" id="{00000000-0008-0000-0800-00006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6" name="Text Box 1389">
          <a:extLst>
            <a:ext uri="{FF2B5EF4-FFF2-40B4-BE49-F238E27FC236}">
              <a16:creationId xmlns:a16="http://schemas.microsoft.com/office/drawing/2014/main" id="{00000000-0008-0000-0800-00006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7" name="Text Box 1390">
          <a:extLst>
            <a:ext uri="{FF2B5EF4-FFF2-40B4-BE49-F238E27FC236}">
              <a16:creationId xmlns:a16="http://schemas.microsoft.com/office/drawing/2014/main" id="{00000000-0008-0000-0800-00006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8" name="Text Box 1391">
          <a:extLst>
            <a:ext uri="{FF2B5EF4-FFF2-40B4-BE49-F238E27FC236}">
              <a16:creationId xmlns:a16="http://schemas.microsoft.com/office/drawing/2014/main" id="{00000000-0008-0000-0800-00006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899" name="Text Box 1392">
          <a:extLst>
            <a:ext uri="{FF2B5EF4-FFF2-40B4-BE49-F238E27FC236}">
              <a16:creationId xmlns:a16="http://schemas.microsoft.com/office/drawing/2014/main" id="{00000000-0008-0000-0800-00006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0" name="Text Box 1393">
          <a:extLst>
            <a:ext uri="{FF2B5EF4-FFF2-40B4-BE49-F238E27FC236}">
              <a16:creationId xmlns:a16="http://schemas.microsoft.com/office/drawing/2014/main" id="{00000000-0008-0000-0800-00006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1" name="Text Box 1394">
          <a:extLst>
            <a:ext uri="{FF2B5EF4-FFF2-40B4-BE49-F238E27FC236}">
              <a16:creationId xmlns:a16="http://schemas.microsoft.com/office/drawing/2014/main" id="{00000000-0008-0000-0800-00006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2" name="Text Box 1395">
          <a:extLst>
            <a:ext uri="{FF2B5EF4-FFF2-40B4-BE49-F238E27FC236}">
              <a16:creationId xmlns:a16="http://schemas.microsoft.com/office/drawing/2014/main" id="{00000000-0008-0000-0800-00006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3" name="Text Box 1396">
          <a:extLst>
            <a:ext uri="{FF2B5EF4-FFF2-40B4-BE49-F238E27FC236}">
              <a16:creationId xmlns:a16="http://schemas.microsoft.com/office/drawing/2014/main" id="{00000000-0008-0000-0800-00006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4" name="Text Box 1397">
          <a:extLst>
            <a:ext uri="{FF2B5EF4-FFF2-40B4-BE49-F238E27FC236}">
              <a16:creationId xmlns:a16="http://schemas.microsoft.com/office/drawing/2014/main" id="{00000000-0008-0000-0800-000070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5" name="Text Box 1398">
          <a:extLst>
            <a:ext uri="{FF2B5EF4-FFF2-40B4-BE49-F238E27FC236}">
              <a16:creationId xmlns:a16="http://schemas.microsoft.com/office/drawing/2014/main" id="{00000000-0008-0000-0800-000071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6" name="Text Box 1399">
          <a:extLst>
            <a:ext uri="{FF2B5EF4-FFF2-40B4-BE49-F238E27FC236}">
              <a16:creationId xmlns:a16="http://schemas.microsoft.com/office/drawing/2014/main" id="{00000000-0008-0000-0800-00007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7" name="Text Box 1400">
          <a:extLst>
            <a:ext uri="{FF2B5EF4-FFF2-40B4-BE49-F238E27FC236}">
              <a16:creationId xmlns:a16="http://schemas.microsoft.com/office/drawing/2014/main" id="{00000000-0008-0000-0800-00007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8" name="Text Box 1401">
          <a:extLst>
            <a:ext uri="{FF2B5EF4-FFF2-40B4-BE49-F238E27FC236}">
              <a16:creationId xmlns:a16="http://schemas.microsoft.com/office/drawing/2014/main" id="{00000000-0008-0000-0800-00007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09" name="Text Box 1402">
          <a:extLst>
            <a:ext uri="{FF2B5EF4-FFF2-40B4-BE49-F238E27FC236}">
              <a16:creationId xmlns:a16="http://schemas.microsoft.com/office/drawing/2014/main" id="{00000000-0008-0000-0800-00007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0" name="Text Box 1403">
          <a:extLst>
            <a:ext uri="{FF2B5EF4-FFF2-40B4-BE49-F238E27FC236}">
              <a16:creationId xmlns:a16="http://schemas.microsoft.com/office/drawing/2014/main" id="{00000000-0008-0000-0800-00007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1" name="Text Box 1404">
          <a:extLst>
            <a:ext uri="{FF2B5EF4-FFF2-40B4-BE49-F238E27FC236}">
              <a16:creationId xmlns:a16="http://schemas.microsoft.com/office/drawing/2014/main" id="{00000000-0008-0000-0800-00007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2" name="Text Box 1405">
          <a:extLst>
            <a:ext uri="{FF2B5EF4-FFF2-40B4-BE49-F238E27FC236}">
              <a16:creationId xmlns:a16="http://schemas.microsoft.com/office/drawing/2014/main" id="{00000000-0008-0000-0800-00007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3" name="Text Box 1406">
          <a:extLst>
            <a:ext uri="{FF2B5EF4-FFF2-40B4-BE49-F238E27FC236}">
              <a16:creationId xmlns:a16="http://schemas.microsoft.com/office/drawing/2014/main" id="{00000000-0008-0000-0800-00007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4" name="Text Box 1407">
          <a:extLst>
            <a:ext uri="{FF2B5EF4-FFF2-40B4-BE49-F238E27FC236}">
              <a16:creationId xmlns:a16="http://schemas.microsoft.com/office/drawing/2014/main" id="{00000000-0008-0000-0800-00007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5" name="Text Box 1408">
          <a:extLst>
            <a:ext uri="{FF2B5EF4-FFF2-40B4-BE49-F238E27FC236}">
              <a16:creationId xmlns:a16="http://schemas.microsoft.com/office/drawing/2014/main" id="{00000000-0008-0000-0800-00007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6" name="Text Box 1409">
          <a:extLst>
            <a:ext uri="{FF2B5EF4-FFF2-40B4-BE49-F238E27FC236}">
              <a16:creationId xmlns:a16="http://schemas.microsoft.com/office/drawing/2014/main" id="{00000000-0008-0000-0800-00007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7" name="Text Box 1410">
          <a:extLst>
            <a:ext uri="{FF2B5EF4-FFF2-40B4-BE49-F238E27FC236}">
              <a16:creationId xmlns:a16="http://schemas.microsoft.com/office/drawing/2014/main" id="{00000000-0008-0000-0800-00007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8" name="Text Box 1411">
          <a:extLst>
            <a:ext uri="{FF2B5EF4-FFF2-40B4-BE49-F238E27FC236}">
              <a16:creationId xmlns:a16="http://schemas.microsoft.com/office/drawing/2014/main" id="{00000000-0008-0000-0800-00007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19" name="Text Box 1412">
          <a:extLst>
            <a:ext uri="{FF2B5EF4-FFF2-40B4-BE49-F238E27FC236}">
              <a16:creationId xmlns:a16="http://schemas.microsoft.com/office/drawing/2014/main" id="{00000000-0008-0000-0800-00007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0" name="Text Box 1413">
          <a:extLst>
            <a:ext uri="{FF2B5EF4-FFF2-40B4-BE49-F238E27FC236}">
              <a16:creationId xmlns:a16="http://schemas.microsoft.com/office/drawing/2014/main" id="{00000000-0008-0000-0800-000080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1" name="Text Box 1414">
          <a:extLst>
            <a:ext uri="{FF2B5EF4-FFF2-40B4-BE49-F238E27FC236}">
              <a16:creationId xmlns:a16="http://schemas.microsoft.com/office/drawing/2014/main" id="{00000000-0008-0000-0800-000081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2" name="Text Box 1415">
          <a:extLst>
            <a:ext uri="{FF2B5EF4-FFF2-40B4-BE49-F238E27FC236}">
              <a16:creationId xmlns:a16="http://schemas.microsoft.com/office/drawing/2014/main" id="{00000000-0008-0000-0800-00008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3" name="Text Box 1416">
          <a:extLst>
            <a:ext uri="{FF2B5EF4-FFF2-40B4-BE49-F238E27FC236}">
              <a16:creationId xmlns:a16="http://schemas.microsoft.com/office/drawing/2014/main" id="{00000000-0008-0000-0800-00008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4" name="Text Box 1417">
          <a:extLst>
            <a:ext uri="{FF2B5EF4-FFF2-40B4-BE49-F238E27FC236}">
              <a16:creationId xmlns:a16="http://schemas.microsoft.com/office/drawing/2014/main" id="{00000000-0008-0000-0800-00008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5" name="Text Box 1418">
          <a:extLst>
            <a:ext uri="{FF2B5EF4-FFF2-40B4-BE49-F238E27FC236}">
              <a16:creationId xmlns:a16="http://schemas.microsoft.com/office/drawing/2014/main" id="{00000000-0008-0000-0800-00008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6" name="Text Box 1419">
          <a:extLst>
            <a:ext uri="{FF2B5EF4-FFF2-40B4-BE49-F238E27FC236}">
              <a16:creationId xmlns:a16="http://schemas.microsoft.com/office/drawing/2014/main" id="{00000000-0008-0000-0800-00008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7" name="Text Box 1420">
          <a:extLst>
            <a:ext uri="{FF2B5EF4-FFF2-40B4-BE49-F238E27FC236}">
              <a16:creationId xmlns:a16="http://schemas.microsoft.com/office/drawing/2014/main" id="{00000000-0008-0000-0800-00008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8" name="Text Box 1421">
          <a:extLst>
            <a:ext uri="{FF2B5EF4-FFF2-40B4-BE49-F238E27FC236}">
              <a16:creationId xmlns:a16="http://schemas.microsoft.com/office/drawing/2014/main" id="{00000000-0008-0000-0800-00008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29" name="Text Box 1422">
          <a:extLst>
            <a:ext uri="{FF2B5EF4-FFF2-40B4-BE49-F238E27FC236}">
              <a16:creationId xmlns:a16="http://schemas.microsoft.com/office/drawing/2014/main" id="{00000000-0008-0000-0800-00008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0" name="Text Box 1423">
          <a:extLst>
            <a:ext uri="{FF2B5EF4-FFF2-40B4-BE49-F238E27FC236}">
              <a16:creationId xmlns:a16="http://schemas.microsoft.com/office/drawing/2014/main" id="{00000000-0008-0000-0800-00008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1" name="Text Box 1424">
          <a:extLst>
            <a:ext uri="{FF2B5EF4-FFF2-40B4-BE49-F238E27FC236}">
              <a16:creationId xmlns:a16="http://schemas.microsoft.com/office/drawing/2014/main" id="{00000000-0008-0000-0800-00008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2" name="Text Box 1425">
          <a:extLst>
            <a:ext uri="{FF2B5EF4-FFF2-40B4-BE49-F238E27FC236}">
              <a16:creationId xmlns:a16="http://schemas.microsoft.com/office/drawing/2014/main" id="{00000000-0008-0000-0800-00008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3" name="Text Box 1426">
          <a:extLst>
            <a:ext uri="{FF2B5EF4-FFF2-40B4-BE49-F238E27FC236}">
              <a16:creationId xmlns:a16="http://schemas.microsoft.com/office/drawing/2014/main" id="{00000000-0008-0000-0800-00008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4" name="Text Box 1427">
          <a:extLst>
            <a:ext uri="{FF2B5EF4-FFF2-40B4-BE49-F238E27FC236}">
              <a16:creationId xmlns:a16="http://schemas.microsoft.com/office/drawing/2014/main" id="{00000000-0008-0000-0800-00008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5" name="Text Box 1428">
          <a:extLst>
            <a:ext uri="{FF2B5EF4-FFF2-40B4-BE49-F238E27FC236}">
              <a16:creationId xmlns:a16="http://schemas.microsoft.com/office/drawing/2014/main" id="{00000000-0008-0000-0800-00008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6" name="Text Box 1429">
          <a:extLst>
            <a:ext uri="{FF2B5EF4-FFF2-40B4-BE49-F238E27FC236}">
              <a16:creationId xmlns:a16="http://schemas.microsoft.com/office/drawing/2014/main" id="{00000000-0008-0000-0800-000090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7" name="Text Box 1430">
          <a:extLst>
            <a:ext uri="{FF2B5EF4-FFF2-40B4-BE49-F238E27FC236}">
              <a16:creationId xmlns:a16="http://schemas.microsoft.com/office/drawing/2014/main" id="{00000000-0008-0000-0800-000091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8" name="Text Box 1431">
          <a:extLst>
            <a:ext uri="{FF2B5EF4-FFF2-40B4-BE49-F238E27FC236}">
              <a16:creationId xmlns:a16="http://schemas.microsoft.com/office/drawing/2014/main" id="{00000000-0008-0000-0800-00009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39" name="Text Box 1432">
          <a:extLst>
            <a:ext uri="{FF2B5EF4-FFF2-40B4-BE49-F238E27FC236}">
              <a16:creationId xmlns:a16="http://schemas.microsoft.com/office/drawing/2014/main" id="{00000000-0008-0000-0800-00009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0" name="Text Box 1433">
          <a:extLst>
            <a:ext uri="{FF2B5EF4-FFF2-40B4-BE49-F238E27FC236}">
              <a16:creationId xmlns:a16="http://schemas.microsoft.com/office/drawing/2014/main" id="{00000000-0008-0000-0800-00009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1" name="Text Box 1434">
          <a:extLst>
            <a:ext uri="{FF2B5EF4-FFF2-40B4-BE49-F238E27FC236}">
              <a16:creationId xmlns:a16="http://schemas.microsoft.com/office/drawing/2014/main" id="{00000000-0008-0000-0800-00009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2" name="Text Box 1435">
          <a:extLst>
            <a:ext uri="{FF2B5EF4-FFF2-40B4-BE49-F238E27FC236}">
              <a16:creationId xmlns:a16="http://schemas.microsoft.com/office/drawing/2014/main" id="{00000000-0008-0000-0800-00009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3" name="Text Box 1436">
          <a:extLst>
            <a:ext uri="{FF2B5EF4-FFF2-40B4-BE49-F238E27FC236}">
              <a16:creationId xmlns:a16="http://schemas.microsoft.com/office/drawing/2014/main" id="{00000000-0008-0000-0800-00009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4" name="Text Box 1437">
          <a:extLst>
            <a:ext uri="{FF2B5EF4-FFF2-40B4-BE49-F238E27FC236}">
              <a16:creationId xmlns:a16="http://schemas.microsoft.com/office/drawing/2014/main" id="{00000000-0008-0000-0800-00009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5" name="Text Box 1438">
          <a:extLst>
            <a:ext uri="{FF2B5EF4-FFF2-40B4-BE49-F238E27FC236}">
              <a16:creationId xmlns:a16="http://schemas.microsoft.com/office/drawing/2014/main" id="{00000000-0008-0000-0800-00009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6" name="Text Box 1439">
          <a:extLst>
            <a:ext uri="{FF2B5EF4-FFF2-40B4-BE49-F238E27FC236}">
              <a16:creationId xmlns:a16="http://schemas.microsoft.com/office/drawing/2014/main" id="{00000000-0008-0000-0800-00009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7" name="Text Box 1440">
          <a:extLst>
            <a:ext uri="{FF2B5EF4-FFF2-40B4-BE49-F238E27FC236}">
              <a16:creationId xmlns:a16="http://schemas.microsoft.com/office/drawing/2014/main" id="{00000000-0008-0000-0800-00009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8" name="Text Box 1441">
          <a:extLst>
            <a:ext uri="{FF2B5EF4-FFF2-40B4-BE49-F238E27FC236}">
              <a16:creationId xmlns:a16="http://schemas.microsoft.com/office/drawing/2014/main" id="{00000000-0008-0000-0800-00009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49" name="Text Box 1442">
          <a:extLst>
            <a:ext uri="{FF2B5EF4-FFF2-40B4-BE49-F238E27FC236}">
              <a16:creationId xmlns:a16="http://schemas.microsoft.com/office/drawing/2014/main" id="{00000000-0008-0000-0800-00009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0" name="Text Box 1443">
          <a:extLst>
            <a:ext uri="{FF2B5EF4-FFF2-40B4-BE49-F238E27FC236}">
              <a16:creationId xmlns:a16="http://schemas.microsoft.com/office/drawing/2014/main" id="{00000000-0008-0000-0800-00009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1" name="Text Box 1444">
          <a:extLst>
            <a:ext uri="{FF2B5EF4-FFF2-40B4-BE49-F238E27FC236}">
              <a16:creationId xmlns:a16="http://schemas.microsoft.com/office/drawing/2014/main" id="{00000000-0008-0000-0800-00009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2" name="Text Box 1445">
          <a:extLst>
            <a:ext uri="{FF2B5EF4-FFF2-40B4-BE49-F238E27FC236}">
              <a16:creationId xmlns:a16="http://schemas.microsoft.com/office/drawing/2014/main" id="{00000000-0008-0000-0800-0000A0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3" name="Text Box 1446">
          <a:extLst>
            <a:ext uri="{FF2B5EF4-FFF2-40B4-BE49-F238E27FC236}">
              <a16:creationId xmlns:a16="http://schemas.microsoft.com/office/drawing/2014/main" id="{00000000-0008-0000-0800-0000A1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4" name="Text Box 1447">
          <a:extLst>
            <a:ext uri="{FF2B5EF4-FFF2-40B4-BE49-F238E27FC236}">
              <a16:creationId xmlns:a16="http://schemas.microsoft.com/office/drawing/2014/main" id="{00000000-0008-0000-0800-0000A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5" name="Text Box 1448">
          <a:extLst>
            <a:ext uri="{FF2B5EF4-FFF2-40B4-BE49-F238E27FC236}">
              <a16:creationId xmlns:a16="http://schemas.microsoft.com/office/drawing/2014/main" id="{00000000-0008-0000-0800-0000A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6" name="Text Box 1449">
          <a:extLst>
            <a:ext uri="{FF2B5EF4-FFF2-40B4-BE49-F238E27FC236}">
              <a16:creationId xmlns:a16="http://schemas.microsoft.com/office/drawing/2014/main" id="{00000000-0008-0000-0800-0000A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7" name="Text Box 1450">
          <a:extLst>
            <a:ext uri="{FF2B5EF4-FFF2-40B4-BE49-F238E27FC236}">
              <a16:creationId xmlns:a16="http://schemas.microsoft.com/office/drawing/2014/main" id="{00000000-0008-0000-0800-0000A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8" name="Text Box 1451">
          <a:extLst>
            <a:ext uri="{FF2B5EF4-FFF2-40B4-BE49-F238E27FC236}">
              <a16:creationId xmlns:a16="http://schemas.microsoft.com/office/drawing/2014/main" id="{00000000-0008-0000-0800-0000A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59" name="Text Box 1452">
          <a:extLst>
            <a:ext uri="{FF2B5EF4-FFF2-40B4-BE49-F238E27FC236}">
              <a16:creationId xmlns:a16="http://schemas.microsoft.com/office/drawing/2014/main" id="{00000000-0008-0000-0800-0000A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0" name="Text Box 1453">
          <a:extLst>
            <a:ext uri="{FF2B5EF4-FFF2-40B4-BE49-F238E27FC236}">
              <a16:creationId xmlns:a16="http://schemas.microsoft.com/office/drawing/2014/main" id="{00000000-0008-0000-0800-0000A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1" name="Text Box 1454">
          <a:extLst>
            <a:ext uri="{FF2B5EF4-FFF2-40B4-BE49-F238E27FC236}">
              <a16:creationId xmlns:a16="http://schemas.microsoft.com/office/drawing/2014/main" id="{00000000-0008-0000-0800-0000A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2" name="Text Box 1455">
          <a:extLst>
            <a:ext uri="{FF2B5EF4-FFF2-40B4-BE49-F238E27FC236}">
              <a16:creationId xmlns:a16="http://schemas.microsoft.com/office/drawing/2014/main" id="{00000000-0008-0000-0800-0000A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3" name="Text Box 1456">
          <a:extLst>
            <a:ext uri="{FF2B5EF4-FFF2-40B4-BE49-F238E27FC236}">
              <a16:creationId xmlns:a16="http://schemas.microsoft.com/office/drawing/2014/main" id="{00000000-0008-0000-0800-0000A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4" name="Text Box 1457">
          <a:extLst>
            <a:ext uri="{FF2B5EF4-FFF2-40B4-BE49-F238E27FC236}">
              <a16:creationId xmlns:a16="http://schemas.microsoft.com/office/drawing/2014/main" id="{00000000-0008-0000-0800-0000A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5" name="Text Box 1458">
          <a:extLst>
            <a:ext uri="{FF2B5EF4-FFF2-40B4-BE49-F238E27FC236}">
              <a16:creationId xmlns:a16="http://schemas.microsoft.com/office/drawing/2014/main" id="{00000000-0008-0000-0800-0000A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6" name="Text Box 1459">
          <a:extLst>
            <a:ext uri="{FF2B5EF4-FFF2-40B4-BE49-F238E27FC236}">
              <a16:creationId xmlns:a16="http://schemas.microsoft.com/office/drawing/2014/main" id="{00000000-0008-0000-0800-0000A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7" name="Text Box 1460">
          <a:extLst>
            <a:ext uri="{FF2B5EF4-FFF2-40B4-BE49-F238E27FC236}">
              <a16:creationId xmlns:a16="http://schemas.microsoft.com/office/drawing/2014/main" id="{00000000-0008-0000-0800-0000A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8" name="Text Box 1461">
          <a:extLst>
            <a:ext uri="{FF2B5EF4-FFF2-40B4-BE49-F238E27FC236}">
              <a16:creationId xmlns:a16="http://schemas.microsoft.com/office/drawing/2014/main" id="{00000000-0008-0000-0800-0000B0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69" name="Text Box 1462">
          <a:extLst>
            <a:ext uri="{FF2B5EF4-FFF2-40B4-BE49-F238E27FC236}">
              <a16:creationId xmlns:a16="http://schemas.microsoft.com/office/drawing/2014/main" id="{00000000-0008-0000-0800-0000B1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0" name="Text Box 1463">
          <a:extLst>
            <a:ext uri="{FF2B5EF4-FFF2-40B4-BE49-F238E27FC236}">
              <a16:creationId xmlns:a16="http://schemas.microsoft.com/office/drawing/2014/main" id="{00000000-0008-0000-0800-0000B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1" name="Text Box 1464">
          <a:extLst>
            <a:ext uri="{FF2B5EF4-FFF2-40B4-BE49-F238E27FC236}">
              <a16:creationId xmlns:a16="http://schemas.microsoft.com/office/drawing/2014/main" id="{00000000-0008-0000-0800-0000B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2" name="Text Box 1465">
          <a:extLst>
            <a:ext uri="{FF2B5EF4-FFF2-40B4-BE49-F238E27FC236}">
              <a16:creationId xmlns:a16="http://schemas.microsoft.com/office/drawing/2014/main" id="{00000000-0008-0000-0800-0000B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3" name="Text Box 1466">
          <a:extLst>
            <a:ext uri="{FF2B5EF4-FFF2-40B4-BE49-F238E27FC236}">
              <a16:creationId xmlns:a16="http://schemas.microsoft.com/office/drawing/2014/main" id="{00000000-0008-0000-0800-0000B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4" name="Text Box 1467">
          <a:extLst>
            <a:ext uri="{FF2B5EF4-FFF2-40B4-BE49-F238E27FC236}">
              <a16:creationId xmlns:a16="http://schemas.microsoft.com/office/drawing/2014/main" id="{00000000-0008-0000-0800-0000B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5" name="Text Box 1468">
          <a:extLst>
            <a:ext uri="{FF2B5EF4-FFF2-40B4-BE49-F238E27FC236}">
              <a16:creationId xmlns:a16="http://schemas.microsoft.com/office/drawing/2014/main" id="{00000000-0008-0000-0800-0000B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6" name="Text Box 1469">
          <a:extLst>
            <a:ext uri="{FF2B5EF4-FFF2-40B4-BE49-F238E27FC236}">
              <a16:creationId xmlns:a16="http://schemas.microsoft.com/office/drawing/2014/main" id="{00000000-0008-0000-0800-0000B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7" name="Text Box 1470">
          <a:extLst>
            <a:ext uri="{FF2B5EF4-FFF2-40B4-BE49-F238E27FC236}">
              <a16:creationId xmlns:a16="http://schemas.microsoft.com/office/drawing/2014/main" id="{00000000-0008-0000-0800-0000B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8" name="Text Box 1471">
          <a:extLst>
            <a:ext uri="{FF2B5EF4-FFF2-40B4-BE49-F238E27FC236}">
              <a16:creationId xmlns:a16="http://schemas.microsoft.com/office/drawing/2014/main" id="{00000000-0008-0000-0800-0000B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79" name="Text Box 1472">
          <a:extLst>
            <a:ext uri="{FF2B5EF4-FFF2-40B4-BE49-F238E27FC236}">
              <a16:creationId xmlns:a16="http://schemas.microsoft.com/office/drawing/2014/main" id="{00000000-0008-0000-0800-0000B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0" name="Text Box 1473">
          <a:extLst>
            <a:ext uri="{FF2B5EF4-FFF2-40B4-BE49-F238E27FC236}">
              <a16:creationId xmlns:a16="http://schemas.microsoft.com/office/drawing/2014/main" id="{00000000-0008-0000-0800-0000B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1" name="Text Box 1474">
          <a:extLst>
            <a:ext uri="{FF2B5EF4-FFF2-40B4-BE49-F238E27FC236}">
              <a16:creationId xmlns:a16="http://schemas.microsoft.com/office/drawing/2014/main" id="{00000000-0008-0000-0800-0000B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2" name="Text Box 1475">
          <a:extLst>
            <a:ext uri="{FF2B5EF4-FFF2-40B4-BE49-F238E27FC236}">
              <a16:creationId xmlns:a16="http://schemas.microsoft.com/office/drawing/2014/main" id="{00000000-0008-0000-0800-0000B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3" name="Text Box 1476">
          <a:extLst>
            <a:ext uri="{FF2B5EF4-FFF2-40B4-BE49-F238E27FC236}">
              <a16:creationId xmlns:a16="http://schemas.microsoft.com/office/drawing/2014/main" id="{00000000-0008-0000-0800-0000B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4" name="Text Box 1477">
          <a:extLst>
            <a:ext uri="{FF2B5EF4-FFF2-40B4-BE49-F238E27FC236}">
              <a16:creationId xmlns:a16="http://schemas.microsoft.com/office/drawing/2014/main" id="{00000000-0008-0000-0800-0000C0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5" name="Text Box 1478">
          <a:extLst>
            <a:ext uri="{FF2B5EF4-FFF2-40B4-BE49-F238E27FC236}">
              <a16:creationId xmlns:a16="http://schemas.microsoft.com/office/drawing/2014/main" id="{00000000-0008-0000-0800-0000C1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6" name="Text Box 1479">
          <a:extLst>
            <a:ext uri="{FF2B5EF4-FFF2-40B4-BE49-F238E27FC236}">
              <a16:creationId xmlns:a16="http://schemas.microsoft.com/office/drawing/2014/main" id="{00000000-0008-0000-0800-0000C2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7" name="Text Box 1480">
          <a:extLst>
            <a:ext uri="{FF2B5EF4-FFF2-40B4-BE49-F238E27FC236}">
              <a16:creationId xmlns:a16="http://schemas.microsoft.com/office/drawing/2014/main" id="{00000000-0008-0000-0800-0000C3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8" name="Text Box 1481">
          <a:extLst>
            <a:ext uri="{FF2B5EF4-FFF2-40B4-BE49-F238E27FC236}">
              <a16:creationId xmlns:a16="http://schemas.microsoft.com/office/drawing/2014/main" id="{00000000-0008-0000-0800-0000C4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89" name="Text Box 1482">
          <a:extLst>
            <a:ext uri="{FF2B5EF4-FFF2-40B4-BE49-F238E27FC236}">
              <a16:creationId xmlns:a16="http://schemas.microsoft.com/office/drawing/2014/main" id="{00000000-0008-0000-0800-0000C5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0" name="Text Box 1483">
          <a:extLst>
            <a:ext uri="{FF2B5EF4-FFF2-40B4-BE49-F238E27FC236}">
              <a16:creationId xmlns:a16="http://schemas.microsoft.com/office/drawing/2014/main" id="{00000000-0008-0000-0800-0000C6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1" name="Text Box 1484">
          <a:extLst>
            <a:ext uri="{FF2B5EF4-FFF2-40B4-BE49-F238E27FC236}">
              <a16:creationId xmlns:a16="http://schemas.microsoft.com/office/drawing/2014/main" id="{00000000-0008-0000-0800-0000C7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2" name="Text Box 1485">
          <a:extLst>
            <a:ext uri="{FF2B5EF4-FFF2-40B4-BE49-F238E27FC236}">
              <a16:creationId xmlns:a16="http://schemas.microsoft.com/office/drawing/2014/main" id="{00000000-0008-0000-0800-0000C8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3" name="Text Box 1486">
          <a:extLst>
            <a:ext uri="{FF2B5EF4-FFF2-40B4-BE49-F238E27FC236}">
              <a16:creationId xmlns:a16="http://schemas.microsoft.com/office/drawing/2014/main" id="{00000000-0008-0000-0800-0000C9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4" name="Text Box 1487">
          <a:extLst>
            <a:ext uri="{FF2B5EF4-FFF2-40B4-BE49-F238E27FC236}">
              <a16:creationId xmlns:a16="http://schemas.microsoft.com/office/drawing/2014/main" id="{00000000-0008-0000-0800-0000CA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5" name="Text Box 1488">
          <a:extLst>
            <a:ext uri="{FF2B5EF4-FFF2-40B4-BE49-F238E27FC236}">
              <a16:creationId xmlns:a16="http://schemas.microsoft.com/office/drawing/2014/main" id="{00000000-0008-0000-0800-0000CB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6" name="Text Box 1489">
          <a:extLst>
            <a:ext uri="{FF2B5EF4-FFF2-40B4-BE49-F238E27FC236}">
              <a16:creationId xmlns:a16="http://schemas.microsoft.com/office/drawing/2014/main" id="{00000000-0008-0000-0800-0000CC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7" name="Text Box 1490">
          <a:extLst>
            <a:ext uri="{FF2B5EF4-FFF2-40B4-BE49-F238E27FC236}">
              <a16:creationId xmlns:a16="http://schemas.microsoft.com/office/drawing/2014/main" id="{00000000-0008-0000-0800-0000CD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8" name="Text Box 1491">
          <a:extLst>
            <a:ext uri="{FF2B5EF4-FFF2-40B4-BE49-F238E27FC236}">
              <a16:creationId xmlns:a16="http://schemas.microsoft.com/office/drawing/2014/main" id="{00000000-0008-0000-0800-0000CE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1999" name="Text Box 1492">
          <a:extLst>
            <a:ext uri="{FF2B5EF4-FFF2-40B4-BE49-F238E27FC236}">
              <a16:creationId xmlns:a16="http://schemas.microsoft.com/office/drawing/2014/main" id="{00000000-0008-0000-0800-0000CF07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0" name="Text Box 1493">
          <a:extLst>
            <a:ext uri="{FF2B5EF4-FFF2-40B4-BE49-F238E27FC236}">
              <a16:creationId xmlns:a16="http://schemas.microsoft.com/office/drawing/2014/main" id="{00000000-0008-0000-0800-0000D0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1" name="Text Box 1494">
          <a:extLst>
            <a:ext uri="{FF2B5EF4-FFF2-40B4-BE49-F238E27FC236}">
              <a16:creationId xmlns:a16="http://schemas.microsoft.com/office/drawing/2014/main" id="{00000000-0008-0000-0800-0000D1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2" name="Text Box 1495">
          <a:extLst>
            <a:ext uri="{FF2B5EF4-FFF2-40B4-BE49-F238E27FC236}">
              <a16:creationId xmlns:a16="http://schemas.microsoft.com/office/drawing/2014/main" id="{00000000-0008-0000-0800-0000D2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3" name="Text Box 1496">
          <a:extLst>
            <a:ext uri="{FF2B5EF4-FFF2-40B4-BE49-F238E27FC236}">
              <a16:creationId xmlns:a16="http://schemas.microsoft.com/office/drawing/2014/main" id="{00000000-0008-0000-0800-0000D3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4" name="Text Box 1497">
          <a:extLst>
            <a:ext uri="{FF2B5EF4-FFF2-40B4-BE49-F238E27FC236}">
              <a16:creationId xmlns:a16="http://schemas.microsoft.com/office/drawing/2014/main" id="{00000000-0008-0000-0800-0000D4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5" name="Text Box 1498">
          <a:extLst>
            <a:ext uri="{FF2B5EF4-FFF2-40B4-BE49-F238E27FC236}">
              <a16:creationId xmlns:a16="http://schemas.microsoft.com/office/drawing/2014/main" id="{00000000-0008-0000-0800-0000D5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6" name="Text Box 1499">
          <a:extLst>
            <a:ext uri="{FF2B5EF4-FFF2-40B4-BE49-F238E27FC236}">
              <a16:creationId xmlns:a16="http://schemas.microsoft.com/office/drawing/2014/main" id="{00000000-0008-0000-0800-0000D6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7" name="Text Box 1500">
          <a:extLst>
            <a:ext uri="{FF2B5EF4-FFF2-40B4-BE49-F238E27FC236}">
              <a16:creationId xmlns:a16="http://schemas.microsoft.com/office/drawing/2014/main" id="{00000000-0008-0000-0800-0000D7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8" name="Text Box 1501">
          <a:extLst>
            <a:ext uri="{FF2B5EF4-FFF2-40B4-BE49-F238E27FC236}">
              <a16:creationId xmlns:a16="http://schemas.microsoft.com/office/drawing/2014/main" id="{00000000-0008-0000-0800-0000D8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09" name="Text Box 1502">
          <a:extLst>
            <a:ext uri="{FF2B5EF4-FFF2-40B4-BE49-F238E27FC236}">
              <a16:creationId xmlns:a16="http://schemas.microsoft.com/office/drawing/2014/main" id="{00000000-0008-0000-0800-0000D9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0" name="Text Box 1503">
          <a:extLst>
            <a:ext uri="{FF2B5EF4-FFF2-40B4-BE49-F238E27FC236}">
              <a16:creationId xmlns:a16="http://schemas.microsoft.com/office/drawing/2014/main" id="{00000000-0008-0000-0800-0000DA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1" name="Text Box 1504">
          <a:extLst>
            <a:ext uri="{FF2B5EF4-FFF2-40B4-BE49-F238E27FC236}">
              <a16:creationId xmlns:a16="http://schemas.microsoft.com/office/drawing/2014/main" id="{00000000-0008-0000-0800-0000DB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2" name="Text Box 1505">
          <a:extLst>
            <a:ext uri="{FF2B5EF4-FFF2-40B4-BE49-F238E27FC236}">
              <a16:creationId xmlns:a16="http://schemas.microsoft.com/office/drawing/2014/main" id="{00000000-0008-0000-0800-0000DC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3" name="Text Box 1506">
          <a:extLst>
            <a:ext uri="{FF2B5EF4-FFF2-40B4-BE49-F238E27FC236}">
              <a16:creationId xmlns:a16="http://schemas.microsoft.com/office/drawing/2014/main" id="{00000000-0008-0000-0800-0000DD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4" name="Text Box 1507">
          <a:extLst>
            <a:ext uri="{FF2B5EF4-FFF2-40B4-BE49-F238E27FC236}">
              <a16:creationId xmlns:a16="http://schemas.microsoft.com/office/drawing/2014/main" id="{00000000-0008-0000-0800-0000DE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5" name="Text Box 1508">
          <a:extLst>
            <a:ext uri="{FF2B5EF4-FFF2-40B4-BE49-F238E27FC236}">
              <a16:creationId xmlns:a16="http://schemas.microsoft.com/office/drawing/2014/main" id="{00000000-0008-0000-0800-0000DF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6" name="Text Box 1509">
          <a:extLst>
            <a:ext uri="{FF2B5EF4-FFF2-40B4-BE49-F238E27FC236}">
              <a16:creationId xmlns:a16="http://schemas.microsoft.com/office/drawing/2014/main" id="{00000000-0008-0000-0800-0000E0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7" name="Text Box 1510">
          <a:extLst>
            <a:ext uri="{FF2B5EF4-FFF2-40B4-BE49-F238E27FC236}">
              <a16:creationId xmlns:a16="http://schemas.microsoft.com/office/drawing/2014/main" id="{00000000-0008-0000-0800-0000E1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8" name="Text Box 1511">
          <a:extLst>
            <a:ext uri="{FF2B5EF4-FFF2-40B4-BE49-F238E27FC236}">
              <a16:creationId xmlns:a16="http://schemas.microsoft.com/office/drawing/2014/main" id="{00000000-0008-0000-0800-0000E2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19" name="Text Box 1512">
          <a:extLst>
            <a:ext uri="{FF2B5EF4-FFF2-40B4-BE49-F238E27FC236}">
              <a16:creationId xmlns:a16="http://schemas.microsoft.com/office/drawing/2014/main" id="{00000000-0008-0000-0800-0000E3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0" name="Text Box 1513">
          <a:extLst>
            <a:ext uri="{FF2B5EF4-FFF2-40B4-BE49-F238E27FC236}">
              <a16:creationId xmlns:a16="http://schemas.microsoft.com/office/drawing/2014/main" id="{00000000-0008-0000-0800-0000E4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1" name="Text Box 1514">
          <a:extLst>
            <a:ext uri="{FF2B5EF4-FFF2-40B4-BE49-F238E27FC236}">
              <a16:creationId xmlns:a16="http://schemas.microsoft.com/office/drawing/2014/main" id="{00000000-0008-0000-0800-0000E5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2" name="Text Box 1515">
          <a:extLst>
            <a:ext uri="{FF2B5EF4-FFF2-40B4-BE49-F238E27FC236}">
              <a16:creationId xmlns:a16="http://schemas.microsoft.com/office/drawing/2014/main" id="{00000000-0008-0000-0800-0000E6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3" name="Text Box 1516">
          <a:extLst>
            <a:ext uri="{FF2B5EF4-FFF2-40B4-BE49-F238E27FC236}">
              <a16:creationId xmlns:a16="http://schemas.microsoft.com/office/drawing/2014/main" id="{00000000-0008-0000-0800-0000E7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4" name="Text Box 1517">
          <a:extLst>
            <a:ext uri="{FF2B5EF4-FFF2-40B4-BE49-F238E27FC236}">
              <a16:creationId xmlns:a16="http://schemas.microsoft.com/office/drawing/2014/main" id="{00000000-0008-0000-0800-0000E8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5" name="Text Box 1518">
          <a:extLst>
            <a:ext uri="{FF2B5EF4-FFF2-40B4-BE49-F238E27FC236}">
              <a16:creationId xmlns:a16="http://schemas.microsoft.com/office/drawing/2014/main" id="{00000000-0008-0000-0800-0000E9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6" name="Text Box 1519">
          <a:extLst>
            <a:ext uri="{FF2B5EF4-FFF2-40B4-BE49-F238E27FC236}">
              <a16:creationId xmlns:a16="http://schemas.microsoft.com/office/drawing/2014/main" id="{00000000-0008-0000-0800-0000EA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7" name="Text Box 1520">
          <a:extLst>
            <a:ext uri="{FF2B5EF4-FFF2-40B4-BE49-F238E27FC236}">
              <a16:creationId xmlns:a16="http://schemas.microsoft.com/office/drawing/2014/main" id="{00000000-0008-0000-0800-0000EB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8" name="Text Box 1521">
          <a:extLst>
            <a:ext uri="{FF2B5EF4-FFF2-40B4-BE49-F238E27FC236}">
              <a16:creationId xmlns:a16="http://schemas.microsoft.com/office/drawing/2014/main" id="{00000000-0008-0000-0800-0000EC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29" name="Text Box 1522">
          <a:extLst>
            <a:ext uri="{FF2B5EF4-FFF2-40B4-BE49-F238E27FC236}">
              <a16:creationId xmlns:a16="http://schemas.microsoft.com/office/drawing/2014/main" id="{00000000-0008-0000-0800-0000ED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30" name="Text Box 1523">
          <a:extLst>
            <a:ext uri="{FF2B5EF4-FFF2-40B4-BE49-F238E27FC236}">
              <a16:creationId xmlns:a16="http://schemas.microsoft.com/office/drawing/2014/main" id="{00000000-0008-0000-0800-0000EE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31" name="Text Box 1524">
          <a:extLst>
            <a:ext uri="{FF2B5EF4-FFF2-40B4-BE49-F238E27FC236}">
              <a16:creationId xmlns:a16="http://schemas.microsoft.com/office/drawing/2014/main" id="{00000000-0008-0000-0800-0000EF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32" name="Text Box 1525">
          <a:extLst>
            <a:ext uri="{FF2B5EF4-FFF2-40B4-BE49-F238E27FC236}">
              <a16:creationId xmlns:a16="http://schemas.microsoft.com/office/drawing/2014/main" id="{00000000-0008-0000-0800-0000F0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33" name="Text Box 1526">
          <a:extLst>
            <a:ext uri="{FF2B5EF4-FFF2-40B4-BE49-F238E27FC236}">
              <a16:creationId xmlns:a16="http://schemas.microsoft.com/office/drawing/2014/main" id="{00000000-0008-0000-0800-0000F1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34" name="Text Box 1527">
          <a:extLst>
            <a:ext uri="{FF2B5EF4-FFF2-40B4-BE49-F238E27FC236}">
              <a16:creationId xmlns:a16="http://schemas.microsoft.com/office/drawing/2014/main" id="{00000000-0008-0000-0800-0000F2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035" name="Text Box 1528">
          <a:extLst>
            <a:ext uri="{FF2B5EF4-FFF2-40B4-BE49-F238E27FC236}">
              <a16:creationId xmlns:a16="http://schemas.microsoft.com/office/drawing/2014/main" id="{00000000-0008-0000-0800-0000F307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36" name="Text Box 1529">
          <a:extLst>
            <a:ext uri="{FF2B5EF4-FFF2-40B4-BE49-F238E27FC236}">
              <a16:creationId xmlns:a16="http://schemas.microsoft.com/office/drawing/2014/main" id="{00000000-0008-0000-0800-0000F4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37" name="Text Box 1530">
          <a:extLst>
            <a:ext uri="{FF2B5EF4-FFF2-40B4-BE49-F238E27FC236}">
              <a16:creationId xmlns:a16="http://schemas.microsoft.com/office/drawing/2014/main" id="{00000000-0008-0000-0800-0000F5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38" name="Text Box 1531">
          <a:extLst>
            <a:ext uri="{FF2B5EF4-FFF2-40B4-BE49-F238E27FC236}">
              <a16:creationId xmlns:a16="http://schemas.microsoft.com/office/drawing/2014/main" id="{00000000-0008-0000-0800-0000F6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39" name="Text Box 1532">
          <a:extLst>
            <a:ext uri="{FF2B5EF4-FFF2-40B4-BE49-F238E27FC236}">
              <a16:creationId xmlns:a16="http://schemas.microsoft.com/office/drawing/2014/main" id="{00000000-0008-0000-0800-0000F7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0" name="Text Box 1533">
          <a:extLst>
            <a:ext uri="{FF2B5EF4-FFF2-40B4-BE49-F238E27FC236}">
              <a16:creationId xmlns:a16="http://schemas.microsoft.com/office/drawing/2014/main" id="{00000000-0008-0000-0800-0000F8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1" name="Text Box 1534">
          <a:extLst>
            <a:ext uri="{FF2B5EF4-FFF2-40B4-BE49-F238E27FC236}">
              <a16:creationId xmlns:a16="http://schemas.microsoft.com/office/drawing/2014/main" id="{00000000-0008-0000-0800-0000F9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2" name="Text Box 1535">
          <a:extLst>
            <a:ext uri="{FF2B5EF4-FFF2-40B4-BE49-F238E27FC236}">
              <a16:creationId xmlns:a16="http://schemas.microsoft.com/office/drawing/2014/main" id="{00000000-0008-0000-0800-0000FA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3" name="Text Box 1536">
          <a:extLst>
            <a:ext uri="{FF2B5EF4-FFF2-40B4-BE49-F238E27FC236}">
              <a16:creationId xmlns:a16="http://schemas.microsoft.com/office/drawing/2014/main" id="{00000000-0008-0000-0800-0000FB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4" name="Text Box 1537">
          <a:extLst>
            <a:ext uri="{FF2B5EF4-FFF2-40B4-BE49-F238E27FC236}">
              <a16:creationId xmlns:a16="http://schemas.microsoft.com/office/drawing/2014/main" id="{00000000-0008-0000-0800-0000FC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5" name="Text Box 1538">
          <a:extLst>
            <a:ext uri="{FF2B5EF4-FFF2-40B4-BE49-F238E27FC236}">
              <a16:creationId xmlns:a16="http://schemas.microsoft.com/office/drawing/2014/main" id="{00000000-0008-0000-0800-0000FD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6" name="Text Box 1539">
          <a:extLst>
            <a:ext uri="{FF2B5EF4-FFF2-40B4-BE49-F238E27FC236}">
              <a16:creationId xmlns:a16="http://schemas.microsoft.com/office/drawing/2014/main" id="{00000000-0008-0000-0800-0000FE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7" name="Text Box 1540">
          <a:extLst>
            <a:ext uri="{FF2B5EF4-FFF2-40B4-BE49-F238E27FC236}">
              <a16:creationId xmlns:a16="http://schemas.microsoft.com/office/drawing/2014/main" id="{00000000-0008-0000-0800-0000FF07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8" name="Text Box 1541">
          <a:extLst>
            <a:ext uri="{FF2B5EF4-FFF2-40B4-BE49-F238E27FC236}">
              <a16:creationId xmlns:a16="http://schemas.microsoft.com/office/drawing/2014/main" id="{00000000-0008-0000-0800-000000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49" name="Text Box 1542">
          <a:extLst>
            <a:ext uri="{FF2B5EF4-FFF2-40B4-BE49-F238E27FC236}">
              <a16:creationId xmlns:a16="http://schemas.microsoft.com/office/drawing/2014/main" id="{00000000-0008-0000-0800-000001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0" name="Text Box 1543">
          <a:extLst>
            <a:ext uri="{FF2B5EF4-FFF2-40B4-BE49-F238E27FC236}">
              <a16:creationId xmlns:a16="http://schemas.microsoft.com/office/drawing/2014/main" id="{00000000-0008-0000-0800-000002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1" name="Text Box 1544">
          <a:extLst>
            <a:ext uri="{FF2B5EF4-FFF2-40B4-BE49-F238E27FC236}">
              <a16:creationId xmlns:a16="http://schemas.microsoft.com/office/drawing/2014/main" id="{00000000-0008-0000-0800-000003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2" name="Text Box 1545">
          <a:extLst>
            <a:ext uri="{FF2B5EF4-FFF2-40B4-BE49-F238E27FC236}">
              <a16:creationId xmlns:a16="http://schemas.microsoft.com/office/drawing/2014/main" id="{00000000-0008-0000-0800-000004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3" name="Text Box 1546">
          <a:extLst>
            <a:ext uri="{FF2B5EF4-FFF2-40B4-BE49-F238E27FC236}">
              <a16:creationId xmlns:a16="http://schemas.microsoft.com/office/drawing/2014/main" id="{00000000-0008-0000-0800-000005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4" name="Text Box 1547">
          <a:extLst>
            <a:ext uri="{FF2B5EF4-FFF2-40B4-BE49-F238E27FC236}">
              <a16:creationId xmlns:a16="http://schemas.microsoft.com/office/drawing/2014/main" id="{00000000-0008-0000-0800-000006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5" name="Text Box 1548">
          <a:extLst>
            <a:ext uri="{FF2B5EF4-FFF2-40B4-BE49-F238E27FC236}">
              <a16:creationId xmlns:a16="http://schemas.microsoft.com/office/drawing/2014/main" id="{00000000-0008-0000-0800-000007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6" name="Text Box 1549">
          <a:extLst>
            <a:ext uri="{FF2B5EF4-FFF2-40B4-BE49-F238E27FC236}">
              <a16:creationId xmlns:a16="http://schemas.microsoft.com/office/drawing/2014/main" id="{00000000-0008-0000-0800-000008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7" name="Text Box 1550">
          <a:extLst>
            <a:ext uri="{FF2B5EF4-FFF2-40B4-BE49-F238E27FC236}">
              <a16:creationId xmlns:a16="http://schemas.microsoft.com/office/drawing/2014/main" id="{00000000-0008-0000-0800-000009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8" name="Text Box 1551">
          <a:extLst>
            <a:ext uri="{FF2B5EF4-FFF2-40B4-BE49-F238E27FC236}">
              <a16:creationId xmlns:a16="http://schemas.microsoft.com/office/drawing/2014/main" id="{00000000-0008-0000-0800-00000A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59" name="Text Box 1552">
          <a:extLst>
            <a:ext uri="{FF2B5EF4-FFF2-40B4-BE49-F238E27FC236}">
              <a16:creationId xmlns:a16="http://schemas.microsoft.com/office/drawing/2014/main" id="{00000000-0008-0000-0800-00000B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0" name="Text Box 1553">
          <a:extLst>
            <a:ext uri="{FF2B5EF4-FFF2-40B4-BE49-F238E27FC236}">
              <a16:creationId xmlns:a16="http://schemas.microsoft.com/office/drawing/2014/main" id="{00000000-0008-0000-0800-00000C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1" name="Text Box 1554">
          <a:extLst>
            <a:ext uri="{FF2B5EF4-FFF2-40B4-BE49-F238E27FC236}">
              <a16:creationId xmlns:a16="http://schemas.microsoft.com/office/drawing/2014/main" id="{00000000-0008-0000-0800-00000D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2" name="Text Box 1555">
          <a:extLst>
            <a:ext uri="{FF2B5EF4-FFF2-40B4-BE49-F238E27FC236}">
              <a16:creationId xmlns:a16="http://schemas.microsoft.com/office/drawing/2014/main" id="{00000000-0008-0000-0800-00000E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3" name="Text Box 1556">
          <a:extLst>
            <a:ext uri="{FF2B5EF4-FFF2-40B4-BE49-F238E27FC236}">
              <a16:creationId xmlns:a16="http://schemas.microsoft.com/office/drawing/2014/main" id="{00000000-0008-0000-0800-00000F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4" name="Text Box 1557">
          <a:extLst>
            <a:ext uri="{FF2B5EF4-FFF2-40B4-BE49-F238E27FC236}">
              <a16:creationId xmlns:a16="http://schemas.microsoft.com/office/drawing/2014/main" id="{00000000-0008-0000-0800-000010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5" name="Text Box 1558">
          <a:extLst>
            <a:ext uri="{FF2B5EF4-FFF2-40B4-BE49-F238E27FC236}">
              <a16:creationId xmlns:a16="http://schemas.microsoft.com/office/drawing/2014/main" id="{00000000-0008-0000-0800-000011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6" name="Text Box 1559">
          <a:extLst>
            <a:ext uri="{FF2B5EF4-FFF2-40B4-BE49-F238E27FC236}">
              <a16:creationId xmlns:a16="http://schemas.microsoft.com/office/drawing/2014/main" id="{00000000-0008-0000-0800-000012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7" name="Text Box 1560">
          <a:extLst>
            <a:ext uri="{FF2B5EF4-FFF2-40B4-BE49-F238E27FC236}">
              <a16:creationId xmlns:a16="http://schemas.microsoft.com/office/drawing/2014/main" id="{00000000-0008-0000-0800-000013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8" name="Text Box 1561">
          <a:extLst>
            <a:ext uri="{FF2B5EF4-FFF2-40B4-BE49-F238E27FC236}">
              <a16:creationId xmlns:a16="http://schemas.microsoft.com/office/drawing/2014/main" id="{00000000-0008-0000-0800-000014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69" name="Text Box 1562">
          <a:extLst>
            <a:ext uri="{FF2B5EF4-FFF2-40B4-BE49-F238E27FC236}">
              <a16:creationId xmlns:a16="http://schemas.microsoft.com/office/drawing/2014/main" id="{00000000-0008-0000-0800-000015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70" name="Text Box 1563">
          <a:extLst>
            <a:ext uri="{FF2B5EF4-FFF2-40B4-BE49-F238E27FC236}">
              <a16:creationId xmlns:a16="http://schemas.microsoft.com/office/drawing/2014/main" id="{00000000-0008-0000-0800-000016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071" name="Text Box 1564">
          <a:extLst>
            <a:ext uri="{FF2B5EF4-FFF2-40B4-BE49-F238E27FC236}">
              <a16:creationId xmlns:a16="http://schemas.microsoft.com/office/drawing/2014/main" id="{00000000-0008-0000-0800-000017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2" name="Text Box 1565">
          <a:extLst>
            <a:ext uri="{FF2B5EF4-FFF2-40B4-BE49-F238E27FC236}">
              <a16:creationId xmlns:a16="http://schemas.microsoft.com/office/drawing/2014/main" id="{00000000-0008-0000-0800-000018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3" name="Text Box 1566">
          <a:extLst>
            <a:ext uri="{FF2B5EF4-FFF2-40B4-BE49-F238E27FC236}">
              <a16:creationId xmlns:a16="http://schemas.microsoft.com/office/drawing/2014/main" id="{00000000-0008-0000-0800-000019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4" name="Text Box 1567">
          <a:extLst>
            <a:ext uri="{FF2B5EF4-FFF2-40B4-BE49-F238E27FC236}">
              <a16:creationId xmlns:a16="http://schemas.microsoft.com/office/drawing/2014/main" id="{00000000-0008-0000-0800-00001A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5" name="Text Box 1568">
          <a:extLst>
            <a:ext uri="{FF2B5EF4-FFF2-40B4-BE49-F238E27FC236}">
              <a16:creationId xmlns:a16="http://schemas.microsoft.com/office/drawing/2014/main" id="{00000000-0008-0000-0800-00001B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6" name="Text Box 1569">
          <a:extLst>
            <a:ext uri="{FF2B5EF4-FFF2-40B4-BE49-F238E27FC236}">
              <a16:creationId xmlns:a16="http://schemas.microsoft.com/office/drawing/2014/main" id="{00000000-0008-0000-0800-00001C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7" name="Text Box 1570">
          <a:extLst>
            <a:ext uri="{FF2B5EF4-FFF2-40B4-BE49-F238E27FC236}">
              <a16:creationId xmlns:a16="http://schemas.microsoft.com/office/drawing/2014/main" id="{00000000-0008-0000-0800-00001D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8" name="Text Box 1571">
          <a:extLst>
            <a:ext uri="{FF2B5EF4-FFF2-40B4-BE49-F238E27FC236}">
              <a16:creationId xmlns:a16="http://schemas.microsoft.com/office/drawing/2014/main" id="{00000000-0008-0000-0800-00001E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79" name="Text Box 1572">
          <a:extLst>
            <a:ext uri="{FF2B5EF4-FFF2-40B4-BE49-F238E27FC236}">
              <a16:creationId xmlns:a16="http://schemas.microsoft.com/office/drawing/2014/main" id="{00000000-0008-0000-0800-00001F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0" name="Text Box 1573">
          <a:extLst>
            <a:ext uri="{FF2B5EF4-FFF2-40B4-BE49-F238E27FC236}">
              <a16:creationId xmlns:a16="http://schemas.microsoft.com/office/drawing/2014/main" id="{00000000-0008-0000-0800-000020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1" name="Text Box 1574">
          <a:extLst>
            <a:ext uri="{FF2B5EF4-FFF2-40B4-BE49-F238E27FC236}">
              <a16:creationId xmlns:a16="http://schemas.microsoft.com/office/drawing/2014/main" id="{00000000-0008-0000-0800-000021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2" name="Text Box 1575">
          <a:extLst>
            <a:ext uri="{FF2B5EF4-FFF2-40B4-BE49-F238E27FC236}">
              <a16:creationId xmlns:a16="http://schemas.microsoft.com/office/drawing/2014/main" id="{00000000-0008-0000-0800-000022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3" name="Text Box 1576">
          <a:extLst>
            <a:ext uri="{FF2B5EF4-FFF2-40B4-BE49-F238E27FC236}">
              <a16:creationId xmlns:a16="http://schemas.microsoft.com/office/drawing/2014/main" id="{00000000-0008-0000-0800-000023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4" name="Text Box 1577">
          <a:extLst>
            <a:ext uri="{FF2B5EF4-FFF2-40B4-BE49-F238E27FC236}">
              <a16:creationId xmlns:a16="http://schemas.microsoft.com/office/drawing/2014/main" id="{00000000-0008-0000-0800-000024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5" name="Text Box 1578">
          <a:extLst>
            <a:ext uri="{FF2B5EF4-FFF2-40B4-BE49-F238E27FC236}">
              <a16:creationId xmlns:a16="http://schemas.microsoft.com/office/drawing/2014/main" id="{00000000-0008-0000-0800-000025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6" name="Text Box 1579">
          <a:extLst>
            <a:ext uri="{FF2B5EF4-FFF2-40B4-BE49-F238E27FC236}">
              <a16:creationId xmlns:a16="http://schemas.microsoft.com/office/drawing/2014/main" id="{00000000-0008-0000-0800-000026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7" name="Text Box 1580">
          <a:extLst>
            <a:ext uri="{FF2B5EF4-FFF2-40B4-BE49-F238E27FC236}">
              <a16:creationId xmlns:a16="http://schemas.microsoft.com/office/drawing/2014/main" id="{00000000-0008-0000-0800-000027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8" name="Text Box 1581">
          <a:extLst>
            <a:ext uri="{FF2B5EF4-FFF2-40B4-BE49-F238E27FC236}">
              <a16:creationId xmlns:a16="http://schemas.microsoft.com/office/drawing/2014/main" id="{00000000-0008-0000-0800-000028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89" name="Text Box 1582">
          <a:extLst>
            <a:ext uri="{FF2B5EF4-FFF2-40B4-BE49-F238E27FC236}">
              <a16:creationId xmlns:a16="http://schemas.microsoft.com/office/drawing/2014/main" id="{00000000-0008-0000-0800-000029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0" name="Text Box 1583">
          <a:extLst>
            <a:ext uri="{FF2B5EF4-FFF2-40B4-BE49-F238E27FC236}">
              <a16:creationId xmlns:a16="http://schemas.microsoft.com/office/drawing/2014/main" id="{00000000-0008-0000-0800-00002A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1" name="Text Box 1584">
          <a:extLst>
            <a:ext uri="{FF2B5EF4-FFF2-40B4-BE49-F238E27FC236}">
              <a16:creationId xmlns:a16="http://schemas.microsoft.com/office/drawing/2014/main" id="{00000000-0008-0000-0800-00002B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2" name="Text Box 1585">
          <a:extLst>
            <a:ext uri="{FF2B5EF4-FFF2-40B4-BE49-F238E27FC236}">
              <a16:creationId xmlns:a16="http://schemas.microsoft.com/office/drawing/2014/main" id="{00000000-0008-0000-0800-00002C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3" name="Text Box 1586">
          <a:extLst>
            <a:ext uri="{FF2B5EF4-FFF2-40B4-BE49-F238E27FC236}">
              <a16:creationId xmlns:a16="http://schemas.microsoft.com/office/drawing/2014/main" id="{00000000-0008-0000-0800-00002D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4" name="Text Box 1587">
          <a:extLst>
            <a:ext uri="{FF2B5EF4-FFF2-40B4-BE49-F238E27FC236}">
              <a16:creationId xmlns:a16="http://schemas.microsoft.com/office/drawing/2014/main" id="{00000000-0008-0000-0800-00002E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5" name="Text Box 1588">
          <a:extLst>
            <a:ext uri="{FF2B5EF4-FFF2-40B4-BE49-F238E27FC236}">
              <a16:creationId xmlns:a16="http://schemas.microsoft.com/office/drawing/2014/main" id="{00000000-0008-0000-0800-00002F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6" name="Text Box 1589">
          <a:extLst>
            <a:ext uri="{FF2B5EF4-FFF2-40B4-BE49-F238E27FC236}">
              <a16:creationId xmlns:a16="http://schemas.microsoft.com/office/drawing/2014/main" id="{00000000-0008-0000-0800-000030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7" name="Text Box 1590">
          <a:extLst>
            <a:ext uri="{FF2B5EF4-FFF2-40B4-BE49-F238E27FC236}">
              <a16:creationId xmlns:a16="http://schemas.microsoft.com/office/drawing/2014/main" id="{00000000-0008-0000-0800-000031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8" name="Text Box 1591">
          <a:extLst>
            <a:ext uri="{FF2B5EF4-FFF2-40B4-BE49-F238E27FC236}">
              <a16:creationId xmlns:a16="http://schemas.microsoft.com/office/drawing/2014/main" id="{00000000-0008-0000-0800-000032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099" name="Text Box 1592">
          <a:extLst>
            <a:ext uri="{FF2B5EF4-FFF2-40B4-BE49-F238E27FC236}">
              <a16:creationId xmlns:a16="http://schemas.microsoft.com/office/drawing/2014/main" id="{00000000-0008-0000-0800-000033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0" name="Text Box 1593">
          <a:extLst>
            <a:ext uri="{FF2B5EF4-FFF2-40B4-BE49-F238E27FC236}">
              <a16:creationId xmlns:a16="http://schemas.microsoft.com/office/drawing/2014/main" id="{00000000-0008-0000-0800-000034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1" name="Text Box 1594">
          <a:extLst>
            <a:ext uri="{FF2B5EF4-FFF2-40B4-BE49-F238E27FC236}">
              <a16:creationId xmlns:a16="http://schemas.microsoft.com/office/drawing/2014/main" id="{00000000-0008-0000-0800-000035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2" name="Text Box 1595">
          <a:extLst>
            <a:ext uri="{FF2B5EF4-FFF2-40B4-BE49-F238E27FC236}">
              <a16:creationId xmlns:a16="http://schemas.microsoft.com/office/drawing/2014/main" id="{00000000-0008-0000-0800-000036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3" name="Text Box 1596">
          <a:extLst>
            <a:ext uri="{FF2B5EF4-FFF2-40B4-BE49-F238E27FC236}">
              <a16:creationId xmlns:a16="http://schemas.microsoft.com/office/drawing/2014/main" id="{00000000-0008-0000-0800-000037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4" name="Text Box 1597">
          <a:extLst>
            <a:ext uri="{FF2B5EF4-FFF2-40B4-BE49-F238E27FC236}">
              <a16:creationId xmlns:a16="http://schemas.microsoft.com/office/drawing/2014/main" id="{00000000-0008-0000-0800-000038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5" name="Text Box 1598">
          <a:extLst>
            <a:ext uri="{FF2B5EF4-FFF2-40B4-BE49-F238E27FC236}">
              <a16:creationId xmlns:a16="http://schemas.microsoft.com/office/drawing/2014/main" id="{00000000-0008-0000-0800-000039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6" name="Text Box 1599">
          <a:extLst>
            <a:ext uri="{FF2B5EF4-FFF2-40B4-BE49-F238E27FC236}">
              <a16:creationId xmlns:a16="http://schemas.microsoft.com/office/drawing/2014/main" id="{00000000-0008-0000-0800-00003A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107" name="Text Box 1600">
          <a:extLst>
            <a:ext uri="{FF2B5EF4-FFF2-40B4-BE49-F238E27FC236}">
              <a16:creationId xmlns:a16="http://schemas.microsoft.com/office/drawing/2014/main" id="{00000000-0008-0000-0800-00003B08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08" name="Text Box 1367">
          <a:extLst>
            <a:ext uri="{FF2B5EF4-FFF2-40B4-BE49-F238E27FC236}">
              <a16:creationId xmlns:a16="http://schemas.microsoft.com/office/drawing/2014/main" id="{00000000-0008-0000-0800-00003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09" name="Text Box 1368">
          <a:extLst>
            <a:ext uri="{FF2B5EF4-FFF2-40B4-BE49-F238E27FC236}">
              <a16:creationId xmlns:a16="http://schemas.microsoft.com/office/drawing/2014/main" id="{00000000-0008-0000-0800-00003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0" name="Text Box 1369">
          <a:extLst>
            <a:ext uri="{FF2B5EF4-FFF2-40B4-BE49-F238E27FC236}">
              <a16:creationId xmlns:a16="http://schemas.microsoft.com/office/drawing/2014/main" id="{00000000-0008-0000-0800-00003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1" name="Text Box 1370">
          <a:extLst>
            <a:ext uri="{FF2B5EF4-FFF2-40B4-BE49-F238E27FC236}">
              <a16:creationId xmlns:a16="http://schemas.microsoft.com/office/drawing/2014/main" id="{00000000-0008-0000-0800-00003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2" name="Text Box 1371">
          <a:extLst>
            <a:ext uri="{FF2B5EF4-FFF2-40B4-BE49-F238E27FC236}">
              <a16:creationId xmlns:a16="http://schemas.microsoft.com/office/drawing/2014/main" id="{00000000-0008-0000-0800-00004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3" name="Text Box 1372">
          <a:extLst>
            <a:ext uri="{FF2B5EF4-FFF2-40B4-BE49-F238E27FC236}">
              <a16:creationId xmlns:a16="http://schemas.microsoft.com/office/drawing/2014/main" id="{00000000-0008-0000-0800-00004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4" name="Text Box 1373">
          <a:extLst>
            <a:ext uri="{FF2B5EF4-FFF2-40B4-BE49-F238E27FC236}">
              <a16:creationId xmlns:a16="http://schemas.microsoft.com/office/drawing/2014/main" id="{00000000-0008-0000-0800-00004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5" name="Text Box 1374">
          <a:extLst>
            <a:ext uri="{FF2B5EF4-FFF2-40B4-BE49-F238E27FC236}">
              <a16:creationId xmlns:a16="http://schemas.microsoft.com/office/drawing/2014/main" id="{00000000-0008-0000-0800-00004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6" name="Text Box 1375">
          <a:extLst>
            <a:ext uri="{FF2B5EF4-FFF2-40B4-BE49-F238E27FC236}">
              <a16:creationId xmlns:a16="http://schemas.microsoft.com/office/drawing/2014/main" id="{00000000-0008-0000-0800-00004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7" name="Text Box 1376">
          <a:extLst>
            <a:ext uri="{FF2B5EF4-FFF2-40B4-BE49-F238E27FC236}">
              <a16:creationId xmlns:a16="http://schemas.microsoft.com/office/drawing/2014/main" id="{00000000-0008-0000-0800-00004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8" name="Text Box 1377">
          <a:extLst>
            <a:ext uri="{FF2B5EF4-FFF2-40B4-BE49-F238E27FC236}">
              <a16:creationId xmlns:a16="http://schemas.microsoft.com/office/drawing/2014/main" id="{00000000-0008-0000-0800-00004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19" name="Text Box 1378">
          <a:extLst>
            <a:ext uri="{FF2B5EF4-FFF2-40B4-BE49-F238E27FC236}">
              <a16:creationId xmlns:a16="http://schemas.microsoft.com/office/drawing/2014/main" id="{00000000-0008-0000-0800-00004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0" name="Text Box 1379">
          <a:extLst>
            <a:ext uri="{FF2B5EF4-FFF2-40B4-BE49-F238E27FC236}">
              <a16:creationId xmlns:a16="http://schemas.microsoft.com/office/drawing/2014/main" id="{00000000-0008-0000-0800-00004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1" name="Text Box 1380">
          <a:extLst>
            <a:ext uri="{FF2B5EF4-FFF2-40B4-BE49-F238E27FC236}">
              <a16:creationId xmlns:a16="http://schemas.microsoft.com/office/drawing/2014/main" id="{00000000-0008-0000-0800-00004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2" name="Text Box 1381">
          <a:extLst>
            <a:ext uri="{FF2B5EF4-FFF2-40B4-BE49-F238E27FC236}">
              <a16:creationId xmlns:a16="http://schemas.microsoft.com/office/drawing/2014/main" id="{00000000-0008-0000-0800-00004A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3" name="Text Box 1382">
          <a:extLst>
            <a:ext uri="{FF2B5EF4-FFF2-40B4-BE49-F238E27FC236}">
              <a16:creationId xmlns:a16="http://schemas.microsoft.com/office/drawing/2014/main" id="{00000000-0008-0000-0800-00004B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4" name="Text Box 1383">
          <a:extLst>
            <a:ext uri="{FF2B5EF4-FFF2-40B4-BE49-F238E27FC236}">
              <a16:creationId xmlns:a16="http://schemas.microsoft.com/office/drawing/2014/main" id="{00000000-0008-0000-0800-00004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5" name="Text Box 1384">
          <a:extLst>
            <a:ext uri="{FF2B5EF4-FFF2-40B4-BE49-F238E27FC236}">
              <a16:creationId xmlns:a16="http://schemas.microsoft.com/office/drawing/2014/main" id="{00000000-0008-0000-0800-00004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6" name="Text Box 1385">
          <a:extLst>
            <a:ext uri="{FF2B5EF4-FFF2-40B4-BE49-F238E27FC236}">
              <a16:creationId xmlns:a16="http://schemas.microsoft.com/office/drawing/2014/main" id="{00000000-0008-0000-0800-00004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7" name="Text Box 1386">
          <a:extLst>
            <a:ext uri="{FF2B5EF4-FFF2-40B4-BE49-F238E27FC236}">
              <a16:creationId xmlns:a16="http://schemas.microsoft.com/office/drawing/2014/main" id="{00000000-0008-0000-0800-00004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8" name="Text Box 1387">
          <a:extLst>
            <a:ext uri="{FF2B5EF4-FFF2-40B4-BE49-F238E27FC236}">
              <a16:creationId xmlns:a16="http://schemas.microsoft.com/office/drawing/2014/main" id="{00000000-0008-0000-0800-00005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29" name="Text Box 1388">
          <a:extLst>
            <a:ext uri="{FF2B5EF4-FFF2-40B4-BE49-F238E27FC236}">
              <a16:creationId xmlns:a16="http://schemas.microsoft.com/office/drawing/2014/main" id="{00000000-0008-0000-0800-00005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0" name="Text Box 1389">
          <a:extLst>
            <a:ext uri="{FF2B5EF4-FFF2-40B4-BE49-F238E27FC236}">
              <a16:creationId xmlns:a16="http://schemas.microsoft.com/office/drawing/2014/main" id="{00000000-0008-0000-0800-00005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1" name="Text Box 1390">
          <a:extLst>
            <a:ext uri="{FF2B5EF4-FFF2-40B4-BE49-F238E27FC236}">
              <a16:creationId xmlns:a16="http://schemas.microsoft.com/office/drawing/2014/main" id="{00000000-0008-0000-0800-00005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2" name="Text Box 1391">
          <a:extLst>
            <a:ext uri="{FF2B5EF4-FFF2-40B4-BE49-F238E27FC236}">
              <a16:creationId xmlns:a16="http://schemas.microsoft.com/office/drawing/2014/main" id="{00000000-0008-0000-0800-00005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3" name="Text Box 1392">
          <a:extLst>
            <a:ext uri="{FF2B5EF4-FFF2-40B4-BE49-F238E27FC236}">
              <a16:creationId xmlns:a16="http://schemas.microsoft.com/office/drawing/2014/main" id="{00000000-0008-0000-0800-00005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4" name="Text Box 1393">
          <a:extLst>
            <a:ext uri="{FF2B5EF4-FFF2-40B4-BE49-F238E27FC236}">
              <a16:creationId xmlns:a16="http://schemas.microsoft.com/office/drawing/2014/main" id="{00000000-0008-0000-0800-00005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5" name="Text Box 1394">
          <a:extLst>
            <a:ext uri="{FF2B5EF4-FFF2-40B4-BE49-F238E27FC236}">
              <a16:creationId xmlns:a16="http://schemas.microsoft.com/office/drawing/2014/main" id="{00000000-0008-0000-0800-00005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6" name="Text Box 1395">
          <a:extLst>
            <a:ext uri="{FF2B5EF4-FFF2-40B4-BE49-F238E27FC236}">
              <a16:creationId xmlns:a16="http://schemas.microsoft.com/office/drawing/2014/main" id="{00000000-0008-0000-0800-00005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7" name="Text Box 1396">
          <a:extLst>
            <a:ext uri="{FF2B5EF4-FFF2-40B4-BE49-F238E27FC236}">
              <a16:creationId xmlns:a16="http://schemas.microsoft.com/office/drawing/2014/main" id="{00000000-0008-0000-0800-00005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8" name="Text Box 1397">
          <a:extLst>
            <a:ext uri="{FF2B5EF4-FFF2-40B4-BE49-F238E27FC236}">
              <a16:creationId xmlns:a16="http://schemas.microsoft.com/office/drawing/2014/main" id="{00000000-0008-0000-0800-00005A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39" name="Text Box 1398">
          <a:extLst>
            <a:ext uri="{FF2B5EF4-FFF2-40B4-BE49-F238E27FC236}">
              <a16:creationId xmlns:a16="http://schemas.microsoft.com/office/drawing/2014/main" id="{00000000-0008-0000-0800-00005B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0" name="Text Box 1399">
          <a:extLst>
            <a:ext uri="{FF2B5EF4-FFF2-40B4-BE49-F238E27FC236}">
              <a16:creationId xmlns:a16="http://schemas.microsoft.com/office/drawing/2014/main" id="{00000000-0008-0000-0800-00005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1" name="Text Box 1400">
          <a:extLst>
            <a:ext uri="{FF2B5EF4-FFF2-40B4-BE49-F238E27FC236}">
              <a16:creationId xmlns:a16="http://schemas.microsoft.com/office/drawing/2014/main" id="{00000000-0008-0000-0800-00005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2" name="Text Box 1401">
          <a:extLst>
            <a:ext uri="{FF2B5EF4-FFF2-40B4-BE49-F238E27FC236}">
              <a16:creationId xmlns:a16="http://schemas.microsoft.com/office/drawing/2014/main" id="{00000000-0008-0000-0800-00005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3" name="Text Box 1402">
          <a:extLst>
            <a:ext uri="{FF2B5EF4-FFF2-40B4-BE49-F238E27FC236}">
              <a16:creationId xmlns:a16="http://schemas.microsoft.com/office/drawing/2014/main" id="{00000000-0008-0000-0800-00005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4" name="Text Box 1403">
          <a:extLst>
            <a:ext uri="{FF2B5EF4-FFF2-40B4-BE49-F238E27FC236}">
              <a16:creationId xmlns:a16="http://schemas.microsoft.com/office/drawing/2014/main" id="{00000000-0008-0000-0800-00006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5" name="Text Box 1404">
          <a:extLst>
            <a:ext uri="{FF2B5EF4-FFF2-40B4-BE49-F238E27FC236}">
              <a16:creationId xmlns:a16="http://schemas.microsoft.com/office/drawing/2014/main" id="{00000000-0008-0000-0800-00006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6" name="Text Box 1405">
          <a:extLst>
            <a:ext uri="{FF2B5EF4-FFF2-40B4-BE49-F238E27FC236}">
              <a16:creationId xmlns:a16="http://schemas.microsoft.com/office/drawing/2014/main" id="{00000000-0008-0000-0800-00006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7" name="Text Box 1406">
          <a:extLst>
            <a:ext uri="{FF2B5EF4-FFF2-40B4-BE49-F238E27FC236}">
              <a16:creationId xmlns:a16="http://schemas.microsoft.com/office/drawing/2014/main" id="{00000000-0008-0000-0800-00006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8" name="Text Box 1407">
          <a:extLst>
            <a:ext uri="{FF2B5EF4-FFF2-40B4-BE49-F238E27FC236}">
              <a16:creationId xmlns:a16="http://schemas.microsoft.com/office/drawing/2014/main" id="{00000000-0008-0000-0800-00006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49" name="Text Box 1408">
          <a:extLst>
            <a:ext uri="{FF2B5EF4-FFF2-40B4-BE49-F238E27FC236}">
              <a16:creationId xmlns:a16="http://schemas.microsoft.com/office/drawing/2014/main" id="{00000000-0008-0000-0800-00006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0" name="Text Box 1409">
          <a:extLst>
            <a:ext uri="{FF2B5EF4-FFF2-40B4-BE49-F238E27FC236}">
              <a16:creationId xmlns:a16="http://schemas.microsoft.com/office/drawing/2014/main" id="{00000000-0008-0000-0800-00006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1" name="Text Box 1410">
          <a:extLst>
            <a:ext uri="{FF2B5EF4-FFF2-40B4-BE49-F238E27FC236}">
              <a16:creationId xmlns:a16="http://schemas.microsoft.com/office/drawing/2014/main" id="{00000000-0008-0000-0800-00006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2" name="Text Box 1411">
          <a:extLst>
            <a:ext uri="{FF2B5EF4-FFF2-40B4-BE49-F238E27FC236}">
              <a16:creationId xmlns:a16="http://schemas.microsoft.com/office/drawing/2014/main" id="{00000000-0008-0000-0800-00006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3" name="Text Box 1412">
          <a:extLst>
            <a:ext uri="{FF2B5EF4-FFF2-40B4-BE49-F238E27FC236}">
              <a16:creationId xmlns:a16="http://schemas.microsoft.com/office/drawing/2014/main" id="{00000000-0008-0000-0800-00006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4" name="Text Box 1413">
          <a:extLst>
            <a:ext uri="{FF2B5EF4-FFF2-40B4-BE49-F238E27FC236}">
              <a16:creationId xmlns:a16="http://schemas.microsoft.com/office/drawing/2014/main" id="{00000000-0008-0000-0800-00006A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5" name="Text Box 1414">
          <a:extLst>
            <a:ext uri="{FF2B5EF4-FFF2-40B4-BE49-F238E27FC236}">
              <a16:creationId xmlns:a16="http://schemas.microsoft.com/office/drawing/2014/main" id="{00000000-0008-0000-0800-00006B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6" name="Text Box 1415">
          <a:extLst>
            <a:ext uri="{FF2B5EF4-FFF2-40B4-BE49-F238E27FC236}">
              <a16:creationId xmlns:a16="http://schemas.microsoft.com/office/drawing/2014/main" id="{00000000-0008-0000-0800-00006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7" name="Text Box 1416">
          <a:extLst>
            <a:ext uri="{FF2B5EF4-FFF2-40B4-BE49-F238E27FC236}">
              <a16:creationId xmlns:a16="http://schemas.microsoft.com/office/drawing/2014/main" id="{00000000-0008-0000-0800-00006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8" name="Text Box 1417">
          <a:extLst>
            <a:ext uri="{FF2B5EF4-FFF2-40B4-BE49-F238E27FC236}">
              <a16:creationId xmlns:a16="http://schemas.microsoft.com/office/drawing/2014/main" id="{00000000-0008-0000-0800-00006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59" name="Text Box 1418">
          <a:extLst>
            <a:ext uri="{FF2B5EF4-FFF2-40B4-BE49-F238E27FC236}">
              <a16:creationId xmlns:a16="http://schemas.microsoft.com/office/drawing/2014/main" id="{00000000-0008-0000-0800-00006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0" name="Text Box 1419">
          <a:extLst>
            <a:ext uri="{FF2B5EF4-FFF2-40B4-BE49-F238E27FC236}">
              <a16:creationId xmlns:a16="http://schemas.microsoft.com/office/drawing/2014/main" id="{00000000-0008-0000-0800-00007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1" name="Text Box 1420">
          <a:extLst>
            <a:ext uri="{FF2B5EF4-FFF2-40B4-BE49-F238E27FC236}">
              <a16:creationId xmlns:a16="http://schemas.microsoft.com/office/drawing/2014/main" id="{00000000-0008-0000-0800-00007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2" name="Text Box 1421">
          <a:extLst>
            <a:ext uri="{FF2B5EF4-FFF2-40B4-BE49-F238E27FC236}">
              <a16:creationId xmlns:a16="http://schemas.microsoft.com/office/drawing/2014/main" id="{00000000-0008-0000-0800-00007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3" name="Text Box 1422">
          <a:extLst>
            <a:ext uri="{FF2B5EF4-FFF2-40B4-BE49-F238E27FC236}">
              <a16:creationId xmlns:a16="http://schemas.microsoft.com/office/drawing/2014/main" id="{00000000-0008-0000-0800-00007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4" name="Text Box 1423">
          <a:extLst>
            <a:ext uri="{FF2B5EF4-FFF2-40B4-BE49-F238E27FC236}">
              <a16:creationId xmlns:a16="http://schemas.microsoft.com/office/drawing/2014/main" id="{00000000-0008-0000-0800-00007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5" name="Text Box 1424">
          <a:extLst>
            <a:ext uri="{FF2B5EF4-FFF2-40B4-BE49-F238E27FC236}">
              <a16:creationId xmlns:a16="http://schemas.microsoft.com/office/drawing/2014/main" id="{00000000-0008-0000-0800-00007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6" name="Text Box 1425">
          <a:extLst>
            <a:ext uri="{FF2B5EF4-FFF2-40B4-BE49-F238E27FC236}">
              <a16:creationId xmlns:a16="http://schemas.microsoft.com/office/drawing/2014/main" id="{00000000-0008-0000-0800-00007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7" name="Text Box 1426">
          <a:extLst>
            <a:ext uri="{FF2B5EF4-FFF2-40B4-BE49-F238E27FC236}">
              <a16:creationId xmlns:a16="http://schemas.microsoft.com/office/drawing/2014/main" id="{00000000-0008-0000-0800-00007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8" name="Text Box 1427">
          <a:extLst>
            <a:ext uri="{FF2B5EF4-FFF2-40B4-BE49-F238E27FC236}">
              <a16:creationId xmlns:a16="http://schemas.microsoft.com/office/drawing/2014/main" id="{00000000-0008-0000-0800-00007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69" name="Text Box 1428">
          <a:extLst>
            <a:ext uri="{FF2B5EF4-FFF2-40B4-BE49-F238E27FC236}">
              <a16:creationId xmlns:a16="http://schemas.microsoft.com/office/drawing/2014/main" id="{00000000-0008-0000-0800-00007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0" name="Text Box 1429">
          <a:extLst>
            <a:ext uri="{FF2B5EF4-FFF2-40B4-BE49-F238E27FC236}">
              <a16:creationId xmlns:a16="http://schemas.microsoft.com/office/drawing/2014/main" id="{00000000-0008-0000-0800-00007A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1" name="Text Box 1430">
          <a:extLst>
            <a:ext uri="{FF2B5EF4-FFF2-40B4-BE49-F238E27FC236}">
              <a16:creationId xmlns:a16="http://schemas.microsoft.com/office/drawing/2014/main" id="{00000000-0008-0000-0800-00007B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2" name="Text Box 1431">
          <a:extLst>
            <a:ext uri="{FF2B5EF4-FFF2-40B4-BE49-F238E27FC236}">
              <a16:creationId xmlns:a16="http://schemas.microsoft.com/office/drawing/2014/main" id="{00000000-0008-0000-0800-00007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3" name="Text Box 1432">
          <a:extLst>
            <a:ext uri="{FF2B5EF4-FFF2-40B4-BE49-F238E27FC236}">
              <a16:creationId xmlns:a16="http://schemas.microsoft.com/office/drawing/2014/main" id="{00000000-0008-0000-0800-00007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4" name="Text Box 1433">
          <a:extLst>
            <a:ext uri="{FF2B5EF4-FFF2-40B4-BE49-F238E27FC236}">
              <a16:creationId xmlns:a16="http://schemas.microsoft.com/office/drawing/2014/main" id="{00000000-0008-0000-0800-00007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5" name="Text Box 1434">
          <a:extLst>
            <a:ext uri="{FF2B5EF4-FFF2-40B4-BE49-F238E27FC236}">
              <a16:creationId xmlns:a16="http://schemas.microsoft.com/office/drawing/2014/main" id="{00000000-0008-0000-0800-00007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6" name="Text Box 1435">
          <a:extLst>
            <a:ext uri="{FF2B5EF4-FFF2-40B4-BE49-F238E27FC236}">
              <a16:creationId xmlns:a16="http://schemas.microsoft.com/office/drawing/2014/main" id="{00000000-0008-0000-0800-00008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7" name="Text Box 1436">
          <a:extLst>
            <a:ext uri="{FF2B5EF4-FFF2-40B4-BE49-F238E27FC236}">
              <a16:creationId xmlns:a16="http://schemas.microsoft.com/office/drawing/2014/main" id="{00000000-0008-0000-0800-00008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8" name="Text Box 1437">
          <a:extLst>
            <a:ext uri="{FF2B5EF4-FFF2-40B4-BE49-F238E27FC236}">
              <a16:creationId xmlns:a16="http://schemas.microsoft.com/office/drawing/2014/main" id="{00000000-0008-0000-0800-00008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79" name="Text Box 1438">
          <a:extLst>
            <a:ext uri="{FF2B5EF4-FFF2-40B4-BE49-F238E27FC236}">
              <a16:creationId xmlns:a16="http://schemas.microsoft.com/office/drawing/2014/main" id="{00000000-0008-0000-0800-00008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0" name="Text Box 1439">
          <a:extLst>
            <a:ext uri="{FF2B5EF4-FFF2-40B4-BE49-F238E27FC236}">
              <a16:creationId xmlns:a16="http://schemas.microsoft.com/office/drawing/2014/main" id="{00000000-0008-0000-0800-00008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1" name="Text Box 1440">
          <a:extLst>
            <a:ext uri="{FF2B5EF4-FFF2-40B4-BE49-F238E27FC236}">
              <a16:creationId xmlns:a16="http://schemas.microsoft.com/office/drawing/2014/main" id="{00000000-0008-0000-0800-00008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2" name="Text Box 1441">
          <a:extLst>
            <a:ext uri="{FF2B5EF4-FFF2-40B4-BE49-F238E27FC236}">
              <a16:creationId xmlns:a16="http://schemas.microsoft.com/office/drawing/2014/main" id="{00000000-0008-0000-0800-00008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3" name="Text Box 1442">
          <a:extLst>
            <a:ext uri="{FF2B5EF4-FFF2-40B4-BE49-F238E27FC236}">
              <a16:creationId xmlns:a16="http://schemas.microsoft.com/office/drawing/2014/main" id="{00000000-0008-0000-0800-00008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4" name="Text Box 1443">
          <a:extLst>
            <a:ext uri="{FF2B5EF4-FFF2-40B4-BE49-F238E27FC236}">
              <a16:creationId xmlns:a16="http://schemas.microsoft.com/office/drawing/2014/main" id="{00000000-0008-0000-0800-00008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5" name="Text Box 1444">
          <a:extLst>
            <a:ext uri="{FF2B5EF4-FFF2-40B4-BE49-F238E27FC236}">
              <a16:creationId xmlns:a16="http://schemas.microsoft.com/office/drawing/2014/main" id="{00000000-0008-0000-0800-00008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6" name="Text Box 1445">
          <a:extLst>
            <a:ext uri="{FF2B5EF4-FFF2-40B4-BE49-F238E27FC236}">
              <a16:creationId xmlns:a16="http://schemas.microsoft.com/office/drawing/2014/main" id="{00000000-0008-0000-0800-00008A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7" name="Text Box 1446">
          <a:extLst>
            <a:ext uri="{FF2B5EF4-FFF2-40B4-BE49-F238E27FC236}">
              <a16:creationId xmlns:a16="http://schemas.microsoft.com/office/drawing/2014/main" id="{00000000-0008-0000-0800-00008B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8" name="Text Box 1447">
          <a:extLst>
            <a:ext uri="{FF2B5EF4-FFF2-40B4-BE49-F238E27FC236}">
              <a16:creationId xmlns:a16="http://schemas.microsoft.com/office/drawing/2014/main" id="{00000000-0008-0000-0800-00008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89" name="Text Box 1448">
          <a:extLst>
            <a:ext uri="{FF2B5EF4-FFF2-40B4-BE49-F238E27FC236}">
              <a16:creationId xmlns:a16="http://schemas.microsoft.com/office/drawing/2014/main" id="{00000000-0008-0000-0800-00008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0" name="Text Box 1449">
          <a:extLst>
            <a:ext uri="{FF2B5EF4-FFF2-40B4-BE49-F238E27FC236}">
              <a16:creationId xmlns:a16="http://schemas.microsoft.com/office/drawing/2014/main" id="{00000000-0008-0000-0800-00008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1" name="Text Box 1450">
          <a:extLst>
            <a:ext uri="{FF2B5EF4-FFF2-40B4-BE49-F238E27FC236}">
              <a16:creationId xmlns:a16="http://schemas.microsoft.com/office/drawing/2014/main" id="{00000000-0008-0000-0800-00008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2" name="Text Box 1451">
          <a:extLst>
            <a:ext uri="{FF2B5EF4-FFF2-40B4-BE49-F238E27FC236}">
              <a16:creationId xmlns:a16="http://schemas.microsoft.com/office/drawing/2014/main" id="{00000000-0008-0000-0800-00009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3" name="Text Box 1452">
          <a:extLst>
            <a:ext uri="{FF2B5EF4-FFF2-40B4-BE49-F238E27FC236}">
              <a16:creationId xmlns:a16="http://schemas.microsoft.com/office/drawing/2014/main" id="{00000000-0008-0000-0800-00009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4" name="Text Box 1453">
          <a:extLst>
            <a:ext uri="{FF2B5EF4-FFF2-40B4-BE49-F238E27FC236}">
              <a16:creationId xmlns:a16="http://schemas.microsoft.com/office/drawing/2014/main" id="{00000000-0008-0000-0800-00009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5" name="Text Box 1454">
          <a:extLst>
            <a:ext uri="{FF2B5EF4-FFF2-40B4-BE49-F238E27FC236}">
              <a16:creationId xmlns:a16="http://schemas.microsoft.com/office/drawing/2014/main" id="{00000000-0008-0000-0800-00009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6" name="Text Box 1455">
          <a:extLst>
            <a:ext uri="{FF2B5EF4-FFF2-40B4-BE49-F238E27FC236}">
              <a16:creationId xmlns:a16="http://schemas.microsoft.com/office/drawing/2014/main" id="{00000000-0008-0000-0800-00009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7" name="Text Box 1456">
          <a:extLst>
            <a:ext uri="{FF2B5EF4-FFF2-40B4-BE49-F238E27FC236}">
              <a16:creationId xmlns:a16="http://schemas.microsoft.com/office/drawing/2014/main" id="{00000000-0008-0000-0800-00009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8" name="Text Box 1457">
          <a:extLst>
            <a:ext uri="{FF2B5EF4-FFF2-40B4-BE49-F238E27FC236}">
              <a16:creationId xmlns:a16="http://schemas.microsoft.com/office/drawing/2014/main" id="{00000000-0008-0000-0800-00009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199" name="Text Box 1458">
          <a:extLst>
            <a:ext uri="{FF2B5EF4-FFF2-40B4-BE49-F238E27FC236}">
              <a16:creationId xmlns:a16="http://schemas.microsoft.com/office/drawing/2014/main" id="{00000000-0008-0000-0800-00009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0" name="Text Box 1459">
          <a:extLst>
            <a:ext uri="{FF2B5EF4-FFF2-40B4-BE49-F238E27FC236}">
              <a16:creationId xmlns:a16="http://schemas.microsoft.com/office/drawing/2014/main" id="{00000000-0008-0000-0800-00009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1" name="Text Box 1460">
          <a:extLst>
            <a:ext uri="{FF2B5EF4-FFF2-40B4-BE49-F238E27FC236}">
              <a16:creationId xmlns:a16="http://schemas.microsoft.com/office/drawing/2014/main" id="{00000000-0008-0000-0800-00009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2" name="Text Box 1461">
          <a:extLst>
            <a:ext uri="{FF2B5EF4-FFF2-40B4-BE49-F238E27FC236}">
              <a16:creationId xmlns:a16="http://schemas.microsoft.com/office/drawing/2014/main" id="{00000000-0008-0000-0800-00009A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3" name="Text Box 1462">
          <a:extLst>
            <a:ext uri="{FF2B5EF4-FFF2-40B4-BE49-F238E27FC236}">
              <a16:creationId xmlns:a16="http://schemas.microsoft.com/office/drawing/2014/main" id="{00000000-0008-0000-0800-00009B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4" name="Text Box 1463">
          <a:extLst>
            <a:ext uri="{FF2B5EF4-FFF2-40B4-BE49-F238E27FC236}">
              <a16:creationId xmlns:a16="http://schemas.microsoft.com/office/drawing/2014/main" id="{00000000-0008-0000-0800-00009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5" name="Text Box 1464">
          <a:extLst>
            <a:ext uri="{FF2B5EF4-FFF2-40B4-BE49-F238E27FC236}">
              <a16:creationId xmlns:a16="http://schemas.microsoft.com/office/drawing/2014/main" id="{00000000-0008-0000-0800-00009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6" name="Text Box 1465">
          <a:extLst>
            <a:ext uri="{FF2B5EF4-FFF2-40B4-BE49-F238E27FC236}">
              <a16:creationId xmlns:a16="http://schemas.microsoft.com/office/drawing/2014/main" id="{00000000-0008-0000-0800-00009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7" name="Text Box 1466">
          <a:extLst>
            <a:ext uri="{FF2B5EF4-FFF2-40B4-BE49-F238E27FC236}">
              <a16:creationId xmlns:a16="http://schemas.microsoft.com/office/drawing/2014/main" id="{00000000-0008-0000-0800-00009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8" name="Text Box 1467">
          <a:extLst>
            <a:ext uri="{FF2B5EF4-FFF2-40B4-BE49-F238E27FC236}">
              <a16:creationId xmlns:a16="http://schemas.microsoft.com/office/drawing/2014/main" id="{00000000-0008-0000-0800-0000A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09" name="Text Box 1468">
          <a:extLst>
            <a:ext uri="{FF2B5EF4-FFF2-40B4-BE49-F238E27FC236}">
              <a16:creationId xmlns:a16="http://schemas.microsoft.com/office/drawing/2014/main" id="{00000000-0008-0000-0800-0000A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0" name="Text Box 1469">
          <a:extLst>
            <a:ext uri="{FF2B5EF4-FFF2-40B4-BE49-F238E27FC236}">
              <a16:creationId xmlns:a16="http://schemas.microsoft.com/office/drawing/2014/main" id="{00000000-0008-0000-0800-0000A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1" name="Text Box 1470">
          <a:extLst>
            <a:ext uri="{FF2B5EF4-FFF2-40B4-BE49-F238E27FC236}">
              <a16:creationId xmlns:a16="http://schemas.microsoft.com/office/drawing/2014/main" id="{00000000-0008-0000-0800-0000A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2" name="Text Box 1471">
          <a:extLst>
            <a:ext uri="{FF2B5EF4-FFF2-40B4-BE49-F238E27FC236}">
              <a16:creationId xmlns:a16="http://schemas.microsoft.com/office/drawing/2014/main" id="{00000000-0008-0000-0800-0000A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3" name="Text Box 1472">
          <a:extLst>
            <a:ext uri="{FF2B5EF4-FFF2-40B4-BE49-F238E27FC236}">
              <a16:creationId xmlns:a16="http://schemas.microsoft.com/office/drawing/2014/main" id="{00000000-0008-0000-0800-0000A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4" name="Text Box 1473">
          <a:extLst>
            <a:ext uri="{FF2B5EF4-FFF2-40B4-BE49-F238E27FC236}">
              <a16:creationId xmlns:a16="http://schemas.microsoft.com/office/drawing/2014/main" id="{00000000-0008-0000-0800-0000A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5" name="Text Box 1474">
          <a:extLst>
            <a:ext uri="{FF2B5EF4-FFF2-40B4-BE49-F238E27FC236}">
              <a16:creationId xmlns:a16="http://schemas.microsoft.com/office/drawing/2014/main" id="{00000000-0008-0000-0800-0000A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6" name="Text Box 1475">
          <a:extLst>
            <a:ext uri="{FF2B5EF4-FFF2-40B4-BE49-F238E27FC236}">
              <a16:creationId xmlns:a16="http://schemas.microsoft.com/office/drawing/2014/main" id="{00000000-0008-0000-0800-0000A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7" name="Text Box 1476">
          <a:extLst>
            <a:ext uri="{FF2B5EF4-FFF2-40B4-BE49-F238E27FC236}">
              <a16:creationId xmlns:a16="http://schemas.microsoft.com/office/drawing/2014/main" id="{00000000-0008-0000-0800-0000A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8" name="Text Box 1477">
          <a:extLst>
            <a:ext uri="{FF2B5EF4-FFF2-40B4-BE49-F238E27FC236}">
              <a16:creationId xmlns:a16="http://schemas.microsoft.com/office/drawing/2014/main" id="{00000000-0008-0000-0800-0000AA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19" name="Text Box 1478">
          <a:extLst>
            <a:ext uri="{FF2B5EF4-FFF2-40B4-BE49-F238E27FC236}">
              <a16:creationId xmlns:a16="http://schemas.microsoft.com/office/drawing/2014/main" id="{00000000-0008-0000-0800-0000AB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0" name="Text Box 1479">
          <a:extLst>
            <a:ext uri="{FF2B5EF4-FFF2-40B4-BE49-F238E27FC236}">
              <a16:creationId xmlns:a16="http://schemas.microsoft.com/office/drawing/2014/main" id="{00000000-0008-0000-0800-0000AC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1" name="Text Box 1480">
          <a:extLst>
            <a:ext uri="{FF2B5EF4-FFF2-40B4-BE49-F238E27FC236}">
              <a16:creationId xmlns:a16="http://schemas.microsoft.com/office/drawing/2014/main" id="{00000000-0008-0000-0800-0000AD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2" name="Text Box 1481">
          <a:extLst>
            <a:ext uri="{FF2B5EF4-FFF2-40B4-BE49-F238E27FC236}">
              <a16:creationId xmlns:a16="http://schemas.microsoft.com/office/drawing/2014/main" id="{00000000-0008-0000-0800-0000AE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3" name="Text Box 1482">
          <a:extLst>
            <a:ext uri="{FF2B5EF4-FFF2-40B4-BE49-F238E27FC236}">
              <a16:creationId xmlns:a16="http://schemas.microsoft.com/office/drawing/2014/main" id="{00000000-0008-0000-0800-0000AF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4" name="Text Box 1483">
          <a:extLst>
            <a:ext uri="{FF2B5EF4-FFF2-40B4-BE49-F238E27FC236}">
              <a16:creationId xmlns:a16="http://schemas.microsoft.com/office/drawing/2014/main" id="{00000000-0008-0000-0800-0000B0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5" name="Text Box 1484">
          <a:extLst>
            <a:ext uri="{FF2B5EF4-FFF2-40B4-BE49-F238E27FC236}">
              <a16:creationId xmlns:a16="http://schemas.microsoft.com/office/drawing/2014/main" id="{00000000-0008-0000-0800-0000B1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6" name="Text Box 1485">
          <a:extLst>
            <a:ext uri="{FF2B5EF4-FFF2-40B4-BE49-F238E27FC236}">
              <a16:creationId xmlns:a16="http://schemas.microsoft.com/office/drawing/2014/main" id="{00000000-0008-0000-0800-0000B2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7" name="Text Box 1486">
          <a:extLst>
            <a:ext uri="{FF2B5EF4-FFF2-40B4-BE49-F238E27FC236}">
              <a16:creationId xmlns:a16="http://schemas.microsoft.com/office/drawing/2014/main" id="{00000000-0008-0000-0800-0000B3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8" name="Text Box 1487">
          <a:extLst>
            <a:ext uri="{FF2B5EF4-FFF2-40B4-BE49-F238E27FC236}">
              <a16:creationId xmlns:a16="http://schemas.microsoft.com/office/drawing/2014/main" id="{00000000-0008-0000-0800-0000B4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29" name="Text Box 1488">
          <a:extLst>
            <a:ext uri="{FF2B5EF4-FFF2-40B4-BE49-F238E27FC236}">
              <a16:creationId xmlns:a16="http://schemas.microsoft.com/office/drawing/2014/main" id="{00000000-0008-0000-0800-0000B5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30" name="Text Box 1489">
          <a:extLst>
            <a:ext uri="{FF2B5EF4-FFF2-40B4-BE49-F238E27FC236}">
              <a16:creationId xmlns:a16="http://schemas.microsoft.com/office/drawing/2014/main" id="{00000000-0008-0000-0800-0000B6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31" name="Text Box 1490">
          <a:extLst>
            <a:ext uri="{FF2B5EF4-FFF2-40B4-BE49-F238E27FC236}">
              <a16:creationId xmlns:a16="http://schemas.microsoft.com/office/drawing/2014/main" id="{00000000-0008-0000-0800-0000B7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32" name="Text Box 1491">
          <a:extLst>
            <a:ext uri="{FF2B5EF4-FFF2-40B4-BE49-F238E27FC236}">
              <a16:creationId xmlns:a16="http://schemas.microsoft.com/office/drawing/2014/main" id="{00000000-0008-0000-0800-0000B8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233" name="Text Box 1492">
          <a:extLst>
            <a:ext uri="{FF2B5EF4-FFF2-40B4-BE49-F238E27FC236}">
              <a16:creationId xmlns:a16="http://schemas.microsoft.com/office/drawing/2014/main" id="{00000000-0008-0000-0800-0000B9080000}"/>
            </a:ext>
          </a:extLst>
        </xdr:cNvPr>
        <xdr:cNvSpPr txBox="1">
          <a:spLocks noChangeArrowheads="1"/>
        </xdr:cNvSpPr>
      </xdr:nvSpPr>
      <xdr:spPr bwMode="auto">
        <a:xfrm>
          <a:off x="4119282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34" name="Text Box 1493">
          <a:extLst>
            <a:ext uri="{FF2B5EF4-FFF2-40B4-BE49-F238E27FC236}">
              <a16:creationId xmlns:a16="http://schemas.microsoft.com/office/drawing/2014/main" id="{00000000-0008-0000-0800-0000BA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35" name="Text Box 1494">
          <a:extLst>
            <a:ext uri="{FF2B5EF4-FFF2-40B4-BE49-F238E27FC236}">
              <a16:creationId xmlns:a16="http://schemas.microsoft.com/office/drawing/2014/main" id="{00000000-0008-0000-0800-0000BB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36" name="Text Box 1495">
          <a:extLst>
            <a:ext uri="{FF2B5EF4-FFF2-40B4-BE49-F238E27FC236}">
              <a16:creationId xmlns:a16="http://schemas.microsoft.com/office/drawing/2014/main" id="{00000000-0008-0000-0800-0000BC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37" name="Text Box 1496">
          <a:extLst>
            <a:ext uri="{FF2B5EF4-FFF2-40B4-BE49-F238E27FC236}">
              <a16:creationId xmlns:a16="http://schemas.microsoft.com/office/drawing/2014/main" id="{00000000-0008-0000-0800-0000BD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38" name="Text Box 1497">
          <a:extLst>
            <a:ext uri="{FF2B5EF4-FFF2-40B4-BE49-F238E27FC236}">
              <a16:creationId xmlns:a16="http://schemas.microsoft.com/office/drawing/2014/main" id="{00000000-0008-0000-0800-0000BE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39" name="Text Box 1498">
          <a:extLst>
            <a:ext uri="{FF2B5EF4-FFF2-40B4-BE49-F238E27FC236}">
              <a16:creationId xmlns:a16="http://schemas.microsoft.com/office/drawing/2014/main" id="{00000000-0008-0000-0800-0000BF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0" name="Text Box 1499">
          <a:extLst>
            <a:ext uri="{FF2B5EF4-FFF2-40B4-BE49-F238E27FC236}">
              <a16:creationId xmlns:a16="http://schemas.microsoft.com/office/drawing/2014/main" id="{00000000-0008-0000-0800-0000C0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1" name="Text Box 1500">
          <a:extLst>
            <a:ext uri="{FF2B5EF4-FFF2-40B4-BE49-F238E27FC236}">
              <a16:creationId xmlns:a16="http://schemas.microsoft.com/office/drawing/2014/main" id="{00000000-0008-0000-0800-0000C1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2" name="Text Box 1501">
          <a:extLst>
            <a:ext uri="{FF2B5EF4-FFF2-40B4-BE49-F238E27FC236}">
              <a16:creationId xmlns:a16="http://schemas.microsoft.com/office/drawing/2014/main" id="{00000000-0008-0000-0800-0000C2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3" name="Text Box 1502">
          <a:extLst>
            <a:ext uri="{FF2B5EF4-FFF2-40B4-BE49-F238E27FC236}">
              <a16:creationId xmlns:a16="http://schemas.microsoft.com/office/drawing/2014/main" id="{00000000-0008-0000-0800-0000C3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4" name="Text Box 1503">
          <a:extLst>
            <a:ext uri="{FF2B5EF4-FFF2-40B4-BE49-F238E27FC236}">
              <a16:creationId xmlns:a16="http://schemas.microsoft.com/office/drawing/2014/main" id="{00000000-0008-0000-0800-0000C4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5" name="Text Box 1504">
          <a:extLst>
            <a:ext uri="{FF2B5EF4-FFF2-40B4-BE49-F238E27FC236}">
              <a16:creationId xmlns:a16="http://schemas.microsoft.com/office/drawing/2014/main" id="{00000000-0008-0000-0800-0000C5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6" name="Text Box 1505">
          <a:extLst>
            <a:ext uri="{FF2B5EF4-FFF2-40B4-BE49-F238E27FC236}">
              <a16:creationId xmlns:a16="http://schemas.microsoft.com/office/drawing/2014/main" id="{00000000-0008-0000-0800-0000C6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7" name="Text Box 1506">
          <a:extLst>
            <a:ext uri="{FF2B5EF4-FFF2-40B4-BE49-F238E27FC236}">
              <a16:creationId xmlns:a16="http://schemas.microsoft.com/office/drawing/2014/main" id="{00000000-0008-0000-0800-0000C7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8" name="Text Box 1507">
          <a:extLst>
            <a:ext uri="{FF2B5EF4-FFF2-40B4-BE49-F238E27FC236}">
              <a16:creationId xmlns:a16="http://schemas.microsoft.com/office/drawing/2014/main" id="{00000000-0008-0000-0800-0000C8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49" name="Text Box 1508">
          <a:extLst>
            <a:ext uri="{FF2B5EF4-FFF2-40B4-BE49-F238E27FC236}">
              <a16:creationId xmlns:a16="http://schemas.microsoft.com/office/drawing/2014/main" id="{00000000-0008-0000-0800-0000C9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0" name="Text Box 1509">
          <a:extLst>
            <a:ext uri="{FF2B5EF4-FFF2-40B4-BE49-F238E27FC236}">
              <a16:creationId xmlns:a16="http://schemas.microsoft.com/office/drawing/2014/main" id="{00000000-0008-0000-0800-0000CA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1" name="Text Box 1510">
          <a:extLst>
            <a:ext uri="{FF2B5EF4-FFF2-40B4-BE49-F238E27FC236}">
              <a16:creationId xmlns:a16="http://schemas.microsoft.com/office/drawing/2014/main" id="{00000000-0008-0000-0800-0000CB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2" name="Text Box 1511">
          <a:extLst>
            <a:ext uri="{FF2B5EF4-FFF2-40B4-BE49-F238E27FC236}">
              <a16:creationId xmlns:a16="http://schemas.microsoft.com/office/drawing/2014/main" id="{00000000-0008-0000-0800-0000CC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3" name="Text Box 1512">
          <a:extLst>
            <a:ext uri="{FF2B5EF4-FFF2-40B4-BE49-F238E27FC236}">
              <a16:creationId xmlns:a16="http://schemas.microsoft.com/office/drawing/2014/main" id="{00000000-0008-0000-0800-0000CD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4" name="Text Box 1513">
          <a:extLst>
            <a:ext uri="{FF2B5EF4-FFF2-40B4-BE49-F238E27FC236}">
              <a16:creationId xmlns:a16="http://schemas.microsoft.com/office/drawing/2014/main" id="{00000000-0008-0000-0800-0000CE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5" name="Text Box 1514">
          <a:extLst>
            <a:ext uri="{FF2B5EF4-FFF2-40B4-BE49-F238E27FC236}">
              <a16:creationId xmlns:a16="http://schemas.microsoft.com/office/drawing/2014/main" id="{00000000-0008-0000-0800-0000CF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6" name="Text Box 1515">
          <a:extLst>
            <a:ext uri="{FF2B5EF4-FFF2-40B4-BE49-F238E27FC236}">
              <a16:creationId xmlns:a16="http://schemas.microsoft.com/office/drawing/2014/main" id="{00000000-0008-0000-0800-0000D0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7" name="Text Box 1516">
          <a:extLst>
            <a:ext uri="{FF2B5EF4-FFF2-40B4-BE49-F238E27FC236}">
              <a16:creationId xmlns:a16="http://schemas.microsoft.com/office/drawing/2014/main" id="{00000000-0008-0000-0800-0000D1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8" name="Text Box 1517">
          <a:extLst>
            <a:ext uri="{FF2B5EF4-FFF2-40B4-BE49-F238E27FC236}">
              <a16:creationId xmlns:a16="http://schemas.microsoft.com/office/drawing/2014/main" id="{00000000-0008-0000-0800-0000D2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59" name="Text Box 1518">
          <a:extLst>
            <a:ext uri="{FF2B5EF4-FFF2-40B4-BE49-F238E27FC236}">
              <a16:creationId xmlns:a16="http://schemas.microsoft.com/office/drawing/2014/main" id="{00000000-0008-0000-0800-0000D3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0" name="Text Box 1519">
          <a:extLst>
            <a:ext uri="{FF2B5EF4-FFF2-40B4-BE49-F238E27FC236}">
              <a16:creationId xmlns:a16="http://schemas.microsoft.com/office/drawing/2014/main" id="{00000000-0008-0000-0800-0000D4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1" name="Text Box 1520">
          <a:extLst>
            <a:ext uri="{FF2B5EF4-FFF2-40B4-BE49-F238E27FC236}">
              <a16:creationId xmlns:a16="http://schemas.microsoft.com/office/drawing/2014/main" id="{00000000-0008-0000-0800-0000D5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2" name="Text Box 1521">
          <a:extLst>
            <a:ext uri="{FF2B5EF4-FFF2-40B4-BE49-F238E27FC236}">
              <a16:creationId xmlns:a16="http://schemas.microsoft.com/office/drawing/2014/main" id="{00000000-0008-0000-0800-0000D6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3" name="Text Box 1522">
          <a:extLst>
            <a:ext uri="{FF2B5EF4-FFF2-40B4-BE49-F238E27FC236}">
              <a16:creationId xmlns:a16="http://schemas.microsoft.com/office/drawing/2014/main" id="{00000000-0008-0000-0800-0000D7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4" name="Text Box 1523">
          <a:extLst>
            <a:ext uri="{FF2B5EF4-FFF2-40B4-BE49-F238E27FC236}">
              <a16:creationId xmlns:a16="http://schemas.microsoft.com/office/drawing/2014/main" id="{00000000-0008-0000-0800-0000D8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5" name="Text Box 1524">
          <a:extLst>
            <a:ext uri="{FF2B5EF4-FFF2-40B4-BE49-F238E27FC236}">
              <a16:creationId xmlns:a16="http://schemas.microsoft.com/office/drawing/2014/main" id="{00000000-0008-0000-0800-0000D9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6" name="Text Box 1525">
          <a:extLst>
            <a:ext uri="{FF2B5EF4-FFF2-40B4-BE49-F238E27FC236}">
              <a16:creationId xmlns:a16="http://schemas.microsoft.com/office/drawing/2014/main" id="{00000000-0008-0000-0800-0000DA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7" name="Text Box 1526">
          <a:extLst>
            <a:ext uri="{FF2B5EF4-FFF2-40B4-BE49-F238E27FC236}">
              <a16:creationId xmlns:a16="http://schemas.microsoft.com/office/drawing/2014/main" id="{00000000-0008-0000-0800-0000DB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8" name="Text Box 1527">
          <a:extLst>
            <a:ext uri="{FF2B5EF4-FFF2-40B4-BE49-F238E27FC236}">
              <a16:creationId xmlns:a16="http://schemas.microsoft.com/office/drawing/2014/main" id="{00000000-0008-0000-0800-0000DC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269" name="Text Box 1528">
          <a:extLst>
            <a:ext uri="{FF2B5EF4-FFF2-40B4-BE49-F238E27FC236}">
              <a16:creationId xmlns:a16="http://schemas.microsoft.com/office/drawing/2014/main" id="{00000000-0008-0000-0800-0000DD080000}"/>
            </a:ext>
          </a:extLst>
        </xdr:cNvPr>
        <xdr:cNvSpPr txBox="1">
          <a:spLocks noChangeArrowheads="1"/>
        </xdr:cNvSpPr>
      </xdr:nvSpPr>
      <xdr:spPr bwMode="auto">
        <a:xfrm>
          <a:off x="5654488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0" name="Text Box 1529">
          <a:extLst>
            <a:ext uri="{FF2B5EF4-FFF2-40B4-BE49-F238E27FC236}">
              <a16:creationId xmlns:a16="http://schemas.microsoft.com/office/drawing/2014/main" id="{00000000-0008-0000-0800-0000DE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1" name="Text Box 1530">
          <a:extLst>
            <a:ext uri="{FF2B5EF4-FFF2-40B4-BE49-F238E27FC236}">
              <a16:creationId xmlns:a16="http://schemas.microsoft.com/office/drawing/2014/main" id="{00000000-0008-0000-0800-0000DF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2" name="Text Box 1531">
          <a:extLst>
            <a:ext uri="{FF2B5EF4-FFF2-40B4-BE49-F238E27FC236}">
              <a16:creationId xmlns:a16="http://schemas.microsoft.com/office/drawing/2014/main" id="{00000000-0008-0000-0800-0000E0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3" name="Text Box 1532">
          <a:extLst>
            <a:ext uri="{FF2B5EF4-FFF2-40B4-BE49-F238E27FC236}">
              <a16:creationId xmlns:a16="http://schemas.microsoft.com/office/drawing/2014/main" id="{00000000-0008-0000-0800-0000E1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4" name="Text Box 1533">
          <a:extLst>
            <a:ext uri="{FF2B5EF4-FFF2-40B4-BE49-F238E27FC236}">
              <a16:creationId xmlns:a16="http://schemas.microsoft.com/office/drawing/2014/main" id="{00000000-0008-0000-0800-0000E2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5" name="Text Box 1534">
          <a:extLst>
            <a:ext uri="{FF2B5EF4-FFF2-40B4-BE49-F238E27FC236}">
              <a16:creationId xmlns:a16="http://schemas.microsoft.com/office/drawing/2014/main" id="{00000000-0008-0000-0800-0000E3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6" name="Text Box 1535">
          <a:extLst>
            <a:ext uri="{FF2B5EF4-FFF2-40B4-BE49-F238E27FC236}">
              <a16:creationId xmlns:a16="http://schemas.microsoft.com/office/drawing/2014/main" id="{00000000-0008-0000-0800-0000E4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7" name="Text Box 1536">
          <a:extLst>
            <a:ext uri="{FF2B5EF4-FFF2-40B4-BE49-F238E27FC236}">
              <a16:creationId xmlns:a16="http://schemas.microsoft.com/office/drawing/2014/main" id="{00000000-0008-0000-0800-0000E5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8" name="Text Box 1537">
          <a:extLst>
            <a:ext uri="{FF2B5EF4-FFF2-40B4-BE49-F238E27FC236}">
              <a16:creationId xmlns:a16="http://schemas.microsoft.com/office/drawing/2014/main" id="{00000000-0008-0000-0800-0000E6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79" name="Text Box 1538">
          <a:extLst>
            <a:ext uri="{FF2B5EF4-FFF2-40B4-BE49-F238E27FC236}">
              <a16:creationId xmlns:a16="http://schemas.microsoft.com/office/drawing/2014/main" id="{00000000-0008-0000-0800-0000E7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0" name="Text Box 1539">
          <a:extLst>
            <a:ext uri="{FF2B5EF4-FFF2-40B4-BE49-F238E27FC236}">
              <a16:creationId xmlns:a16="http://schemas.microsoft.com/office/drawing/2014/main" id="{00000000-0008-0000-0800-0000E8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1" name="Text Box 1540">
          <a:extLst>
            <a:ext uri="{FF2B5EF4-FFF2-40B4-BE49-F238E27FC236}">
              <a16:creationId xmlns:a16="http://schemas.microsoft.com/office/drawing/2014/main" id="{00000000-0008-0000-0800-0000E9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2" name="Text Box 1541">
          <a:extLst>
            <a:ext uri="{FF2B5EF4-FFF2-40B4-BE49-F238E27FC236}">
              <a16:creationId xmlns:a16="http://schemas.microsoft.com/office/drawing/2014/main" id="{00000000-0008-0000-0800-0000EA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3" name="Text Box 1542">
          <a:extLst>
            <a:ext uri="{FF2B5EF4-FFF2-40B4-BE49-F238E27FC236}">
              <a16:creationId xmlns:a16="http://schemas.microsoft.com/office/drawing/2014/main" id="{00000000-0008-0000-0800-0000EB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4" name="Text Box 1543">
          <a:extLst>
            <a:ext uri="{FF2B5EF4-FFF2-40B4-BE49-F238E27FC236}">
              <a16:creationId xmlns:a16="http://schemas.microsoft.com/office/drawing/2014/main" id="{00000000-0008-0000-0800-0000EC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5" name="Text Box 1544">
          <a:extLst>
            <a:ext uri="{FF2B5EF4-FFF2-40B4-BE49-F238E27FC236}">
              <a16:creationId xmlns:a16="http://schemas.microsoft.com/office/drawing/2014/main" id="{00000000-0008-0000-0800-0000ED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6" name="Text Box 1545">
          <a:extLst>
            <a:ext uri="{FF2B5EF4-FFF2-40B4-BE49-F238E27FC236}">
              <a16:creationId xmlns:a16="http://schemas.microsoft.com/office/drawing/2014/main" id="{00000000-0008-0000-0800-0000EE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7" name="Text Box 1546">
          <a:extLst>
            <a:ext uri="{FF2B5EF4-FFF2-40B4-BE49-F238E27FC236}">
              <a16:creationId xmlns:a16="http://schemas.microsoft.com/office/drawing/2014/main" id="{00000000-0008-0000-0800-0000EF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8" name="Text Box 1547">
          <a:extLst>
            <a:ext uri="{FF2B5EF4-FFF2-40B4-BE49-F238E27FC236}">
              <a16:creationId xmlns:a16="http://schemas.microsoft.com/office/drawing/2014/main" id="{00000000-0008-0000-0800-0000F0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89" name="Text Box 1548">
          <a:extLst>
            <a:ext uri="{FF2B5EF4-FFF2-40B4-BE49-F238E27FC236}">
              <a16:creationId xmlns:a16="http://schemas.microsoft.com/office/drawing/2014/main" id="{00000000-0008-0000-0800-0000F1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0" name="Text Box 1549">
          <a:extLst>
            <a:ext uri="{FF2B5EF4-FFF2-40B4-BE49-F238E27FC236}">
              <a16:creationId xmlns:a16="http://schemas.microsoft.com/office/drawing/2014/main" id="{00000000-0008-0000-0800-0000F2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1" name="Text Box 1550">
          <a:extLst>
            <a:ext uri="{FF2B5EF4-FFF2-40B4-BE49-F238E27FC236}">
              <a16:creationId xmlns:a16="http://schemas.microsoft.com/office/drawing/2014/main" id="{00000000-0008-0000-0800-0000F3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2" name="Text Box 1551">
          <a:extLst>
            <a:ext uri="{FF2B5EF4-FFF2-40B4-BE49-F238E27FC236}">
              <a16:creationId xmlns:a16="http://schemas.microsoft.com/office/drawing/2014/main" id="{00000000-0008-0000-0800-0000F4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3" name="Text Box 1552">
          <a:extLst>
            <a:ext uri="{FF2B5EF4-FFF2-40B4-BE49-F238E27FC236}">
              <a16:creationId xmlns:a16="http://schemas.microsoft.com/office/drawing/2014/main" id="{00000000-0008-0000-0800-0000F5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4" name="Text Box 1553">
          <a:extLst>
            <a:ext uri="{FF2B5EF4-FFF2-40B4-BE49-F238E27FC236}">
              <a16:creationId xmlns:a16="http://schemas.microsoft.com/office/drawing/2014/main" id="{00000000-0008-0000-0800-0000F6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5" name="Text Box 1554">
          <a:extLst>
            <a:ext uri="{FF2B5EF4-FFF2-40B4-BE49-F238E27FC236}">
              <a16:creationId xmlns:a16="http://schemas.microsoft.com/office/drawing/2014/main" id="{00000000-0008-0000-0800-0000F7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6" name="Text Box 1555">
          <a:extLst>
            <a:ext uri="{FF2B5EF4-FFF2-40B4-BE49-F238E27FC236}">
              <a16:creationId xmlns:a16="http://schemas.microsoft.com/office/drawing/2014/main" id="{00000000-0008-0000-0800-0000F8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7" name="Text Box 1556">
          <a:extLst>
            <a:ext uri="{FF2B5EF4-FFF2-40B4-BE49-F238E27FC236}">
              <a16:creationId xmlns:a16="http://schemas.microsoft.com/office/drawing/2014/main" id="{00000000-0008-0000-0800-0000F9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8" name="Text Box 1557">
          <a:extLst>
            <a:ext uri="{FF2B5EF4-FFF2-40B4-BE49-F238E27FC236}">
              <a16:creationId xmlns:a16="http://schemas.microsoft.com/office/drawing/2014/main" id="{00000000-0008-0000-0800-0000FA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299" name="Text Box 1558">
          <a:extLst>
            <a:ext uri="{FF2B5EF4-FFF2-40B4-BE49-F238E27FC236}">
              <a16:creationId xmlns:a16="http://schemas.microsoft.com/office/drawing/2014/main" id="{00000000-0008-0000-0800-0000FB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300" name="Text Box 1559">
          <a:extLst>
            <a:ext uri="{FF2B5EF4-FFF2-40B4-BE49-F238E27FC236}">
              <a16:creationId xmlns:a16="http://schemas.microsoft.com/office/drawing/2014/main" id="{00000000-0008-0000-0800-0000FC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301" name="Text Box 1560">
          <a:extLst>
            <a:ext uri="{FF2B5EF4-FFF2-40B4-BE49-F238E27FC236}">
              <a16:creationId xmlns:a16="http://schemas.microsoft.com/office/drawing/2014/main" id="{00000000-0008-0000-0800-0000FD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302" name="Text Box 1561">
          <a:extLst>
            <a:ext uri="{FF2B5EF4-FFF2-40B4-BE49-F238E27FC236}">
              <a16:creationId xmlns:a16="http://schemas.microsoft.com/office/drawing/2014/main" id="{00000000-0008-0000-0800-0000FE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303" name="Text Box 1562">
          <a:extLst>
            <a:ext uri="{FF2B5EF4-FFF2-40B4-BE49-F238E27FC236}">
              <a16:creationId xmlns:a16="http://schemas.microsoft.com/office/drawing/2014/main" id="{00000000-0008-0000-0800-0000FF08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304" name="Text Box 1563">
          <a:extLst>
            <a:ext uri="{FF2B5EF4-FFF2-40B4-BE49-F238E27FC236}">
              <a16:creationId xmlns:a16="http://schemas.microsoft.com/office/drawing/2014/main" id="{00000000-0008-0000-0800-00000009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305" name="Text Box 1564">
          <a:extLst>
            <a:ext uri="{FF2B5EF4-FFF2-40B4-BE49-F238E27FC236}">
              <a16:creationId xmlns:a16="http://schemas.microsoft.com/office/drawing/2014/main" id="{00000000-0008-0000-0800-000001090000}"/>
            </a:ext>
          </a:extLst>
        </xdr:cNvPr>
        <xdr:cNvSpPr txBox="1">
          <a:spLocks noChangeArrowheads="1"/>
        </xdr:cNvSpPr>
      </xdr:nvSpPr>
      <xdr:spPr bwMode="auto">
        <a:xfrm>
          <a:off x="8579224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06" name="Text Box 1565">
          <a:extLst>
            <a:ext uri="{FF2B5EF4-FFF2-40B4-BE49-F238E27FC236}">
              <a16:creationId xmlns:a16="http://schemas.microsoft.com/office/drawing/2014/main" id="{00000000-0008-0000-0800-000002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07" name="Text Box 1566">
          <a:extLst>
            <a:ext uri="{FF2B5EF4-FFF2-40B4-BE49-F238E27FC236}">
              <a16:creationId xmlns:a16="http://schemas.microsoft.com/office/drawing/2014/main" id="{00000000-0008-0000-0800-000003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08" name="Text Box 1567">
          <a:extLst>
            <a:ext uri="{FF2B5EF4-FFF2-40B4-BE49-F238E27FC236}">
              <a16:creationId xmlns:a16="http://schemas.microsoft.com/office/drawing/2014/main" id="{00000000-0008-0000-0800-000004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09" name="Text Box 1568">
          <a:extLst>
            <a:ext uri="{FF2B5EF4-FFF2-40B4-BE49-F238E27FC236}">
              <a16:creationId xmlns:a16="http://schemas.microsoft.com/office/drawing/2014/main" id="{00000000-0008-0000-0800-000005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0" name="Text Box 1569">
          <a:extLst>
            <a:ext uri="{FF2B5EF4-FFF2-40B4-BE49-F238E27FC236}">
              <a16:creationId xmlns:a16="http://schemas.microsoft.com/office/drawing/2014/main" id="{00000000-0008-0000-0800-000006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1" name="Text Box 1570">
          <a:extLst>
            <a:ext uri="{FF2B5EF4-FFF2-40B4-BE49-F238E27FC236}">
              <a16:creationId xmlns:a16="http://schemas.microsoft.com/office/drawing/2014/main" id="{00000000-0008-0000-0800-000007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2" name="Text Box 1571">
          <a:extLst>
            <a:ext uri="{FF2B5EF4-FFF2-40B4-BE49-F238E27FC236}">
              <a16:creationId xmlns:a16="http://schemas.microsoft.com/office/drawing/2014/main" id="{00000000-0008-0000-0800-000008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3" name="Text Box 1572">
          <a:extLst>
            <a:ext uri="{FF2B5EF4-FFF2-40B4-BE49-F238E27FC236}">
              <a16:creationId xmlns:a16="http://schemas.microsoft.com/office/drawing/2014/main" id="{00000000-0008-0000-0800-000009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4" name="Text Box 1573">
          <a:extLst>
            <a:ext uri="{FF2B5EF4-FFF2-40B4-BE49-F238E27FC236}">
              <a16:creationId xmlns:a16="http://schemas.microsoft.com/office/drawing/2014/main" id="{00000000-0008-0000-0800-00000A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5" name="Text Box 1574">
          <a:extLst>
            <a:ext uri="{FF2B5EF4-FFF2-40B4-BE49-F238E27FC236}">
              <a16:creationId xmlns:a16="http://schemas.microsoft.com/office/drawing/2014/main" id="{00000000-0008-0000-0800-00000B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6" name="Text Box 1575">
          <a:extLst>
            <a:ext uri="{FF2B5EF4-FFF2-40B4-BE49-F238E27FC236}">
              <a16:creationId xmlns:a16="http://schemas.microsoft.com/office/drawing/2014/main" id="{00000000-0008-0000-0800-00000C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7" name="Text Box 1576">
          <a:extLst>
            <a:ext uri="{FF2B5EF4-FFF2-40B4-BE49-F238E27FC236}">
              <a16:creationId xmlns:a16="http://schemas.microsoft.com/office/drawing/2014/main" id="{00000000-0008-0000-0800-00000D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8" name="Text Box 1577">
          <a:extLst>
            <a:ext uri="{FF2B5EF4-FFF2-40B4-BE49-F238E27FC236}">
              <a16:creationId xmlns:a16="http://schemas.microsoft.com/office/drawing/2014/main" id="{00000000-0008-0000-0800-00000E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19" name="Text Box 1578">
          <a:extLst>
            <a:ext uri="{FF2B5EF4-FFF2-40B4-BE49-F238E27FC236}">
              <a16:creationId xmlns:a16="http://schemas.microsoft.com/office/drawing/2014/main" id="{00000000-0008-0000-0800-00000F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0" name="Text Box 1579">
          <a:extLst>
            <a:ext uri="{FF2B5EF4-FFF2-40B4-BE49-F238E27FC236}">
              <a16:creationId xmlns:a16="http://schemas.microsoft.com/office/drawing/2014/main" id="{00000000-0008-0000-0800-000010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1" name="Text Box 1580">
          <a:extLst>
            <a:ext uri="{FF2B5EF4-FFF2-40B4-BE49-F238E27FC236}">
              <a16:creationId xmlns:a16="http://schemas.microsoft.com/office/drawing/2014/main" id="{00000000-0008-0000-0800-000011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2" name="Text Box 1581">
          <a:extLst>
            <a:ext uri="{FF2B5EF4-FFF2-40B4-BE49-F238E27FC236}">
              <a16:creationId xmlns:a16="http://schemas.microsoft.com/office/drawing/2014/main" id="{00000000-0008-0000-0800-000012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3" name="Text Box 1582">
          <a:extLst>
            <a:ext uri="{FF2B5EF4-FFF2-40B4-BE49-F238E27FC236}">
              <a16:creationId xmlns:a16="http://schemas.microsoft.com/office/drawing/2014/main" id="{00000000-0008-0000-0800-000013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4" name="Text Box 1583">
          <a:extLst>
            <a:ext uri="{FF2B5EF4-FFF2-40B4-BE49-F238E27FC236}">
              <a16:creationId xmlns:a16="http://schemas.microsoft.com/office/drawing/2014/main" id="{00000000-0008-0000-0800-000014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5" name="Text Box 1584">
          <a:extLst>
            <a:ext uri="{FF2B5EF4-FFF2-40B4-BE49-F238E27FC236}">
              <a16:creationId xmlns:a16="http://schemas.microsoft.com/office/drawing/2014/main" id="{00000000-0008-0000-0800-000015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6" name="Text Box 1585">
          <a:extLst>
            <a:ext uri="{FF2B5EF4-FFF2-40B4-BE49-F238E27FC236}">
              <a16:creationId xmlns:a16="http://schemas.microsoft.com/office/drawing/2014/main" id="{00000000-0008-0000-0800-000016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7" name="Text Box 1586">
          <a:extLst>
            <a:ext uri="{FF2B5EF4-FFF2-40B4-BE49-F238E27FC236}">
              <a16:creationId xmlns:a16="http://schemas.microsoft.com/office/drawing/2014/main" id="{00000000-0008-0000-0800-000017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8" name="Text Box 1587">
          <a:extLst>
            <a:ext uri="{FF2B5EF4-FFF2-40B4-BE49-F238E27FC236}">
              <a16:creationId xmlns:a16="http://schemas.microsoft.com/office/drawing/2014/main" id="{00000000-0008-0000-0800-000018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29" name="Text Box 1588">
          <a:extLst>
            <a:ext uri="{FF2B5EF4-FFF2-40B4-BE49-F238E27FC236}">
              <a16:creationId xmlns:a16="http://schemas.microsoft.com/office/drawing/2014/main" id="{00000000-0008-0000-0800-000019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0" name="Text Box 1589">
          <a:extLst>
            <a:ext uri="{FF2B5EF4-FFF2-40B4-BE49-F238E27FC236}">
              <a16:creationId xmlns:a16="http://schemas.microsoft.com/office/drawing/2014/main" id="{00000000-0008-0000-0800-00001A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1" name="Text Box 1590">
          <a:extLst>
            <a:ext uri="{FF2B5EF4-FFF2-40B4-BE49-F238E27FC236}">
              <a16:creationId xmlns:a16="http://schemas.microsoft.com/office/drawing/2014/main" id="{00000000-0008-0000-0800-00001B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2" name="Text Box 1591">
          <a:extLst>
            <a:ext uri="{FF2B5EF4-FFF2-40B4-BE49-F238E27FC236}">
              <a16:creationId xmlns:a16="http://schemas.microsoft.com/office/drawing/2014/main" id="{00000000-0008-0000-0800-00001C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3" name="Text Box 1592">
          <a:extLst>
            <a:ext uri="{FF2B5EF4-FFF2-40B4-BE49-F238E27FC236}">
              <a16:creationId xmlns:a16="http://schemas.microsoft.com/office/drawing/2014/main" id="{00000000-0008-0000-0800-00001D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4" name="Text Box 1593">
          <a:extLst>
            <a:ext uri="{FF2B5EF4-FFF2-40B4-BE49-F238E27FC236}">
              <a16:creationId xmlns:a16="http://schemas.microsoft.com/office/drawing/2014/main" id="{00000000-0008-0000-0800-00001E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5" name="Text Box 1594">
          <a:extLst>
            <a:ext uri="{FF2B5EF4-FFF2-40B4-BE49-F238E27FC236}">
              <a16:creationId xmlns:a16="http://schemas.microsoft.com/office/drawing/2014/main" id="{00000000-0008-0000-0800-00001F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6" name="Text Box 1595">
          <a:extLst>
            <a:ext uri="{FF2B5EF4-FFF2-40B4-BE49-F238E27FC236}">
              <a16:creationId xmlns:a16="http://schemas.microsoft.com/office/drawing/2014/main" id="{00000000-0008-0000-0800-000020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7" name="Text Box 1596">
          <a:extLst>
            <a:ext uri="{FF2B5EF4-FFF2-40B4-BE49-F238E27FC236}">
              <a16:creationId xmlns:a16="http://schemas.microsoft.com/office/drawing/2014/main" id="{00000000-0008-0000-0800-000021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8" name="Text Box 1597">
          <a:extLst>
            <a:ext uri="{FF2B5EF4-FFF2-40B4-BE49-F238E27FC236}">
              <a16:creationId xmlns:a16="http://schemas.microsoft.com/office/drawing/2014/main" id="{00000000-0008-0000-0800-000022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39" name="Text Box 1598">
          <a:extLst>
            <a:ext uri="{FF2B5EF4-FFF2-40B4-BE49-F238E27FC236}">
              <a16:creationId xmlns:a16="http://schemas.microsoft.com/office/drawing/2014/main" id="{00000000-0008-0000-0800-000023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40" name="Text Box 1599">
          <a:extLst>
            <a:ext uri="{FF2B5EF4-FFF2-40B4-BE49-F238E27FC236}">
              <a16:creationId xmlns:a16="http://schemas.microsoft.com/office/drawing/2014/main" id="{00000000-0008-0000-0800-000024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341" name="Text Box 1600">
          <a:extLst>
            <a:ext uri="{FF2B5EF4-FFF2-40B4-BE49-F238E27FC236}">
              <a16:creationId xmlns:a16="http://schemas.microsoft.com/office/drawing/2014/main" id="{00000000-0008-0000-0800-000025090000}"/>
            </a:ext>
          </a:extLst>
        </xdr:cNvPr>
        <xdr:cNvSpPr txBox="1">
          <a:spLocks noChangeArrowheads="1"/>
        </xdr:cNvSpPr>
      </xdr:nvSpPr>
      <xdr:spPr bwMode="auto">
        <a:xfrm>
          <a:off x="7111253" y="7888941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2" name="Text Box 1367">
          <a:extLst>
            <a:ext uri="{FF2B5EF4-FFF2-40B4-BE49-F238E27FC236}">
              <a16:creationId xmlns:a16="http://schemas.microsoft.com/office/drawing/2014/main" id="{00000000-0008-0000-0800-00002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3" name="Text Box 1368">
          <a:extLst>
            <a:ext uri="{FF2B5EF4-FFF2-40B4-BE49-F238E27FC236}">
              <a16:creationId xmlns:a16="http://schemas.microsoft.com/office/drawing/2014/main" id="{00000000-0008-0000-0800-00002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4" name="Text Box 1369">
          <a:extLst>
            <a:ext uri="{FF2B5EF4-FFF2-40B4-BE49-F238E27FC236}">
              <a16:creationId xmlns:a16="http://schemas.microsoft.com/office/drawing/2014/main" id="{00000000-0008-0000-0800-00002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5" name="Text Box 1370">
          <a:extLst>
            <a:ext uri="{FF2B5EF4-FFF2-40B4-BE49-F238E27FC236}">
              <a16:creationId xmlns:a16="http://schemas.microsoft.com/office/drawing/2014/main" id="{00000000-0008-0000-0800-00002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6" name="Text Box 1371">
          <a:extLst>
            <a:ext uri="{FF2B5EF4-FFF2-40B4-BE49-F238E27FC236}">
              <a16:creationId xmlns:a16="http://schemas.microsoft.com/office/drawing/2014/main" id="{00000000-0008-0000-0800-00002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7" name="Text Box 1372">
          <a:extLst>
            <a:ext uri="{FF2B5EF4-FFF2-40B4-BE49-F238E27FC236}">
              <a16:creationId xmlns:a16="http://schemas.microsoft.com/office/drawing/2014/main" id="{00000000-0008-0000-0800-00002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8" name="Text Box 1373">
          <a:extLst>
            <a:ext uri="{FF2B5EF4-FFF2-40B4-BE49-F238E27FC236}">
              <a16:creationId xmlns:a16="http://schemas.microsoft.com/office/drawing/2014/main" id="{00000000-0008-0000-0800-00002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49" name="Text Box 1374">
          <a:extLst>
            <a:ext uri="{FF2B5EF4-FFF2-40B4-BE49-F238E27FC236}">
              <a16:creationId xmlns:a16="http://schemas.microsoft.com/office/drawing/2014/main" id="{00000000-0008-0000-0800-00002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0" name="Text Box 1375">
          <a:extLst>
            <a:ext uri="{FF2B5EF4-FFF2-40B4-BE49-F238E27FC236}">
              <a16:creationId xmlns:a16="http://schemas.microsoft.com/office/drawing/2014/main" id="{00000000-0008-0000-0800-00002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1" name="Text Box 1376">
          <a:extLst>
            <a:ext uri="{FF2B5EF4-FFF2-40B4-BE49-F238E27FC236}">
              <a16:creationId xmlns:a16="http://schemas.microsoft.com/office/drawing/2014/main" id="{00000000-0008-0000-0800-00002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2" name="Text Box 1377">
          <a:extLst>
            <a:ext uri="{FF2B5EF4-FFF2-40B4-BE49-F238E27FC236}">
              <a16:creationId xmlns:a16="http://schemas.microsoft.com/office/drawing/2014/main" id="{00000000-0008-0000-0800-00003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3" name="Text Box 1378">
          <a:extLst>
            <a:ext uri="{FF2B5EF4-FFF2-40B4-BE49-F238E27FC236}">
              <a16:creationId xmlns:a16="http://schemas.microsoft.com/office/drawing/2014/main" id="{00000000-0008-0000-0800-00003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4" name="Text Box 1379">
          <a:extLst>
            <a:ext uri="{FF2B5EF4-FFF2-40B4-BE49-F238E27FC236}">
              <a16:creationId xmlns:a16="http://schemas.microsoft.com/office/drawing/2014/main" id="{00000000-0008-0000-0800-00003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5" name="Text Box 1380">
          <a:extLst>
            <a:ext uri="{FF2B5EF4-FFF2-40B4-BE49-F238E27FC236}">
              <a16:creationId xmlns:a16="http://schemas.microsoft.com/office/drawing/2014/main" id="{00000000-0008-0000-0800-00003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6" name="Text Box 1381">
          <a:extLst>
            <a:ext uri="{FF2B5EF4-FFF2-40B4-BE49-F238E27FC236}">
              <a16:creationId xmlns:a16="http://schemas.microsoft.com/office/drawing/2014/main" id="{00000000-0008-0000-0800-000034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7" name="Text Box 1382">
          <a:extLst>
            <a:ext uri="{FF2B5EF4-FFF2-40B4-BE49-F238E27FC236}">
              <a16:creationId xmlns:a16="http://schemas.microsoft.com/office/drawing/2014/main" id="{00000000-0008-0000-0800-000035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8" name="Text Box 1383">
          <a:extLst>
            <a:ext uri="{FF2B5EF4-FFF2-40B4-BE49-F238E27FC236}">
              <a16:creationId xmlns:a16="http://schemas.microsoft.com/office/drawing/2014/main" id="{00000000-0008-0000-0800-00003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59" name="Text Box 1384">
          <a:extLst>
            <a:ext uri="{FF2B5EF4-FFF2-40B4-BE49-F238E27FC236}">
              <a16:creationId xmlns:a16="http://schemas.microsoft.com/office/drawing/2014/main" id="{00000000-0008-0000-0800-00003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0" name="Text Box 1385">
          <a:extLst>
            <a:ext uri="{FF2B5EF4-FFF2-40B4-BE49-F238E27FC236}">
              <a16:creationId xmlns:a16="http://schemas.microsoft.com/office/drawing/2014/main" id="{00000000-0008-0000-0800-00003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1" name="Text Box 1386">
          <a:extLst>
            <a:ext uri="{FF2B5EF4-FFF2-40B4-BE49-F238E27FC236}">
              <a16:creationId xmlns:a16="http://schemas.microsoft.com/office/drawing/2014/main" id="{00000000-0008-0000-0800-00003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2" name="Text Box 1387">
          <a:extLst>
            <a:ext uri="{FF2B5EF4-FFF2-40B4-BE49-F238E27FC236}">
              <a16:creationId xmlns:a16="http://schemas.microsoft.com/office/drawing/2014/main" id="{00000000-0008-0000-0800-00003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3" name="Text Box 1388">
          <a:extLst>
            <a:ext uri="{FF2B5EF4-FFF2-40B4-BE49-F238E27FC236}">
              <a16:creationId xmlns:a16="http://schemas.microsoft.com/office/drawing/2014/main" id="{00000000-0008-0000-0800-00003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4" name="Text Box 1389">
          <a:extLst>
            <a:ext uri="{FF2B5EF4-FFF2-40B4-BE49-F238E27FC236}">
              <a16:creationId xmlns:a16="http://schemas.microsoft.com/office/drawing/2014/main" id="{00000000-0008-0000-0800-00003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5" name="Text Box 1390">
          <a:extLst>
            <a:ext uri="{FF2B5EF4-FFF2-40B4-BE49-F238E27FC236}">
              <a16:creationId xmlns:a16="http://schemas.microsoft.com/office/drawing/2014/main" id="{00000000-0008-0000-0800-00003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6" name="Text Box 1391">
          <a:extLst>
            <a:ext uri="{FF2B5EF4-FFF2-40B4-BE49-F238E27FC236}">
              <a16:creationId xmlns:a16="http://schemas.microsoft.com/office/drawing/2014/main" id="{00000000-0008-0000-0800-00003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7" name="Text Box 1392">
          <a:extLst>
            <a:ext uri="{FF2B5EF4-FFF2-40B4-BE49-F238E27FC236}">
              <a16:creationId xmlns:a16="http://schemas.microsoft.com/office/drawing/2014/main" id="{00000000-0008-0000-0800-00003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8" name="Text Box 1393">
          <a:extLst>
            <a:ext uri="{FF2B5EF4-FFF2-40B4-BE49-F238E27FC236}">
              <a16:creationId xmlns:a16="http://schemas.microsoft.com/office/drawing/2014/main" id="{00000000-0008-0000-0800-00004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69" name="Text Box 1394">
          <a:extLst>
            <a:ext uri="{FF2B5EF4-FFF2-40B4-BE49-F238E27FC236}">
              <a16:creationId xmlns:a16="http://schemas.microsoft.com/office/drawing/2014/main" id="{00000000-0008-0000-0800-00004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0" name="Text Box 1395">
          <a:extLst>
            <a:ext uri="{FF2B5EF4-FFF2-40B4-BE49-F238E27FC236}">
              <a16:creationId xmlns:a16="http://schemas.microsoft.com/office/drawing/2014/main" id="{00000000-0008-0000-0800-00004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1" name="Text Box 1396">
          <a:extLst>
            <a:ext uri="{FF2B5EF4-FFF2-40B4-BE49-F238E27FC236}">
              <a16:creationId xmlns:a16="http://schemas.microsoft.com/office/drawing/2014/main" id="{00000000-0008-0000-0800-00004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2" name="Text Box 1397">
          <a:extLst>
            <a:ext uri="{FF2B5EF4-FFF2-40B4-BE49-F238E27FC236}">
              <a16:creationId xmlns:a16="http://schemas.microsoft.com/office/drawing/2014/main" id="{00000000-0008-0000-0800-000044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3" name="Text Box 1398">
          <a:extLst>
            <a:ext uri="{FF2B5EF4-FFF2-40B4-BE49-F238E27FC236}">
              <a16:creationId xmlns:a16="http://schemas.microsoft.com/office/drawing/2014/main" id="{00000000-0008-0000-0800-000045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4" name="Text Box 1399">
          <a:extLst>
            <a:ext uri="{FF2B5EF4-FFF2-40B4-BE49-F238E27FC236}">
              <a16:creationId xmlns:a16="http://schemas.microsoft.com/office/drawing/2014/main" id="{00000000-0008-0000-0800-00004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5" name="Text Box 1400">
          <a:extLst>
            <a:ext uri="{FF2B5EF4-FFF2-40B4-BE49-F238E27FC236}">
              <a16:creationId xmlns:a16="http://schemas.microsoft.com/office/drawing/2014/main" id="{00000000-0008-0000-0800-00004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6" name="Text Box 1401">
          <a:extLst>
            <a:ext uri="{FF2B5EF4-FFF2-40B4-BE49-F238E27FC236}">
              <a16:creationId xmlns:a16="http://schemas.microsoft.com/office/drawing/2014/main" id="{00000000-0008-0000-0800-00004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7" name="Text Box 1402">
          <a:extLst>
            <a:ext uri="{FF2B5EF4-FFF2-40B4-BE49-F238E27FC236}">
              <a16:creationId xmlns:a16="http://schemas.microsoft.com/office/drawing/2014/main" id="{00000000-0008-0000-0800-00004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8" name="Text Box 1403">
          <a:extLst>
            <a:ext uri="{FF2B5EF4-FFF2-40B4-BE49-F238E27FC236}">
              <a16:creationId xmlns:a16="http://schemas.microsoft.com/office/drawing/2014/main" id="{00000000-0008-0000-0800-00004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79" name="Text Box 1404">
          <a:extLst>
            <a:ext uri="{FF2B5EF4-FFF2-40B4-BE49-F238E27FC236}">
              <a16:creationId xmlns:a16="http://schemas.microsoft.com/office/drawing/2014/main" id="{00000000-0008-0000-0800-00004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0" name="Text Box 1405">
          <a:extLst>
            <a:ext uri="{FF2B5EF4-FFF2-40B4-BE49-F238E27FC236}">
              <a16:creationId xmlns:a16="http://schemas.microsoft.com/office/drawing/2014/main" id="{00000000-0008-0000-0800-00004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1" name="Text Box 1406">
          <a:extLst>
            <a:ext uri="{FF2B5EF4-FFF2-40B4-BE49-F238E27FC236}">
              <a16:creationId xmlns:a16="http://schemas.microsoft.com/office/drawing/2014/main" id="{00000000-0008-0000-0800-00004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2" name="Text Box 1407">
          <a:extLst>
            <a:ext uri="{FF2B5EF4-FFF2-40B4-BE49-F238E27FC236}">
              <a16:creationId xmlns:a16="http://schemas.microsoft.com/office/drawing/2014/main" id="{00000000-0008-0000-0800-00004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3" name="Text Box 1408">
          <a:extLst>
            <a:ext uri="{FF2B5EF4-FFF2-40B4-BE49-F238E27FC236}">
              <a16:creationId xmlns:a16="http://schemas.microsoft.com/office/drawing/2014/main" id="{00000000-0008-0000-0800-00004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4" name="Text Box 1409">
          <a:extLst>
            <a:ext uri="{FF2B5EF4-FFF2-40B4-BE49-F238E27FC236}">
              <a16:creationId xmlns:a16="http://schemas.microsoft.com/office/drawing/2014/main" id="{00000000-0008-0000-0800-00005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5" name="Text Box 1410">
          <a:extLst>
            <a:ext uri="{FF2B5EF4-FFF2-40B4-BE49-F238E27FC236}">
              <a16:creationId xmlns:a16="http://schemas.microsoft.com/office/drawing/2014/main" id="{00000000-0008-0000-0800-00005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6" name="Text Box 1411">
          <a:extLst>
            <a:ext uri="{FF2B5EF4-FFF2-40B4-BE49-F238E27FC236}">
              <a16:creationId xmlns:a16="http://schemas.microsoft.com/office/drawing/2014/main" id="{00000000-0008-0000-0800-00005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7" name="Text Box 1412">
          <a:extLst>
            <a:ext uri="{FF2B5EF4-FFF2-40B4-BE49-F238E27FC236}">
              <a16:creationId xmlns:a16="http://schemas.microsoft.com/office/drawing/2014/main" id="{00000000-0008-0000-0800-00005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8" name="Text Box 1413">
          <a:extLst>
            <a:ext uri="{FF2B5EF4-FFF2-40B4-BE49-F238E27FC236}">
              <a16:creationId xmlns:a16="http://schemas.microsoft.com/office/drawing/2014/main" id="{00000000-0008-0000-0800-000054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89" name="Text Box 1414">
          <a:extLst>
            <a:ext uri="{FF2B5EF4-FFF2-40B4-BE49-F238E27FC236}">
              <a16:creationId xmlns:a16="http://schemas.microsoft.com/office/drawing/2014/main" id="{00000000-0008-0000-0800-000055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0" name="Text Box 1415">
          <a:extLst>
            <a:ext uri="{FF2B5EF4-FFF2-40B4-BE49-F238E27FC236}">
              <a16:creationId xmlns:a16="http://schemas.microsoft.com/office/drawing/2014/main" id="{00000000-0008-0000-0800-00005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1" name="Text Box 1416">
          <a:extLst>
            <a:ext uri="{FF2B5EF4-FFF2-40B4-BE49-F238E27FC236}">
              <a16:creationId xmlns:a16="http://schemas.microsoft.com/office/drawing/2014/main" id="{00000000-0008-0000-0800-00005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2" name="Text Box 1417">
          <a:extLst>
            <a:ext uri="{FF2B5EF4-FFF2-40B4-BE49-F238E27FC236}">
              <a16:creationId xmlns:a16="http://schemas.microsoft.com/office/drawing/2014/main" id="{00000000-0008-0000-0800-00005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3" name="Text Box 1418">
          <a:extLst>
            <a:ext uri="{FF2B5EF4-FFF2-40B4-BE49-F238E27FC236}">
              <a16:creationId xmlns:a16="http://schemas.microsoft.com/office/drawing/2014/main" id="{00000000-0008-0000-0800-00005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4" name="Text Box 1419">
          <a:extLst>
            <a:ext uri="{FF2B5EF4-FFF2-40B4-BE49-F238E27FC236}">
              <a16:creationId xmlns:a16="http://schemas.microsoft.com/office/drawing/2014/main" id="{00000000-0008-0000-0800-00005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5" name="Text Box 1420">
          <a:extLst>
            <a:ext uri="{FF2B5EF4-FFF2-40B4-BE49-F238E27FC236}">
              <a16:creationId xmlns:a16="http://schemas.microsoft.com/office/drawing/2014/main" id="{00000000-0008-0000-0800-00005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6" name="Text Box 1421">
          <a:extLst>
            <a:ext uri="{FF2B5EF4-FFF2-40B4-BE49-F238E27FC236}">
              <a16:creationId xmlns:a16="http://schemas.microsoft.com/office/drawing/2014/main" id="{00000000-0008-0000-0800-00005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7" name="Text Box 1422">
          <a:extLst>
            <a:ext uri="{FF2B5EF4-FFF2-40B4-BE49-F238E27FC236}">
              <a16:creationId xmlns:a16="http://schemas.microsoft.com/office/drawing/2014/main" id="{00000000-0008-0000-0800-00005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8" name="Text Box 1423">
          <a:extLst>
            <a:ext uri="{FF2B5EF4-FFF2-40B4-BE49-F238E27FC236}">
              <a16:creationId xmlns:a16="http://schemas.microsoft.com/office/drawing/2014/main" id="{00000000-0008-0000-0800-00005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399" name="Text Box 1424">
          <a:extLst>
            <a:ext uri="{FF2B5EF4-FFF2-40B4-BE49-F238E27FC236}">
              <a16:creationId xmlns:a16="http://schemas.microsoft.com/office/drawing/2014/main" id="{00000000-0008-0000-0800-00005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0" name="Text Box 1425">
          <a:extLst>
            <a:ext uri="{FF2B5EF4-FFF2-40B4-BE49-F238E27FC236}">
              <a16:creationId xmlns:a16="http://schemas.microsoft.com/office/drawing/2014/main" id="{00000000-0008-0000-0800-00006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1" name="Text Box 1426">
          <a:extLst>
            <a:ext uri="{FF2B5EF4-FFF2-40B4-BE49-F238E27FC236}">
              <a16:creationId xmlns:a16="http://schemas.microsoft.com/office/drawing/2014/main" id="{00000000-0008-0000-0800-00006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2" name="Text Box 1427">
          <a:extLst>
            <a:ext uri="{FF2B5EF4-FFF2-40B4-BE49-F238E27FC236}">
              <a16:creationId xmlns:a16="http://schemas.microsoft.com/office/drawing/2014/main" id="{00000000-0008-0000-0800-00006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3" name="Text Box 1428">
          <a:extLst>
            <a:ext uri="{FF2B5EF4-FFF2-40B4-BE49-F238E27FC236}">
              <a16:creationId xmlns:a16="http://schemas.microsoft.com/office/drawing/2014/main" id="{00000000-0008-0000-0800-00006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4" name="Text Box 1429">
          <a:extLst>
            <a:ext uri="{FF2B5EF4-FFF2-40B4-BE49-F238E27FC236}">
              <a16:creationId xmlns:a16="http://schemas.microsoft.com/office/drawing/2014/main" id="{00000000-0008-0000-0800-000064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5" name="Text Box 1430">
          <a:extLst>
            <a:ext uri="{FF2B5EF4-FFF2-40B4-BE49-F238E27FC236}">
              <a16:creationId xmlns:a16="http://schemas.microsoft.com/office/drawing/2014/main" id="{00000000-0008-0000-0800-000065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6" name="Text Box 1431">
          <a:extLst>
            <a:ext uri="{FF2B5EF4-FFF2-40B4-BE49-F238E27FC236}">
              <a16:creationId xmlns:a16="http://schemas.microsoft.com/office/drawing/2014/main" id="{00000000-0008-0000-0800-00006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7" name="Text Box 1432">
          <a:extLst>
            <a:ext uri="{FF2B5EF4-FFF2-40B4-BE49-F238E27FC236}">
              <a16:creationId xmlns:a16="http://schemas.microsoft.com/office/drawing/2014/main" id="{00000000-0008-0000-0800-00006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8" name="Text Box 1433">
          <a:extLst>
            <a:ext uri="{FF2B5EF4-FFF2-40B4-BE49-F238E27FC236}">
              <a16:creationId xmlns:a16="http://schemas.microsoft.com/office/drawing/2014/main" id="{00000000-0008-0000-0800-00006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09" name="Text Box 1434">
          <a:extLst>
            <a:ext uri="{FF2B5EF4-FFF2-40B4-BE49-F238E27FC236}">
              <a16:creationId xmlns:a16="http://schemas.microsoft.com/office/drawing/2014/main" id="{00000000-0008-0000-0800-00006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0" name="Text Box 1435">
          <a:extLst>
            <a:ext uri="{FF2B5EF4-FFF2-40B4-BE49-F238E27FC236}">
              <a16:creationId xmlns:a16="http://schemas.microsoft.com/office/drawing/2014/main" id="{00000000-0008-0000-0800-00006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1" name="Text Box 1436">
          <a:extLst>
            <a:ext uri="{FF2B5EF4-FFF2-40B4-BE49-F238E27FC236}">
              <a16:creationId xmlns:a16="http://schemas.microsoft.com/office/drawing/2014/main" id="{00000000-0008-0000-0800-00006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2" name="Text Box 1437">
          <a:extLst>
            <a:ext uri="{FF2B5EF4-FFF2-40B4-BE49-F238E27FC236}">
              <a16:creationId xmlns:a16="http://schemas.microsoft.com/office/drawing/2014/main" id="{00000000-0008-0000-0800-00006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3" name="Text Box 1438">
          <a:extLst>
            <a:ext uri="{FF2B5EF4-FFF2-40B4-BE49-F238E27FC236}">
              <a16:creationId xmlns:a16="http://schemas.microsoft.com/office/drawing/2014/main" id="{00000000-0008-0000-0800-00006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4" name="Text Box 1439">
          <a:extLst>
            <a:ext uri="{FF2B5EF4-FFF2-40B4-BE49-F238E27FC236}">
              <a16:creationId xmlns:a16="http://schemas.microsoft.com/office/drawing/2014/main" id="{00000000-0008-0000-0800-00006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5" name="Text Box 1440">
          <a:extLst>
            <a:ext uri="{FF2B5EF4-FFF2-40B4-BE49-F238E27FC236}">
              <a16:creationId xmlns:a16="http://schemas.microsoft.com/office/drawing/2014/main" id="{00000000-0008-0000-0800-00006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6" name="Text Box 1441">
          <a:extLst>
            <a:ext uri="{FF2B5EF4-FFF2-40B4-BE49-F238E27FC236}">
              <a16:creationId xmlns:a16="http://schemas.microsoft.com/office/drawing/2014/main" id="{00000000-0008-0000-0800-00007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7" name="Text Box 1442">
          <a:extLst>
            <a:ext uri="{FF2B5EF4-FFF2-40B4-BE49-F238E27FC236}">
              <a16:creationId xmlns:a16="http://schemas.microsoft.com/office/drawing/2014/main" id="{00000000-0008-0000-0800-00007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8" name="Text Box 1443">
          <a:extLst>
            <a:ext uri="{FF2B5EF4-FFF2-40B4-BE49-F238E27FC236}">
              <a16:creationId xmlns:a16="http://schemas.microsoft.com/office/drawing/2014/main" id="{00000000-0008-0000-0800-00007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19" name="Text Box 1444">
          <a:extLst>
            <a:ext uri="{FF2B5EF4-FFF2-40B4-BE49-F238E27FC236}">
              <a16:creationId xmlns:a16="http://schemas.microsoft.com/office/drawing/2014/main" id="{00000000-0008-0000-0800-00007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0" name="Text Box 1445">
          <a:extLst>
            <a:ext uri="{FF2B5EF4-FFF2-40B4-BE49-F238E27FC236}">
              <a16:creationId xmlns:a16="http://schemas.microsoft.com/office/drawing/2014/main" id="{00000000-0008-0000-0800-000074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1" name="Text Box 1446">
          <a:extLst>
            <a:ext uri="{FF2B5EF4-FFF2-40B4-BE49-F238E27FC236}">
              <a16:creationId xmlns:a16="http://schemas.microsoft.com/office/drawing/2014/main" id="{00000000-0008-0000-0800-000075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2" name="Text Box 1447">
          <a:extLst>
            <a:ext uri="{FF2B5EF4-FFF2-40B4-BE49-F238E27FC236}">
              <a16:creationId xmlns:a16="http://schemas.microsoft.com/office/drawing/2014/main" id="{00000000-0008-0000-0800-00007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3" name="Text Box 1448">
          <a:extLst>
            <a:ext uri="{FF2B5EF4-FFF2-40B4-BE49-F238E27FC236}">
              <a16:creationId xmlns:a16="http://schemas.microsoft.com/office/drawing/2014/main" id="{00000000-0008-0000-0800-00007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4" name="Text Box 1449">
          <a:extLst>
            <a:ext uri="{FF2B5EF4-FFF2-40B4-BE49-F238E27FC236}">
              <a16:creationId xmlns:a16="http://schemas.microsoft.com/office/drawing/2014/main" id="{00000000-0008-0000-0800-00007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5" name="Text Box 1450">
          <a:extLst>
            <a:ext uri="{FF2B5EF4-FFF2-40B4-BE49-F238E27FC236}">
              <a16:creationId xmlns:a16="http://schemas.microsoft.com/office/drawing/2014/main" id="{00000000-0008-0000-0800-00007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6" name="Text Box 1451">
          <a:extLst>
            <a:ext uri="{FF2B5EF4-FFF2-40B4-BE49-F238E27FC236}">
              <a16:creationId xmlns:a16="http://schemas.microsoft.com/office/drawing/2014/main" id="{00000000-0008-0000-0800-00007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7" name="Text Box 1452">
          <a:extLst>
            <a:ext uri="{FF2B5EF4-FFF2-40B4-BE49-F238E27FC236}">
              <a16:creationId xmlns:a16="http://schemas.microsoft.com/office/drawing/2014/main" id="{00000000-0008-0000-0800-00007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8" name="Text Box 1453">
          <a:extLst>
            <a:ext uri="{FF2B5EF4-FFF2-40B4-BE49-F238E27FC236}">
              <a16:creationId xmlns:a16="http://schemas.microsoft.com/office/drawing/2014/main" id="{00000000-0008-0000-0800-00007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29" name="Text Box 1454">
          <a:extLst>
            <a:ext uri="{FF2B5EF4-FFF2-40B4-BE49-F238E27FC236}">
              <a16:creationId xmlns:a16="http://schemas.microsoft.com/office/drawing/2014/main" id="{00000000-0008-0000-0800-00007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0" name="Text Box 1455">
          <a:extLst>
            <a:ext uri="{FF2B5EF4-FFF2-40B4-BE49-F238E27FC236}">
              <a16:creationId xmlns:a16="http://schemas.microsoft.com/office/drawing/2014/main" id="{00000000-0008-0000-0800-00007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1" name="Text Box 1456">
          <a:extLst>
            <a:ext uri="{FF2B5EF4-FFF2-40B4-BE49-F238E27FC236}">
              <a16:creationId xmlns:a16="http://schemas.microsoft.com/office/drawing/2014/main" id="{00000000-0008-0000-0800-00007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2" name="Text Box 1457">
          <a:extLst>
            <a:ext uri="{FF2B5EF4-FFF2-40B4-BE49-F238E27FC236}">
              <a16:creationId xmlns:a16="http://schemas.microsoft.com/office/drawing/2014/main" id="{00000000-0008-0000-0800-00008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3" name="Text Box 1458">
          <a:extLst>
            <a:ext uri="{FF2B5EF4-FFF2-40B4-BE49-F238E27FC236}">
              <a16:creationId xmlns:a16="http://schemas.microsoft.com/office/drawing/2014/main" id="{00000000-0008-0000-0800-00008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4" name="Text Box 1459">
          <a:extLst>
            <a:ext uri="{FF2B5EF4-FFF2-40B4-BE49-F238E27FC236}">
              <a16:creationId xmlns:a16="http://schemas.microsoft.com/office/drawing/2014/main" id="{00000000-0008-0000-0800-00008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5" name="Text Box 1460">
          <a:extLst>
            <a:ext uri="{FF2B5EF4-FFF2-40B4-BE49-F238E27FC236}">
              <a16:creationId xmlns:a16="http://schemas.microsoft.com/office/drawing/2014/main" id="{00000000-0008-0000-0800-00008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6" name="Text Box 1461">
          <a:extLst>
            <a:ext uri="{FF2B5EF4-FFF2-40B4-BE49-F238E27FC236}">
              <a16:creationId xmlns:a16="http://schemas.microsoft.com/office/drawing/2014/main" id="{00000000-0008-0000-0800-000084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7" name="Text Box 1462">
          <a:extLst>
            <a:ext uri="{FF2B5EF4-FFF2-40B4-BE49-F238E27FC236}">
              <a16:creationId xmlns:a16="http://schemas.microsoft.com/office/drawing/2014/main" id="{00000000-0008-0000-0800-000085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8" name="Text Box 1463">
          <a:extLst>
            <a:ext uri="{FF2B5EF4-FFF2-40B4-BE49-F238E27FC236}">
              <a16:creationId xmlns:a16="http://schemas.microsoft.com/office/drawing/2014/main" id="{00000000-0008-0000-0800-00008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39" name="Text Box 1464">
          <a:extLst>
            <a:ext uri="{FF2B5EF4-FFF2-40B4-BE49-F238E27FC236}">
              <a16:creationId xmlns:a16="http://schemas.microsoft.com/office/drawing/2014/main" id="{00000000-0008-0000-0800-00008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0" name="Text Box 1465">
          <a:extLst>
            <a:ext uri="{FF2B5EF4-FFF2-40B4-BE49-F238E27FC236}">
              <a16:creationId xmlns:a16="http://schemas.microsoft.com/office/drawing/2014/main" id="{00000000-0008-0000-0800-00008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1" name="Text Box 1466">
          <a:extLst>
            <a:ext uri="{FF2B5EF4-FFF2-40B4-BE49-F238E27FC236}">
              <a16:creationId xmlns:a16="http://schemas.microsoft.com/office/drawing/2014/main" id="{00000000-0008-0000-0800-00008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2" name="Text Box 1467">
          <a:extLst>
            <a:ext uri="{FF2B5EF4-FFF2-40B4-BE49-F238E27FC236}">
              <a16:creationId xmlns:a16="http://schemas.microsoft.com/office/drawing/2014/main" id="{00000000-0008-0000-0800-00008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3" name="Text Box 1468">
          <a:extLst>
            <a:ext uri="{FF2B5EF4-FFF2-40B4-BE49-F238E27FC236}">
              <a16:creationId xmlns:a16="http://schemas.microsoft.com/office/drawing/2014/main" id="{00000000-0008-0000-0800-00008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4" name="Text Box 1469">
          <a:extLst>
            <a:ext uri="{FF2B5EF4-FFF2-40B4-BE49-F238E27FC236}">
              <a16:creationId xmlns:a16="http://schemas.microsoft.com/office/drawing/2014/main" id="{00000000-0008-0000-0800-00008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5" name="Text Box 1470">
          <a:extLst>
            <a:ext uri="{FF2B5EF4-FFF2-40B4-BE49-F238E27FC236}">
              <a16:creationId xmlns:a16="http://schemas.microsoft.com/office/drawing/2014/main" id="{00000000-0008-0000-0800-00008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6" name="Text Box 1471">
          <a:extLst>
            <a:ext uri="{FF2B5EF4-FFF2-40B4-BE49-F238E27FC236}">
              <a16:creationId xmlns:a16="http://schemas.microsoft.com/office/drawing/2014/main" id="{00000000-0008-0000-0800-00008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7" name="Text Box 1472">
          <a:extLst>
            <a:ext uri="{FF2B5EF4-FFF2-40B4-BE49-F238E27FC236}">
              <a16:creationId xmlns:a16="http://schemas.microsoft.com/office/drawing/2014/main" id="{00000000-0008-0000-0800-00008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8" name="Text Box 1473">
          <a:extLst>
            <a:ext uri="{FF2B5EF4-FFF2-40B4-BE49-F238E27FC236}">
              <a16:creationId xmlns:a16="http://schemas.microsoft.com/office/drawing/2014/main" id="{00000000-0008-0000-0800-00009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49" name="Text Box 1474">
          <a:extLst>
            <a:ext uri="{FF2B5EF4-FFF2-40B4-BE49-F238E27FC236}">
              <a16:creationId xmlns:a16="http://schemas.microsoft.com/office/drawing/2014/main" id="{00000000-0008-0000-0800-00009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0" name="Text Box 1475">
          <a:extLst>
            <a:ext uri="{FF2B5EF4-FFF2-40B4-BE49-F238E27FC236}">
              <a16:creationId xmlns:a16="http://schemas.microsoft.com/office/drawing/2014/main" id="{00000000-0008-0000-0800-00009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1" name="Text Box 1476">
          <a:extLst>
            <a:ext uri="{FF2B5EF4-FFF2-40B4-BE49-F238E27FC236}">
              <a16:creationId xmlns:a16="http://schemas.microsoft.com/office/drawing/2014/main" id="{00000000-0008-0000-0800-00009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2" name="Text Box 1477">
          <a:extLst>
            <a:ext uri="{FF2B5EF4-FFF2-40B4-BE49-F238E27FC236}">
              <a16:creationId xmlns:a16="http://schemas.microsoft.com/office/drawing/2014/main" id="{00000000-0008-0000-0800-000094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3" name="Text Box 1478">
          <a:extLst>
            <a:ext uri="{FF2B5EF4-FFF2-40B4-BE49-F238E27FC236}">
              <a16:creationId xmlns:a16="http://schemas.microsoft.com/office/drawing/2014/main" id="{00000000-0008-0000-0800-000095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4" name="Text Box 1479">
          <a:extLst>
            <a:ext uri="{FF2B5EF4-FFF2-40B4-BE49-F238E27FC236}">
              <a16:creationId xmlns:a16="http://schemas.microsoft.com/office/drawing/2014/main" id="{00000000-0008-0000-0800-000096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5" name="Text Box 1480">
          <a:extLst>
            <a:ext uri="{FF2B5EF4-FFF2-40B4-BE49-F238E27FC236}">
              <a16:creationId xmlns:a16="http://schemas.microsoft.com/office/drawing/2014/main" id="{00000000-0008-0000-0800-000097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6" name="Text Box 1481">
          <a:extLst>
            <a:ext uri="{FF2B5EF4-FFF2-40B4-BE49-F238E27FC236}">
              <a16:creationId xmlns:a16="http://schemas.microsoft.com/office/drawing/2014/main" id="{00000000-0008-0000-0800-000098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7" name="Text Box 1482">
          <a:extLst>
            <a:ext uri="{FF2B5EF4-FFF2-40B4-BE49-F238E27FC236}">
              <a16:creationId xmlns:a16="http://schemas.microsoft.com/office/drawing/2014/main" id="{00000000-0008-0000-0800-000099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8" name="Text Box 1483">
          <a:extLst>
            <a:ext uri="{FF2B5EF4-FFF2-40B4-BE49-F238E27FC236}">
              <a16:creationId xmlns:a16="http://schemas.microsoft.com/office/drawing/2014/main" id="{00000000-0008-0000-0800-00009A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59" name="Text Box 1484">
          <a:extLst>
            <a:ext uri="{FF2B5EF4-FFF2-40B4-BE49-F238E27FC236}">
              <a16:creationId xmlns:a16="http://schemas.microsoft.com/office/drawing/2014/main" id="{00000000-0008-0000-0800-00009B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0" name="Text Box 1485">
          <a:extLst>
            <a:ext uri="{FF2B5EF4-FFF2-40B4-BE49-F238E27FC236}">
              <a16:creationId xmlns:a16="http://schemas.microsoft.com/office/drawing/2014/main" id="{00000000-0008-0000-0800-00009C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1" name="Text Box 1486">
          <a:extLst>
            <a:ext uri="{FF2B5EF4-FFF2-40B4-BE49-F238E27FC236}">
              <a16:creationId xmlns:a16="http://schemas.microsoft.com/office/drawing/2014/main" id="{00000000-0008-0000-0800-00009D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2" name="Text Box 1487">
          <a:extLst>
            <a:ext uri="{FF2B5EF4-FFF2-40B4-BE49-F238E27FC236}">
              <a16:creationId xmlns:a16="http://schemas.microsoft.com/office/drawing/2014/main" id="{00000000-0008-0000-0800-00009E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3" name="Text Box 1488">
          <a:extLst>
            <a:ext uri="{FF2B5EF4-FFF2-40B4-BE49-F238E27FC236}">
              <a16:creationId xmlns:a16="http://schemas.microsoft.com/office/drawing/2014/main" id="{00000000-0008-0000-0800-00009F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4" name="Text Box 1489">
          <a:extLst>
            <a:ext uri="{FF2B5EF4-FFF2-40B4-BE49-F238E27FC236}">
              <a16:creationId xmlns:a16="http://schemas.microsoft.com/office/drawing/2014/main" id="{00000000-0008-0000-0800-0000A0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5" name="Text Box 1490">
          <a:extLst>
            <a:ext uri="{FF2B5EF4-FFF2-40B4-BE49-F238E27FC236}">
              <a16:creationId xmlns:a16="http://schemas.microsoft.com/office/drawing/2014/main" id="{00000000-0008-0000-0800-0000A1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6" name="Text Box 1491">
          <a:extLst>
            <a:ext uri="{FF2B5EF4-FFF2-40B4-BE49-F238E27FC236}">
              <a16:creationId xmlns:a16="http://schemas.microsoft.com/office/drawing/2014/main" id="{00000000-0008-0000-0800-0000A2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467" name="Text Box 1492">
          <a:extLst>
            <a:ext uri="{FF2B5EF4-FFF2-40B4-BE49-F238E27FC236}">
              <a16:creationId xmlns:a16="http://schemas.microsoft.com/office/drawing/2014/main" id="{00000000-0008-0000-0800-0000A309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68" name="Text Box 1493">
          <a:extLst>
            <a:ext uri="{FF2B5EF4-FFF2-40B4-BE49-F238E27FC236}">
              <a16:creationId xmlns:a16="http://schemas.microsoft.com/office/drawing/2014/main" id="{00000000-0008-0000-0800-0000A4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69" name="Text Box 1494">
          <a:extLst>
            <a:ext uri="{FF2B5EF4-FFF2-40B4-BE49-F238E27FC236}">
              <a16:creationId xmlns:a16="http://schemas.microsoft.com/office/drawing/2014/main" id="{00000000-0008-0000-0800-0000A5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0" name="Text Box 1495">
          <a:extLst>
            <a:ext uri="{FF2B5EF4-FFF2-40B4-BE49-F238E27FC236}">
              <a16:creationId xmlns:a16="http://schemas.microsoft.com/office/drawing/2014/main" id="{00000000-0008-0000-0800-0000A6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1" name="Text Box 1496">
          <a:extLst>
            <a:ext uri="{FF2B5EF4-FFF2-40B4-BE49-F238E27FC236}">
              <a16:creationId xmlns:a16="http://schemas.microsoft.com/office/drawing/2014/main" id="{00000000-0008-0000-0800-0000A7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2" name="Text Box 1497">
          <a:extLst>
            <a:ext uri="{FF2B5EF4-FFF2-40B4-BE49-F238E27FC236}">
              <a16:creationId xmlns:a16="http://schemas.microsoft.com/office/drawing/2014/main" id="{00000000-0008-0000-0800-0000A8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3" name="Text Box 1498">
          <a:extLst>
            <a:ext uri="{FF2B5EF4-FFF2-40B4-BE49-F238E27FC236}">
              <a16:creationId xmlns:a16="http://schemas.microsoft.com/office/drawing/2014/main" id="{00000000-0008-0000-0800-0000A9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4" name="Text Box 1499">
          <a:extLst>
            <a:ext uri="{FF2B5EF4-FFF2-40B4-BE49-F238E27FC236}">
              <a16:creationId xmlns:a16="http://schemas.microsoft.com/office/drawing/2014/main" id="{00000000-0008-0000-0800-0000AA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5" name="Text Box 1500">
          <a:extLst>
            <a:ext uri="{FF2B5EF4-FFF2-40B4-BE49-F238E27FC236}">
              <a16:creationId xmlns:a16="http://schemas.microsoft.com/office/drawing/2014/main" id="{00000000-0008-0000-0800-0000AB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6" name="Text Box 1501">
          <a:extLst>
            <a:ext uri="{FF2B5EF4-FFF2-40B4-BE49-F238E27FC236}">
              <a16:creationId xmlns:a16="http://schemas.microsoft.com/office/drawing/2014/main" id="{00000000-0008-0000-0800-0000AC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7" name="Text Box 1502">
          <a:extLst>
            <a:ext uri="{FF2B5EF4-FFF2-40B4-BE49-F238E27FC236}">
              <a16:creationId xmlns:a16="http://schemas.microsoft.com/office/drawing/2014/main" id="{00000000-0008-0000-0800-0000AD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8" name="Text Box 1503">
          <a:extLst>
            <a:ext uri="{FF2B5EF4-FFF2-40B4-BE49-F238E27FC236}">
              <a16:creationId xmlns:a16="http://schemas.microsoft.com/office/drawing/2014/main" id="{00000000-0008-0000-0800-0000AE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79" name="Text Box 1504">
          <a:extLst>
            <a:ext uri="{FF2B5EF4-FFF2-40B4-BE49-F238E27FC236}">
              <a16:creationId xmlns:a16="http://schemas.microsoft.com/office/drawing/2014/main" id="{00000000-0008-0000-0800-0000AF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0" name="Text Box 1505">
          <a:extLst>
            <a:ext uri="{FF2B5EF4-FFF2-40B4-BE49-F238E27FC236}">
              <a16:creationId xmlns:a16="http://schemas.microsoft.com/office/drawing/2014/main" id="{00000000-0008-0000-0800-0000B0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1" name="Text Box 1506">
          <a:extLst>
            <a:ext uri="{FF2B5EF4-FFF2-40B4-BE49-F238E27FC236}">
              <a16:creationId xmlns:a16="http://schemas.microsoft.com/office/drawing/2014/main" id="{00000000-0008-0000-0800-0000B1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2" name="Text Box 1507">
          <a:extLst>
            <a:ext uri="{FF2B5EF4-FFF2-40B4-BE49-F238E27FC236}">
              <a16:creationId xmlns:a16="http://schemas.microsoft.com/office/drawing/2014/main" id="{00000000-0008-0000-0800-0000B2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3" name="Text Box 1508">
          <a:extLst>
            <a:ext uri="{FF2B5EF4-FFF2-40B4-BE49-F238E27FC236}">
              <a16:creationId xmlns:a16="http://schemas.microsoft.com/office/drawing/2014/main" id="{00000000-0008-0000-0800-0000B3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4" name="Text Box 1509">
          <a:extLst>
            <a:ext uri="{FF2B5EF4-FFF2-40B4-BE49-F238E27FC236}">
              <a16:creationId xmlns:a16="http://schemas.microsoft.com/office/drawing/2014/main" id="{00000000-0008-0000-0800-0000B4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5" name="Text Box 1510">
          <a:extLst>
            <a:ext uri="{FF2B5EF4-FFF2-40B4-BE49-F238E27FC236}">
              <a16:creationId xmlns:a16="http://schemas.microsoft.com/office/drawing/2014/main" id="{00000000-0008-0000-0800-0000B5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6" name="Text Box 1511">
          <a:extLst>
            <a:ext uri="{FF2B5EF4-FFF2-40B4-BE49-F238E27FC236}">
              <a16:creationId xmlns:a16="http://schemas.microsoft.com/office/drawing/2014/main" id="{00000000-0008-0000-0800-0000B6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7" name="Text Box 1512">
          <a:extLst>
            <a:ext uri="{FF2B5EF4-FFF2-40B4-BE49-F238E27FC236}">
              <a16:creationId xmlns:a16="http://schemas.microsoft.com/office/drawing/2014/main" id="{00000000-0008-0000-0800-0000B7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8" name="Text Box 1513">
          <a:extLst>
            <a:ext uri="{FF2B5EF4-FFF2-40B4-BE49-F238E27FC236}">
              <a16:creationId xmlns:a16="http://schemas.microsoft.com/office/drawing/2014/main" id="{00000000-0008-0000-0800-0000B8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89" name="Text Box 1514">
          <a:extLst>
            <a:ext uri="{FF2B5EF4-FFF2-40B4-BE49-F238E27FC236}">
              <a16:creationId xmlns:a16="http://schemas.microsoft.com/office/drawing/2014/main" id="{00000000-0008-0000-0800-0000B9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0" name="Text Box 1515">
          <a:extLst>
            <a:ext uri="{FF2B5EF4-FFF2-40B4-BE49-F238E27FC236}">
              <a16:creationId xmlns:a16="http://schemas.microsoft.com/office/drawing/2014/main" id="{00000000-0008-0000-0800-0000BA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1" name="Text Box 1516">
          <a:extLst>
            <a:ext uri="{FF2B5EF4-FFF2-40B4-BE49-F238E27FC236}">
              <a16:creationId xmlns:a16="http://schemas.microsoft.com/office/drawing/2014/main" id="{00000000-0008-0000-0800-0000BB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2" name="Text Box 1517">
          <a:extLst>
            <a:ext uri="{FF2B5EF4-FFF2-40B4-BE49-F238E27FC236}">
              <a16:creationId xmlns:a16="http://schemas.microsoft.com/office/drawing/2014/main" id="{00000000-0008-0000-0800-0000BC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3" name="Text Box 1518">
          <a:extLst>
            <a:ext uri="{FF2B5EF4-FFF2-40B4-BE49-F238E27FC236}">
              <a16:creationId xmlns:a16="http://schemas.microsoft.com/office/drawing/2014/main" id="{00000000-0008-0000-0800-0000BD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4" name="Text Box 1519">
          <a:extLst>
            <a:ext uri="{FF2B5EF4-FFF2-40B4-BE49-F238E27FC236}">
              <a16:creationId xmlns:a16="http://schemas.microsoft.com/office/drawing/2014/main" id="{00000000-0008-0000-0800-0000BE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5" name="Text Box 1520">
          <a:extLst>
            <a:ext uri="{FF2B5EF4-FFF2-40B4-BE49-F238E27FC236}">
              <a16:creationId xmlns:a16="http://schemas.microsoft.com/office/drawing/2014/main" id="{00000000-0008-0000-0800-0000BF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6" name="Text Box 1521">
          <a:extLst>
            <a:ext uri="{FF2B5EF4-FFF2-40B4-BE49-F238E27FC236}">
              <a16:creationId xmlns:a16="http://schemas.microsoft.com/office/drawing/2014/main" id="{00000000-0008-0000-0800-0000C0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7" name="Text Box 1522">
          <a:extLst>
            <a:ext uri="{FF2B5EF4-FFF2-40B4-BE49-F238E27FC236}">
              <a16:creationId xmlns:a16="http://schemas.microsoft.com/office/drawing/2014/main" id="{00000000-0008-0000-0800-0000C1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8" name="Text Box 1523">
          <a:extLst>
            <a:ext uri="{FF2B5EF4-FFF2-40B4-BE49-F238E27FC236}">
              <a16:creationId xmlns:a16="http://schemas.microsoft.com/office/drawing/2014/main" id="{00000000-0008-0000-0800-0000C2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499" name="Text Box 1524">
          <a:extLst>
            <a:ext uri="{FF2B5EF4-FFF2-40B4-BE49-F238E27FC236}">
              <a16:creationId xmlns:a16="http://schemas.microsoft.com/office/drawing/2014/main" id="{00000000-0008-0000-0800-0000C3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500" name="Text Box 1525">
          <a:extLst>
            <a:ext uri="{FF2B5EF4-FFF2-40B4-BE49-F238E27FC236}">
              <a16:creationId xmlns:a16="http://schemas.microsoft.com/office/drawing/2014/main" id="{00000000-0008-0000-0800-0000C4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501" name="Text Box 1526">
          <a:extLst>
            <a:ext uri="{FF2B5EF4-FFF2-40B4-BE49-F238E27FC236}">
              <a16:creationId xmlns:a16="http://schemas.microsoft.com/office/drawing/2014/main" id="{00000000-0008-0000-0800-0000C5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502" name="Text Box 1527">
          <a:extLst>
            <a:ext uri="{FF2B5EF4-FFF2-40B4-BE49-F238E27FC236}">
              <a16:creationId xmlns:a16="http://schemas.microsoft.com/office/drawing/2014/main" id="{00000000-0008-0000-0800-0000C6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503" name="Text Box 1528">
          <a:extLst>
            <a:ext uri="{FF2B5EF4-FFF2-40B4-BE49-F238E27FC236}">
              <a16:creationId xmlns:a16="http://schemas.microsoft.com/office/drawing/2014/main" id="{00000000-0008-0000-0800-0000C709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04" name="Text Box 1529">
          <a:extLst>
            <a:ext uri="{FF2B5EF4-FFF2-40B4-BE49-F238E27FC236}">
              <a16:creationId xmlns:a16="http://schemas.microsoft.com/office/drawing/2014/main" id="{00000000-0008-0000-0800-0000C8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05" name="Text Box 1530">
          <a:extLst>
            <a:ext uri="{FF2B5EF4-FFF2-40B4-BE49-F238E27FC236}">
              <a16:creationId xmlns:a16="http://schemas.microsoft.com/office/drawing/2014/main" id="{00000000-0008-0000-0800-0000C9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06" name="Text Box 1531">
          <a:extLst>
            <a:ext uri="{FF2B5EF4-FFF2-40B4-BE49-F238E27FC236}">
              <a16:creationId xmlns:a16="http://schemas.microsoft.com/office/drawing/2014/main" id="{00000000-0008-0000-0800-0000CA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07" name="Text Box 1532">
          <a:extLst>
            <a:ext uri="{FF2B5EF4-FFF2-40B4-BE49-F238E27FC236}">
              <a16:creationId xmlns:a16="http://schemas.microsoft.com/office/drawing/2014/main" id="{00000000-0008-0000-0800-0000CB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08" name="Text Box 1533">
          <a:extLst>
            <a:ext uri="{FF2B5EF4-FFF2-40B4-BE49-F238E27FC236}">
              <a16:creationId xmlns:a16="http://schemas.microsoft.com/office/drawing/2014/main" id="{00000000-0008-0000-0800-0000CC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09" name="Text Box 1534">
          <a:extLst>
            <a:ext uri="{FF2B5EF4-FFF2-40B4-BE49-F238E27FC236}">
              <a16:creationId xmlns:a16="http://schemas.microsoft.com/office/drawing/2014/main" id="{00000000-0008-0000-0800-0000CD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0" name="Text Box 1535">
          <a:extLst>
            <a:ext uri="{FF2B5EF4-FFF2-40B4-BE49-F238E27FC236}">
              <a16:creationId xmlns:a16="http://schemas.microsoft.com/office/drawing/2014/main" id="{00000000-0008-0000-0800-0000CE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1" name="Text Box 1536">
          <a:extLst>
            <a:ext uri="{FF2B5EF4-FFF2-40B4-BE49-F238E27FC236}">
              <a16:creationId xmlns:a16="http://schemas.microsoft.com/office/drawing/2014/main" id="{00000000-0008-0000-0800-0000CF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2" name="Text Box 1537">
          <a:extLst>
            <a:ext uri="{FF2B5EF4-FFF2-40B4-BE49-F238E27FC236}">
              <a16:creationId xmlns:a16="http://schemas.microsoft.com/office/drawing/2014/main" id="{00000000-0008-0000-0800-0000D0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3" name="Text Box 1538">
          <a:extLst>
            <a:ext uri="{FF2B5EF4-FFF2-40B4-BE49-F238E27FC236}">
              <a16:creationId xmlns:a16="http://schemas.microsoft.com/office/drawing/2014/main" id="{00000000-0008-0000-0800-0000D1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4" name="Text Box 1539">
          <a:extLst>
            <a:ext uri="{FF2B5EF4-FFF2-40B4-BE49-F238E27FC236}">
              <a16:creationId xmlns:a16="http://schemas.microsoft.com/office/drawing/2014/main" id="{00000000-0008-0000-0800-0000D2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5" name="Text Box 1540">
          <a:extLst>
            <a:ext uri="{FF2B5EF4-FFF2-40B4-BE49-F238E27FC236}">
              <a16:creationId xmlns:a16="http://schemas.microsoft.com/office/drawing/2014/main" id="{00000000-0008-0000-0800-0000D3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6" name="Text Box 1541">
          <a:extLst>
            <a:ext uri="{FF2B5EF4-FFF2-40B4-BE49-F238E27FC236}">
              <a16:creationId xmlns:a16="http://schemas.microsoft.com/office/drawing/2014/main" id="{00000000-0008-0000-0800-0000D4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7" name="Text Box 1542">
          <a:extLst>
            <a:ext uri="{FF2B5EF4-FFF2-40B4-BE49-F238E27FC236}">
              <a16:creationId xmlns:a16="http://schemas.microsoft.com/office/drawing/2014/main" id="{00000000-0008-0000-0800-0000D5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8" name="Text Box 1543">
          <a:extLst>
            <a:ext uri="{FF2B5EF4-FFF2-40B4-BE49-F238E27FC236}">
              <a16:creationId xmlns:a16="http://schemas.microsoft.com/office/drawing/2014/main" id="{00000000-0008-0000-0800-0000D6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19" name="Text Box 1544">
          <a:extLst>
            <a:ext uri="{FF2B5EF4-FFF2-40B4-BE49-F238E27FC236}">
              <a16:creationId xmlns:a16="http://schemas.microsoft.com/office/drawing/2014/main" id="{00000000-0008-0000-0800-0000D7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0" name="Text Box 1545">
          <a:extLst>
            <a:ext uri="{FF2B5EF4-FFF2-40B4-BE49-F238E27FC236}">
              <a16:creationId xmlns:a16="http://schemas.microsoft.com/office/drawing/2014/main" id="{00000000-0008-0000-0800-0000D8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1" name="Text Box 1546">
          <a:extLst>
            <a:ext uri="{FF2B5EF4-FFF2-40B4-BE49-F238E27FC236}">
              <a16:creationId xmlns:a16="http://schemas.microsoft.com/office/drawing/2014/main" id="{00000000-0008-0000-0800-0000D9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2" name="Text Box 1547">
          <a:extLst>
            <a:ext uri="{FF2B5EF4-FFF2-40B4-BE49-F238E27FC236}">
              <a16:creationId xmlns:a16="http://schemas.microsoft.com/office/drawing/2014/main" id="{00000000-0008-0000-0800-0000DA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3" name="Text Box 1548">
          <a:extLst>
            <a:ext uri="{FF2B5EF4-FFF2-40B4-BE49-F238E27FC236}">
              <a16:creationId xmlns:a16="http://schemas.microsoft.com/office/drawing/2014/main" id="{00000000-0008-0000-0800-0000DB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4" name="Text Box 1549">
          <a:extLst>
            <a:ext uri="{FF2B5EF4-FFF2-40B4-BE49-F238E27FC236}">
              <a16:creationId xmlns:a16="http://schemas.microsoft.com/office/drawing/2014/main" id="{00000000-0008-0000-0800-0000DC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5" name="Text Box 1550">
          <a:extLst>
            <a:ext uri="{FF2B5EF4-FFF2-40B4-BE49-F238E27FC236}">
              <a16:creationId xmlns:a16="http://schemas.microsoft.com/office/drawing/2014/main" id="{00000000-0008-0000-0800-0000DD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6" name="Text Box 1551">
          <a:extLst>
            <a:ext uri="{FF2B5EF4-FFF2-40B4-BE49-F238E27FC236}">
              <a16:creationId xmlns:a16="http://schemas.microsoft.com/office/drawing/2014/main" id="{00000000-0008-0000-0800-0000DE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7" name="Text Box 1552">
          <a:extLst>
            <a:ext uri="{FF2B5EF4-FFF2-40B4-BE49-F238E27FC236}">
              <a16:creationId xmlns:a16="http://schemas.microsoft.com/office/drawing/2014/main" id="{00000000-0008-0000-0800-0000DF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8" name="Text Box 1553">
          <a:extLst>
            <a:ext uri="{FF2B5EF4-FFF2-40B4-BE49-F238E27FC236}">
              <a16:creationId xmlns:a16="http://schemas.microsoft.com/office/drawing/2014/main" id="{00000000-0008-0000-0800-0000E0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29" name="Text Box 1554">
          <a:extLst>
            <a:ext uri="{FF2B5EF4-FFF2-40B4-BE49-F238E27FC236}">
              <a16:creationId xmlns:a16="http://schemas.microsoft.com/office/drawing/2014/main" id="{00000000-0008-0000-0800-0000E1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0" name="Text Box 1555">
          <a:extLst>
            <a:ext uri="{FF2B5EF4-FFF2-40B4-BE49-F238E27FC236}">
              <a16:creationId xmlns:a16="http://schemas.microsoft.com/office/drawing/2014/main" id="{00000000-0008-0000-0800-0000E2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1" name="Text Box 1556">
          <a:extLst>
            <a:ext uri="{FF2B5EF4-FFF2-40B4-BE49-F238E27FC236}">
              <a16:creationId xmlns:a16="http://schemas.microsoft.com/office/drawing/2014/main" id="{00000000-0008-0000-0800-0000E3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2" name="Text Box 1557">
          <a:extLst>
            <a:ext uri="{FF2B5EF4-FFF2-40B4-BE49-F238E27FC236}">
              <a16:creationId xmlns:a16="http://schemas.microsoft.com/office/drawing/2014/main" id="{00000000-0008-0000-0800-0000E4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3" name="Text Box 1558">
          <a:extLst>
            <a:ext uri="{FF2B5EF4-FFF2-40B4-BE49-F238E27FC236}">
              <a16:creationId xmlns:a16="http://schemas.microsoft.com/office/drawing/2014/main" id="{00000000-0008-0000-0800-0000E5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4" name="Text Box 1559">
          <a:extLst>
            <a:ext uri="{FF2B5EF4-FFF2-40B4-BE49-F238E27FC236}">
              <a16:creationId xmlns:a16="http://schemas.microsoft.com/office/drawing/2014/main" id="{00000000-0008-0000-0800-0000E6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5" name="Text Box 1560">
          <a:extLst>
            <a:ext uri="{FF2B5EF4-FFF2-40B4-BE49-F238E27FC236}">
              <a16:creationId xmlns:a16="http://schemas.microsoft.com/office/drawing/2014/main" id="{00000000-0008-0000-0800-0000E7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6" name="Text Box 1561">
          <a:extLst>
            <a:ext uri="{FF2B5EF4-FFF2-40B4-BE49-F238E27FC236}">
              <a16:creationId xmlns:a16="http://schemas.microsoft.com/office/drawing/2014/main" id="{00000000-0008-0000-0800-0000E8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7" name="Text Box 1562">
          <a:extLst>
            <a:ext uri="{FF2B5EF4-FFF2-40B4-BE49-F238E27FC236}">
              <a16:creationId xmlns:a16="http://schemas.microsoft.com/office/drawing/2014/main" id="{00000000-0008-0000-0800-0000E9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8" name="Text Box 1563">
          <a:extLst>
            <a:ext uri="{FF2B5EF4-FFF2-40B4-BE49-F238E27FC236}">
              <a16:creationId xmlns:a16="http://schemas.microsoft.com/office/drawing/2014/main" id="{00000000-0008-0000-0800-0000EA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539" name="Text Box 1564">
          <a:extLst>
            <a:ext uri="{FF2B5EF4-FFF2-40B4-BE49-F238E27FC236}">
              <a16:creationId xmlns:a16="http://schemas.microsoft.com/office/drawing/2014/main" id="{00000000-0008-0000-0800-0000EB09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0" name="Text Box 1565">
          <a:extLst>
            <a:ext uri="{FF2B5EF4-FFF2-40B4-BE49-F238E27FC236}">
              <a16:creationId xmlns:a16="http://schemas.microsoft.com/office/drawing/2014/main" id="{00000000-0008-0000-0800-0000EC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1" name="Text Box 1566">
          <a:extLst>
            <a:ext uri="{FF2B5EF4-FFF2-40B4-BE49-F238E27FC236}">
              <a16:creationId xmlns:a16="http://schemas.microsoft.com/office/drawing/2014/main" id="{00000000-0008-0000-0800-0000ED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2" name="Text Box 1567">
          <a:extLst>
            <a:ext uri="{FF2B5EF4-FFF2-40B4-BE49-F238E27FC236}">
              <a16:creationId xmlns:a16="http://schemas.microsoft.com/office/drawing/2014/main" id="{00000000-0008-0000-0800-0000EE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3" name="Text Box 1568">
          <a:extLst>
            <a:ext uri="{FF2B5EF4-FFF2-40B4-BE49-F238E27FC236}">
              <a16:creationId xmlns:a16="http://schemas.microsoft.com/office/drawing/2014/main" id="{00000000-0008-0000-0800-0000EF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4" name="Text Box 1569">
          <a:extLst>
            <a:ext uri="{FF2B5EF4-FFF2-40B4-BE49-F238E27FC236}">
              <a16:creationId xmlns:a16="http://schemas.microsoft.com/office/drawing/2014/main" id="{00000000-0008-0000-0800-0000F0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5" name="Text Box 1570">
          <a:extLst>
            <a:ext uri="{FF2B5EF4-FFF2-40B4-BE49-F238E27FC236}">
              <a16:creationId xmlns:a16="http://schemas.microsoft.com/office/drawing/2014/main" id="{00000000-0008-0000-0800-0000F1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6" name="Text Box 1571">
          <a:extLst>
            <a:ext uri="{FF2B5EF4-FFF2-40B4-BE49-F238E27FC236}">
              <a16:creationId xmlns:a16="http://schemas.microsoft.com/office/drawing/2014/main" id="{00000000-0008-0000-0800-0000F2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7" name="Text Box 1572">
          <a:extLst>
            <a:ext uri="{FF2B5EF4-FFF2-40B4-BE49-F238E27FC236}">
              <a16:creationId xmlns:a16="http://schemas.microsoft.com/office/drawing/2014/main" id="{00000000-0008-0000-0800-0000F3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8" name="Text Box 1573">
          <a:extLst>
            <a:ext uri="{FF2B5EF4-FFF2-40B4-BE49-F238E27FC236}">
              <a16:creationId xmlns:a16="http://schemas.microsoft.com/office/drawing/2014/main" id="{00000000-0008-0000-0800-0000F4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49" name="Text Box 1574">
          <a:extLst>
            <a:ext uri="{FF2B5EF4-FFF2-40B4-BE49-F238E27FC236}">
              <a16:creationId xmlns:a16="http://schemas.microsoft.com/office/drawing/2014/main" id="{00000000-0008-0000-0800-0000F5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0" name="Text Box 1575">
          <a:extLst>
            <a:ext uri="{FF2B5EF4-FFF2-40B4-BE49-F238E27FC236}">
              <a16:creationId xmlns:a16="http://schemas.microsoft.com/office/drawing/2014/main" id="{00000000-0008-0000-0800-0000F6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1" name="Text Box 1576">
          <a:extLst>
            <a:ext uri="{FF2B5EF4-FFF2-40B4-BE49-F238E27FC236}">
              <a16:creationId xmlns:a16="http://schemas.microsoft.com/office/drawing/2014/main" id="{00000000-0008-0000-0800-0000F7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2" name="Text Box 1577">
          <a:extLst>
            <a:ext uri="{FF2B5EF4-FFF2-40B4-BE49-F238E27FC236}">
              <a16:creationId xmlns:a16="http://schemas.microsoft.com/office/drawing/2014/main" id="{00000000-0008-0000-0800-0000F8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3" name="Text Box 1578">
          <a:extLst>
            <a:ext uri="{FF2B5EF4-FFF2-40B4-BE49-F238E27FC236}">
              <a16:creationId xmlns:a16="http://schemas.microsoft.com/office/drawing/2014/main" id="{00000000-0008-0000-0800-0000F9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4" name="Text Box 1579">
          <a:extLst>
            <a:ext uri="{FF2B5EF4-FFF2-40B4-BE49-F238E27FC236}">
              <a16:creationId xmlns:a16="http://schemas.microsoft.com/office/drawing/2014/main" id="{00000000-0008-0000-0800-0000FA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5" name="Text Box 1580">
          <a:extLst>
            <a:ext uri="{FF2B5EF4-FFF2-40B4-BE49-F238E27FC236}">
              <a16:creationId xmlns:a16="http://schemas.microsoft.com/office/drawing/2014/main" id="{00000000-0008-0000-0800-0000FB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6" name="Text Box 1581">
          <a:extLst>
            <a:ext uri="{FF2B5EF4-FFF2-40B4-BE49-F238E27FC236}">
              <a16:creationId xmlns:a16="http://schemas.microsoft.com/office/drawing/2014/main" id="{00000000-0008-0000-0800-0000FC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7" name="Text Box 1582">
          <a:extLst>
            <a:ext uri="{FF2B5EF4-FFF2-40B4-BE49-F238E27FC236}">
              <a16:creationId xmlns:a16="http://schemas.microsoft.com/office/drawing/2014/main" id="{00000000-0008-0000-0800-0000FD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8" name="Text Box 1583">
          <a:extLst>
            <a:ext uri="{FF2B5EF4-FFF2-40B4-BE49-F238E27FC236}">
              <a16:creationId xmlns:a16="http://schemas.microsoft.com/office/drawing/2014/main" id="{00000000-0008-0000-0800-0000FE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59" name="Text Box 1584">
          <a:extLst>
            <a:ext uri="{FF2B5EF4-FFF2-40B4-BE49-F238E27FC236}">
              <a16:creationId xmlns:a16="http://schemas.microsoft.com/office/drawing/2014/main" id="{00000000-0008-0000-0800-0000FF09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0" name="Text Box 1585">
          <a:extLst>
            <a:ext uri="{FF2B5EF4-FFF2-40B4-BE49-F238E27FC236}">
              <a16:creationId xmlns:a16="http://schemas.microsoft.com/office/drawing/2014/main" id="{00000000-0008-0000-0800-000000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1" name="Text Box 1586">
          <a:extLst>
            <a:ext uri="{FF2B5EF4-FFF2-40B4-BE49-F238E27FC236}">
              <a16:creationId xmlns:a16="http://schemas.microsoft.com/office/drawing/2014/main" id="{00000000-0008-0000-0800-000001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2" name="Text Box 1587">
          <a:extLst>
            <a:ext uri="{FF2B5EF4-FFF2-40B4-BE49-F238E27FC236}">
              <a16:creationId xmlns:a16="http://schemas.microsoft.com/office/drawing/2014/main" id="{00000000-0008-0000-0800-000002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3" name="Text Box 1588">
          <a:extLst>
            <a:ext uri="{FF2B5EF4-FFF2-40B4-BE49-F238E27FC236}">
              <a16:creationId xmlns:a16="http://schemas.microsoft.com/office/drawing/2014/main" id="{00000000-0008-0000-0800-000003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4" name="Text Box 1589">
          <a:extLst>
            <a:ext uri="{FF2B5EF4-FFF2-40B4-BE49-F238E27FC236}">
              <a16:creationId xmlns:a16="http://schemas.microsoft.com/office/drawing/2014/main" id="{00000000-0008-0000-0800-000004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5" name="Text Box 1590">
          <a:extLst>
            <a:ext uri="{FF2B5EF4-FFF2-40B4-BE49-F238E27FC236}">
              <a16:creationId xmlns:a16="http://schemas.microsoft.com/office/drawing/2014/main" id="{00000000-0008-0000-0800-000005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6" name="Text Box 1591">
          <a:extLst>
            <a:ext uri="{FF2B5EF4-FFF2-40B4-BE49-F238E27FC236}">
              <a16:creationId xmlns:a16="http://schemas.microsoft.com/office/drawing/2014/main" id="{00000000-0008-0000-0800-000006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7" name="Text Box 1592">
          <a:extLst>
            <a:ext uri="{FF2B5EF4-FFF2-40B4-BE49-F238E27FC236}">
              <a16:creationId xmlns:a16="http://schemas.microsoft.com/office/drawing/2014/main" id="{00000000-0008-0000-0800-000007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8" name="Text Box 1593">
          <a:extLst>
            <a:ext uri="{FF2B5EF4-FFF2-40B4-BE49-F238E27FC236}">
              <a16:creationId xmlns:a16="http://schemas.microsoft.com/office/drawing/2014/main" id="{00000000-0008-0000-0800-000008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69" name="Text Box 1594">
          <a:extLst>
            <a:ext uri="{FF2B5EF4-FFF2-40B4-BE49-F238E27FC236}">
              <a16:creationId xmlns:a16="http://schemas.microsoft.com/office/drawing/2014/main" id="{00000000-0008-0000-0800-000009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70" name="Text Box 1595">
          <a:extLst>
            <a:ext uri="{FF2B5EF4-FFF2-40B4-BE49-F238E27FC236}">
              <a16:creationId xmlns:a16="http://schemas.microsoft.com/office/drawing/2014/main" id="{00000000-0008-0000-0800-00000A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71" name="Text Box 1596">
          <a:extLst>
            <a:ext uri="{FF2B5EF4-FFF2-40B4-BE49-F238E27FC236}">
              <a16:creationId xmlns:a16="http://schemas.microsoft.com/office/drawing/2014/main" id="{00000000-0008-0000-0800-00000B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72" name="Text Box 1597">
          <a:extLst>
            <a:ext uri="{FF2B5EF4-FFF2-40B4-BE49-F238E27FC236}">
              <a16:creationId xmlns:a16="http://schemas.microsoft.com/office/drawing/2014/main" id="{00000000-0008-0000-0800-00000C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73" name="Text Box 1598">
          <a:extLst>
            <a:ext uri="{FF2B5EF4-FFF2-40B4-BE49-F238E27FC236}">
              <a16:creationId xmlns:a16="http://schemas.microsoft.com/office/drawing/2014/main" id="{00000000-0008-0000-0800-00000D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74" name="Text Box 1599">
          <a:extLst>
            <a:ext uri="{FF2B5EF4-FFF2-40B4-BE49-F238E27FC236}">
              <a16:creationId xmlns:a16="http://schemas.microsoft.com/office/drawing/2014/main" id="{00000000-0008-0000-0800-00000E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575" name="Text Box 1600">
          <a:extLst>
            <a:ext uri="{FF2B5EF4-FFF2-40B4-BE49-F238E27FC236}">
              <a16:creationId xmlns:a16="http://schemas.microsoft.com/office/drawing/2014/main" id="{00000000-0008-0000-0800-00000F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76" name="Text Box 1367">
          <a:extLst>
            <a:ext uri="{FF2B5EF4-FFF2-40B4-BE49-F238E27FC236}">
              <a16:creationId xmlns:a16="http://schemas.microsoft.com/office/drawing/2014/main" id="{00000000-0008-0000-0800-00001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77" name="Text Box 1368">
          <a:extLst>
            <a:ext uri="{FF2B5EF4-FFF2-40B4-BE49-F238E27FC236}">
              <a16:creationId xmlns:a16="http://schemas.microsoft.com/office/drawing/2014/main" id="{00000000-0008-0000-0800-00001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78" name="Text Box 1369">
          <a:extLst>
            <a:ext uri="{FF2B5EF4-FFF2-40B4-BE49-F238E27FC236}">
              <a16:creationId xmlns:a16="http://schemas.microsoft.com/office/drawing/2014/main" id="{00000000-0008-0000-0800-00001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79" name="Text Box 1370">
          <a:extLst>
            <a:ext uri="{FF2B5EF4-FFF2-40B4-BE49-F238E27FC236}">
              <a16:creationId xmlns:a16="http://schemas.microsoft.com/office/drawing/2014/main" id="{00000000-0008-0000-0800-00001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0" name="Text Box 1371">
          <a:extLst>
            <a:ext uri="{FF2B5EF4-FFF2-40B4-BE49-F238E27FC236}">
              <a16:creationId xmlns:a16="http://schemas.microsoft.com/office/drawing/2014/main" id="{00000000-0008-0000-0800-00001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1" name="Text Box 1372">
          <a:extLst>
            <a:ext uri="{FF2B5EF4-FFF2-40B4-BE49-F238E27FC236}">
              <a16:creationId xmlns:a16="http://schemas.microsoft.com/office/drawing/2014/main" id="{00000000-0008-0000-0800-00001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2" name="Text Box 1373">
          <a:extLst>
            <a:ext uri="{FF2B5EF4-FFF2-40B4-BE49-F238E27FC236}">
              <a16:creationId xmlns:a16="http://schemas.microsoft.com/office/drawing/2014/main" id="{00000000-0008-0000-0800-00001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3" name="Text Box 1374">
          <a:extLst>
            <a:ext uri="{FF2B5EF4-FFF2-40B4-BE49-F238E27FC236}">
              <a16:creationId xmlns:a16="http://schemas.microsoft.com/office/drawing/2014/main" id="{00000000-0008-0000-0800-00001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4" name="Text Box 1375">
          <a:extLst>
            <a:ext uri="{FF2B5EF4-FFF2-40B4-BE49-F238E27FC236}">
              <a16:creationId xmlns:a16="http://schemas.microsoft.com/office/drawing/2014/main" id="{00000000-0008-0000-0800-00001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5" name="Text Box 1376">
          <a:extLst>
            <a:ext uri="{FF2B5EF4-FFF2-40B4-BE49-F238E27FC236}">
              <a16:creationId xmlns:a16="http://schemas.microsoft.com/office/drawing/2014/main" id="{00000000-0008-0000-0800-00001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6" name="Text Box 1377">
          <a:extLst>
            <a:ext uri="{FF2B5EF4-FFF2-40B4-BE49-F238E27FC236}">
              <a16:creationId xmlns:a16="http://schemas.microsoft.com/office/drawing/2014/main" id="{00000000-0008-0000-0800-00001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7" name="Text Box 1378">
          <a:extLst>
            <a:ext uri="{FF2B5EF4-FFF2-40B4-BE49-F238E27FC236}">
              <a16:creationId xmlns:a16="http://schemas.microsoft.com/office/drawing/2014/main" id="{00000000-0008-0000-0800-00001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8" name="Text Box 1379">
          <a:extLst>
            <a:ext uri="{FF2B5EF4-FFF2-40B4-BE49-F238E27FC236}">
              <a16:creationId xmlns:a16="http://schemas.microsoft.com/office/drawing/2014/main" id="{00000000-0008-0000-0800-00001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89" name="Text Box 1380">
          <a:extLst>
            <a:ext uri="{FF2B5EF4-FFF2-40B4-BE49-F238E27FC236}">
              <a16:creationId xmlns:a16="http://schemas.microsoft.com/office/drawing/2014/main" id="{00000000-0008-0000-0800-00001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0" name="Text Box 1381">
          <a:extLst>
            <a:ext uri="{FF2B5EF4-FFF2-40B4-BE49-F238E27FC236}">
              <a16:creationId xmlns:a16="http://schemas.microsoft.com/office/drawing/2014/main" id="{00000000-0008-0000-0800-00001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1" name="Text Box 1382">
          <a:extLst>
            <a:ext uri="{FF2B5EF4-FFF2-40B4-BE49-F238E27FC236}">
              <a16:creationId xmlns:a16="http://schemas.microsoft.com/office/drawing/2014/main" id="{00000000-0008-0000-0800-00001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2" name="Text Box 1383">
          <a:extLst>
            <a:ext uri="{FF2B5EF4-FFF2-40B4-BE49-F238E27FC236}">
              <a16:creationId xmlns:a16="http://schemas.microsoft.com/office/drawing/2014/main" id="{00000000-0008-0000-0800-00002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3" name="Text Box 1384">
          <a:extLst>
            <a:ext uri="{FF2B5EF4-FFF2-40B4-BE49-F238E27FC236}">
              <a16:creationId xmlns:a16="http://schemas.microsoft.com/office/drawing/2014/main" id="{00000000-0008-0000-0800-00002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4" name="Text Box 1385">
          <a:extLst>
            <a:ext uri="{FF2B5EF4-FFF2-40B4-BE49-F238E27FC236}">
              <a16:creationId xmlns:a16="http://schemas.microsoft.com/office/drawing/2014/main" id="{00000000-0008-0000-0800-00002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5" name="Text Box 1386">
          <a:extLst>
            <a:ext uri="{FF2B5EF4-FFF2-40B4-BE49-F238E27FC236}">
              <a16:creationId xmlns:a16="http://schemas.microsoft.com/office/drawing/2014/main" id="{00000000-0008-0000-0800-00002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6" name="Text Box 1387">
          <a:extLst>
            <a:ext uri="{FF2B5EF4-FFF2-40B4-BE49-F238E27FC236}">
              <a16:creationId xmlns:a16="http://schemas.microsoft.com/office/drawing/2014/main" id="{00000000-0008-0000-0800-00002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7" name="Text Box 1388">
          <a:extLst>
            <a:ext uri="{FF2B5EF4-FFF2-40B4-BE49-F238E27FC236}">
              <a16:creationId xmlns:a16="http://schemas.microsoft.com/office/drawing/2014/main" id="{00000000-0008-0000-0800-00002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8" name="Text Box 1389">
          <a:extLst>
            <a:ext uri="{FF2B5EF4-FFF2-40B4-BE49-F238E27FC236}">
              <a16:creationId xmlns:a16="http://schemas.microsoft.com/office/drawing/2014/main" id="{00000000-0008-0000-0800-00002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599" name="Text Box 1390">
          <a:extLst>
            <a:ext uri="{FF2B5EF4-FFF2-40B4-BE49-F238E27FC236}">
              <a16:creationId xmlns:a16="http://schemas.microsoft.com/office/drawing/2014/main" id="{00000000-0008-0000-0800-00002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0" name="Text Box 1391">
          <a:extLst>
            <a:ext uri="{FF2B5EF4-FFF2-40B4-BE49-F238E27FC236}">
              <a16:creationId xmlns:a16="http://schemas.microsoft.com/office/drawing/2014/main" id="{00000000-0008-0000-0800-00002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1" name="Text Box 1392">
          <a:extLst>
            <a:ext uri="{FF2B5EF4-FFF2-40B4-BE49-F238E27FC236}">
              <a16:creationId xmlns:a16="http://schemas.microsoft.com/office/drawing/2014/main" id="{00000000-0008-0000-0800-00002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2" name="Text Box 1393">
          <a:extLst>
            <a:ext uri="{FF2B5EF4-FFF2-40B4-BE49-F238E27FC236}">
              <a16:creationId xmlns:a16="http://schemas.microsoft.com/office/drawing/2014/main" id="{00000000-0008-0000-0800-00002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3" name="Text Box 1394">
          <a:extLst>
            <a:ext uri="{FF2B5EF4-FFF2-40B4-BE49-F238E27FC236}">
              <a16:creationId xmlns:a16="http://schemas.microsoft.com/office/drawing/2014/main" id="{00000000-0008-0000-0800-00002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4" name="Text Box 1395">
          <a:extLst>
            <a:ext uri="{FF2B5EF4-FFF2-40B4-BE49-F238E27FC236}">
              <a16:creationId xmlns:a16="http://schemas.microsoft.com/office/drawing/2014/main" id="{00000000-0008-0000-0800-00002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5" name="Text Box 1396">
          <a:extLst>
            <a:ext uri="{FF2B5EF4-FFF2-40B4-BE49-F238E27FC236}">
              <a16:creationId xmlns:a16="http://schemas.microsoft.com/office/drawing/2014/main" id="{00000000-0008-0000-0800-00002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6" name="Text Box 1397">
          <a:extLst>
            <a:ext uri="{FF2B5EF4-FFF2-40B4-BE49-F238E27FC236}">
              <a16:creationId xmlns:a16="http://schemas.microsoft.com/office/drawing/2014/main" id="{00000000-0008-0000-0800-00002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7" name="Text Box 1398">
          <a:extLst>
            <a:ext uri="{FF2B5EF4-FFF2-40B4-BE49-F238E27FC236}">
              <a16:creationId xmlns:a16="http://schemas.microsoft.com/office/drawing/2014/main" id="{00000000-0008-0000-0800-00002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8" name="Text Box 1399">
          <a:extLst>
            <a:ext uri="{FF2B5EF4-FFF2-40B4-BE49-F238E27FC236}">
              <a16:creationId xmlns:a16="http://schemas.microsoft.com/office/drawing/2014/main" id="{00000000-0008-0000-0800-00003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09" name="Text Box 1400">
          <a:extLst>
            <a:ext uri="{FF2B5EF4-FFF2-40B4-BE49-F238E27FC236}">
              <a16:creationId xmlns:a16="http://schemas.microsoft.com/office/drawing/2014/main" id="{00000000-0008-0000-0800-00003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0" name="Text Box 1401">
          <a:extLst>
            <a:ext uri="{FF2B5EF4-FFF2-40B4-BE49-F238E27FC236}">
              <a16:creationId xmlns:a16="http://schemas.microsoft.com/office/drawing/2014/main" id="{00000000-0008-0000-0800-00003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1" name="Text Box 1402">
          <a:extLst>
            <a:ext uri="{FF2B5EF4-FFF2-40B4-BE49-F238E27FC236}">
              <a16:creationId xmlns:a16="http://schemas.microsoft.com/office/drawing/2014/main" id="{00000000-0008-0000-0800-00003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2" name="Text Box 1403">
          <a:extLst>
            <a:ext uri="{FF2B5EF4-FFF2-40B4-BE49-F238E27FC236}">
              <a16:creationId xmlns:a16="http://schemas.microsoft.com/office/drawing/2014/main" id="{00000000-0008-0000-0800-00003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3" name="Text Box 1404">
          <a:extLst>
            <a:ext uri="{FF2B5EF4-FFF2-40B4-BE49-F238E27FC236}">
              <a16:creationId xmlns:a16="http://schemas.microsoft.com/office/drawing/2014/main" id="{00000000-0008-0000-0800-00003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4" name="Text Box 1405">
          <a:extLst>
            <a:ext uri="{FF2B5EF4-FFF2-40B4-BE49-F238E27FC236}">
              <a16:creationId xmlns:a16="http://schemas.microsoft.com/office/drawing/2014/main" id="{00000000-0008-0000-0800-00003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5" name="Text Box 1406">
          <a:extLst>
            <a:ext uri="{FF2B5EF4-FFF2-40B4-BE49-F238E27FC236}">
              <a16:creationId xmlns:a16="http://schemas.microsoft.com/office/drawing/2014/main" id="{00000000-0008-0000-0800-00003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6" name="Text Box 1407">
          <a:extLst>
            <a:ext uri="{FF2B5EF4-FFF2-40B4-BE49-F238E27FC236}">
              <a16:creationId xmlns:a16="http://schemas.microsoft.com/office/drawing/2014/main" id="{00000000-0008-0000-0800-00003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7" name="Text Box 1408">
          <a:extLst>
            <a:ext uri="{FF2B5EF4-FFF2-40B4-BE49-F238E27FC236}">
              <a16:creationId xmlns:a16="http://schemas.microsoft.com/office/drawing/2014/main" id="{00000000-0008-0000-0800-00003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8" name="Text Box 1409">
          <a:extLst>
            <a:ext uri="{FF2B5EF4-FFF2-40B4-BE49-F238E27FC236}">
              <a16:creationId xmlns:a16="http://schemas.microsoft.com/office/drawing/2014/main" id="{00000000-0008-0000-0800-00003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19" name="Text Box 1410">
          <a:extLst>
            <a:ext uri="{FF2B5EF4-FFF2-40B4-BE49-F238E27FC236}">
              <a16:creationId xmlns:a16="http://schemas.microsoft.com/office/drawing/2014/main" id="{00000000-0008-0000-0800-00003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0" name="Text Box 1411">
          <a:extLst>
            <a:ext uri="{FF2B5EF4-FFF2-40B4-BE49-F238E27FC236}">
              <a16:creationId xmlns:a16="http://schemas.microsoft.com/office/drawing/2014/main" id="{00000000-0008-0000-0800-00003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1" name="Text Box 1412">
          <a:extLst>
            <a:ext uri="{FF2B5EF4-FFF2-40B4-BE49-F238E27FC236}">
              <a16:creationId xmlns:a16="http://schemas.microsoft.com/office/drawing/2014/main" id="{00000000-0008-0000-0800-00003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2" name="Text Box 1413">
          <a:extLst>
            <a:ext uri="{FF2B5EF4-FFF2-40B4-BE49-F238E27FC236}">
              <a16:creationId xmlns:a16="http://schemas.microsoft.com/office/drawing/2014/main" id="{00000000-0008-0000-0800-00003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3" name="Text Box 1414">
          <a:extLst>
            <a:ext uri="{FF2B5EF4-FFF2-40B4-BE49-F238E27FC236}">
              <a16:creationId xmlns:a16="http://schemas.microsoft.com/office/drawing/2014/main" id="{00000000-0008-0000-0800-00003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4" name="Text Box 1415">
          <a:extLst>
            <a:ext uri="{FF2B5EF4-FFF2-40B4-BE49-F238E27FC236}">
              <a16:creationId xmlns:a16="http://schemas.microsoft.com/office/drawing/2014/main" id="{00000000-0008-0000-0800-00004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5" name="Text Box 1416">
          <a:extLst>
            <a:ext uri="{FF2B5EF4-FFF2-40B4-BE49-F238E27FC236}">
              <a16:creationId xmlns:a16="http://schemas.microsoft.com/office/drawing/2014/main" id="{00000000-0008-0000-0800-00004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6" name="Text Box 1417">
          <a:extLst>
            <a:ext uri="{FF2B5EF4-FFF2-40B4-BE49-F238E27FC236}">
              <a16:creationId xmlns:a16="http://schemas.microsoft.com/office/drawing/2014/main" id="{00000000-0008-0000-0800-00004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7" name="Text Box 1418">
          <a:extLst>
            <a:ext uri="{FF2B5EF4-FFF2-40B4-BE49-F238E27FC236}">
              <a16:creationId xmlns:a16="http://schemas.microsoft.com/office/drawing/2014/main" id="{00000000-0008-0000-0800-00004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8" name="Text Box 1419">
          <a:extLst>
            <a:ext uri="{FF2B5EF4-FFF2-40B4-BE49-F238E27FC236}">
              <a16:creationId xmlns:a16="http://schemas.microsoft.com/office/drawing/2014/main" id="{00000000-0008-0000-0800-00004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29" name="Text Box 1420">
          <a:extLst>
            <a:ext uri="{FF2B5EF4-FFF2-40B4-BE49-F238E27FC236}">
              <a16:creationId xmlns:a16="http://schemas.microsoft.com/office/drawing/2014/main" id="{00000000-0008-0000-0800-00004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0" name="Text Box 1421">
          <a:extLst>
            <a:ext uri="{FF2B5EF4-FFF2-40B4-BE49-F238E27FC236}">
              <a16:creationId xmlns:a16="http://schemas.microsoft.com/office/drawing/2014/main" id="{00000000-0008-0000-0800-00004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1" name="Text Box 1422">
          <a:extLst>
            <a:ext uri="{FF2B5EF4-FFF2-40B4-BE49-F238E27FC236}">
              <a16:creationId xmlns:a16="http://schemas.microsoft.com/office/drawing/2014/main" id="{00000000-0008-0000-0800-00004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2" name="Text Box 1423">
          <a:extLst>
            <a:ext uri="{FF2B5EF4-FFF2-40B4-BE49-F238E27FC236}">
              <a16:creationId xmlns:a16="http://schemas.microsoft.com/office/drawing/2014/main" id="{00000000-0008-0000-0800-00004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3" name="Text Box 1424">
          <a:extLst>
            <a:ext uri="{FF2B5EF4-FFF2-40B4-BE49-F238E27FC236}">
              <a16:creationId xmlns:a16="http://schemas.microsoft.com/office/drawing/2014/main" id="{00000000-0008-0000-0800-00004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4" name="Text Box 1425">
          <a:extLst>
            <a:ext uri="{FF2B5EF4-FFF2-40B4-BE49-F238E27FC236}">
              <a16:creationId xmlns:a16="http://schemas.microsoft.com/office/drawing/2014/main" id="{00000000-0008-0000-0800-00004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5" name="Text Box 1426">
          <a:extLst>
            <a:ext uri="{FF2B5EF4-FFF2-40B4-BE49-F238E27FC236}">
              <a16:creationId xmlns:a16="http://schemas.microsoft.com/office/drawing/2014/main" id="{00000000-0008-0000-0800-00004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6" name="Text Box 1427">
          <a:extLst>
            <a:ext uri="{FF2B5EF4-FFF2-40B4-BE49-F238E27FC236}">
              <a16:creationId xmlns:a16="http://schemas.microsoft.com/office/drawing/2014/main" id="{00000000-0008-0000-0800-00004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7" name="Text Box 1428">
          <a:extLst>
            <a:ext uri="{FF2B5EF4-FFF2-40B4-BE49-F238E27FC236}">
              <a16:creationId xmlns:a16="http://schemas.microsoft.com/office/drawing/2014/main" id="{00000000-0008-0000-0800-00004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8" name="Text Box 1429">
          <a:extLst>
            <a:ext uri="{FF2B5EF4-FFF2-40B4-BE49-F238E27FC236}">
              <a16:creationId xmlns:a16="http://schemas.microsoft.com/office/drawing/2014/main" id="{00000000-0008-0000-0800-00004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39" name="Text Box 1430">
          <a:extLst>
            <a:ext uri="{FF2B5EF4-FFF2-40B4-BE49-F238E27FC236}">
              <a16:creationId xmlns:a16="http://schemas.microsoft.com/office/drawing/2014/main" id="{00000000-0008-0000-0800-00004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0" name="Text Box 1431">
          <a:extLst>
            <a:ext uri="{FF2B5EF4-FFF2-40B4-BE49-F238E27FC236}">
              <a16:creationId xmlns:a16="http://schemas.microsoft.com/office/drawing/2014/main" id="{00000000-0008-0000-0800-00005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1" name="Text Box 1432">
          <a:extLst>
            <a:ext uri="{FF2B5EF4-FFF2-40B4-BE49-F238E27FC236}">
              <a16:creationId xmlns:a16="http://schemas.microsoft.com/office/drawing/2014/main" id="{00000000-0008-0000-0800-00005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2" name="Text Box 1433">
          <a:extLst>
            <a:ext uri="{FF2B5EF4-FFF2-40B4-BE49-F238E27FC236}">
              <a16:creationId xmlns:a16="http://schemas.microsoft.com/office/drawing/2014/main" id="{00000000-0008-0000-0800-00005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3" name="Text Box 1434">
          <a:extLst>
            <a:ext uri="{FF2B5EF4-FFF2-40B4-BE49-F238E27FC236}">
              <a16:creationId xmlns:a16="http://schemas.microsoft.com/office/drawing/2014/main" id="{00000000-0008-0000-0800-00005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4" name="Text Box 1435">
          <a:extLst>
            <a:ext uri="{FF2B5EF4-FFF2-40B4-BE49-F238E27FC236}">
              <a16:creationId xmlns:a16="http://schemas.microsoft.com/office/drawing/2014/main" id="{00000000-0008-0000-0800-00005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5" name="Text Box 1436">
          <a:extLst>
            <a:ext uri="{FF2B5EF4-FFF2-40B4-BE49-F238E27FC236}">
              <a16:creationId xmlns:a16="http://schemas.microsoft.com/office/drawing/2014/main" id="{00000000-0008-0000-0800-00005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6" name="Text Box 1437">
          <a:extLst>
            <a:ext uri="{FF2B5EF4-FFF2-40B4-BE49-F238E27FC236}">
              <a16:creationId xmlns:a16="http://schemas.microsoft.com/office/drawing/2014/main" id="{00000000-0008-0000-0800-00005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7" name="Text Box 1438">
          <a:extLst>
            <a:ext uri="{FF2B5EF4-FFF2-40B4-BE49-F238E27FC236}">
              <a16:creationId xmlns:a16="http://schemas.microsoft.com/office/drawing/2014/main" id="{00000000-0008-0000-0800-00005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8" name="Text Box 1439">
          <a:extLst>
            <a:ext uri="{FF2B5EF4-FFF2-40B4-BE49-F238E27FC236}">
              <a16:creationId xmlns:a16="http://schemas.microsoft.com/office/drawing/2014/main" id="{00000000-0008-0000-0800-00005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49" name="Text Box 1440">
          <a:extLst>
            <a:ext uri="{FF2B5EF4-FFF2-40B4-BE49-F238E27FC236}">
              <a16:creationId xmlns:a16="http://schemas.microsoft.com/office/drawing/2014/main" id="{00000000-0008-0000-0800-00005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0" name="Text Box 1441">
          <a:extLst>
            <a:ext uri="{FF2B5EF4-FFF2-40B4-BE49-F238E27FC236}">
              <a16:creationId xmlns:a16="http://schemas.microsoft.com/office/drawing/2014/main" id="{00000000-0008-0000-0800-00005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1" name="Text Box 1442">
          <a:extLst>
            <a:ext uri="{FF2B5EF4-FFF2-40B4-BE49-F238E27FC236}">
              <a16:creationId xmlns:a16="http://schemas.microsoft.com/office/drawing/2014/main" id="{00000000-0008-0000-0800-00005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2" name="Text Box 1443">
          <a:extLst>
            <a:ext uri="{FF2B5EF4-FFF2-40B4-BE49-F238E27FC236}">
              <a16:creationId xmlns:a16="http://schemas.microsoft.com/office/drawing/2014/main" id="{00000000-0008-0000-0800-00005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3" name="Text Box 1444">
          <a:extLst>
            <a:ext uri="{FF2B5EF4-FFF2-40B4-BE49-F238E27FC236}">
              <a16:creationId xmlns:a16="http://schemas.microsoft.com/office/drawing/2014/main" id="{00000000-0008-0000-0800-00005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4" name="Text Box 1445">
          <a:extLst>
            <a:ext uri="{FF2B5EF4-FFF2-40B4-BE49-F238E27FC236}">
              <a16:creationId xmlns:a16="http://schemas.microsoft.com/office/drawing/2014/main" id="{00000000-0008-0000-0800-00005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5" name="Text Box 1446">
          <a:extLst>
            <a:ext uri="{FF2B5EF4-FFF2-40B4-BE49-F238E27FC236}">
              <a16:creationId xmlns:a16="http://schemas.microsoft.com/office/drawing/2014/main" id="{00000000-0008-0000-0800-00005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6" name="Text Box 1447">
          <a:extLst>
            <a:ext uri="{FF2B5EF4-FFF2-40B4-BE49-F238E27FC236}">
              <a16:creationId xmlns:a16="http://schemas.microsoft.com/office/drawing/2014/main" id="{00000000-0008-0000-0800-00006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7" name="Text Box 1448">
          <a:extLst>
            <a:ext uri="{FF2B5EF4-FFF2-40B4-BE49-F238E27FC236}">
              <a16:creationId xmlns:a16="http://schemas.microsoft.com/office/drawing/2014/main" id="{00000000-0008-0000-0800-00006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8" name="Text Box 1449">
          <a:extLst>
            <a:ext uri="{FF2B5EF4-FFF2-40B4-BE49-F238E27FC236}">
              <a16:creationId xmlns:a16="http://schemas.microsoft.com/office/drawing/2014/main" id="{00000000-0008-0000-0800-00006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59" name="Text Box 1450">
          <a:extLst>
            <a:ext uri="{FF2B5EF4-FFF2-40B4-BE49-F238E27FC236}">
              <a16:creationId xmlns:a16="http://schemas.microsoft.com/office/drawing/2014/main" id="{00000000-0008-0000-0800-00006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0" name="Text Box 1451">
          <a:extLst>
            <a:ext uri="{FF2B5EF4-FFF2-40B4-BE49-F238E27FC236}">
              <a16:creationId xmlns:a16="http://schemas.microsoft.com/office/drawing/2014/main" id="{00000000-0008-0000-0800-00006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1" name="Text Box 1452">
          <a:extLst>
            <a:ext uri="{FF2B5EF4-FFF2-40B4-BE49-F238E27FC236}">
              <a16:creationId xmlns:a16="http://schemas.microsoft.com/office/drawing/2014/main" id="{00000000-0008-0000-0800-00006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2" name="Text Box 1453">
          <a:extLst>
            <a:ext uri="{FF2B5EF4-FFF2-40B4-BE49-F238E27FC236}">
              <a16:creationId xmlns:a16="http://schemas.microsoft.com/office/drawing/2014/main" id="{00000000-0008-0000-0800-00006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3" name="Text Box 1454">
          <a:extLst>
            <a:ext uri="{FF2B5EF4-FFF2-40B4-BE49-F238E27FC236}">
              <a16:creationId xmlns:a16="http://schemas.microsoft.com/office/drawing/2014/main" id="{00000000-0008-0000-0800-00006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4" name="Text Box 1455">
          <a:extLst>
            <a:ext uri="{FF2B5EF4-FFF2-40B4-BE49-F238E27FC236}">
              <a16:creationId xmlns:a16="http://schemas.microsoft.com/office/drawing/2014/main" id="{00000000-0008-0000-0800-00006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5" name="Text Box 1456">
          <a:extLst>
            <a:ext uri="{FF2B5EF4-FFF2-40B4-BE49-F238E27FC236}">
              <a16:creationId xmlns:a16="http://schemas.microsoft.com/office/drawing/2014/main" id="{00000000-0008-0000-0800-00006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6" name="Text Box 1457">
          <a:extLst>
            <a:ext uri="{FF2B5EF4-FFF2-40B4-BE49-F238E27FC236}">
              <a16:creationId xmlns:a16="http://schemas.microsoft.com/office/drawing/2014/main" id="{00000000-0008-0000-0800-00006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7" name="Text Box 1458">
          <a:extLst>
            <a:ext uri="{FF2B5EF4-FFF2-40B4-BE49-F238E27FC236}">
              <a16:creationId xmlns:a16="http://schemas.microsoft.com/office/drawing/2014/main" id="{00000000-0008-0000-0800-00006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8" name="Text Box 1459">
          <a:extLst>
            <a:ext uri="{FF2B5EF4-FFF2-40B4-BE49-F238E27FC236}">
              <a16:creationId xmlns:a16="http://schemas.microsoft.com/office/drawing/2014/main" id="{00000000-0008-0000-0800-00006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69" name="Text Box 1460">
          <a:extLst>
            <a:ext uri="{FF2B5EF4-FFF2-40B4-BE49-F238E27FC236}">
              <a16:creationId xmlns:a16="http://schemas.microsoft.com/office/drawing/2014/main" id="{00000000-0008-0000-0800-00006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0" name="Text Box 1461">
          <a:extLst>
            <a:ext uri="{FF2B5EF4-FFF2-40B4-BE49-F238E27FC236}">
              <a16:creationId xmlns:a16="http://schemas.microsoft.com/office/drawing/2014/main" id="{00000000-0008-0000-0800-00006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1" name="Text Box 1462">
          <a:extLst>
            <a:ext uri="{FF2B5EF4-FFF2-40B4-BE49-F238E27FC236}">
              <a16:creationId xmlns:a16="http://schemas.microsoft.com/office/drawing/2014/main" id="{00000000-0008-0000-0800-00006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2" name="Text Box 1463">
          <a:extLst>
            <a:ext uri="{FF2B5EF4-FFF2-40B4-BE49-F238E27FC236}">
              <a16:creationId xmlns:a16="http://schemas.microsoft.com/office/drawing/2014/main" id="{00000000-0008-0000-0800-00007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3" name="Text Box 1464">
          <a:extLst>
            <a:ext uri="{FF2B5EF4-FFF2-40B4-BE49-F238E27FC236}">
              <a16:creationId xmlns:a16="http://schemas.microsoft.com/office/drawing/2014/main" id="{00000000-0008-0000-0800-00007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4" name="Text Box 1465">
          <a:extLst>
            <a:ext uri="{FF2B5EF4-FFF2-40B4-BE49-F238E27FC236}">
              <a16:creationId xmlns:a16="http://schemas.microsoft.com/office/drawing/2014/main" id="{00000000-0008-0000-0800-00007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5" name="Text Box 1466">
          <a:extLst>
            <a:ext uri="{FF2B5EF4-FFF2-40B4-BE49-F238E27FC236}">
              <a16:creationId xmlns:a16="http://schemas.microsoft.com/office/drawing/2014/main" id="{00000000-0008-0000-0800-00007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6" name="Text Box 1467">
          <a:extLst>
            <a:ext uri="{FF2B5EF4-FFF2-40B4-BE49-F238E27FC236}">
              <a16:creationId xmlns:a16="http://schemas.microsoft.com/office/drawing/2014/main" id="{00000000-0008-0000-0800-00007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7" name="Text Box 1468">
          <a:extLst>
            <a:ext uri="{FF2B5EF4-FFF2-40B4-BE49-F238E27FC236}">
              <a16:creationId xmlns:a16="http://schemas.microsoft.com/office/drawing/2014/main" id="{00000000-0008-0000-0800-00007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8" name="Text Box 1469">
          <a:extLst>
            <a:ext uri="{FF2B5EF4-FFF2-40B4-BE49-F238E27FC236}">
              <a16:creationId xmlns:a16="http://schemas.microsoft.com/office/drawing/2014/main" id="{00000000-0008-0000-0800-00007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79" name="Text Box 1470">
          <a:extLst>
            <a:ext uri="{FF2B5EF4-FFF2-40B4-BE49-F238E27FC236}">
              <a16:creationId xmlns:a16="http://schemas.microsoft.com/office/drawing/2014/main" id="{00000000-0008-0000-0800-00007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0" name="Text Box 1471">
          <a:extLst>
            <a:ext uri="{FF2B5EF4-FFF2-40B4-BE49-F238E27FC236}">
              <a16:creationId xmlns:a16="http://schemas.microsoft.com/office/drawing/2014/main" id="{00000000-0008-0000-0800-00007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1" name="Text Box 1472">
          <a:extLst>
            <a:ext uri="{FF2B5EF4-FFF2-40B4-BE49-F238E27FC236}">
              <a16:creationId xmlns:a16="http://schemas.microsoft.com/office/drawing/2014/main" id="{00000000-0008-0000-0800-00007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2" name="Text Box 1473">
          <a:extLst>
            <a:ext uri="{FF2B5EF4-FFF2-40B4-BE49-F238E27FC236}">
              <a16:creationId xmlns:a16="http://schemas.microsoft.com/office/drawing/2014/main" id="{00000000-0008-0000-0800-00007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3" name="Text Box 1474">
          <a:extLst>
            <a:ext uri="{FF2B5EF4-FFF2-40B4-BE49-F238E27FC236}">
              <a16:creationId xmlns:a16="http://schemas.microsoft.com/office/drawing/2014/main" id="{00000000-0008-0000-0800-00007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4" name="Text Box 1475">
          <a:extLst>
            <a:ext uri="{FF2B5EF4-FFF2-40B4-BE49-F238E27FC236}">
              <a16:creationId xmlns:a16="http://schemas.microsoft.com/office/drawing/2014/main" id="{00000000-0008-0000-0800-00007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5" name="Text Box 1476">
          <a:extLst>
            <a:ext uri="{FF2B5EF4-FFF2-40B4-BE49-F238E27FC236}">
              <a16:creationId xmlns:a16="http://schemas.microsoft.com/office/drawing/2014/main" id="{00000000-0008-0000-0800-00007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6" name="Text Box 1477">
          <a:extLst>
            <a:ext uri="{FF2B5EF4-FFF2-40B4-BE49-F238E27FC236}">
              <a16:creationId xmlns:a16="http://schemas.microsoft.com/office/drawing/2014/main" id="{00000000-0008-0000-0800-00007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7" name="Text Box 1478">
          <a:extLst>
            <a:ext uri="{FF2B5EF4-FFF2-40B4-BE49-F238E27FC236}">
              <a16:creationId xmlns:a16="http://schemas.microsoft.com/office/drawing/2014/main" id="{00000000-0008-0000-0800-00007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8" name="Text Box 1479">
          <a:extLst>
            <a:ext uri="{FF2B5EF4-FFF2-40B4-BE49-F238E27FC236}">
              <a16:creationId xmlns:a16="http://schemas.microsoft.com/office/drawing/2014/main" id="{00000000-0008-0000-0800-000080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89" name="Text Box 1480">
          <a:extLst>
            <a:ext uri="{FF2B5EF4-FFF2-40B4-BE49-F238E27FC236}">
              <a16:creationId xmlns:a16="http://schemas.microsoft.com/office/drawing/2014/main" id="{00000000-0008-0000-0800-000081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0" name="Text Box 1481">
          <a:extLst>
            <a:ext uri="{FF2B5EF4-FFF2-40B4-BE49-F238E27FC236}">
              <a16:creationId xmlns:a16="http://schemas.microsoft.com/office/drawing/2014/main" id="{00000000-0008-0000-0800-000082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1" name="Text Box 1482">
          <a:extLst>
            <a:ext uri="{FF2B5EF4-FFF2-40B4-BE49-F238E27FC236}">
              <a16:creationId xmlns:a16="http://schemas.microsoft.com/office/drawing/2014/main" id="{00000000-0008-0000-0800-000083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2" name="Text Box 1483">
          <a:extLst>
            <a:ext uri="{FF2B5EF4-FFF2-40B4-BE49-F238E27FC236}">
              <a16:creationId xmlns:a16="http://schemas.microsoft.com/office/drawing/2014/main" id="{00000000-0008-0000-0800-000084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3" name="Text Box 1484">
          <a:extLst>
            <a:ext uri="{FF2B5EF4-FFF2-40B4-BE49-F238E27FC236}">
              <a16:creationId xmlns:a16="http://schemas.microsoft.com/office/drawing/2014/main" id="{00000000-0008-0000-0800-000085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4" name="Text Box 1485">
          <a:extLst>
            <a:ext uri="{FF2B5EF4-FFF2-40B4-BE49-F238E27FC236}">
              <a16:creationId xmlns:a16="http://schemas.microsoft.com/office/drawing/2014/main" id="{00000000-0008-0000-0800-000086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5" name="Text Box 1486">
          <a:extLst>
            <a:ext uri="{FF2B5EF4-FFF2-40B4-BE49-F238E27FC236}">
              <a16:creationId xmlns:a16="http://schemas.microsoft.com/office/drawing/2014/main" id="{00000000-0008-0000-0800-000087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6" name="Text Box 1487">
          <a:extLst>
            <a:ext uri="{FF2B5EF4-FFF2-40B4-BE49-F238E27FC236}">
              <a16:creationId xmlns:a16="http://schemas.microsoft.com/office/drawing/2014/main" id="{00000000-0008-0000-0800-000088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7" name="Text Box 1488">
          <a:extLst>
            <a:ext uri="{FF2B5EF4-FFF2-40B4-BE49-F238E27FC236}">
              <a16:creationId xmlns:a16="http://schemas.microsoft.com/office/drawing/2014/main" id="{00000000-0008-0000-0800-000089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8" name="Text Box 1489">
          <a:extLst>
            <a:ext uri="{FF2B5EF4-FFF2-40B4-BE49-F238E27FC236}">
              <a16:creationId xmlns:a16="http://schemas.microsoft.com/office/drawing/2014/main" id="{00000000-0008-0000-0800-00008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699" name="Text Box 1490">
          <a:extLst>
            <a:ext uri="{FF2B5EF4-FFF2-40B4-BE49-F238E27FC236}">
              <a16:creationId xmlns:a16="http://schemas.microsoft.com/office/drawing/2014/main" id="{00000000-0008-0000-0800-00008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700" name="Text Box 1491">
          <a:extLst>
            <a:ext uri="{FF2B5EF4-FFF2-40B4-BE49-F238E27FC236}">
              <a16:creationId xmlns:a16="http://schemas.microsoft.com/office/drawing/2014/main" id="{00000000-0008-0000-0800-00008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701" name="Text Box 1492">
          <a:extLst>
            <a:ext uri="{FF2B5EF4-FFF2-40B4-BE49-F238E27FC236}">
              <a16:creationId xmlns:a16="http://schemas.microsoft.com/office/drawing/2014/main" id="{00000000-0008-0000-0800-00008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2" name="Text Box 1493">
          <a:extLst>
            <a:ext uri="{FF2B5EF4-FFF2-40B4-BE49-F238E27FC236}">
              <a16:creationId xmlns:a16="http://schemas.microsoft.com/office/drawing/2014/main" id="{00000000-0008-0000-0800-00008E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3" name="Text Box 1494">
          <a:extLst>
            <a:ext uri="{FF2B5EF4-FFF2-40B4-BE49-F238E27FC236}">
              <a16:creationId xmlns:a16="http://schemas.microsoft.com/office/drawing/2014/main" id="{00000000-0008-0000-0800-00008F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4" name="Text Box 1495">
          <a:extLst>
            <a:ext uri="{FF2B5EF4-FFF2-40B4-BE49-F238E27FC236}">
              <a16:creationId xmlns:a16="http://schemas.microsoft.com/office/drawing/2014/main" id="{00000000-0008-0000-0800-000090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5" name="Text Box 1496">
          <a:extLst>
            <a:ext uri="{FF2B5EF4-FFF2-40B4-BE49-F238E27FC236}">
              <a16:creationId xmlns:a16="http://schemas.microsoft.com/office/drawing/2014/main" id="{00000000-0008-0000-0800-000091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6" name="Text Box 1497">
          <a:extLst>
            <a:ext uri="{FF2B5EF4-FFF2-40B4-BE49-F238E27FC236}">
              <a16:creationId xmlns:a16="http://schemas.microsoft.com/office/drawing/2014/main" id="{00000000-0008-0000-0800-000092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7" name="Text Box 1498">
          <a:extLst>
            <a:ext uri="{FF2B5EF4-FFF2-40B4-BE49-F238E27FC236}">
              <a16:creationId xmlns:a16="http://schemas.microsoft.com/office/drawing/2014/main" id="{00000000-0008-0000-0800-000093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8" name="Text Box 1499">
          <a:extLst>
            <a:ext uri="{FF2B5EF4-FFF2-40B4-BE49-F238E27FC236}">
              <a16:creationId xmlns:a16="http://schemas.microsoft.com/office/drawing/2014/main" id="{00000000-0008-0000-0800-000094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09" name="Text Box 1500">
          <a:extLst>
            <a:ext uri="{FF2B5EF4-FFF2-40B4-BE49-F238E27FC236}">
              <a16:creationId xmlns:a16="http://schemas.microsoft.com/office/drawing/2014/main" id="{00000000-0008-0000-0800-000095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0" name="Text Box 1501">
          <a:extLst>
            <a:ext uri="{FF2B5EF4-FFF2-40B4-BE49-F238E27FC236}">
              <a16:creationId xmlns:a16="http://schemas.microsoft.com/office/drawing/2014/main" id="{00000000-0008-0000-0800-000096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1" name="Text Box 1502">
          <a:extLst>
            <a:ext uri="{FF2B5EF4-FFF2-40B4-BE49-F238E27FC236}">
              <a16:creationId xmlns:a16="http://schemas.microsoft.com/office/drawing/2014/main" id="{00000000-0008-0000-0800-000097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2" name="Text Box 1503">
          <a:extLst>
            <a:ext uri="{FF2B5EF4-FFF2-40B4-BE49-F238E27FC236}">
              <a16:creationId xmlns:a16="http://schemas.microsoft.com/office/drawing/2014/main" id="{00000000-0008-0000-0800-000098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3" name="Text Box 1504">
          <a:extLst>
            <a:ext uri="{FF2B5EF4-FFF2-40B4-BE49-F238E27FC236}">
              <a16:creationId xmlns:a16="http://schemas.microsoft.com/office/drawing/2014/main" id="{00000000-0008-0000-0800-000099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4" name="Text Box 1505">
          <a:extLst>
            <a:ext uri="{FF2B5EF4-FFF2-40B4-BE49-F238E27FC236}">
              <a16:creationId xmlns:a16="http://schemas.microsoft.com/office/drawing/2014/main" id="{00000000-0008-0000-0800-00009A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5" name="Text Box 1506">
          <a:extLst>
            <a:ext uri="{FF2B5EF4-FFF2-40B4-BE49-F238E27FC236}">
              <a16:creationId xmlns:a16="http://schemas.microsoft.com/office/drawing/2014/main" id="{00000000-0008-0000-0800-00009B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6" name="Text Box 1507">
          <a:extLst>
            <a:ext uri="{FF2B5EF4-FFF2-40B4-BE49-F238E27FC236}">
              <a16:creationId xmlns:a16="http://schemas.microsoft.com/office/drawing/2014/main" id="{00000000-0008-0000-0800-00009C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7" name="Text Box 1508">
          <a:extLst>
            <a:ext uri="{FF2B5EF4-FFF2-40B4-BE49-F238E27FC236}">
              <a16:creationId xmlns:a16="http://schemas.microsoft.com/office/drawing/2014/main" id="{00000000-0008-0000-0800-00009D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8" name="Text Box 1509">
          <a:extLst>
            <a:ext uri="{FF2B5EF4-FFF2-40B4-BE49-F238E27FC236}">
              <a16:creationId xmlns:a16="http://schemas.microsoft.com/office/drawing/2014/main" id="{00000000-0008-0000-0800-00009E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19" name="Text Box 1510">
          <a:extLst>
            <a:ext uri="{FF2B5EF4-FFF2-40B4-BE49-F238E27FC236}">
              <a16:creationId xmlns:a16="http://schemas.microsoft.com/office/drawing/2014/main" id="{00000000-0008-0000-0800-00009F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0" name="Text Box 1511">
          <a:extLst>
            <a:ext uri="{FF2B5EF4-FFF2-40B4-BE49-F238E27FC236}">
              <a16:creationId xmlns:a16="http://schemas.microsoft.com/office/drawing/2014/main" id="{00000000-0008-0000-0800-0000A0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1" name="Text Box 1512">
          <a:extLst>
            <a:ext uri="{FF2B5EF4-FFF2-40B4-BE49-F238E27FC236}">
              <a16:creationId xmlns:a16="http://schemas.microsoft.com/office/drawing/2014/main" id="{00000000-0008-0000-0800-0000A1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2" name="Text Box 1513">
          <a:extLst>
            <a:ext uri="{FF2B5EF4-FFF2-40B4-BE49-F238E27FC236}">
              <a16:creationId xmlns:a16="http://schemas.microsoft.com/office/drawing/2014/main" id="{00000000-0008-0000-0800-0000A2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3" name="Text Box 1514">
          <a:extLst>
            <a:ext uri="{FF2B5EF4-FFF2-40B4-BE49-F238E27FC236}">
              <a16:creationId xmlns:a16="http://schemas.microsoft.com/office/drawing/2014/main" id="{00000000-0008-0000-0800-0000A3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4" name="Text Box 1515">
          <a:extLst>
            <a:ext uri="{FF2B5EF4-FFF2-40B4-BE49-F238E27FC236}">
              <a16:creationId xmlns:a16="http://schemas.microsoft.com/office/drawing/2014/main" id="{00000000-0008-0000-0800-0000A4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5" name="Text Box 1516">
          <a:extLst>
            <a:ext uri="{FF2B5EF4-FFF2-40B4-BE49-F238E27FC236}">
              <a16:creationId xmlns:a16="http://schemas.microsoft.com/office/drawing/2014/main" id="{00000000-0008-0000-0800-0000A5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6" name="Text Box 1517">
          <a:extLst>
            <a:ext uri="{FF2B5EF4-FFF2-40B4-BE49-F238E27FC236}">
              <a16:creationId xmlns:a16="http://schemas.microsoft.com/office/drawing/2014/main" id="{00000000-0008-0000-0800-0000A6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7" name="Text Box 1518">
          <a:extLst>
            <a:ext uri="{FF2B5EF4-FFF2-40B4-BE49-F238E27FC236}">
              <a16:creationId xmlns:a16="http://schemas.microsoft.com/office/drawing/2014/main" id="{00000000-0008-0000-0800-0000A7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8" name="Text Box 1519">
          <a:extLst>
            <a:ext uri="{FF2B5EF4-FFF2-40B4-BE49-F238E27FC236}">
              <a16:creationId xmlns:a16="http://schemas.microsoft.com/office/drawing/2014/main" id="{00000000-0008-0000-0800-0000A8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29" name="Text Box 1520">
          <a:extLst>
            <a:ext uri="{FF2B5EF4-FFF2-40B4-BE49-F238E27FC236}">
              <a16:creationId xmlns:a16="http://schemas.microsoft.com/office/drawing/2014/main" id="{00000000-0008-0000-0800-0000A9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0" name="Text Box 1521">
          <a:extLst>
            <a:ext uri="{FF2B5EF4-FFF2-40B4-BE49-F238E27FC236}">
              <a16:creationId xmlns:a16="http://schemas.microsoft.com/office/drawing/2014/main" id="{00000000-0008-0000-0800-0000AA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1" name="Text Box 1522">
          <a:extLst>
            <a:ext uri="{FF2B5EF4-FFF2-40B4-BE49-F238E27FC236}">
              <a16:creationId xmlns:a16="http://schemas.microsoft.com/office/drawing/2014/main" id="{00000000-0008-0000-0800-0000AB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2" name="Text Box 1523">
          <a:extLst>
            <a:ext uri="{FF2B5EF4-FFF2-40B4-BE49-F238E27FC236}">
              <a16:creationId xmlns:a16="http://schemas.microsoft.com/office/drawing/2014/main" id="{00000000-0008-0000-0800-0000AC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3" name="Text Box 1524">
          <a:extLst>
            <a:ext uri="{FF2B5EF4-FFF2-40B4-BE49-F238E27FC236}">
              <a16:creationId xmlns:a16="http://schemas.microsoft.com/office/drawing/2014/main" id="{00000000-0008-0000-0800-0000AD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4" name="Text Box 1525">
          <a:extLst>
            <a:ext uri="{FF2B5EF4-FFF2-40B4-BE49-F238E27FC236}">
              <a16:creationId xmlns:a16="http://schemas.microsoft.com/office/drawing/2014/main" id="{00000000-0008-0000-0800-0000AE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5" name="Text Box 1526">
          <a:extLst>
            <a:ext uri="{FF2B5EF4-FFF2-40B4-BE49-F238E27FC236}">
              <a16:creationId xmlns:a16="http://schemas.microsoft.com/office/drawing/2014/main" id="{00000000-0008-0000-0800-0000AF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6" name="Text Box 1527">
          <a:extLst>
            <a:ext uri="{FF2B5EF4-FFF2-40B4-BE49-F238E27FC236}">
              <a16:creationId xmlns:a16="http://schemas.microsoft.com/office/drawing/2014/main" id="{00000000-0008-0000-0800-0000B0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737" name="Text Box 1528">
          <a:extLst>
            <a:ext uri="{FF2B5EF4-FFF2-40B4-BE49-F238E27FC236}">
              <a16:creationId xmlns:a16="http://schemas.microsoft.com/office/drawing/2014/main" id="{00000000-0008-0000-0800-0000B10A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38" name="Text Box 1529">
          <a:extLst>
            <a:ext uri="{FF2B5EF4-FFF2-40B4-BE49-F238E27FC236}">
              <a16:creationId xmlns:a16="http://schemas.microsoft.com/office/drawing/2014/main" id="{00000000-0008-0000-0800-0000B2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39" name="Text Box 1530">
          <a:extLst>
            <a:ext uri="{FF2B5EF4-FFF2-40B4-BE49-F238E27FC236}">
              <a16:creationId xmlns:a16="http://schemas.microsoft.com/office/drawing/2014/main" id="{00000000-0008-0000-0800-0000B3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0" name="Text Box 1531">
          <a:extLst>
            <a:ext uri="{FF2B5EF4-FFF2-40B4-BE49-F238E27FC236}">
              <a16:creationId xmlns:a16="http://schemas.microsoft.com/office/drawing/2014/main" id="{00000000-0008-0000-0800-0000B4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1" name="Text Box 1532">
          <a:extLst>
            <a:ext uri="{FF2B5EF4-FFF2-40B4-BE49-F238E27FC236}">
              <a16:creationId xmlns:a16="http://schemas.microsoft.com/office/drawing/2014/main" id="{00000000-0008-0000-0800-0000B5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2" name="Text Box 1533">
          <a:extLst>
            <a:ext uri="{FF2B5EF4-FFF2-40B4-BE49-F238E27FC236}">
              <a16:creationId xmlns:a16="http://schemas.microsoft.com/office/drawing/2014/main" id="{00000000-0008-0000-0800-0000B6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3" name="Text Box 1534">
          <a:extLst>
            <a:ext uri="{FF2B5EF4-FFF2-40B4-BE49-F238E27FC236}">
              <a16:creationId xmlns:a16="http://schemas.microsoft.com/office/drawing/2014/main" id="{00000000-0008-0000-0800-0000B7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4" name="Text Box 1535">
          <a:extLst>
            <a:ext uri="{FF2B5EF4-FFF2-40B4-BE49-F238E27FC236}">
              <a16:creationId xmlns:a16="http://schemas.microsoft.com/office/drawing/2014/main" id="{00000000-0008-0000-0800-0000B8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5" name="Text Box 1536">
          <a:extLst>
            <a:ext uri="{FF2B5EF4-FFF2-40B4-BE49-F238E27FC236}">
              <a16:creationId xmlns:a16="http://schemas.microsoft.com/office/drawing/2014/main" id="{00000000-0008-0000-0800-0000B9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6" name="Text Box 1537">
          <a:extLst>
            <a:ext uri="{FF2B5EF4-FFF2-40B4-BE49-F238E27FC236}">
              <a16:creationId xmlns:a16="http://schemas.microsoft.com/office/drawing/2014/main" id="{00000000-0008-0000-0800-0000BA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7" name="Text Box 1538">
          <a:extLst>
            <a:ext uri="{FF2B5EF4-FFF2-40B4-BE49-F238E27FC236}">
              <a16:creationId xmlns:a16="http://schemas.microsoft.com/office/drawing/2014/main" id="{00000000-0008-0000-0800-0000BB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8" name="Text Box 1539">
          <a:extLst>
            <a:ext uri="{FF2B5EF4-FFF2-40B4-BE49-F238E27FC236}">
              <a16:creationId xmlns:a16="http://schemas.microsoft.com/office/drawing/2014/main" id="{00000000-0008-0000-0800-0000BC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49" name="Text Box 1540">
          <a:extLst>
            <a:ext uri="{FF2B5EF4-FFF2-40B4-BE49-F238E27FC236}">
              <a16:creationId xmlns:a16="http://schemas.microsoft.com/office/drawing/2014/main" id="{00000000-0008-0000-0800-0000BD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0" name="Text Box 1541">
          <a:extLst>
            <a:ext uri="{FF2B5EF4-FFF2-40B4-BE49-F238E27FC236}">
              <a16:creationId xmlns:a16="http://schemas.microsoft.com/office/drawing/2014/main" id="{00000000-0008-0000-0800-0000BE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1" name="Text Box 1542">
          <a:extLst>
            <a:ext uri="{FF2B5EF4-FFF2-40B4-BE49-F238E27FC236}">
              <a16:creationId xmlns:a16="http://schemas.microsoft.com/office/drawing/2014/main" id="{00000000-0008-0000-0800-0000BF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2" name="Text Box 1543">
          <a:extLst>
            <a:ext uri="{FF2B5EF4-FFF2-40B4-BE49-F238E27FC236}">
              <a16:creationId xmlns:a16="http://schemas.microsoft.com/office/drawing/2014/main" id="{00000000-0008-0000-0800-0000C0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3" name="Text Box 1544">
          <a:extLst>
            <a:ext uri="{FF2B5EF4-FFF2-40B4-BE49-F238E27FC236}">
              <a16:creationId xmlns:a16="http://schemas.microsoft.com/office/drawing/2014/main" id="{00000000-0008-0000-0800-0000C1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4" name="Text Box 1545">
          <a:extLst>
            <a:ext uri="{FF2B5EF4-FFF2-40B4-BE49-F238E27FC236}">
              <a16:creationId xmlns:a16="http://schemas.microsoft.com/office/drawing/2014/main" id="{00000000-0008-0000-0800-0000C2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5" name="Text Box 1546">
          <a:extLst>
            <a:ext uri="{FF2B5EF4-FFF2-40B4-BE49-F238E27FC236}">
              <a16:creationId xmlns:a16="http://schemas.microsoft.com/office/drawing/2014/main" id="{00000000-0008-0000-0800-0000C3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6" name="Text Box 1547">
          <a:extLst>
            <a:ext uri="{FF2B5EF4-FFF2-40B4-BE49-F238E27FC236}">
              <a16:creationId xmlns:a16="http://schemas.microsoft.com/office/drawing/2014/main" id="{00000000-0008-0000-0800-0000C4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7" name="Text Box 1548">
          <a:extLst>
            <a:ext uri="{FF2B5EF4-FFF2-40B4-BE49-F238E27FC236}">
              <a16:creationId xmlns:a16="http://schemas.microsoft.com/office/drawing/2014/main" id="{00000000-0008-0000-0800-0000C5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8" name="Text Box 1549">
          <a:extLst>
            <a:ext uri="{FF2B5EF4-FFF2-40B4-BE49-F238E27FC236}">
              <a16:creationId xmlns:a16="http://schemas.microsoft.com/office/drawing/2014/main" id="{00000000-0008-0000-0800-0000C6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59" name="Text Box 1550">
          <a:extLst>
            <a:ext uri="{FF2B5EF4-FFF2-40B4-BE49-F238E27FC236}">
              <a16:creationId xmlns:a16="http://schemas.microsoft.com/office/drawing/2014/main" id="{00000000-0008-0000-0800-0000C7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0" name="Text Box 1551">
          <a:extLst>
            <a:ext uri="{FF2B5EF4-FFF2-40B4-BE49-F238E27FC236}">
              <a16:creationId xmlns:a16="http://schemas.microsoft.com/office/drawing/2014/main" id="{00000000-0008-0000-0800-0000C8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1" name="Text Box 1552">
          <a:extLst>
            <a:ext uri="{FF2B5EF4-FFF2-40B4-BE49-F238E27FC236}">
              <a16:creationId xmlns:a16="http://schemas.microsoft.com/office/drawing/2014/main" id="{00000000-0008-0000-0800-0000C9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2" name="Text Box 1553">
          <a:extLst>
            <a:ext uri="{FF2B5EF4-FFF2-40B4-BE49-F238E27FC236}">
              <a16:creationId xmlns:a16="http://schemas.microsoft.com/office/drawing/2014/main" id="{00000000-0008-0000-0800-0000CA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3" name="Text Box 1554">
          <a:extLst>
            <a:ext uri="{FF2B5EF4-FFF2-40B4-BE49-F238E27FC236}">
              <a16:creationId xmlns:a16="http://schemas.microsoft.com/office/drawing/2014/main" id="{00000000-0008-0000-0800-0000CB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4" name="Text Box 1555">
          <a:extLst>
            <a:ext uri="{FF2B5EF4-FFF2-40B4-BE49-F238E27FC236}">
              <a16:creationId xmlns:a16="http://schemas.microsoft.com/office/drawing/2014/main" id="{00000000-0008-0000-0800-0000CC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5" name="Text Box 1556">
          <a:extLst>
            <a:ext uri="{FF2B5EF4-FFF2-40B4-BE49-F238E27FC236}">
              <a16:creationId xmlns:a16="http://schemas.microsoft.com/office/drawing/2014/main" id="{00000000-0008-0000-0800-0000CD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6" name="Text Box 1557">
          <a:extLst>
            <a:ext uri="{FF2B5EF4-FFF2-40B4-BE49-F238E27FC236}">
              <a16:creationId xmlns:a16="http://schemas.microsoft.com/office/drawing/2014/main" id="{00000000-0008-0000-0800-0000CE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7" name="Text Box 1558">
          <a:extLst>
            <a:ext uri="{FF2B5EF4-FFF2-40B4-BE49-F238E27FC236}">
              <a16:creationId xmlns:a16="http://schemas.microsoft.com/office/drawing/2014/main" id="{00000000-0008-0000-0800-0000CF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8" name="Text Box 1559">
          <a:extLst>
            <a:ext uri="{FF2B5EF4-FFF2-40B4-BE49-F238E27FC236}">
              <a16:creationId xmlns:a16="http://schemas.microsoft.com/office/drawing/2014/main" id="{00000000-0008-0000-0800-0000D0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69" name="Text Box 1560">
          <a:extLst>
            <a:ext uri="{FF2B5EF4-FFF2-40B4-BE49-F238E27FC236}">
              <a16:creationId xmlns:a16="http://schemas.microsoft.com/office/drawing/2014/main" id="{00000000-0008-0000-0800-0000D1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70" name="Text Box 1561">
          <a:extLst>
            <a:ext uri="{FF2B5EF4-FFF2-40B4-BE49-F238E27FC236}">
              <a16:creationId xmlns:a16="http://schemas.microsoft.com/office/drawing/2014/main" id="{00000000-0008-0000-0800-0000D2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71" name="Text Box 1562">
          <a:extLst>
            <a:ext uri="{FF2B5EF4-FFF2-40B4-BE49-F238E27FC236}">
              <a16:creationId xmlns:a16="http://schemas.microsoft.com/office/drawing/2014/main" id="{00000000-0008-0000-0800-0000D3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72" name="Text Box 1563">
          <a:extLst>
            <a:ext uri="{FF2B5EF4-FFF2-40B4-BE49-F238E27FC236}">
              <a16:creationId xmlns:a16="http://schemas.microsoft.com/office/drawing/2014/main" id="{00000000-0008-0000-0800-0000D4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773" name="Text Box 1564">
          <a:extLst>
            <a:ext uri="{FF2B5EF4-FFF2-40B4-BE49-F238E27FC236}">
              <a16:creationId xmlns:a16="http://schemas.microsoft.com/office/drawing/2014/main" id="{00000000-0008-0000-0800-0000D50A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74" name="Text Box 1565">
          <a:extLst>
            <a:ext uri="{FF2B5EF4-FFF2-40B4-BE49-F238E27FC236}">
              <a16:creationId xmlns:a16="http://schemas.microsoft.com/office/drawing/2014/main" id="{00000000-0008-0000-0800-0000D6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75" name="Text Box 1566">
          <a:extLst>
            <a:ext uri="{FF2B5EF4-FFF2-40B4-BE49-F238E27FC236}">
              <a16:creationId xmlns:a16="http://schemas.microsoft.com/office/drawing/2014/main" id="{00000000-0008-0000-0800-0000D7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76" name="Text Box 1567">
          <a:extLst>
            <a:ext uri="{FF2B5EF4-FFF2-40B4-BE49-F238E27FC236}">
              <a16:creationId xmlns:a16="http://schemas.microsoft.com/office/drawing/2014/main" id="{00000000-0008-0000-0800-0000D8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77" name="Text Box 1568">
          <a:extLst>
            <a:ext uri="{FF2B5EF4-FFF2-40B4-BE49-F238E27FC236}">
              <a16:creationId xmlns:a16="http://schemas.microsoft.com/office/drawing/2014/main" id="{00000000-0008-0000-0800-0000D9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78" name="Text Box 1569">
          <a:extLst>
            <a:ext uri="{FF2B5EF4-FFF2-40B4-BE49-F238E27FC236}">
              <a16:creationId xmlns:a16="http://schemas.microsoft.com/office/drawing/2014/main" id="{00000000-0008-0000-0800-0000DA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79" name="Text Box 1570">
          <a:extLst>
            <a:ext uri="{FF2B5EF4-FFF2-40B4-BE49-F238E27FC236}">
              <a16:creationId xmlns:a16="http://schemas.microsoft.com/office/drawing/2014/main" id="{00000000-0008-0000-0800-0000DB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0" name="Text Box 1571">
          <a:extLst>
            <a:ext uri="{FF2B5EF4-FFF2-40B4-BE49-F238E27FC236}">
              <a16:creationId xmlns:a16="http://schemas.microsoft.com/office/drawing/2014/main" id="{00000000-0008-0000-0800-0000DC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1" name="Text Box 1572">
          <a:extLst>
            <a:ext uri="{FF2B5EF4-FFF2-40B4-BE49-F238E27FC236}">
              <a16:creationId xmlns:a16="http://schemas.microsoft.com/office/drawing/2014/main" id="{00000000-0008-0000-0800-0000DD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2" name="Text Box 1573">
          <a:extLst>
            <a:ext uri="{FF2B5EF4-FFF2-40B4-BE49-F238E27FC236}">
              <a16:creationId xmlns:a16="http://schemas.microsoft.com/office/drawing/2014/main" id="{00000000-0008-0000-0800-0000DE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3" name="Text Box 1574">
          <a:extLst>
            <a:ext uri="{FF2B5EF4-FFF2-40B4-BE49-F238E27FC236}">
              <a16:creationId xmlns:a16="http://schemas.microsoft.com/office/drawing/2014/main" id="{00000000-0008-0000-0800-0000DF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4" name="Text Box 1575">
          <a:extLst>
            <a:ext uri="{FF2B5EF4-FFF2-40B4-BE49-F238E27FC236}">
              <a16:creationId xmlns:a16="http://schemas.microsoft.com/office/drawing/2014/main" id="{00000000-0008-0000-0800-0000E0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5" name="Text Box 1576">
          <a:extLst>
            <a:ext uri="{FF2B5EF4-FFF2-40B4-BE49-F238E27FC236}">
              <a16:creationId xmlns:a16="http://schemas.microsoft.com/office/drawing/2014/main" id="{00000000-0008-0000-0800-0000E1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6" name="Text Box 1577">
          <a:extLst>
            <a:ext uri="{FF2B5EF4-FFF2-40B4-BE49-F238E27FC236}">
              <a16:creationId xmlns:a16="http://schemas.microsoft.com/office/drawing/2014/main" id="{00000000-0008-0000-0800-0000E2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7" name="Text Box 1578">
          <a:extLst>
            <a:ext uri="{FF2B5EF4-FFF2-40B4-BE49-F238E27FC236}">
              <a16:creationId xmlns:a16="http://schemas.microsoft.com/office/drawing/2014/main" id="{00000000-0008-0000-0800-0000E3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8" name="Text Box 1579">
          <a:extLst>
            <a:ext uri="{FF2B5EF4-FFF2-40B4-BE49-F238E27FC236}">
              <a16:creationId xmlns:a16="http://schemas.microsoft.com/office/drawing/2014/main" id="{00000000-0008-0000-0800-0000E4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89" name="Text Box 1580">
          <a:extLst>
            <a:ext uri="{FF2B5EF4-FFF2-40B4-BE49-F238E27FC236}">
              <a16:creationId xmlns:a16="http://schemas.microsoft.com/office/drawing/2014/main" id="{00000000-0008-0000-0800-0000E5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0" name="Text Box 1581">
          <a:extLst>
            <a:ext uri="{FF2B5EF4-FFF2-40B4-BE49-F238E27FC236}">
              <a16:creationId xmlns:a16="http://schemas.microsoft.com/office/drawing/2014/main" id="{00000000-0008-0000-0800-0000E6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1" name="Text Box 1582">
          <a:extLst>
            <a:ext uri="{FF2B5EF4-FFF2-40B4-BE49-F238E27FC236}">
              <a16:creationId xmlns:a16="http://schemas.microsoft.com/office/drawing/2014/main" id="{00000000-0008-0000-0800-0000E7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2" name="Text Box 1583">
          <a:extLst>
            <a:ext uri="{FF2B5EF4-FFF2-40B4-BE49-F238E27FC236}">
              <a16:creationId xmlns:a16="http://schemas.microsoft.com/office/drawing/2014/main" id="{00000000-0008-0000-0800-0000E8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3" name="Text Box 1584">
          <a:extLst>
            <a:ext uri="{FF2B5EF4-FFF2-40B4-BE49-F238E27FC236}">
              <a16:creationId xmlns:a16="http://schemas.microsoft.com/office/drawing/2014/main" id="{00000000-0008-0000-0800-0000E9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4" name="Text Box 1585">
          <a:extLst>
            <a:ext uri="{FF2B5EF4-FFF2-40B4-BE49-F238E27FC236}">
              <a16:creationId xmlns:a16="http://schemas.microsoft.com/office/drawing/2014/main" id="{00000000-0008-0000-0800-0000EA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5" name="Text Box 1586">
          <a:extLst>
            <a:ext uri="{FF2B5EF4-FFF2-40B4-BE49-F238E27FC236}">
              <a16:creationId xmlns:a16="http://schemas.microsoft.com/office/drawing/2014/main" id="{00000000-0008-0000-0800-0000EB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6" name="Text Box 1587">
          <a:extLst>
            <a:ext uri="{FF2B5EF4-FFF2-40B4-BE49-F238E27FC236}">
              <a16:creationId xmlns:a16="http://schemas.microsoft.com/office/drawing/2014/main" id="{00000000-0008-0000-0800-0000EC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7" name="Text Box 1588">
          <a:extLst>
            <a:ext uri="{FF2B5EF4-FFF2-40B4-BE49-F238E27FC236}">
              <a16:creationId xmlns:a16="http://schemas.microsoft.com/office/drawing/2014/main" id="{00000000-0008-0000-0800-0000ED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8" name="Text Box 1589">
          <a:extLst>
            <a:ext uri="{FF2B5EF4-FFF2-40B4-BE49-F238E27FC236}">
              <a16:creationId xmlns:a16="http://schemas.microsoft.com/office/drawing/2014/main" id="{00000000-0008-0000-0800-0000EE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799" name="Text Box 1590">
          <a:extLst>
            <a:ext uri="{FF2B5EF4-FFF2-40B4-BE49-F238E27FC236}">
              <a16:creationId xmlns:a16="http://schemas.microsoft.com/office/drawing/2014/main" id="{00000000-0008-0000-0800-0000EF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0" name="Text Box 1591">
          <a:extLst>
            <a:ext uri="{FF2B5EF4-FFF2-40B4-BE49-F238E27FC236}">
              <a16:creationId xmlns:a16="http://schemas.microsoft.com/office/drawing/2014/main" id="{00000000-0008-0000-0800-0000F0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1" name="Text Box 1592">
          <a:extLst>
            <a:ext uri="{FF2B5EF4-FFF2-40B4-BE49-F238E27FC236}">
              <a16:creationId xmlns:a16="http://schemas.microsoft.com/office/drawing/2014/main" id="{00000000-0008-0000-0800-0000F1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2" name="Text Box 1593">
          <a:extLst>
            <a:ext uri="{FF2B5EF4-FFF2-40B4-BE49-F238E27FC236}">
              <a16:creationId xmlns:a16="http://schemas.microsoft.com/office/drawing/2014/main" id="{00000000-0008-0000-0800-0000F2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3" name="Text Box 1594">
          <a:extLst>
            <a:ext uri="{FF2B5EF4-FFF2-40B4-BE49-F238E27FC236}">
              <a16:creationId xmlns:a16="http://schemas.microsoft.com/office/drawing/2014/main" id="{00000000-0008-0000-0800-0000F3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4" name="Text Box 1595">
          <a:extLst>
            <a:ext uri="{FF2B5EF4-FFF2-40B4-BE49-F238E27FC236}">
              <a16:creationId xmlns:a16="http://schemas.microsoft.com/office/drawing/2014/main" id="{00000000-0008-0000-0800-0000F4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5" name="Text Box 1596">
          <a:extLst>
            <a:ext uri="{FF2B5EF4-FFF2-40B4-BE49-F238E27FC236}">
              <a16:creationId xmlns:a16="http://schemas.microsoft.com/office/drawing/2014/main" id="{00000000-0008-0000-0800-0000F5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6" name="Text Box 1597">
          <a:extLst>
            <a:ext uri="{FF2B5EF4-FFF2-40B4-BE49-F238E27FC236}">
              <a16:creationId xmlns:a16="http://schemas.microsoft.com/office/drawing/2014/main" id="{00000000-0008-0000-0800-0000F6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7" name="Text Box 1598">
          <a:extLst>
            <a:ext uri="{FF2B5EF4-FFF2-40B4-BE49-F238E27FC236}">
              <a16:creationId xmlns:a16="http://schemas.microsoft.com/office/drawing/2014/main" id="{00000000-0008-0000-0800-0000F7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8" name="Text Box 1599">
          <a:extLst>
            <a:ext uri="{FF2B5EF4-FFF2-40B4-BE49-F238E27FC236}">
              <a16:creationId xmlns:a16="http://schemas.microsoft.com/office/drawing/2014/main" id="{00000000-0008-0000-0800-0000F8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2809" name="Text Box 1600">
          <a:extLst>
            <a:ext uri="{FF2B5EF4-FFF2-40B4-BE49-F238E27FC236}">
              <a16:creationId xmlns:a16="http://schemas.microsoft.com/office/drawing/2014/main" id="{00000000-0008-0000-0800-0000F90A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0" name="Text Box 1367">
          <a:extLst>
            <a:ext uri="{FF2B5EF4-FFF2-40B4-BE49-F238E27FC236}">
              <a16:creationId xmlns:a16="http://schemas.microsoft.com/office/drawing/2014/main" id="{00000000-0008-0000-0800-0000FA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1" name="Text Box 1368">
          <a:extLst>
            <a:ext uri="{FF2B5EF4-FFF2-40B4-BE49-F238E27FC236}">
              <a16:creationId xmlns:a16="http://schemas.microsoft.com/office/drawing/2014/main" id="{00000000-0008-0000-0800-0000FB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2" name="Text Box 1369">
          <a:extLst>
            <a:ext uri="{FF2B5EF4-FFF2-40B4-BE49-F238E27FC236}">
              <a16:creationId xmlns:a16="http://schemas.microsoft.com/office/drawing/2014/main" id="{00000000-0008-0000-0800-0000FC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3" name="Text Box 1370">
          <a:extLst>
            <a:ext uri="{FF2B5EF4-FFF2-40B4-BE49-F238E27FC236}">
              <a16:creationId xmlns:a16="http://schemas.microsoft.com/office/drawing/2014/main" id="{00000000-0008-0000-0800-0000FD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4" name="Text Box 1371">
          <a:extLst>
            <a:ext uri="{FF2B5EF4-FFF2-40B4-BE49-F238E27FC236}">
              <a16:creationId xmlns:a16="http://schemas.microsoft.com/office/drawing/2014/main" id="{00000000-0008-0000-0800-0000FE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5" name="Text Box 1372">
          <a:extLst>
            <a:ext uri="{FF2B5EF4-FFF2-40B4-BE49-F238E27FC236}">
              <a16:creationId xmlns:a16="http://schemas.microsoft.com/office/drawing/2014/main" id="{00000000-0008-0000-0800-0000FF0A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6" name="Text Box 1373">
          <a:extLst>
            <a:ext uri="{FF2B5EF4-FFF2-40B4-BE49-F238E27FC236}">
              <a16:creationId xmlns:a16="http://schemas.microsoft.com/office/drawing/2014/main" id="{00000000-0008-0000-0800-00000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7" name="Text Box 1374">
          <a:extLst>
            <a:ext uri="{FF2B5EF4-FFF2-40B4-BE49-F238E27FC236}">
              <a16:creationId xmlns:a16="http://schemas.microsoft.com/office/drawing/2014/main" id="{00000000-0008-0000-0800-00000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8" name="Text Box 1375">
          <a:extLst>
            <a:ext uri="{FF2B5EF4-FFF2-40B4-BE49-F238E27FC236}">
              <a16:creationId xmlns:a16="http://schemas.microsoft.com/office/drawing/2014/main" id="{00000000-0008-0000-0800-00000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19" name="Text Box 1376">
          <a:extLst>
            <a:ext uri="{FF2B5EF4-FFF2-40B4-BE49-F238E27FC236}">
              <a16:creationId xmlns:a16="http://schemas.microsoft.com/office/drawing/2014/main" id="{00000000-0008-0000-0800-00000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0" name="Text Box 1377">
          <a:extLst>
            <a:ext uri="{FF2B5EF4-FFF2-40B4-BE49-F238E27FC236}">
              <a16:creationId xmlns:a16="http://schemas.microsoft.com/office/drawing/2014/main" id="{00000000-0008-0000-0800-00000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1" name="Text Box 1378">
          <a:extLst>
            <a:ext uri="{FF2B5EF4-FFF2-40B4-BE49-F238E27FC236}">
              <a16:creationId xmlns:a16="http://schemas.microsoft.com/office/drawing/2014/main" id="{00000000-0008-0000-0800-00000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2" name="Text Box 1379">
          <a:extLst>
            <a:ext uri="{FF2B5EF4-FFF2-40B4-BE49-F238E27FC236}">
              <a16:creationId xmlns:a16="http://schemas.microsoft.com/office/drawing/2014/main" id="{00000000-0008-0000-0800-00000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3" name="Text Box 1380">
          <a:extLst>
            <a:ext uri="{FF2B5EF4-FFF2-40B4-BE49-F238E27FC236}">
              <a16:creationId xmlns:a16="http://schemas.microsoft.com/office/drawing/2014/main" id="{00000000-0008-0000-0800-00000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4" name="Text Box 1381">
          <a:extLst>
            <a:ext uri="{FF2B5EF4-FFF2-40B4-BE49-F238E27FC236}">
              <a16:creationId xmlns:a16="http://schemas.microsoft.com/office/drawing/2014/main" id="{00000000-0008-0000-0800-00000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5" name="Text Box 1382">
          <a:extLst>
            <a:ext uri="{FF2B5EF4-FFF2-40B4-BE49-F238E27FC236}">
              <a16:creationId xmlns:a16="http://schemas.microsoft.com/office/drawing/2014/main" id="{00000000-0008-0000-0800-00000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6" name="Text Box 1383">
          <a:extLst>
            <a:ext uri="{FF2B5EF4-FFF2-40B4-BE49-F238E27FC236}">
              <a16:creationId xmlns:a16="http://schemas.microsoft.com/office/drawing/2014/main" id="{00000000-0008-0000-0800-00000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7" name="Text Box 1384">
          <a:extLst>
            <a:ext uri="{FF2B5EF4-FFF2-40B4-BE49-F238E27FC236}">
              <a16:creationId xmlns:a16="http://schemas.microsoft.com/office/drawing/2014/main" id="{00000000-0008-0000-0800-00000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8" name="Text Box 1385">
          <a:extLst>
            <a:ext uri="{FF2B5EF4-FFF2-40B4-BE49-F238E27FC236}">
              <a16:creationId xmlns:a16="http://schemas.microsoft.com/office/drawing/2014/main" id="{00000000-0008-0000-0800-00000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29" name="Text Box 1386">
          <a:extLst>
            <a:ext uri="{FF2B5EF4-FFF2-40B4-BE49-F238E27FC236}">
              <a16:creationId xmlns:a16="http://schemas.microsoft.com/office/drawing/2014/main" id="{00000000-0008-0000-0800-00000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0" name="Text Box 1387">
          <a:extLst>
            <a:ext uri="{FF2B5EF4-FFF2-40B4-BE49-F238E27FC236}">
              <a16:creationId xmlns:a16="http://schemas.microsoft.com/office/drawing/2014/main" id="{00000000-0008-0000-0800-00000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1" name="Text Box 1388">
          <a:extLst>
            <a:ext uri="{FF2B5EF4-FFF2-40B4-BE49-F238E27FC236}">
              <a16:creationId xmlns:a16="http://schemas.microsoft.com/office/drawing/2014/main" id="{00000000-0008-0000-0800-00000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2" name="Text Box 1389">
          <a:extLst>
            <a:ext uri="{FF2B5EF4-FFF2-40B4-BE49-F238E27FC236}">
              <a16:creationId xmlns:a16="http://schemas.microsoft.com/office/drawing/2014/main" id="{00000000-0008-0000-0800-00001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3" name="Text Box 1390">
          <a:extLst>
            <a:ext uri="{FF2B5EF4-FFF2-40B4-BE49-F238E27FC236}">
              <a16:creationId xmlns:a16="http://schemas.microsoft.com/office/drawing/2014/main" id="{00000000-0008-0000-0800-00001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4" name="Text Box 1391">
          <a:extLst>
            <a:ext uri="{FF2B5EF4-FFF2-40B4-BE49-F238E27FC236}">
              <a16:creationId xmlns:a16="http://schemas.microsoft.com/office/drawing/2014/main" id="{00000000-0008-0000-0800-00001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5" name="Text Box 1392">
          <a:extLst>
            <a:ext uri="{FF2B5EF4-FFF2-40B4-BE49-F238E27FC236}">
              <a16:creationId xmlns:a16="http://schemas.microsoft.com/office/drawing/2014/main" id="{00000000-0008-0000-0800-00001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6" name="Text Box 1393">
          <a:extLst>
            <a:ext uri="{FF2B5EF4-FFF2-40B4-BE49-F238E27FC236}">
              <a16:creationId xmlns:a16="http://schemas.microsoft.com/office/drawing/2014/main" id="{00000000-0008-0000-0800-00001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7" name="Text Box 1394">
          <a:extLst>
            <a:ext uri="{FF2B5EF4-FFF2-40B4-BE49-F238E27FC236}">
              <a16:creationId xmlns:a16="http://schemas.microsoft.com/office/drawing/2014/main" id="{00000000-0008-0000-0800-00001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8" name="Text Box 1395">
          <a:extLst>
            <a:ext uri="{FF2B5EF4-FFF2-40B4-BE49-F238E27FC236}">
              <a16:creationId xmlns:a16="http://schemas.microsoft.com/office/drawing/2014/main" id="{00000000-0008-0000-0800-00001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39" name="Text Box 1396">
          <a:extLst>
            <a:ext uri="{FF2B5EF4-FFF2-40B4-BE49-F238E27FC236}">
              <a16:creationId xmlns:a16="http://schemas.microsoft.com/office/drawing/2014/main" id="{00000000-0008-0000-0800-00001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0" name="Text Box 1397">
          <a:extLst>
            <a:ext uri="{FF2B5EF4-FFF2-40B4-BE49-F238E27FC236}">
              <a16:creationId xmlns:a16="http://schemas.microsoft.com/office/drawing/2014/main" id="{00000000-0008-0000-0800-00001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1" name="Text Box 1398">
          <a:extLst>
            <a:ext uri="{FF2B5EF4-FFF2-40B4-BE49-F238E27FC236}">
              <a16:creationId xmlns:a16="http://schemas.microsoft.com/office/drawing/2014/main" id="{00000000-0008-0000-0800-00001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2" name="Text Box 1399">
          <a:extLst>
            <a:ext uri="{FF2B5EF4-FFF2-40B4-BE49-F238E27FC236}">
              <a16:creationId xmlns:a16="http://schemas.microsoft.com/office/drawing/2014/main" id="{00000000-0008-0000-0800-00001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3" name="Text Box 1400">
          <a:extLst>
            <a:ext uri="{FF2B5EF4-FFF2-40B4-BE49-F238E27FC236}">
              <a16:creationId xmlns:a16="http://schemas.microsoft.com/office/drawing/2014/main" id="{00000000-0008-0000-0800-00001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4" name="Text Box 1401">
          <a:extLst>
            <a:ext uri="{FF2B5EF4-FFF2-40B4-BE49-F238E27FC236}">
              <a16:creationId xmlns:a16="http://schemas.microsoft.com/office/drawing/2014/main" id="{00000000-0008-0000-0800-00001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5" name="Text Box 1402">
          <a:extLst>
            <a:ext uri="{FF2B5EF4-FFF2-40B4-BE49-F238E27FC236}">
              <a16:creationId xmlns:a16="http://schemas.microsoft.com/office/drawing/2014/main" id="{00000000-0008-0000-0800-00001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6" name="Text Box 1403">
          <a:extLst>
            <a:ext uri="{FF2B5EF4-FFF2-40B4-BE49-F238E27FC236}">
              <a16:creationId xmlns:a16="http://schemas.microsoft.com/office/drawing/2014/main" id="{00000000-0008-0000-0800-00001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7" name="Text Box 1404">
          <a:extLst>
            <a:ext uri="{FF2B5EF4-FFF2-40B4-BE49-F238E27FC236}">
              <a16:creationId xmlns:a16="http://schemas.microsoft.com/office/drawing/2014/main" id="{00000000-0008-0000-0800-00001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8" name="Text Box 1405">
          <a:extLst>
            <a:ext uri="{FF2B5EF4-FFF2-40B4-BE49-F238E27FC236}">
              <a16:creationId xmlns:a16="http://schemas.microsoft.com/office/drawing/2014/main" id="{00000000-0008-0000-0800-00002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49" name="Text Box 1406">
          <a:extLst>
            <a:ext uri="{FF2B5EF4-FFF2-40B4-BE49-F238E27FC236}">
              <a16:creationId xmlns:a16="http://schemas.microsoft.com/office/drawing/2014/main" id="{00000000-0008-0000-0800-00002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0" name="Text Box 1407">
          <a:extLst>
            <a:ext uri="{FF2B5EF4-FFF2-40B4-BE49-F238E27FC236}">
              <a16:creationId xmlns:a16="http://schemas.microsoft.com/office/drawing/2014/main" id="{00000000-0008-0000-0800-00002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1" name="Text Box 1408">
          <a:extLst>
            <a:ext uri="{FF2B5EF4-FFF2-40B4-BE49-F238E27FC236}">
              <a16:creationId xmlns:a16="http://schemas.microsoft.com/office/drawing/2014/main" id="{00000000-0008-0000-0800-00002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2" name="Text Box 1409">
          <a:extLst>
            <a:ext uri="{FF2B5EF4-FFF2-40B4-BE49-F238E27FC236}">
              <a16:creationId xmlns:a16="http://schemas.microsoft.com/office/drawing/2014/main" id="{00000000-0008-0000-0800-00002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3" name="Text Box 1410">
          <a:extLst>
            <a:ext uri="{FF2B5EF4-FFF2-40B4-BE49-F238E27FC236}">
              <a16:creationId xmlns:a16="http://schemas.microsoft.com/office/drawing/2014/main" id="{00000000-0008-0000-0800-00002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4" name="Text Box 1411">
          <a:extLst>
            <a:ext uri="{FF2B5EF4-FFF2-40B4-BE49-F238E27FC236}">
              <a16:creationId xmlns:a16="http://schemas.microsoft.com/office/drawing/2014/main" id="{00000000-0008-0000-0800-00002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5" name="Text Box 1412">
          <a:extLst>
            <a:ext uri="{FF2B5EF4-FFF2-40B4-BE49-F238E27FC236}">
              <a16:creationId xmlns:a16="http://schemas.microsoft.com/office/drawing/2014/main" id="{00000000-0008-0000-0800-00002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6" name="Text Box 1413">
          <a:extLst>
            <a:ext uri="{FF2B5EF4-FFF2-40B4-BE49-F238E27FC236}">
              <a16:creationId xmlns:a16="http://schemas.microsoft.com/office/drawing/2014/main" id="{00000000-0008-0000-0800-00002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7" name="Text Box 1414">
          <a:extLst>
            <a:ext uri="{FF2B5EF4-FFF2-40B4-BE49-F238E27FC236}">
              <a16:creationId xmlns:a16="http://schemas.microsoft.com/office/drawing/2014/main" id="{00000000-0008-0000-0800-00002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8" name="Text Box 1415">
          <a:extLst>
            <a:ext uri="{FF2B5EF4-FFF2-40B4-BE49-F238E27FC236}">
              <a16:creationId xmlns:a16="http://schemas.microsoft.com/office/drawing/2014/main" id="{00000000-0008-0000-0800-00002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59" name="Text Box 1416">
          <a:extLst>
            <a:ext uri="{FF2B5EF4-FFF2-40B4-BE49-F238E27FC236}">
              <a16:creationId xmlns:a16="http://schemas.microsoft.com/office/drawing/2014/main" id="{00000000-0008-0000-0800-00002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0" name="Text Box 1417">
          <a:extLst>
            <a:ext uri="{FF2B5EF4-FFF2-40B4-BE49-F238E27FC236}">
              <a16:creationId xmlns:a16="http://schemas.microsoft.com/office/drawing/2014/main" id="{00000000-0008-0000-0800-00002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1" name="Text Box 1418">
          <a:extLst>
            <a:ext uri="{FF2B5EF4-FFF2-40B4-BE49-F238E27FC236}">
              <a16:creationId xmlns:a16="http://schemas.microsoft.com/office/drawing/2014/main" id="{00000000-0008-0000-0800-00002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2" name="Text Box 1419">
          <a:extLst>
            <a:ext uri="{FF2B5EF4-FFF2-40B4-BE49-F238E27FC236}">
              <a16:creationId xmlns:a16="http://schemas.microsoft.com/office/drawing/2014/main" id="{00000000-0008-0000-0800-00002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3" name="Text Box 1420">
          <a:extLst>
            <a:ext uri="{FF2B5EF4-FFF2-40B4-BE49-F238E27FC236}">
              <a16:creationId xmlns:a16="http://schemas.microsoft.com/office/drawing/2014/main" id="{00000000-0008-0000-0800-00002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4" name="Text Box 1421">
          <a:extLst>
            <a:ext uri="{FF2B5EF4-FFF2-40B4-BE49-F238E27FC236}">
              <a16:creationId xmlns:a16="http://schemas.microsoft.com/office/drawing/2014/main" id="{00000000-0008-0000-0800-00003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5" name="Text Box 1422">
          <a:extLst>
            <a:ext uri="{FF2B5EF4-FFF2-40B4-BE49-F238E27FC236}">
              <a16:creationId xmlns:a16="http://schemas.microsoft.com/office/drawing/2014/main" id="{00000000-0008-0000-0800-00003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6" name="Text Box 1423">
          <a:extLst>
            <a:ext uri="{FF2B5EF4-FFF2-40B4-BE49-F238E27FC236}">
              <a16:creationId xmlns:a16="http://schemas.microsoft.com/office/drawing/2014/main" id="{00000000-0008-0000-0800-00003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7" name="Text Box 1424">
          <a:extLst>
            <a:ext uri="{FF2B5EF4-FFF2-40B4-BE49-F238E27FC236}">
              <a16:creationId xmlns:a16="http://schemas.microsoft.com/office/drawing/2014/main" id="{00000000-0008-0000-0800-00003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8" name="Text Box 1425">
          <a:extLst>
            <a:ext uri="{FF2B5EF4-FFF2-40B4-BE49-F238E27FC236}">
              <a16:creationId xmlns:a16="http://schemas.microsoft.com/office/drawing/2014/main" id="{00000000-0008-0000-0800-00003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69" name="Text Box 1426">
          <a:extLst>
            <a:ext uri="{FF2B5EF4-FFF2-40B4-BE49-F238E27FC236}">
              <a16:creationId xmlns:a16="http://schemas.microsoft.com/office/drawing/2014/main" id="{00000000-0008-0000-0800-00003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0" name="Text Box 1427">
          <a:extLst>
            <a:ext uri="{FF2B5EF4-FFF2-40B4-BE49-F238E27FC236}">
              <a16:creationId xmlns:a16="http://schemas.microsoft.com/office/drawing/2014/main" id="{00000000-0008-0000-0800-00003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1" name="Text Box 1428">
          <a:extLst>
            <a:ext uri="{FF2B5EF4-FFF2-40B4-BE49-F238E27FC236}">
              <a16:creationId xmlns:a16="http://schemas.microsoft.com/office/drawing/2014/main" id="{00000000-0008-0000-0800-00003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2" name="Text Box 1429">
          <a:extLst>
            <a:ext uri="{FF2B5EF4-FFF2-40B4-BE49-F238E27FC236}">
              <a16:creationId xmlns:a16="http://schemas.microsoft.com/office/drawing/2014/main" id="{00000000-0008-0000-0800-00003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3" name="Text Box 1430">
          <a:extLst>
            <a:ext uri="{FF2B5EF4-FFF2-40B4-BE49-F238E27FC236}">
              <a16:creationId xmlns:a16="http://schemas.microsoft.com/office/drawing/2014/main" id="{00000000-0008-0000-0800-00003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4" name="Text Box 1431">
          <a:extLst>
            <a:ext uri="{FF2B5EF4-FFF2-40B4-BE49-F238E27FC236}">
              <a16:creationId xmlns:a16="http://schemas.microsoft.com/office/drawing/2014/main" id="{00000000-0008-0000-0800-00003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5" name="Text Box 1432">
          <a:extLst>
            <a:ext uri="{FF2B5EF4-FFF2-40B4-BE49-F238E27FC236}">
              <a16:creationId xmlns:a16="http://schemas.microsoft.com/office/drawing/2014/main" id="{00000000-0008-0000-0800-00003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6" name="Text Box 1433">
          <a:extLst>
            <a:ext uri="{FF2B5EF4-FFF2-40B4-BE49-F238E27FC236}">
              <a16:creationId xmlns:a16="http://schemas.microsoft.com/office/drawing/2014/main" id="{00000000-0008-0000-0800-00003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7" name="Text Box 1434">
          <a:extLst>
            <a:ext uri="{FF2B5EF4-FFF2-40B4-BE49-F238E27FC236}">
              <a16:creationId xmlns:a16="http://schemas.microsoft.com/office/drawing/2014/main" id="{00000000-0008-0000-0800-00003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8" name="Text Box 1435">
          <a:extLst>
            <a:ext uri="{FF2B5EF4-FFF2-40B4-BE49-F238E27FC236}">
              <a16:creationId xmlns:a16="http://schemas.microsoft.com/office/drawing/2014/main" id="{00000000-0008-0000-0800-00003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79" name="Text Box 1436">
          <a:extLst>
            <a:ext uri="{FF2B5EF4-FFF2-40B4-BE49-F238E27FC236}">
              <a16:creationId xmlns:a16="http://schemas.microsoft.com/office/drawing/2014/main" id="{00000000-0008-0000-0800-00003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0" name="Text Box 1437">
          <a:extLst>
            <a:ext uri="{FF2B5EF4-FFF2-40B4-BE49-F238E27FC236}">
              <a16:creationId xmlns:a16="http://schemas.microsoft.com/office/drawing/2014/main" id="{00000000-0008-0000-0800-00004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1" name="Text Box 1438">
          <a:extLst>
            <a:ext uri="{FF2B5EF4-FFF2-40B4-BE49-F238E27FC236}">
              <a16:creationId xmlns:a16="http://schemas.microsoft.com/office/drawing/2014/main" id="{00000000-0008-0000-0800-00004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2" name="Text Box 1439">
          <a:extLst>
            <a:ext uri="{FF2B5EF4-FFF2-40B4-BE49-F238E27FC236}">
              <a16:creationId xmlns:a16="http://schemas.microsoft.com/office/drawing/2014/main" id="{00000000-0008-0000-0800-00004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3" name="Text Box 1440">
          <a:extLst>
            <a:ext uri="{FF2B5EF4-FFF2-40B4-BE49-F238E27FC236}">
              <a16:creationId xmlns:a16="http://schemas.microsoft.com/office/drawing/2014/main" id="{00000000-0008-0000-0800-00004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4" name="Text Box 1441">
          <a:extLst>
            <a:ext uri="{FF2B5EF4-FFF2-40B4-BE49-F238E27FC236}">
              <a16:creationId xmlns:a16="http://schemas.microsoft.com/office/drawing/2014/main" id="{00000000-0008-0000-0800-00004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5" name="Text Box 1442">
          <a:extLst>
            <a:ext uri="{FF2B5EF4-FFF2-40B4-BE49-F238E27FC236}">
              <a16:creationId xmlns:a16="http://schemas.microsoft.com/office/drawing/2014/main" id="{00000000-0008-0000-0800-00004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6" name="Text Box 1443">
          <a:extLst>
            <a:ext uri="{FF2B5EF4-FFF2-40B4-BE49-F238E27FC236}">
              <a16:creationId xmlns:a16="http://schemas.microsoft.com/office/drawing/2014/main" id="{00000000-0008-0000-0800-00004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7" name="Text Box 1444">
          <a:extLst>
            <a:ext uri="{FF2B5EF4-FFF2-40B4-BE49-F238E27FC236}">
              <a16:creationId xmlns:a16="http://schemas.microsoft.com/office/drawing/2014/main" id="{00000000-0008-0000-0800-00004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8" name="Text Box 1445">
          <a:extLst>
            <a:ext uri="{FF2B5EF4-FFF2-40B4-BE49-F238E27FC236}">
              <a16:creationId xmlns:a16="http://schemas.microsoft.com/office/drawing/2014/main" id="{00000000-0008-0000-0800-00004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89" name="Text Box 1446">
          <a:extLst>
            <a:ext uri="{FF2B5EF4-FFF2-40B4-BE49-F238E27FC236}">
              <a16:creationId xmlns:a16="http://schemas.microsoft.com/office/drawing/2014/main" id="{00000000-0008-0000-0800-00004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0" name="Text Box 1447">
          <a:extLst>
            <a:ext uri="{FF2B5EF4-FFF2-40B4-BE49-F238E27FC236}">
              <a16:creationId xmlns:a16="http://schemas.microsoft.com/office/drawing/2014/main" id="{00000000-0008-0000-0800-00004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1" name="Text Box 1448">
          <a:extLst>
            <a:ext uri="{FF2B5EF4-FFF2-40B4-BE49-F238E27FC236}">
              <a16:creationId xmlns:a16="http://schemas.microsoft.com/office/drawing/2014/main" id="{00000000-0008-0000-0800-00004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2" name="Text Box 1449">
          <a:extLst>
            <a:ext uri="{FF2B5EF4-FFF2-40B4-BE49-F238E27FC236}">
              <a16:creationId xmlns:a16="http://schemas.microsoft.com/office/drawing/2014/main" id="{00000000-0008-0000-0800-00004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3" name="Text Box 1450">
          <a:extLst>
            <a:ext uri="{FF2B5EF4-FFF2-40B4-BE49-F238E27FC236}">
              <a16:creationId xmlns:a16="http://schemas.microsoft.com/office/drawing/2014/main" id="{00000000-0008-0000-0800-00004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4" name="Text Box 1451">
          <a:extLst>
            <a:ext uri="{FF2B5EF4-FFF2-40B4-BE49-F238E27FC236}">
              <a16:creationId xmlns:a16="http://schemas.microsoft.com/office/drawing/2014/main" id="{00000000-0008-0000-0800-00004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5" name="Text Box 1452">
          <a:extLst>
            <a:ext uri="{FF2B5EF4-FFF2-40B4-BE49-F238E27FC236}">
              <a16:creationId xmlns:a16="http://schemas.microsoft.com/office/drawing/2014/main" id="{00000000-0008-0000-0800-00004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6" name="Text Box 1453">
          <a:extLst>
            <a:ext uri="{FF2B5EF4-FFF2-40B4-BE49-F238E27FC236}">
              <a16:creationId xmlns:a16="http://schemas.microsoft.com/office/drawing/2014/main" id="{00000000-0008-0000-0800-00005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7" name="Text Box 1454">
          <a:extLst>
            <a:ext uri="{FF2B5EF4-FFF2-40B4-BE49-F238E27FC236}">
              <a16:creationId xmlns:a16="http://schemas.microsoft.com/office/drawing/2014/main" id="{00000000-0008-0000-0800-00005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8" name="Text Box 1455">
          <a:extLst>
            <a:ext uri="{FF2B5EF4-FFF2-40B4-BE49-F238E27FC236}">
              <a16:creationId xmlns:a16="http://schemas.microsoft.com/office/drawing/2014/main" id="{00000000-0008-0000-0800-00005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899" name="Text Box 1456">
          <a:extLst>
            <a:ext uri="{FF2B5EF4-FFF2-40B4-BE49-F238E27FC236}">
              <a16:creationId xmlns:a16="http://schemas.microsoft.com/office/drawing/2014/main" id="{00000000-0008-0000-0800-00005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0" name="Text Box 1457">
          <a:extLst>
            <a:ext uri="{FF2B5EF4-FFF2-40B4-BE49-F238E27FC236}">
              <a16:creationId xmlns:a16="http://schemas.microsoft.com/office/drawing/2014/main" id="{00000000-0008-0000-0800-00005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1" name="Text Box 1458">
          <a:extLst>
            <a:ext uri="{FF2B5EF4-FFF2-40B4-BE49-F238E27FC236}">
              <a16:creationId xmlns:a16="http://schemas.microsoft.com/office/drawing/2014/main" id="{00000000-0008-0000-0800-00005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2" name="Text Box 1459">
          <a:extLst>
            <a:ext uri="{FF2B5EF4-FFF2-40B4-BE49-F238E27FC236}">
              <a16:creationId xmlns:a16="http://schemas.microsoft.com/office/drawing/2014/main" id="{00000000-0008-0000-0800-00005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3" name="Text Box 1460">
          <a:extLst>
            <a:ext uri="{FF2B5EF4-FFF2-40B4-BE49-F238E27FC236}">
              <a16:creationId xmlns:a16="http://schemas.microsoft.com/office/drawing/2014/main" id="{00000000-0008-0000-0800-00005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4" name="Text Box 1461">
          <a:extLst>
            <a:ext uri="{FF2B5EF4-FFF2-40B4-BE49-F238E27FC236}">
              <a16:creationId xmlns:a16="http://schemas.microsoft.com/office/drawing/2014/main" id="{00000000-0008-0000-0800-00005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5" name="Text Box 1462">
          <a:extLst>
            <a:ext uri="{FF2B5EF4-FFF2-40B4-BE49-F238E27FC236}">
              <a16:creationId xmlns:a16="http://schemas.microsoft.com/office/drawing/2014/main" id="{00000000-0008-0000-0800-00005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6" name="Text Box 1463">
          <a:extLst>
            <a:ext uri="{FF2B5EF4-FFF2-40B4-BE49-F238E27FC236}">
              <a16:creationId xmlns:a16="http://schemas.microsoft.com/office/drawing/2014/main" id="{00000000-0008-0000-0800-00005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7" name="Text Box 1464">
          <a:extLst>
            <a:ext uri="{FF2B5EF4-FFF2-40B4-BE49-F238E27FC236}">
              <a16:creationId xmlns:a16="http://schemas.microsoft.com/office/drawing/2014/main" id="{00000000-0008-0000-0800-00005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8" name="Text Box 1465">
          <a:extLst>
            <a:ext uri="{FF2B5EF4-FFF2-40B4-BE49-F238E27FC236}">
              <a16:creationId xmlns:a16="http://schemas.microsoft.com/office/drawing/2014/main" id="{00000000-0008-0000-0800-00005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09" name="Text Box 1466">
          <a:extLst>
            <a:ext uri="{FF2B5EF4-FFF2-40B4-BE49-F238E27FC236}">
              <a16:creationId xmlns:a16="http://schemas.microsoft.com/office/drawing/2014/main" id="{00000000-0008-0000-0800-00005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0" name="Text Box 1467">
          <a:extLst>
            <a:ext uri="{FF2B5EF4-FFF2-40B4-BE49-F238E27FC236}">
              <a16:creationId xmlns:a16="http://schemas.microsoft.com/office/drawing/2014/main" id="{00000000-0008-0000-0800-00005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1" name="Text Box 1468">
          <a:extLst>
            <a:ext uri="{FF2B5EF4-FFF2-40B4-BE49-F238E27FC236}">
              <a16:creationId xmlns:a16="http://schemas.microsoft.com/office/drawing/2014/main" id="{00000000-0008-0000-0800-00005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2" name="Text Box 1469">
          <a:extLst>
            <a:ext uri="{FF2B5EF4-FFF2-40B4-BE49-F238E27FC236}">
              <a16:creationId xmlns:a16="http://schemas.microsoft.com/office/drawing/2014/main" id="{00000000-0008-0000-0800-00006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3" name="Text Box 1470">
          <a:extLst>
            <a:ext uri="{FF2B5EF4-FFF2-40B4-BE49-F238E27FC236}">
              <a16:creationId xmlns:a16="http://schemas.microsoft.com/office/drawing/2014/main" id="{00000000-0008-0000-0800-00006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4" name="Text Box 1471">
          <a:extLst>
            <a:ext uri="{FF2B5EF4-FFF2-40B4-BE49-F238E27FC236}">
              <a16:creationId xmlns:a16="http://schemas.microsoft.com/office/drawing/2014/main" id="{00000000-0008-0000-0800-00006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5" name="Text Box 1472">
          <a:extLst>
            <a:ext uri="{FF2B5EF4-FFF2-40B4-BE49-F238E27FC236}">
              <a16:creationId xmlns:a16="http://schemas.microsoft.com/office/drawing/2014/main" id="{00000000-0008-0000-0800-00006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6" name="Text Box 1473">
          <a:extLst>
            <a:ext uri="{FF2B5EF4-FFF2-40B4-BE49-F238E27FC236}">
              <a16:creationId xmlns:a16="http://schemas.microsoft.com/office/drawing/2014/main" id="{00000000-0008-0000-0800-00006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7" name="Text Box 1474">
          <a:extLst>
            <a:ext uri="{FF2B5EF4-FFF2-40B4-BE49-F238E27FC236}">
              <a16:creationId xmlns:a16="http://schemas.microsoft.com/office/drawing/2014/main" id="{00000000-0008-0000-0800-00006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8" name="Text Box 1475">
          <a:extLst>
            <a:ext uri="{FF2B5EF4-FFF2-40B4-BE49-F238E27FC236}">
              <a16:creationId xmlns:a16="http://schemas.microsoft.com/office/drawing/2014/main" id="{00000000-0008-0000-0800-00006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19" name="Text Box 1476">
          <a:extLst>
            <a:ext uri="{FF2B5EF4-FFF2-40B4-BE49-F238E27FC236}">
              <a16:creationId xmlns:a16="http://schemas.microsoft.com/office/drawing/2014/main" id="{00000000-0008-0000-0800-00006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0" name="Text Box 1477">
          <a:extLst>
            <a:ext uri="{FF2B5EF4-FFF2-40B4-BE49-F238E27FC236}">
              <a16:creationId xmlns:a16="http://schemas.microsoft.com/office/drawing/2014/main" id="{00000000-0008-0000-0800-00006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1" name="Text Box 1478">
          <a:extLst>
            <a:ext uri="{FF2B5EF4-FFF2-40B4-BE49-F238E27FC236}">
              <a16:creationId xmlns:a16="http://schemas.microsoft.com/office/drawing/2014/main" id="{00000000-0008-0000-0800-00006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2" name="Text Box 1479">
          <a:extLst>
            <a:ext uri="{FF2B5EF4-FFF2-40B4-BE49-F238E27FC236}">
              <a16:creationId xmlns:a16="http://schemas.microsoft.com/office/drawing/2014/main" id="{00000000-0008-0000-0800-00006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3" name="Text Box 1480">
          <a:extLst>
            <a:ext uri="{FF2B5EF4-FFF2-40B4-BE49-F238E27FC236}">
              <a16:creationId xmlns:a16="http://schemas.microsoft.com/office/drawing/2014/main" id="{00000000-0008-0000-0800-00006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4" name="Text Box 1481">
          <a:extLst>
            <a:ext uri="{FF2B5EF4-FFF2-40B4-BE49-F238E27FC236}">
              <a16:creationId xmlns:a16="http://schemas.microsoft.com/office/drawing/2014/main" id="{00000000-0008-0000-0800-00006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5" name="Text Box 1482">
          <a:extLst>
            <a:ext uri="{FF2B5EF4-FFF2-40B4-BE49-F238E27FC236}">
              <a16:creationId xmlns:a16="http://schemas.microsoft.com/office/drawing/2014/main" id="{00000000-0008-0000-0800-00006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6" name="Text Box 1483">
          <a:extLst>
            <a:ext uri="{FF2B5EF4-FFF2-40B4-BE49-F238E27FC236}">
              <a16:creationId xmlns:a16="http://schemas.microsoft.com/office/drawing/2014/main" id="{00000000-0008-0000-0800-00006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7" name="Text Box 1484">
          <a:extLst>
            <a:ext uri="{FF2B5EF4-FFF2-40B4-BE49-F238E27FC236}">
              <a16:creationId xmlns:a16="http://schemas.microsoft.com/office/drawing/2014/main" id="{00000000-0008-0000-0800-00006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8" name="Text Box 1485">
          <a:extLst>
            <a:ext uri="{FF2B5EF4-FFF2-40B4-BE49-F238E27FC236}">
              <a16:creationId xmlns:a16="http://schemas.microsoft.com/office/drawing/2014/main" id="{00000000-0008-0000-0800-00007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29" name="Text Box 1486">
          <a:extLst>
            <a:ext uri="{FF2B5EF4-FFF2-40B4-BE49-F238E27FC236}">
              <a16:creationId xmlns:a16="http://schemas.microsoft.com/office/drawing/2014/main" id="{00000000-0008-0000-0800-00007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30" name="Text Box 1487">
          <a:extLst>
            <a:ext uri="{FF2B5EF4-FFF2-40B4-BE49-F238E27FC236}">
              <a16:creationId xmlns:a16="http://schemas.microsoft.com/office/drawing/2014/main" id="{00000000-0008-0000-0800-00007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31" name="Text Box 1488">
          <a:extLst>
            <a:ext uri="{FF2B5EF4-FFF2-40B4-BE49-F238E27FC236}">
              <a16:creationId xmlns:a16="http://schemas.microsoft.com/office/drawing/2014/main" id="{00000000-0008-0000-0800-00007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32" name="Text Box 1489">
          <a:extLst>
            <a:ext uri="{FF2B5EF4-FFF2-40B4-BE49-F238E27FC236}">
              <a16:creationId xmlns:a16="http://schemas.microsoft.com/office/drawing/2014/main" id="{00000000-0008-0000-0800-00007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33" name="Text Box 1490">
          <a:extLst>
            <a:ext uri="{FF2B5EF4-FFF2-40B4-BE49-F238E27FC236}">
              <a16:creationId xmlns:a16="http://schemas.microsoft.com/office/drawing/2014/main" id="{00000000-0008-0000-0800-00007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34" name="Text Box 1491">
          <a:extLst>
            <a:ext uri="{FF2B5EF4-FFF2-40B4-BE49-F238E27FC236}">
              <a16:creationId xmlns:a16="http://schemas.microsoft.com/office/drawing/2014/main" id="{00000000-0008-0000-0800-00007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2935" name="Text Box 1492">
          <a:extLst>
            <a:ext uri="{FF2B5EF4-FFF2-40B4-BE49-F238E27FC236}">
              <a16:creationId xmlns:a16="http://schemas.microsoft.com/office/drawing/2014/main" id="{00000000-0008-0000-0800-00007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36" name="Text Box 1493">
          <a:extLst>
            <a:ext uri="{FF2B5EF4-FFF2-40B4-BE49-F238E27FC236}">
              <a16:creationId xmlns:a16="http://schemas.microsoft.com/office/drawing/2014/main" id="{00000000-0008-0000-0800-000078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37" name="Text Box 1494">
          <a:extLst>
            <a:ext uri="{FF2B5EF4-FFF2-40B4-BE49-F238E27FC236}">
              <a16:creationId xmlns:a16="http://schemas.microsoft.com/office/drawing/2014/main" id="{00000000-0008-0000-0800-000079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38" name="Text Box 1495">
          <a:extLst>
            <a:ext uri="{FF2B5EF4-FFF2-40B4-BE49-F238E27FC236}">
              <a16:creationId xmlns:a16="http://schemas.microsoft.com/office/drawing/2014/main" id="{00000000-0008-0000-0800-00007A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39" name="Text Box 1496">
          <a:extLst>
            <a:ext uri="{FF2B5EF4-FFF2-40B4-BE49-F238E27FC236}">
              <a16:creationId xmlns:a16="http://schemas.microsoft.com/office/drawing/2014/main" id="{00000000-0008-0000-0800-00007B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0" name="Text Box 1497">
          <a:extLst>
            <a:ext uri="{FF2B5EF4-FFF2-40B4-BE49-F238E27FC236}">
              <a16:creationId xmlns:a16="http://schemas.microsoft.com/office/drawing/2014/main" id="{00000000-0008-0000-0800-00007C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1" name="Text Box 1498">
          <a:extLst>
            <a:ext uri="{FF2B5EF4-FFF2-40B4-BE49-F238E27FC236}">
              <a16:creationId xmlns:a16="http://schemas.microsoft.com/office/drawing/2014/main" id="{00000000-0008-0000-0800-00007D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2" name="Text Box 1499">
          <a:extLst>
            <a:ext uri="{FF2B5EF4-FFF2-40B4-BE49-F238E27FC236}">
              <a16:creationId xmlns:a16="http://schemas.microsoft.com/office/drawing/2014/main" id="{00000000-0008-0000-0800-00007E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3" name="Text Box 1500">
          <a:extLst>
            <a:ext uri="{FF2B5EF4-FFF2-40B4-BE49-F238E27FC236}">
              <a16:creationId xmlns:a16="http://schemas.microsoft.com/office/drawing/2014/main" id="{00000000-0008-0000-0800-00007F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4" name="Text Box 1501">
          <a:extLst>
            <a:ext uri="{FF2B5EF4-FFF2-40B4-BE49-F238E27FC236}">
              <a16:creationId xmlns:a16="http://schemas.microsoft.com/office/drawing/2014/main" id="{00000000-0008-0000-0800-000080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5" name="Text Box 1502">
          <a:extLst>
            <a:ext uri="{FF2B5EF4-FFF2-40B4-BE49-F238E27FC236}">
              <a16:creationId xmlns:a16="http://schemas.microsoft.com/office/drawing/2014/main" id="{00000000-0008-0000-0800-000081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6" name="Text Box 1503">
          <a:extLst>
            <a:ext uri="{FF2B5EF4-FFF2-40B4-BE49-F238E27FC236}">
              <a16:creationId xmlns:a16="http://schemas.microsoft.com/office/drawing/2014/main" id="{00000000-0008-0000-0800-000082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7" name="Text Box 1504">
          <a:extLst>
            <a:ext uri="{FF2B5EF4-FFF2-40B4-BE49-F238E27FC236}">
              <a16:creationId xmlns:a16="http://schemas.microsoft.com/office/drawing/2014/main" id="{00000000-0008-0000-0800-000083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8" name="Text Box 1505">
          <a:extLst>
            <a:ext uri="{FF2B5EF4-FFF2-40B4-BE49-F238E27FC236}">
              <a16:creationId xmlns:a16="http://schemas.microsoft.com/office/drawing/2014/main" id="{00000000-0008-0000-0800-000084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49" name="Text Box 1506">
          <a:extLst>
            <a:ext uri="{FF2B5EF4-FFF2-40B4-BE49-F238E27FC236}">
              <a16:creationId xmlns:a16="http://schemas.microsoft.com/office/drawing/2014/main" id="{00000000-0008-0000-0800-000085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0" name="Text Box 1507">
          <a:extLst>
            <a:ext uri="{FF2B5EF4-FFF2-40B4-BE49-F238E27FC236}">
              <a16:creationId xmlns:a16="http://schemas.microsoft.com/office/drawing/2014/main" id="{00000000-0008-0000-0800-000086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1" name="Text Box 1508">
          <a:extLst>
            <a:ext uri="{FF2B5EF4-FFF2-40B4-BE49-F238E27FC236}">
              <a16:creationId xmlns:a16="http://schemas.microsoft.com/office/drawing/2014/main" id="{00000000-0008-0000-0800-000087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2" name="Text Box 1509">
          <a:extLst>
            <a:ext uri="{FF2B5EF4-FFF2-40B4-BE49-F238E27FC236}">
              <a16:creationId xmlns:a16="http://schemas.microsoft.com/office/drawing/2014/main" id="{00000000-0008-0000-0800-000088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3" name="Text Box 1510">
          <a:extLst>
            <a:ext uri="{FF2B5EF4-FFF2-40B4-BE49-F238E27FC236}">
              <a16:creationId xmlns:a16="http://schemas.microsoft.com/office/drawing/2014/main" id="{00000000-0008-0000-0800-000089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4" name="Text Box 1511">
          <a:extLst>
            <a:ext uri="{FF2B5EF4-FFF2-40B4-BE49-F238E27FC236}">
              <a16:creationId xmlns:a16="http://schemas.microsoft.com/office/drawing/2014/main" id="{00000000-0008-0000-0800-00008A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5" name="Text Box 1512">
          <a:extLst>
            <a:ext uri="{FF2B5EF4-FFF2-40B4-BE49-F238E27FC236}">
              <a16:creationId xmlns:a16="http://schemas.microsoft.com/office/drawing/2014/main" id="{00000000-0008-0000-0800-00008B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6" name="Text Box 1513">
          <a:extLst>
            <a:ext uri="{FF2B5EF4-FFF2-40B4-BE49-F238E27FC236}">
              <a16:creationId xmlns:a16="http://schemas.microsoft.com/office/drawing/2014/main" id="{00000000-0008-0000-0800-00008C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7" name="Text Box 1514">
          <a:extLst>
            <a:ext uri="{FF2B5EF4-FFF2-40B4-BE49-F238E27FC236}">
              <a16:creationId xmlns:a16="http://schemas.microsoft.com/office/drawing/2014/main" id="{00000000-0008-0000-0800-00008D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8" name="Text Box 1515">
          <a:extLst>
            <a:ext uri="{FF2B5EF4-FFF2-40B4-BE49-F238E27FC236}">
              <a16:creationId xmlns:a16="http://schemas.microsoft.com/office/drawing/2014/main" id="{00000000-0008-0000-0800-00008E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59" name="Text Box 1516">
          <a:extLst>
            <a:ext uri="{FF2B5EF4-FFF2-40B4-BE49-F238E27FC236}">
              <a16:creationId xmlns:a16="http://schemas.microsoft.com/office/drawing/2014/main" id="{00000000-0008-0000-0800-00008F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0" name="Text Box 1517">
          <a:extLst>
            <a:ext uri="{FF2B5EF4-FFF2-40B4-BE49-F238E27FC236}">
              <a16:creationId xmlns:a16="http://schemas.microsoft.com/office/drawing/2014/main" id="{00000000-0008-0000-0800-000090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1" name="Text Box 1518">
          <a:extLst>
            <a:ext uri="{FF2B5EF4-FFF2-40B4-BE49-F238E27FC236}">
              <a16:creationId xmlns:a16="http://schemas.microsoft.com/office/drawing/2014/main" id="{00000000-0008-0000-0800-000091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2" name="Text Box 1519">
          <a:extLst>
            <a:ext uri="{FF2B5EF4-FFF2-40B4-BE49-F238E27FC236}">
              <a16:creationId xmlns:a16="http://schemas.microsoft.com/office/drawing/2014/main" id="{00000000-0008-0000-0800-000092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3" name="Text Box 1520">
          <a:extLst>
            <a:ext uri="{FF2B5EF4-FFF2-40B4-BE49-F238E27FC236}">
              <a16:creationId xmlns:a16="http://schemas.microsoft.com/office/drawing/2014/main" id="{00000000-0008-0000-0800-000093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4" name="Text Box 1521">
          <a:extLst>
            <a:ext uri="{FF2B5EF4-FFF2-40B4-BE49-F238E27FC236}">
              <a16:creationId xmlns:a16="http://schemas.microsoft.com/office/drawing/2014/main" id="{00000000-0008-0000-0800-000094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5" name="Text Box 1522">
          <a:extLst>
            <a:ext uri="{FF2B5EF4-FFF2-40B4-BE49-F238E27FC236}">
              <a16:creationId xmlns:a16="http://schemas.microsoft.com/office/drawing/2014/main" id="{00000000-0008-0000-0800-000095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6" name="Text Box 1523">
          <a:extLst>
            <a:ext uri="{FF2B5EF4-FFF2-40B4-BE49-F238E27FC236}">
              <a16:creationId xmlns:a16="http://schemas.microsoft.com/office/drawing/2014/main" id="{00000000-0008-0000-0800-000096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7" name="Text Box 1524">
          <a:extLst>
            <a:ext uri="{FF2B5EF4-FFF2-40B4-BE49-F238E27FC236}">
              <a16:creationId xmlns:a16="http://schemas.microsoft.com/office/drawing/2014/main" id="{00000000-0008-0000-0800-000097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8" name="Text Box 1525">
          <a:extLst>
            <a:ext uri="{FF2B5EF4-FFF2-40B4-BE49-F238E27FC236}">
              <a16:creationId xmlns:a16="http://schemas.microsoft.com/office/drawing/2014/main" id="{00000000-0008-0000-0800-000098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69" name="Text Box 1526">
          <a:extLst>
            <a:ext uri="{FF2B5EF4-FFF2-40B4-BE49-F238E27FC236}">
              <a16:creationId xmlns:a16="http://schemas.microsoft.com/office/drawing/2014/main" id="{00000000-0008-0000-0800-000099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70" name="Text Box 1527">
          <a:extLst>
            <a:ext uri="{FF2B5EF4-FFF2-40B4-BE49-F238E27FC236}">
              <a16:creationId xmlns:a16="http://schemas.microsoft.com/office/drawing/2014/main" id="{00000000-0008-0000-0800-00009A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2971" name="Text Box 1528">
          <a:extLst>
            <a:ext uri="{FF2B5EF4-FFF2-40B4-BE49-F238E27FC236}">
              <a16:creationId xmlns:a16="http://schemas.microsoft.com/office/drawing/2014/main" id="{00000000-0008-0000-0800-00009B0B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2" name="Text Box 1529">
          <a:extLst>
            <a:ext uri="{FF2B5EF4-FFF2-40B4-BE49-F238E27FC236}">
              <a16:creationId xmlns:a16="http://schemas.microsoft.com/office/drawing/2014/main" id="{00000000-0008-0000-0800-00009C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3" name="Text Box 1530">
          <a:extLst>
            <a:ext uri="{FF2B5EF4-FFF2-40B4-BE49-F238E27FC236}">
              <a16:creationId xmlns:a16="http://schemas.microsoft.com/office/drawing/2014/main" id="{00000000-0008-0000-0800-00009D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4" name="Text Box 1531">
          <a:extLst>
            <a:ext uri="{FF2B5EF4-FFF2-40B4-BE49-F238E27FC236}">
              <a16:creationId xmlns:a16="http://schemas.microsoft.com/office/drawing/2014/main" id="{00000000-0008-0000-0800-00009E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5" name="Text Box 1532">
          <a:extLst>
            <a:ext uri="{FF2B5EF4-FFF2-40B4-BE49-F238E27FC236}">
              <a16:creationId xmlns:a16="http://schemas.microsoft.com/office/drawing/2014/main" id="{00000000-0008-0000-0800-00009F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6" name="Text Box 1533">
          <a:extLst>
            <a:ext uri="{FF2B5EF4-FFF2-40B4-BE49-F238E27FC236}">
              <a16:creationId xmlns:a16="http://schemas.microsoft.com/office/drawing/2014/main" id="{00000000-0008-0000-0800-0000A0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7" name="Text Box 1534">
          <a:extLst>
            <a:ext uri="{FF2B5EF4-FFF2-40B4-BE49-F238E27FC236}">
              <a16:creationId xmlns:a16="http://schemas.microsoft.com/office/drawing/2014/main" id="{00000000-0008-0000-0800-0000A1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8" name="Text Box 1535">
          <a:extLst>
            <a:ext uri="{FF2B5EF4-FFF2-40B4-BE49-F238E27FC236}">
              <a16:creationId xmlns:a16="http://schemas.microsoft.com/office/drawing/2014/main" id="{00000000-0008-0000-0800-0000A2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79" name="Text Box 1536">
          <a:extLst>
            <a:ext uri="{FF2B5EF4-FFF2-40B4-BE49-F238E27FC236}">
              <a16:creationId xmlns:a16="http://schemas.microsoft.com/office/drawing/2014/main" id="{00000000-0008-0000-0800-0000A3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0" name="Text Box 1537">
          <a:extLst>
            <a:ext uri="{FF2B5EF4-FFF2-40B4-BE49-F238E27FC236}">
              <a16:creationId xmlns:a16="http://schemas.microsoft.com/office/drawing/2014/main" id="{00000000-0008-0000-0800-0000A4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1" name="Text Box 1538">
          <a:extLst>
            <a:ext uri="{FF2B5EF4-FFF2-40B4-BE49-F238E27FC236}">
              <a16:creationId xmlns:a16="http://schemas.microsoft.com/office/drawing/2014/main" id="{00000000-0008-0000-0800-0000A5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2" name="Text Box 1539">
          <a:extLst>
            <a:ext uri="{FF2B5EF4-FFF2-40B4-BE49-F238E27FC236}">
              <a16:creationId xmlns:a16="http://schemas.microsoft.com/office/drawing/2014/main" id="{00000000-0008-0000-0800-0000A6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3" name="Text Box 1540">
          <a:extLst>
            <a:ext uri="{FF2B5EF4-FFF2-40B4-BE49-F238E27FC236}">
              <a16:creationId xmlns:a16="http://schemas.microsoft.com/office/drawing/2014/main" id="{00000000-0008-0000-0800-0000A7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4" name="Text Box 1541">
          <a:extLst>
            <a:ext uri="{FF2B5EF4-FFF2-40B4-BE49-F238E27FC236}">
              <a16:creationId xmlns:a16="http://schemas.microsoft.com/office/drawing/2014/main" id="{00000000-0008-0000-0800-0000A8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5" name="Text Box 1542">
          <a:extLst>
            <a:ext uri="{FF2B5EF4-FFF2-40B4-BE49-F238E27FC236}">
              <a16:creationId xmlns:a16="http://schemas.microsoft.com/office/drawing/2014/main" id="{00000000-0008-0000-0800-0000A9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6" name="Text Box 1543">
          <a:extLst>
            <a:ext uri="{FF2B5EF4-FFF2-40B4-BE49-F238E27FC236}">
              <a16:creationId xmlns:a16="http://schemas.microsoft.com/office/drawing/2014/main" id="{00000000-0008-0000-0800-0000AA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7" name="Text Box 1544">
          <a:extLst>
            <a:ext uri="{FF2B5EF4-FFF2-40B4-BE49-F238E27FC236}">
              <a16:creationId xmlns:a16="http://schemas.microsoft.com/office/drawing/2014/main" id="{00000000-0008-0000-0800-0000AB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8" name="Text Box 1545">
          <a:extLst>
            <a:ext uri="{FF2B5EF4-FFF2-40B4-BE49-F238E27FC236}">
              <a16:creationId xmlns:a16="http://schemas.microsoft.com/office/drawing/2014/main" id="{00000000-0008-0000-0800-0000AC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89" name="Text Box 1546">
          <a:extLst>
            <a:ext uri="{FF2B5EF4-FFF2-40B4-BE49-F238E27FC236}">
              <a16:creationId xmlns:a16="http://schemas.microsoft.com/office/drawing/2014/main" id="{00000000-0008-0000-0800-0000AD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0" name="Text Box 1547">
          <a:extLst>
            <a:ext uri="{FF2B5EF4-FFF2-40B4-BE49-F238E27FC236}">
              <a16:creationId xmlns:a16="http://schemas.microsoft.com/office/drawing/2014/main" id="{00000000-0008-0000-0800-0000AE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1" name="Text Box 1548">
          <a:extLst>
            <a:ext uri="{FF2B5EF4-FFF2-40B4-BE49-F238E27FC236}">
              <a16:creationId xmlns:a16="http://schemas.microsoft.com/office/drawing/2014/main" id="{00000000-0008-0000-0800-0000AF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2" name="Text Box 1549">
          <a:extLst>
            <a:ext uri="{FF2B5EF4-FFF2-40B4-BE49-F238E27FC236}">
              <a16:creationId xmlns:a16="http://schemas.microsoft.com/office/drawing/2014/main" id="{00000000-0008-0000-0800-0000B0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3" name="Text Box 1550">
          <a:extLst>
            <a:ext uri="{FF2B5EF4-FFF2-40B4-BE49-F238E27FC236}">
              <a16:creationId xmlns:a16="http://schemas.microsoft.com/office/drawing/2014/main" id="{00000000-0008-0000-0800-0000B1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4" name="Text Box 1551">
          <a:extLst>
            <a:ext uri="{FF2B5EF4-FFF2-40B4-BE49-F238E27FC236}">
              <a16:creationId xmlns:a16="http://schemas.microsoft.com/office/drawing/2014/main" id="{00000000-0008-0000-0800-0000B2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5" name="Text Box 1552">
          <a:extLst>
            <a:ext uri="{FF2B5EF4-FFF2-40B4-BE49-F238E27FC236}">
              <a16:creationId xmlns:a16="http://schemas.microsoft.com/office/drawing/2014/main" id="{00000000-0008-0000-0800-0000B3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6" name="Text Box 1553">
          <a:extLst>
            <a:ext uri="{FF2B5EF4-FFF2-40B4-BE49-F238E27FC236}">
              <a16:creationId xmlns:a16="http://schemas.microsoft.com/office/drawing/2014/main" id="{00000000-0008-0000-0800-0000B4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7" name="Text Box 1554">
          <a:extLst>
            <a:ext uri="{FF2B5EF4-FFF2-40B4-BE49-F238E27FC236}">
              <a16:creationId xmlns:a16="http://schemas.microsoft.com/office/drawing/2014/main" id="{00000000-0008-0000-0800-0000B5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8" name="Text Box 1555">
          <a:extLst>
            <a:ext uri="{FF2B5EF4-FFF2-40B4-BE49-F238E27FC236}">
              <a16:creationId xmlns:a16="http://schemas.microsoft.com/office/drawing/2014/main" id="{00000000-0008-0000-0800-0000B6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2999" name="Text Box 1556">
          <a:extLst>
            <a:ext uri="{FF2B5EF4-FFF2-40B4-BE49-F238E27FC236}">
              <a16:creationId xmlns:a16="http://schemas.microsoft.com/office/drawing/2014/main" id="{00000000-0008-0000-0800-0000B7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0" name="Text Box 1557">
          <a:extLst>
            <a:ext uri="{FF2B5EF4-FFF2-40B4-BE49-F238E27FC236}">
              <a16:creationId xmlns:a16="http://schemas.microsoft.com/office/drawing/2014/main" id="{00000000-0008-0000-0800-0000B8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1" name="Text Box 1558">
          <a:extLst>
            <a:ext uri="{FF2B5EF4-FFF2-40B4-BE49-F238E27FC236}">
              <a16:creationId xmlns:a16="http://schemas.microsoft.com/office/drawing/2014/main" id="{00000000-0008-0000-0800-0000B9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2" name="Text Box 1559">
          <a:extLst>
            <a:ext uri="{FF2B5EF4-FFF2-40B4-BE49-F238E27FC236}">
              <a16:creationId xmlns:a16="http://schemas.microsoft.com/office/drawing/2014/main" id="{00000000-0008-0000-0800-0000BA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3" name="Text Box 1560">
          <a:extLst>
            <a:ext uri="{FF2B5EF4-FFF2-40B4-BE49-F238E27FC236}">
              <a16:creationId xmlns:a16="http://schemas.microsoft.com/office/drawing/2014/main" id="{00000000-0008-0000-0800-0000BB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4" name="Text Box 1561">
          <a:extLst>
            <a:ext uri="{FF2B5EF4-FFF2-40B4-BE49-F238E27FC236}">
              <a16:creationId xmlns:a16="http://schemas.microsoft.com/office/drawing/2014/main" id="{00000000-0008-0000-0800-0000BC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5" name="Text Box 1562">
          <a:extLst>
            <a:ext uri="{FF2B5EF4-FFF2-40B4-BE49-F238E27FC236}">
              <a16:creationId xmlns:a16="http://schemas.microsoft.com/office/drawing/2014/main" id="{00000000-0008-0000-0800-0000BD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6" name="Text Box 1563">
          <a:extLst>
            <a:ext uri="{FF2B5EF4-FFF2-40B4-BE49-F238E27FC236}">
              <a16:creationId xmlns:a16="http://schemas.microsoft.com/office/drawing/2014/main" id="{00000000-0008-0000-0800-0000BE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007" name="Text Box 1564">
          <a:extLst>
            <a:ext uri="{FF2B5EF4-FFF2-40B4-BE49-F238E27FC236}">
              <a16:creationId xmlns:a16="http://schemas.microsoft.com/office/drawing/2014/main" id="{00000000-0008-0000-0800-0000BF0B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08" name="Text Box 1565">
          <a:extLst>
            <a:ext uri="{FF2B5EF4-FFF2-40B4-BE49-F238E27FC236}">
              <a16:creationId xmlns:a16="http://schemas.microsoft.com/office/drawing/2014/main" id="{00000000-0008-0000-0800-0000C0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09" name="Text Box 1566">
          <a:extLst>
            <a:ext uri="{FF2B5EF4-FFF2-40B4-BE49-F238E27FC236}">
              <a16:creationId xmlns:a16="http://schemas.microsoft.com/office/drawing/2014/main" id="{00000000-0008-0000-0800-0000C1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0" name="Text Box 1567">
          <a:extLst>
            <a:ext uri="{FF2B5EF4-FFF2-40B4-BE49-F238E27FC236}">
              <a16:creationId xmlns:a16="http://schemas.microsoft.com/office/drawing/2014/main" id="{00000000-0008-0000-0800-0000C2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1" name="Text Box 1568">
          <a:extLst>
            <a:ext uri="{FF2B5EF4-FFF2-40B4-BE49-F238E27FC236}">
              <a16:creationId xmlns:a16="http://schemas.microsoft.com/office/drawing/2014/main" id="{00000000-0008-0000-0800-0000C3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2" name="Text Box 1569">
          <a:extLst>
            <a:ext uri="{FF2B5EF4-FFF2-40B4-BE49-F238E27FC236}">
              <a16:creationId xmlns:a16="http://schemas.microsoft.com/office/drawing/2014/main" id="{00000000-0008-0000-0800-0000C4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3" name="Text Box 1570">
          <a:extLst>
            <a:ext uri="{FF2B5EF4-FFF2-40B4-BE49-F238E27FC236}">
              <a16:creationId xmlns:a16="http://schemas.microsoft.com/office/drawing/2014/main" id="{00000000-0008-0000-0800-0000C5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4" name="Text Box 1571">
          <a:extLst>
            <a:ext uri="{FF2B5EF4-FFF2-40B4-BE49-F238E27FC236}">
              <a16:creationId xmlns:a16="http://schemas.microsoft.com/office/drawing/2014/main" id="{00000000-0008-0000-0800-0000C6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5" name="Text Box 1572">
          <a:extLst>
            <a:ext uri="{FF2B5EF4-FFF2-40B4-BE49-F238E27FC236}">
              <a16:creationId xmlns:a16="http://schemas.microsoft.com/office/drawing/2014/main" id="{00000000-0008-0000-0800-0000C7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6" name="Text Box 1573">
          <a:extLst>
            <a:ext uri="{FF2B5EF4-FFF2-40B4-BE49-F238E27FC236}">
              <a16:creationId xmlns:a16="http://schemas.microsoft.com/office/drawing/2014/main" id="{00000000-0008-0000-0800-0000C8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7" name="Text Box 1574">
          <a:extLst>
            <a:ext uri="{FF2B5EF4-FFF2-40B4-BE49-F238E27FC236}">
              <a16:creationId xmlns:a16="http://schemas.microsoft.com/office/drawing/2014/main" id="{00000000-0008-0000-0800-0000C9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8" name="Text Box 1575">
          <a:extLst>
            <a:ext uri="{FF2B5EF4-FFF2-40B4-BE49-F238E27FC236}">
              <a16:creationId xmlns:a16="http://schemas.microsoft.com/office/drawing/2014/main" id="{00000000-0008-0000-0800-0000CA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19" name="Text Box 1576">
          <a:extLst>
            <a:ext uri="{FF2B5EF4-FFF2-40B4-BE49-F238E27FC236}">
              <a16:creationId xmlns:a16="http://schemas.microsoft.com/office/drawing/2014/main" id="{00000000-0008-0000-0800-0000CB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0" name="Text Box 1577">
          <a:extLst>
            <a:ext uri="{FF2B5EF4-FFF2-40B4-BE49-F238E27FC236}">
              <a16:creationId xmlns:a16="http://schemas.microsoft.com/office/drawing/2014/main" id="{00000000-0008-0000-0800-0000CC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1" name="Text Box 1578">
          <a:extLst>
            <a:ext uri="{FF2B5EF4-FFF2-40B4-BE49-F238E27FC236}">
              <a16:creationId xmlns:a16="http://schemas.microsoft.com/office/drawing/2014/main" id="{00000000-0008-0000-0800-0000CD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2" name="Text Box 1579">
          <a:extLst>
            <a:ext uri="{FF2B5EF4-FFF2-40B4-BE49-F238E27FC236}">
              <a16:creationId xmlns:a16="http://schemas.microsoft.com/office/drawing/2014/main" id="{00000000-0008-0000-0800-0000CE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3" name="Text Box 1580">
          <a:extLst>
            <a:ext uri="{FF2B5EF4-FFF2-40B4-BE49-F238E27FC236}">
              <a16:creationId xmlns:a16="http://schemas.microsoft.com/office/drawing/2014/main" id="{00000000-0008-0000-0800-0000CF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4" name="Text Box 1581">
          <a:extLst>
            <a:ext uri="{FF2B5EF4-FFF2-40B4-BE49-F238E27FC236}">
              <a16:creationId xmlns:a16="http://schemas.microsoft.com/office/drawing/2014/main" id="{00000000-0008-0000-0800-0000D0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5" name="Text Box 1582">
          <a:extLst>
            <a:ext uri="{FF2B5EF4-FFF2-40B4-BE49-F238E27FC236}">
              <a16:creationId xmlns:a16="http://schemas.microsoft.com/office/drawing/2014/main" id="{00000000-0008-0000-0800-0000D1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6" name="Text Box 1583">
          <a:extLst>
            <a:ext uri="{FF2B5EF4-FFF2-40B4-BE49-F238E27FC236}">
              <a16:creationId xmlns:a16="http://schemas.microsoft.com/office/drawing/2014/main" id="{00000000-0008-0000-0800-0000D2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7" name="Text Box 1584">
          <a:extLst>
            <a:ext uri="{FF2B5EF4-FFF2-40B4-BE49-F238E27FC236}">
              <a16:creationId xmlns:a16="http://schemas.microsoft.com/office/drawing/2014/main" id="{00000000-0008-0000-0800-0000D3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8" name="Text Box 1585">
          <a:extLst>
            <a:ext uri="{FF2B5EF4-FFF2-40B4-BE49-F238E27FC236}">
              <a16:creationId xmlns:a16="http://schemas.microsoft.com/office/drawing/2014/main" id="{00000000-0008-0000-0800-0000D4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29" name="Text Box 1586">
          <a:extLst>
            <a:ext uri="{FF2B5EF4-FFF2-40B4-BE49-F238E27FC236}">
              <a16:creationId xmlns:a16="http://schemas.microsoft.com/office/drawing/2014/main" id="{00000000-0008-0000-0800-0000D5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0" name="Text Box 1587">
          <a:extLst>
            <a:ext uri="{FF2B5EF4-FFF2-40B4-BE49-F238E27FC236}">
              <a16:creationId xmlns:a16="http://schemas.microsoft.com/office/drawing/2014/main" id="{00000000-0008-0000-0800-0000D6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1" name="Text Box 1588">
          <a:extLst>
            <a:ext uri="{FF2B5EF4-FFF2-40B4-BE49-F238E27FC236}">
              <a16:creationId xmlns:a16="http://schemas.microsoft.com/office/drawing/2014/main" id="{00000000-0008-0000-0800-0000D7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2" name="Text Box 1589">
          <a:extLst>
            <a:ext uri="{FF2B5EF4-FFF2-40B4-BE49-F238E27FC236}">
              <a16:creationId xmlns:a16="http://schemas.microsoft.com/office/drawing/2014/main" id="{00000000-0008-0000-0800-0000D8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3" name="Text Box 1590">
          <a:extLst>
            <a:ext uri="{FF2B5EF4-FFF2-40B4-BE49-F238E27FC236}">
              <a16:creationId xmlns:a16="http://schemas.microsoft.com/office/drawing/2014/main" id="{00000000-0008-0000-0800-0000D9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4" name="Text Box 1591">
          <a:extLst>
            <a:ext uri="{FF2B5EF4-FFF2-40B4-BE49-F238E27FC236}">
              <a16:creationId xmlns:a16="http://schemas.microsoft.com/office/drawing/2014/main" id="{00000000-0008-0000-0800-0000DA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5" name="Text Box 1592">
          <a:extLst>
            <a:ext uri="{FF2B5EF4-FFF2-40B4-BE49-F238E27FC236}">
              <a16:creationId xmlns:a16="http://schemas.microsoft.com/office/drawing/2014/main" id="{00000000-0008-0000-0800-0000DB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6" name="Text Box 1593">
          <a:extLst>
            <a:ext uri="{FF2B5EF4-FFF2-40B4-BE49-F238E27FC236}">
              <a16:creationId xmlns:a16="http://schemas.microsoft.com/office/drawing/2014/main" id="{00000000-0008-0000-0800-0000DC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7" name="Text Box 1594">
          <a:extLst>
            <a:ext uri="{FF2B5EF4-FFF2-40B4-BE49-F238E27FC236}">
              <a16:creationId xmlns:a16="http://schemas.microsoft.com/office/drawing/2014/main" id="{00000000-0008-0000-0800-0000DD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8" name="Text Box 1595">
          <a:extLst>
            <a:ext uri="{FF2B5EF4-FFF2-40B4-BE49-F238E27FC236}">
              <a16:creationId xmlns:a16="http://schemas.microsoft.com/office/drawing/2014/main" id="{00000000-0008-0000-0800-0000DE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39" name="Text Box 1596">
          <a:extLst>
            <a:ext uri="{FF2B5EF4-FFF2-40B4-BE49-F238E27FC236}">
              <a16:creationId xmlns:a16="http://schemas.microsoft.com/office/drawing/2014/main" id="{00000000-0008-0000-0800-0000DF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40" name="Text Box 1597">
          <a:extLst>
            <a:ext uri="{FF2B5EF4-FFF2-40B4-BE49-F238E27FC236}">
              <a16:creationId xmlns:a16="http://schemas.microsoft.com/office/drawing/2014/main" id="{00000000-0008-0000-0800-0000E0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41" name="Text Box 1598">
          <a:extLst>
            <a:ext uri="{FF2B5EF4-FFF2-40B4-BE49-F238E27FC236}">
              <a16:creationId xmlns:a16="http://schemas.microsoft.com/office/drawing/2014/main" id="{00000000-0008-0000-0800-0000E1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42" name="Text Box 1599">
          <a:extLst>
            <a:ext uri="{FF2B5EF4-FFF2-40B4-BE49-F238E27FC236}">
              <a16:creationId xmlns:a16="http://schemas.microsoft.com/office/drawing/2014/main" id="{00000000-0008-0000-0800-0000E2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043" name="Text Box 1600">
          <a:extLst>
            <a:ext uri="{FF2B5EF4-FFF2-40B4-BE49-F238E27FC236}">
              <a16:creationId xmlns:a16="http://schemas.microsoft.com/office/drawing/2014/main" id="{00000000-0008-0000-0800-0000E30B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44" name="Text Box 1367">
          <a:extLst>
            <a:ext uri="{FF2B5EF4-FFF2-40B4-BE49-F238E27FC236}">
              <a16:creationId xmlns:a16="http://schemas.microsoft.com/office/drawing/2014/main" id="{00000000-0008-0000-0800-0000E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45" name="Text Box 1368">
          <a:extLst>
            <a:ext uri="{FF2B5EF4-FFF2-40B4-BE49-F238E27FC236}">
              <a16:creationId xmlns:a16="http://schemas.microsoft.com/office/drawing/2014/main" id="{00000000-0008-0000-0800-0000E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46" name="Text Box 1369">
          <a:extLst>
            <a:ext uri="{FF2B5EF4-FFF2-40B4-BE49-F238E27FC236}">
              <a16:creationId xmlns:a16="http://schemas.microsoft.com/office/drawing/2014/main" id="{00000000-0008-0000-0800-0000E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47" name="Text Box 1370">
          <a:extLst>
            <a:ext uri="{FF2B5EF4-FFF2-40B4-BE49-F238E27FC236}">
              <a16:creationId xmlns:a16="http://schemas.microsoft.com/office/drawing/2014/main" id="{00000000-0008-0000-0800-0000E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48" name="Text Box 1371">
          <a:extLst>
            <a:ext uri="{FF2B5EF4-FFF2-40B4-BE49-F238E27FC236}">
              <a16:creationId xmlns:a16="http://schemas.microsoft.com/office/drawing/2014/main" id="{00000000-0008-0000-0800-0000E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49" name="Text Box 1372">
          <a:extLst>
            <a:ext uri="{FF2B5EF4-FFF2-40B4-BE49-F238E27FC236}">
              <a16:creationId xmlns:a16="http://schemas.microsoft.com/office/drawing/2014/main" id="{00000000-0008-0000-0800-0000E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0" name="Text Box 1373">
          <a:extLst>
            <a:ext uri="{FF2B5EF4-FFF2-40B4-BE49-F238E27FC236}">
              <a16:creationId xmlns:a16="http://schemas.microsoft.com/office/drawing/2014/main" id="{00000000-0008-0000-0800-0000E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1" name="Text Box 1374">
          <a:extLst>
            <a:ext uri="{FF2B5EF4-FFF2-40B4-BE49-F238E27FC236}">
              <a16:creationId xmlns:a16="http://schemas.microsoft.com/office/drawing/2014/main" id="{00000000-0008-0000-0800-0000E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2" name="Text Box 1375">
          <a:extLst>
            <a:ext uri="{FF2B5EF4-FFF2-40B4-BE49-F238E27FC236}">
              <a16:creationId xmlns:a16="http://schemas.microsoft.com/office/drawing/2014/main" id="{00000000-0008-0000-0800-0000E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3" name="Text Box 1376">
          <a:extLst>
            <a:ext uri="{FF2B5EF4-FFF2-40B4-BE49-F238E27FC236}">
              <a16:creationId xmlns:a16="http://schemas.microsoft.com/office/drawing/2014/main" id="{00000000-0008-0000-0800-0000E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4" name="Text Box 1377">
          <a:extLst>
            <a:ext uri="{FF2B5EF4-FFF2-40B4-BE49-F238E27FC236}">
              <a16:creationId xmlns:a16="http://schemas.microsoft.com/office/drawing/2014/main" id="{00000000-0008-0000-0800-0000E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5" name="Text Box 1378">
          <a:extLst>
            <a:ext uri="{FF2B5EF4-FFF2-40B4-BE49-F238E27FC236}">
              <a16:creationId xmlns:a16="http://schemas.microsoft.com/office/drawing/2014/main" id="{00000000-0008-0000-0800-0000E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6" name="Text Box 1379">
          <a:extLst>
            <a:ext uri="{FF2B5EF4-FFF2-40B4-BE49-F238E27FC236}">
              <a16:creationId xmlns:a16="http://schemas.microsoft.com/office/drawing/2014/main" id="{00000000-0008-0000-0800-0000F0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7" name="Text Box 1380">
          <a:extLst>
            <a:ext uri="{FF2B5EF4-FFF2-40B4-BE49-F238E27FC236}">
              <a16:creationId xmlns:a16="http://schemas.microsoft.com/office/drawing/2014/main" id="{00000000-0008-0000-0800-0000F1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8" name="Text Box 1381">
          <a:extLst>
            <a:ext uri="{FF2B5EF4-FFF2-40B4-BE49-F238E27FC236}">
              <a16:creationId xmlns:a16="http://schemas.microsoft.com/office/drawing/2014/main" id="{00000000-0008-0000-0800-0000F2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59" name="Text Box 1382">
          <a:extLst>
            <a:ext uri="{FF2B5EF4-FFF2-40B4-BE49-F238E27FC236}">
              <a16:creationId xmlns:a16="http://schemas.microsoft.com/office/drawing/2014/main" id="{00000000-0008-0000-0800-0000F3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0" name="Text Box 1383">
          <a:extLst>
            <a:ext uri="{FF2B5EF4-FFF2-40B4-BE49-F238E27FC236}">
              <a16:creationId xmlns:a16="http://schemas.microsoft.com/office/drawing/2014/main" id="{00000000-0008-0000-0800-0000F4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1" name="Text Box 1384">
          <a:extLst>
            <a:ext uri="{FF2B5EF4-FFF2-40B4-BE49-F238E27FC236}">
              <a16:creationId xmlns:a16="http://schemas.microsoft.com/office/drawing/2014/main" id="{00000000-0008-0000-0800-0000F5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2" name="Text Box 1385">
          <a:extLst>
            <a:ext uri="{FF2B5EF4-FFF2-40B4-BE49-F238E27FC236}">
              <a16:creationId xmlns:a16="http://schemas.microsoft.com/office/drawing/2014/main" id="{00000000-0008-0000-0800-0000F6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3" name="Text Box 1386">
          <a:extLst>
            <a:ext uri="{FF2B5EF4-FFF2-40B4-BE49-F238E27FC236}">
              <a16:creationId xmlns:a16="http://schemas.microsoft.com/office/drawing/2014/main" id="{00000000-0008-0000-0800-0000F7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4" name="Text Box 1387">
          <a:extLst>
            <a:ext uri="{FF2B5EF4-FFF2-40B4-BE49-F238E27FC236}">
              <a16:creationId xmlns:a16="http://schemas.microsoft.com/office/drawing/2014/main" id="{00000000-0008-0000-0800-0000F8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5" name="Text Box 1388">
          <a:extLst>
            <a:ext uri="{FF2B5EF4-FFF2-40B4-BE49-F238E27FC236}">
              <a16:creationId xmlns:a16="http://schemas.microsoft.com/office/drawing/2014/main" id="{00000000-0008-0000-0800-0000F9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6" name="Text Box 1389">
          <a:extLst>
            <a:ext uri="{FF2B5EF4-FFF2-40B4-BE49-F238E27FC236}">
              <a16:creationId xmlns:a16="http://schemas.microsoft.com/office/drawing/2014/main" id="{00000000-0008-0000-0800-0000FA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7" name="Text Box 1390">
          <a:extLst>
            <a:ext uri="{FF2B5EF4-FFF2-40B4-BE49-F238E27FC236}">
              <a16:creationId xmlns:a16="http://schemas.microsoft.com/office/drawing/2014/main" id="{00000000-0008-0000-0800-0000FB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8" name="Text Box 1391">
          <a:extLst>
            <a:ext uri="{FF2B5EF4-FFF2-40B4-BE49-F238E27FC236}">
              <a16:creationId xmlns:a16="http://schemas.microsoft.com/office/drawing/2014/main" id="{00000000-0008-0000-0800-0000FC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69" name="Text Box 1392">
          <a:extLst>
            <a:ext uri="{FF2B5EF4-FFF2-40B4-BE49-F238E27FC236}">
              <a16:creationId xmlns:a16="http://schemas.microsoft.com/office/drawing/2014/main" id="{00000000-0008-0000-0800-0000FD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0" name="Text Box 1393">
          <a:extLst>
            <a:ext uri="{FF2B5EF4-FFF2-40B4-BE49-F238E27FC236}">
              <a16:creationId xmlns:a16="http://schemas.microsoft.com/office/drawing/2014/main" id="{00000000-0008-0000-0800-0000FE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1" name="Text Box 1394">
          <a:extLst>
            <a:ext uri="{FF2B5EF4-FFF2-40B4-BE49-F238E27FC236}">
              <a16:creationId xmlns:a16="http://schemas.microsoft.com/office/drawing/2014/main" id="{00000000-0008-0000-0800-0000FF0B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2" name="Text Box 1395">
          <a:extLst>
            <a:ext uri="{FF2B5EF4-FFF2-40B4-BE49-F238E27FC236}">
              <a16:creationId xmlns:a16="http://schemas.microsoft.com/office/drawing/2014/main" id="{00000000-0008-0000-0800-000000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3" name="Text Box 1396">
          <a:extLst>
            <a:ext uri="{FF2B5EF4-FFF2-40B4-BE49-F238E27FC236}">
              <a16:creationId xmlns:a16="http://schemas.microsoft.com/office/drawing/2014/main" id="{00000000-0008-0000-0800-000001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4" name="Text Box 1397">
          <a:extLst>
            <a:ext uri="{FF2B5EF4-FFF2-40B4-BE49-F238E27FC236}">
              <a16:creationId xmlns:a16="http://schemas.microsoft.com/office/drawing/2014/main" id="{00000000-0008-0000-0800-000002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5" name="Text Box 1398">
          <a:extLst>
            <a:ext uri="{FF2B5EF4-FFF2-40B4-BE49-F238E27FC236}">
              <a16:creationId xmlns:a16="http://schemas.microsoft.com/office/drawing/2014/main" id="{00000000-0008-0000-0800-000003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6" name="Text Box 1399">
          <a:extLst>
            <a:ext uri="{FF2B5EF4-FFF2-40B4-BE49-F238E27FC236}">
              <a16:creationId xmlns:a16="http://schemas.microsoft.com/office/drawing/2014/main" id="{00000000-0008-0000-0800-000004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7" name="Text Box 1400">
          <a:extLst>
            <a:ext uri="{FF2B5EF4-FFF2-40B4-BE49-F238E27FC236}">
              <a16:creationId xmlns:a16="http://schemas.microsoft.com/office/drawing/2014/main" id="{00000000-0008-0000-0800-000005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8" name="Text Box 1401">
          <a:extLst>
            <a:ext uri="{FF2B5EF4-FFF2-40B4-BE49-F238E27FC236}">
              <a16:creationId xmlns:a16="http://schemas.microsoft.com/office/drawing/2014/main" id="{00000000-0008-0000-0800-000006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79" name="Text Box 1402">
          <a:extLst>
            <a:ext uri="{FF2B5EF4-FFF2-40B4-BE49-F238E27FC236}">
              <a16:creationId xmlns:a16="http://schemas.microsoft.com/office/drawing/2014/main" id="{00000000-0008-0000-0800-000007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0" name="Text Box 1403">
          <a:extLst>
            <a:ext uri="{FF2B5EF4-FFF2-40B4-BE49-F238E27FC236}">
              <a16:creationId xmlns:a16="http://schemas.microsoft.com/office/drawing/2014/main" id="{00000000-0008-0000-0800-000008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1" name="Text Box 1404">
          <a:extLst>
            <a:ext uri="{FF2B5EF4-FFF2-40B4-BE49-F238E27FC236}">
              <a16:creationId xmlns:a16="http://schemas.microsoft.com/office/drawing/2014/main" id="{00000000-0008-0000-0800-000009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2" name="Text Box 1405">
          <a:extLst>
            <a:ext uri="{FF2B5EF4-FFF2-40B4-BE49-F238E27FC236}">
              <a16:creationId xmlns:a16="http://schemas.microsoft.com/office/drawing/2014/main" id="{00000000-0008-0000-0800-00000A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3" name="Text Box 1406">
          <a:extLst>
            <a:ext uri="{FF2B5EF4-FFF2-40B4-BE49-F238E27FC236}">
              <a16:creationId xmlns:a16="http://schemas.microsoft.com/office/drawing/2014/main" id="{00000000-0008-0000-0800-00000B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4" name="Text Box 1407">
          <a:extLst>
            <a:ext uri="{FF2B5EF4-FFF2-40B4-BE49-F238E27FC236}">
              <a16:creationId xmlns:a16="http://schemas.microsoft.com/office/drawing/2014/main" id="{00000000-0008-0000-0800-00000C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5" name="Text Box 1408">
          <a:extLst>
            <a:ext uri="{FF2B5EF4-FFF2-40B4-BE49-F238E27FC236}">
              <a16:creationId xmlns:a16="http://schemas.microsoft.com/office/drawing/2014/main" id="{00000000-0008-0000-0800-00000D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6" name="Text Box 1409">
          <a:extLst>
            <a:ext uri="{FF2B5EF4-FFF2-40B4-BE49-F238E27FC236}">
              <a16:creationId xmlns:a16="http://schemas.microsoft.com/office/drawing/2014/main" id="{00000000-0008-0000-0800-00000E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7" name="Text Box 1410">
          <a:extLst>
            <a:ext uri="{FF2B5EF4-FFF2-40B4-BE49-F238E27FC236}">
              <a16:creationId xmlns:a16="http://schemas.microsoft.com/office/drawing/2014/main" id="{00000000-0008-0000-0800-00000F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8" name="Text Box 1411">
          <a:extLst>
            <a:ext uri="{FF2B5EF4-FFF2-40B4-BE49-F238E27FC236}">
              <a16:creationId xmlns:a16="http://schemas.microsoft.com/office/drawing/2014/main" id="{00000000-0008-0000-0800-000010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89" name="Text Box 1412">
          <a:extLst>
            <a:ext uri="{FF2B5EF4-FFF2-40B4-BE49-F238E27FC236}">
              <a16:creationId xmlns:a16="http://schemas.microsoft.com/office/drawing/2014/main" id="{00000000-0008-0000-0800-000011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0" name="Text Box 1413">
          <a:extLst>
            <a:ext uri="{FF2B5EF4-FFF2-40B4-BE49-F238E27FC236}">
              <a16:creationId xmlns:a16="http://schemas.microsoft.com/office/drawing/2014/main" id="{00000000-0008-0000-0800-000012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1" name="Text Box 1414">
          <a:extLst>
            <a:ext uri="{FF2B5EF4-FFF2-40B4-BE49-F238E27FC236}">
              <a16:creationId xmlns:a16="http://schemas.microsoft.com/office/drawing/2014/main" id="{00000000-0008-0000-0800-000013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2" name="Text Box 1415">
          <a:extLst>
            <a:ext uri="{FF2B5EF4-FFF2-40B4-BE49-F238E27FC236}">
              <a16:creationId xmlns:a16="http://schemas.microsoft.com/office/drawing/2014/main" id="{00000000-0008-0000-0800-000014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3" name="Text Box 1416">
          <a:extLst>
            <a:ext uri="{FF2B5EF4-FFF2-40B4-BE49-F238E27FC236}">
              <a16:creationId xmlns:a16="http://schemas.microsoft.com/office/drawing/2014/main" id="{00000000-0008-0000-0800-000015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4" name="Text Box 1417">
          <a:extLst>
            <a:ext uri="{FF2B5EF4-FFF2-40B4-BE49-F238E27FC236}">
              <a16:creationId xmlns:a16="http://schemas.microsoft.com/office/drawing/2014/main" id="{00000000-0008-0000-0800-000016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5" name="Text Box 1418">
          <a:extLst>
            <a:ext uri="{FF2B5EF4-FFF2-40B4-BE49-F238E27FC236}">
              <a16:creationId xmlns:a16="http://schemas.microsoft.com/office/drawing/2014/main" id="{00000000-0008-0000-0800-000017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6" name="Text Box 1419">
          <a:extLst>
            <a:ext uri="{FF2B5EF4-FFF2-40B4-BE49-F238E27FC236}">
              <a16:creationId xmlns:a16="http://schemas.microsoft.com/office/drawing/2014/main" id="{00000000-0008-0000-0800-000018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7" name="Text Box 1420">
          <a:extLst>
            <a:ext uri="{FF2B5EF4-FFF2-40B4-BE49-F238E27FC236}">
              <a16:creationId xmlns:a16="http://schemas.microsoft.com/office/drawing/2014/main" id="{00000000-0008-0000-0800-000019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8" name="Text Box 1421">
          <a:extLst>
            <a:ext uri="{FF2B5EF4-FFF2-40B4-BE49-F238E27FC236}">
              <a16:creationId xmlns:a16="http://schemas.microsoft.com/office/drawing/2014/main" id="{00000000-0008-0000-0800-00001A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099" name="Text Box 1422">
          <a:extLst>
            <a:ext uri="{FF2B5EF4-FFF2-40B4-BE49-F238E27FC236}">
              <a16:creationId xmlns:a16="http://schemas.microsoft.com/office/drawing/2014/main" id="{00000000-0008-0000-0800-00001B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0" name="Text Box 1423">
          <a:extLst>
            <a:ext uri="{FF2B5EF4-FFF2-40B4-BE49-F238E27FC236}">
              <a16:creationId xmlns:a16="http://schemas.microsoft.com/office/drawing/2014/main" id="{00000000-0008-0000-0800-00001C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1" name="Text Box 1424">
          <a:extLst>
            <a:ext uri="{FF2B5EF4-FFF2-40B4-BE49-F238E27FC236}">
              <a16:creationId xmlns:a16="http://schemas.microsoft.com/office/drawing/2014/main" id="{00000000-0008-0000-0800-00001D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2" name="Text Box 1425">
          <a:extLst>
            <a:ext uri="{FF2B5EF4-FFF2-40B4-BE49-F238E27FC236}">
              <a16:creationId xmlns:a16="http://schemas.microsoft.com/office/drawing/2014/main" id="{00000000-0008-0000-0800-00001E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3" name="Text Box 1426">
          <a:extLst>
            <a:ext uri="{FF2B5EF4-FFF2-40B4-BE49-F238E27FC236}">
              <a16:creationId xmlns:a16="http://schemas.microsoft.com/office/drawing/2014/main" id="{00000000-0008-0000-0800-00001F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4" name="Text Box 1427">
          <a:extLst>
            <a:ext uri="{FF2B5EF4-FFF2-40B4-BE49-F238E27FC236}">
              <a16:creationId xmlns:a16="http://schemas.microsoft.com/office/drawing/2014/main" id="{00000000-0008-0000-0800-000020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5" name="Text Box 1428">
          <a:extLst>
            <a:ext uri="{FF2B5EF4-FFF2-40B4-BE49-F238E27FC236}">
              <a16:creationId xmlns:a16="http://schemas.microsoft.com/office/drawing/2014/main" id="{00000000-0008-0000-0800-000021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6" name="Text Box 1429">
          <a:extLst>
            <a:ext uri="{FF2B5EF4-FFF2-40B4-BE49-F238E27FC236}">
              <a16:creationId xmlns:a16="http://schemas.microsoft.com/office/drawing/2014/main" id="{00000000-0008-0000-0800-000022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7" name="Text Box 1430">
          <a:extLst>
            <a:ext uri="{FF2B5EF4-FFF2-40B4-BE49-F238E27FC236}">
              <a16:creationId xmlns:a16="http://schemas.microsoft.com/office/drawing/2014/main" id="{00000000-0008-0000-0800-000023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8" name="Text Box 1431">
          <a:extLst>
            <a:ext uri="{FF2B5EF4-FFF2-40B4-BE49-F238E27FC236}">
              <a16:creationId xmlns:a16="http://schemas.microsoft.com/office/drawing/2014/main" id="{00000000-0008-0000-0800-000024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09" name="Text Box 1432">
          <a:extLst>
            <a:ext uri="{FF2B5EF4-FFF2-40B4-BE49-F238E27FC236}">
              <a16:creationId xmlns:a16="http://schemas.microsoft.com/office/drawing/2014/main" id="{00000000-0008-0000-0800-000025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0" name="Text Box 1433">
          <a:extLst>
            <a:ext uri="{FF2B5EF4-FFF2-40B4-BE49-F238E27FC236}">
              <a16:creationId xmlns:a16="http://schemas.microsoft.com/office/drawing/2014/main" id="{00000000-0008-0000-0800-000026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1" name="Text Box 1434">
          <a:extLst>
            <a:ext uri="{FF2B5EF4-FFF2-40B4-BE49-F238E27FC236}">
              <a16:creationId xmlns:a16="http://schemas.microsoft.com/office/drawing/2014/main" id="{00000000-0008-0000-0800-000027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2" name="Text Box 1435">
          <a:extLst>
            <a:ext uri="{FF2B5EF4-FFF2-40B4-BE49-F238E27FC236}">
              <a16:creationId xmlns:a16="http://schemas.microsoft.com/office/drawing/2014/main" id="{00000000-0008-0000-0800-000028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3" name="Text Box 1436">
          <a:extLst>
            <a:ext uri="{FF2B5EF4-FFF2-40B4-BE49-F238E27FC236}">
              <a16:creationId xmlns:a16="http://schemas.microsoft.com/office/drawing/2014/main" id="{00000000-0008-0000-0800-000029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4" name="Text Box 1437">
          <a:extLst>
            <a:ext uri="{FF2B5EF4-FFF2-40B4-BE49-F238E27FC236}">
              <a16:creationId xmlns:a16="http://schemas.microsoft.com/office/drawing/2014/main" id="{00000000-0008-0000-0800-00002A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5" name="Text Box 1438">
          <a:extLst>
            <a:ext uri="{FF2B5EF4-FFF2-40B4-BE49-F238E27FC236}">
              <a16:creationId xmlns:a16="http://schemas.microsoft.com/office/drawing/2014/main" id="{00000000-0008-0000-0800-00002B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6" name="Text Box 1439">
          <a:extLst>
            <a:ext uri="{FF2B5EF4-FFF2-40B4-BE49-F238E27FC236}">
              <a16:creationId xmlns:a16="http://schemas.microsoft.com/office/drawing/2014/main" id="{00000000-0008-0000-0800-00002C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7" name="Text Box 1440">
          <a:extLst>
            <a:ext uri="{FF2B5EF4-FFF2-40B4-BE49-F238E27FC236}">
              <a16:creationId xmlns:a16="http://schemas.microsoft.com/office/drawing/2014/main" id="{00000000-0008-0000-0800-00002D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8" name="Text Box 1441">
          <a:extLst>
            <a:ext uri="{FF2B5EF4-FFF2-40B4-BE49-F238E27FC236}">
              <a16:creationId xmlns:a16="http://schemas.microsoft.com/office/drawing/2014/main" id="{00000000-0008-0000-0800-00002E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19" name="Text Box 1442">
          <a:extLst>
            <a:ext uri="{FF2B5EF4-FFF2-40B4-BE49-F238E27FC236}">
              <a16:creationId xmlns:a16="http://schemas.microsoft.com/office/drawing/2014/main" id="{00000000-0008-0000-0800-00002F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0" name="Text Box 1443">
          <a:extLst>
            <a:ext uri="{FF2B5EF4-FFF2-40B4-BE49-F238E27FC236}">
              <a16:creationId xmlns:a16="http://schemas.microsoft.com/office/drawing/2014/main" id="{00000000-0008-0000-0800-000030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1" name="Text Box 1444">
          <a:extLst>
            <a:ext uri="{FF2B5EF4-FFF2-40B4-BE49-F238E27FC236}">
              <a16:creationId xmlns:a16="http://schemas.microsoft.com/office/drawing/2014/main" id="{00000000-0008-0000-0800-000031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2" name="Text Box 1445">
          <a:extLst>
            <a:ext uri="{FF2B5EF4-FFF2-40B4-BE49-F238E27FC236}">
              <a16:creationId xmlns:a16="http://schemas.microsoft.com/office/drawing/2014/main" id="{00000000-0008-0000-0800-000032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3" name="Text Box 1446">
          <a:extLst>
            <a:ext uri="{FF2B5EF4-FFF2-40B4-BE49-F238E27FC236}">
              <a16:creationId xmlns:a16="http://schemas.microsoft.com/office/drawing/2014/main" id="{00000000-0008-0000-0800-000033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4" name="Text Box 1447">
          <a:extLst>
            <a:ext uri="{FF2B5EF4-FFF2-40B4-BE49-F238E27FC236}">
              <a16:creationId xmlns:a16="http://schemas.microsoft.com/office/drawing/2014/main" id="{00000000-0008-0000-0800-000034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5" name="Text Box 1448">
          <a:extLst>
            <a:ext uri="{FF2B5EF4-FFF2-40B4-BE49-F238E27FC236}">
              <a16:creationId xmlns:a16="http://schemas.microsoft.com/office/drawing/2014/main" id="{00000000-0008-0000-0800-000035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6" name="Text Box 1449">
          <a:extLst>
            <a:ext uri="{FF2B5EF4-FFF2-40B4-BE49-F238E27FC236}">
              <a16:creationId xmlns:a16="http://schemas.microsoft.com/office/drawing/2014/main" id="{00000000-0008-0000-0800-000036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7" name="Text Box 1450">
          <a:extLst>
            <a:ext uri="{FF2B5EF4-FFF2-40B4-BE49-F238E27FC236}">
              <a16:creationId xmlns:a16="http://schemas.microsoft.com/office/drawing/2014/main" id="{00000000-0008-0000-0800-000037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8" name="Text Box 1451">
          <a:extLst>
            <a:ext uri="{FF2B5EF4-FFF2-40B4-BE49-F238E27FC236}">
              <a16:creationId xmlns:a16="http://schemas.microsoft.com/office/drawing/2014/main" id="{00000000-0008-0000-0800-000038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29" name="Text Box 1452">
          <a:extLst>
            <a:ext uri="{FF2B5EF4-FFF2-40B4-BE49-F238E27FC236}">
              <a16:creationId xmlns:a16="http://schemas.microsoft.com/office/drawing/2014/main" id="{00000000-0008-0000-0800-000039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0" name="Text Box 1453">
          <a:extLst>
            <a:ext uri="{FF2B5EF4-FFF2-40B4-BE49-F238E27FC236}">
              <a16:creationId xmlns:a16="http://schemas.microsoft.com/office/drawing/2014/main" id="{00000000-0008-0000-0800-00003A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1" name="Text Box 1454">
          <a:extLst>
            <a:ext uri="{FF2B5EF4-FFF2-40B4-BE49-F238E27FC236}">
              <a16:creationId xmlns:a16="http://schemas.microsoft.com/office/drawing/2014/main" id="{00000000-0008-0000-0800-00003B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2" name="Text Box 1455">
          <a:extLst>
            <a:ext uri="{FF2B5EF4-FFF2-40B4-BE49-F238E27FC236}">
              <a16:creationId xmlns:a16="http://schemas.microsoft.com/office/drawing/2014/main" id="{00000000-0008-0000-0800-00003C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3" name="Text Box 1456">
          <a:extLst>
            <a:ext uri="{FF2B5EF4-FFF2-40B4-BE49-F238E27FC236}">
              <a16:creationId xmlns:a16="http://schemas.microsoft.com/office/drawing/2014/main" id="{00000000-0008-0000-0800-00003D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4" name="Text Box 1457">
          <a:extLst>
            <a:ext uri="{FF2B5EF4-FFF2-40B4-BE49-F238E27FC236}">
              <a16:creationId xmlns:a16="http://schemas.microsoft.com/office/drawing/2014/main" id="{00000000-0008-0000-0800-00003E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5" name="Text Box 1458">
          <a:extLst>
            <a:ext uri="{FF2B5EF4-FFF2-40B4-BE49-F238E27FC236}">
              <a16:creationId xmlns:a16="http://schemas.microsoft.com/office/drawing/2014/main" id="{00000000-0008-0000-0800-00003F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6" name="Text Box 1459">
          <a:extLst>
            <a:ext uri="{FF2B5EF4-FFF2-40B4-BE49-F238E27FC236}">
              <a16:creationId xmlns:a16="http://schemas.microsoft.com/office/drawing/2014/main" id="{00000000-0008-0000-0800-000040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7" name="Text Box 1460">
          <a:extLst>
            <a:ext uri="{FF2B5EF4-FFF2-40B4-BE49-F238E27FC236}">
              <a16:creationId xmlns:a16="http://schemas.microsoft.com/office/drawing/2014/main" id="{00000000-0008-0000-0800-000041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8" name="Text Box 1461">
          <a:extLst>
            <a:ext uri="{FF2B5EF4-FFF2-40B4-BE49-F238E27FC236}">
              <a16:creationId xmlns:a16="http://schemas.microsoft.com/office/drawing/2014/main" id="{00000000-0008-0000-0800-000042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39" name="Text Box 1462">
          <a:extLst>
            <a:ext uri="{FF2B5EF4-FFF2-40B4-BE49-F238E27FC236}">
              <a16:creationId xmlns:a16="http://schemas.microsoft.com/office/drawing/2014/main" id="{00000000-0008-0000-0800-000043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0" name="Text Box 1463">
          <a:extLst>
            <a:ext uri="{FF2B5EF4-FFF2-40B4-BE49-F238E27FC236}">
              <a16:creationId xmlns:a16="http://schemas.microsoft.com/office/drawing/2014/main" id="{00000000-0008-0000-0800-000044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1" name="Text Box 1464">
          <a:extLst>
            <a:ext uri="{FF2B5EF4-FFF2-40B4-BE49-F238E27FC236}">
              <a16:creationId xmlns:a16="http://schemas.microsoft.com/office/drawing/2014/main" id="{00000000-0008-0000-0800-000045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2" name="Text Box 1465">
          <a:extLst>
            <a:ext uri="{FF2B5EF4-FFF2-40B4-BE49-F238E27FC236}">
              <a16:creationId xmlns:a16="http://schemas.microsoft.com/office/drawing/2014/main" id="{00000000-0008-0000-0800-000046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3" name="Text Box 1466">
          <a:extLst>
            <a:ext uri="{FF2B5EF4-FFF2-40B4-BE49-F238E27FC236}">
              <a16:creationId xmlns:a16="http://schemas.microsoft.com/office/drawing/2014/main" id="{00000000-0008-0000-0800-000047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4" name="Text Box 1467">
          <a:extLst>
            <a:ext uri="{FF2B5EF4-FFF2-40B4-BE49-F238E27FC236}">
              <a16:creationId xmlns:a16="http://schemas.microsoft.com/office/drawing/2014/main" id="{00000000-0008-0000-0800-000048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5" name="Text Box 1468">
          <a:extLst>
            <a:ext uri="{FF2B5EF4-FFF2-40B4-BE49-F238E27FC236}">
              <a16:creationId xmlns:a16="http://schemas.microsoft.com/office/drawing/2014/main" id="{00000000-0008-0000-0800-000049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6" name="Text Box 1469">
          <a:extLst>
            <a:ext uri="{FF2B5EF4-FFF2-40B4-BE49-F238E27FC236}">
              <a16:creationId xmlns:a16="http://schemas.microsoft.com/office/drawing/2014/main" id="{00000000-0008-0000-0800-00004A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7" name="Text Box 1470">
          <a:extLst>
            <a:ext uri="{FF2B5EF4-FFF2-40B4-BE49-F238E27FC236}">
              <a16:creationId xmlns:a16="http://schemas.microsoft.com/office/drawing/2014/main" id="{00000000-0008-0000-0800-00004B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8" name="Text Box 1471">
          <a:extLst>
            <a:ext uri="{FF2B5EF4-FFF2-40B4-BE49-F238E27FC236}">
              <a16:creationId xmlns:a16="http://schemas.microsoft.com/office/drawing/2014/main" id="{00000000-0008-0000-0800-00004C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49" name="Text Box 1472">
          <a:extLst>
            <a:ext uri="{FF2B5EF4-FFF2-40B4-BE49-F238E27FC236}">
              <a16:creationId xmlns:a16="http://schemas.microsoft.com/office/drawing/2014/main" id="{00000000-0008-0000-0800-00004D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0" name="Text Box 1473">
          <a:extLst>
            <a:ext uri="{FF2B5EF4-FFF2-40B4-BE49-F238E27FC236}">
              <a16:creationId xmlns:a16="http://schemas.microsoft.com/office/drawing/2014/main" id="{00000000-0008-0000-0800-00004E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1" name="Text Box 1474">
          <a:extLst>
            <a:ext uri="{FF2B5EF4-FFF2-40B4-BE49-F238E27FC236}">
              <a16:creationId xmlns:a16="http://schemas.microsoft.com/office/drawing/2014/main" id="{00000000-0008-0000-0800-00004F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2" name="Text Box 1475">
          <a:extLst>
            <a:ext uri="{FF2B5EF4-FFF2-40B4-BE49-F238E27FC236}">
              <a16:creationId xmlns:a16="http://schemas.microsoft.com/office/drawing/2014/main" id="{00000000-0008-0000-0800-000050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3" name="Text Box 1476">
          <a:extLst>
            <a:ext uri="{FF2B5EF4-FFF2-40B4-BE49-F238E27FC236}">
              <a16:creationId xmlns:a16="http://schemas.microsoft.com/office/drawing/2014/main" id="{00000000-0008-0000-0800-000051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4" name="Text Box 1477">
          <a:extLst>
            <a:ext uri="{FF2B5EF4-FFF2-40B4-BE49-F238E27FC236}">
              <a16:creationId xmlns:a16="http://schemas.microsoft.com/office/drawing/2014/main" id="{00000000-0008-0000-0800-000052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5" name="Text Box 1478">
          <a:extLst>
            <a:ext uri="{FF2B5EF4-FFF2-40B4-BE49-F238E27FC236}">
              <a16:creationId xmlns:a16="http://schemas.microsoft.com/office/drawing/2014/main" id="{00000000-0008-0000-0800-000053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6" name="Text Box 1479">
          <a:extLst>
            <a:ext uri="{FF2B5EF4-FFF2-40B4-BE49-F238E27FC236}">
              <a16:creationId xmlns:a16="http://schemas.microsoft.com/office/drawing/2014/main" id="{00000000-0008-0000-0800-000054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7" name="Text Box 1480">
          <a:extLst>
            <a:ext uri="{FF2B5EF4-FFF2-40B4-BE49-F238E27FC236}">
              <a16:creationId xmlns:a16="http://schemas.microsoft.com/office/drawing/2014/main" id="{00000000-0008-0000-0800-000055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8" name="Text Box 1481">
          <a:extLst>
            <a:ext uri="{FF2B5EF4-FFF2-40B4-BE49-F238E27FC236}">
              <a16:creationId xmlns:a16="http://schemas.microsoft.com/office/drawing/2014/main" id="{00000000-0008-0000-0800-000056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59" name="Text Box 1482">
          <a:extLst>
            <a:ext uri="{FF2B5EF4-FFF2-40B4-BE49-F238E27FC236}">
              <a16:creationId xmlns:a16="http://schemas.microsoft.com/office/drawing/2014/main" id="{00000000-0008-0000-0800-000057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0" name="Text Box 1483">
          <a:extLst>
            <a:ext uri="{FF2B5EF4-FFF2-40B4-BE49-F238E27FC236}">
              <a16:creationId xmlns:a16="http://schemas.microsoft.com/office/drawing/2014/main" id="{00000000-0008-0000-0800-000058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1" name="Text Box 1484">
          <a:extLst>
            <a:ext uri="{FF2B5EF4-FFF2-40B4-BE49-F238E27FC236}">
              <a16:creationId xmlns:a16="http://schemas.microsoft.com/office/drawing/2014/main" id="{00000000-0008-0000-0800-000059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2" name="Text Box 1485">
          <a:extLst>
            <a:ext uri="{FF2B5EF4-FFF2-40B4-BE49-F238E27FC236}">
              <a16:creationId xmlns:a16="http://schemas.microsoft.com/office/drawing/2014/main" id="{00000000-0008-0000-0800-00005A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3" name="Text Box 1486">
          <a:extLst>
            <a:ext uri="{FF2B5EF4-FFF2-40B4-BE49-F238E27FC236}">
              <a16:creationId xmlns:a16="http://schemas.microsoft.com/office/drawing/2014/main" id="{00000000-0008-0000-0800-00005B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4" name="Text Box 1487">
          <a:extLst>
            <a:ext uri="{FF2B5EF4-FFF2-40B4-BE49-F238E27FC236}">
              <a16:creationId xmlns:a16="http://schemas.microsoft.com/office/drawing/2014/main" id="{00000000-0008-0000-0800-00005C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5" name="Text Box 1488">
          <a:extLst>
            <a:ext uri="{FF2B5EF4-FFF2-40B4-BE49-F238E27FC236}">
              <a16:creationId xmlns:a16="http://schemas.microsoft.com/office/drawing/2014/main" id="{00000000-0008-0000-0800-00005D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6" name="Text Box 1489">
          <a:extLst>
            <a:ext uri="{FF2B5EF4-FFF2-40B4-BE49-F238E27FC236}">
              <a16:creationId xmlns:a16="http://schemas.microsoft.com/office/drawing/2014/main" id="{00000000-0008-0000-0800-00005E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7" name="Text Box 1490">
          <a:extLst>
            <a:ext uri="{FF2B5EF4-FFF2-40B4-BE49-F238E27FC236}">
              <a16:creationId xmlns:a16="http://schemas.microsoft.com/office/drawing/2014/main" id="{00000000-0008-0000-0800-00005F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8" name="Text Box 1491">
          <a:extLst>
            <a:ext uri="{FF2B5EF4-FFF2-40B4-BE49-F238E27FC236}">
              <a16:creationId xmlns:a16="http://schemas.microsoft.com/office/drawing/2014/main" id="{00000000-0008-0000-0800-000060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152400</xdr:colOff>
      <xdr:row>25</xdr:row>
      <xdr:rowOff>0</xdr:rowOff>
    </xdr:from>
    <xdr:ext cx="70104" cy="44958"/>
    <xdr:sp macro="" textlink="">
      <xdr:nvSpPr>
        <xdr:cNvPr id="3169" name="Text Box 1492">
          <a:extLst>
            <a:ext uri="{FF2B5EF4-FFF2-40B4-BE49-F238E27FC236}">
              <a16:creationId xmlns:a16="http://schemas.microsoft.com/office/drawing/2014/main" id="{00000000-0008-0000-0800-0000610C0000}"/>
            </a:ext>
          </a:extLst>
        </xdr:cNvPr>
        <xdr:cNvSpPr txBox="1">
          <a:spLocks noChangeArrowheads="1"/>
        </xdr:cNvSpPr>
      </xdr:nvSpPr>
      <xdr:spPr bwMode="auto">
        <a:xfrm>
          <a:off x="4100945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0" name="Text Box 1493">
          <a:extLst>
            <a:ext uri="{FF2B5EF4-FFF2-40B4-BE49-F238E27FC236}">
              <a16:creationId xmlns:a16="http://schemas.microsoft.com/office/drawing/2014/main" id="{00000000-0008-0000-0800-000062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1" name="Text Box 1494">
          <a:extLst>
            <a:ext uri="{FF2B5EF4-FFF2-40B4-BE49-F238E27FC236}">
              <a16:creationId xmlns:a16="http://schemas.microsoft.com/office/drawing/2014/main" id="{00000000-0008-0000-0800-000063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2" name="Text Box 1495">
          <a:extLst>
            <a:ext uri="{FF2B5EF4-FFF2-40B4-BE49-F238E27FC236}">
              <a16:creationId xmlns:a16="http://schemas.microsoft.com/office/drawing/2014/main" id="{00000000-0008-0000-0800-000064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3" name="Text Box 1496">
          <a:extLst>
            <a:ext uri="{FF2B5EF4-FFF2-40B4-BE49-F238E27FC236}">
              <a16:creationId xmlns:a16="http://schemas.microsoft.com/office/drawing/2014/main" id="{00000000-0008-0000-0800-000065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4" name="Text Box 1497">
          <a:extLst>
            <a:ext uri="{FF2B5EF4-FFF2-40B4-BE49-F238E27FC236}">
              <a16:creationId xmlns:a16="http://schemas.microsoft.com/office/drawing/2014/main" id="{00000000-0008-0000-0800-000066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5" name="Text Box 1498">
          <a:extLst>
            <a:ext uri="{FF2B5EF4-FFF2-40B4-BE49-F238E27FC236}">
              <a16:creationId xmlns:a16="http://schemas.microsoft.com/office/drawing/2014/main" id="{00000000-0008-0000-0800-000067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6" name="Text Box 1499">
          <a:extLst>
            <a:ext uri="{FF2B5EF4-FFF2-40B4-BE49-F238E27FC236}">
              <a16:creationId xmlns:a16="http://schemas.microsoft.com/office/drawing/2014/main" id="{00000000-0008-0000-0800-000068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7" name="Text Box 1500">
          <a:extLst>
            <a:ext uri="{FF2B5EF4-FFF2-40B4-BE49-F238E27FC236}">
              <a16:creationId xmlns:a16="http://schemas.microsoft.com/office/drawing/2014/main" id="{00000000-0008-0000-0800-000069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8" name="Text Box 1501">
          <a:extLst>
            <a:ext uri="{FF2B5EF4-FFF2-40B4-BE49-F238E27FC236}">
              <a16:creationId xmlns:a16="http://schemas.microsoft.com/office/drawing/2014/main" id="{00000000-0008-0000-0800-00006A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79" name="Text Box 1502">
          <a:extLst>
            <a:ext uri="{FF2B5EF4-FFF2-40B4-BE49-F238E27FC236}">
              <a16:creationId xmlns:a16="http://schemas.microsoft.com/office/drawing/2014/main" id="{00000000-0008-0000-0800-00006B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0" name="Text Box 1503">
          <a:extLst>
            <a:ext uri="{FF2B5EF4-FFF2-40B4-BE49-F238E27FC236}">
              <a16:creationId xmlns:a16="http://schemas.microsoft.com/office/drawing/2014/main" id="{00000000-0008-0000-0800-00006C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1" name="Text Box 1504">
          <a:extLst>
            <a:ext uri="{FF2B5EF4-FFF2-40B4-BE49-F238E27FC236}">
              <a16:creationId xmlns:a16="http://schemas.microsoft.com/office/drawing/2014/main" id="{00000000-0008-0000-0800-00006D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2" name="Text Box 1505">
          <a:extLst>
            <a:ext uri="{FF2B5EF4-FFF2-40B4-BE49-F238E27FC236}">
              <a16:creationId xmlns:a16="http://schemas.microsoft.com/office/drawing/2014/main" id="{00000000-0008-0000-0800-00006E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3" name="Text Box 1506">
          <a:extLst>
            <a:ext uri="{FF2B5EF4-FFF2-40B4-BE49-F238E27FC236}">
              <a16:creationId xmlns:a16="http://schemas.microsoft.com/office/drawing/2014/main" id="{00000000-0008-0000-0800-00006F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4" name="Text Box 1507">
          <a:extLst>
            <a:ext uri="{FF2B5EF4-FFF2-40B4-BE49-F238E27FC236}">
              <a16:creationId xmlns:a16="http://schemas.microsoft.com/office/drawing/2014/main" id="{00000000-0008-0000-0800-000070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5" name="Text Box 1508">
          <a:extLst>
            <a:ext uri="{FF2B5EF4-FFF2-40B4-BE49-F238E27FC236}">
              <a16:creationId xmlns:a16="http://schemas.microsoft.com/office/drawing/2014/main" id="{00000000-0008-0000-0800-000071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6" name="Text Box 1509">
          <a:extLst>
            <a:ext uri="{FF2B5EF4-FFF2-40B4-BE49-F238E27FC236}">
              <a16:creationId xmlns:a16="http://schemas.microsoft.com/office/drawing/2014/main" id="{00000000-0008-0000-0800-000072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7" name="Text Box 1510">
          <a:extLst>
            <a:ext uri="{FF2B5EF4-FFF2-40B4-BE49-F238E27FC236}">
              <a16:creationId xmlns:a16="http://schemas.microsoft.com/office/drawing/2014/main" id="{00000000-0008-0000-0800-000073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8" name="Text Box 1511">
          <a:extLst>
            <a:ext uri="{FF2B5EF4-FFF2-40B4-BE49-F238E27FC236}">
              <a16:creationId xmlns:a16="http://schemas.microsoft.com/office/drawing/2014/main" id="{00000000-0008-0000-0800-000074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89" name="Text Box 1512">
          <a:extLst>
            <a:ext uri="{FF2B5EF4-FFF2-40B4-BE49-F238E27FC236}">
              <a16:creationId xmlns:a16="http://schemas.microsoft.com/office/drawing/2014/main" id="{00000000-0008-0000-0800-000075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0" name="Text Box 1513">
          <a:extLst>
            <a:ext uri="{FF2B5EF4-FFF2-40B4-BE49-F238E27FC236}">
              <a16:creationId xmlns:a16="http://schemas.microsoft.com/office/drawing/2014/main" id="{00000000-0008-0000-0800-000076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1" name="Text Box 1514">
          <a:extLst>
            <a:ext uri="{FF2B5EF4-FFF2-40B4-BE49-F238E27FC236}">
              <a16:creationId xmlns:a16="http://schemas.microsoft.com/office/drawing/2014/main" id="{00000000-0008-0000-0800-000077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2" name="Text Box 1515">
          <a:extLst>
            <a:ext uri="{FF2B5EF4-FFF2-40B4-BE49-F238E27FC236}">
              <a16:creationId xmlns:a16="http://schemas.microsoft.com/office/drawing/2014/main" id="{00000000-0008-0000-0800-000078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3" name="Text Box 1516">
          <a:extLst>
            <a:ext uri="{FF2B5EF4-FFF2-40B4-BE49-F238E27FC236}">
              <a16:creationId xmlns:a16="http://schemas.microsoft.com/office/drawing/2014/main" id="{00000000-0008-0000-0800-000079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4" name="Text Box 1517">
          <a:extLst>
            <a:ext uri="{FF2B5EF4-FFF2-40B4-BE49-F238E27FC236}">
              <a16:creationId xmlns:a16="http://schemas.microsoft.com/office/drawing/2014/main" id="{00000000-0008-0000-0800-00007A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5" name="Text Box 1518">
          <a:extLst>
            <a:ext uri="{FF2B5EF4-FFF2-40B4-BE49-F238E27FC236}">
              <a16:creationId xmlns:a16="http://schemas.microsoft.com/office/drawing/2014/main" id="{00000000-0008-0000-0800-00007B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6" name="Text Box 1519">
          <a:extLst>
            <a:ext uri="{FF2B5EF4-FFF2-40B4-BE49-F238E27FC236}">
              <a16:creationId xmlns:a16="http://schemas.microsoft.com/office/drawing/2014/main" id="{00000000-0008-0000-0800-00007C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7" name="Text Box 1520">
          <a:extLst>
            <a:ext uri="{FF2B5EF4-FFF2-40B4-BE49-F238E27FC236}">
              <a16:creationId xmlns:a16="http://schemas.microsoft.com/office/drawing/2014/main" id="{00000000-0008-0000-0800-00007D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8" name="Text Box 1521">
          <a:extLst>
            <a:ext uri="{FF2B5EF4-FFF2-40B4-BE49-F238E27FC236}">
              <a16:creationId xmlns:a16="http://schemas.microsoft.com/office/drawing/2014/main" id="{00000000-0008-0000-0800-00007E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199" name="Text Box 1522">
          <a:extLst>
            <a:ext uri="{FF2B5EF4-FFF2-40B4-BE49-F238E27FC236}">
              <a16:creationId xmlns:a16="http://schemas.microsoft.com/office/drawing/2014/main" id="{00000000-0008-0000-0800-00007F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200" name="Text Box 1523">
          <a:extLst>
            <a:ext uri="{FF2B5EF4-FFF2-40B4-BE49-F238E27FC236}">
              <a16:creationId xmlns:a16="http://schemas.microsoft.com/office/drawing/2014/main" id="{00000000-0008-0000-0800-000080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201" name="Text Box 1524">
          <a:extLst>
            <a:ext uri="{FF2B5EF4-FFF2-40B4-BE49-F238E27FC236}">
              <a16:creationId xmlns:a16="http://schemas.microsoft.com/office/drawing/2014/main" id="{00000000-0008-0000-0800-000081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202" name="Text Box 1525">
          <a:extLst>
            <a:ext uri="{FF2B5EF4-FFF2-40B4-BE49-F238E27FC236}">
              <a16:creationId xmlns:a16="http://schemas.microsoft.com/office/drawing/2014/main" id="{00000000-0008-0000-0800-000082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203" name="Text Box 1526">
          <a:extLst>
            <a:ext uri="{FF2B5EF4-FFF2-40B4-BE49-F238E27FC236}">
              <a16:creationId xmlns:a16="http://schemas.microsoft.com/office/drawing/2014/main" id="{00000000-0008-0000-0800-000083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204" name="Text Box 1527">
          <a:extLst>
            <a:ext uri="{FF2B5EF4-FFF2-40B4-BE49-F238E27FC236}">
              <a16:creationId xmlns:a16="http://schemas.microsoft.com/office/drawing/2014/main" id="{00000000-0008-0000-0800-000084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25</xdr:row>
      <xdr:rowOff>0</xdr:rowOff>
    </xdr:from>
    <xdr:ext cx="70104" cy="44958"/>
    <xdr:sp macro="" textlink="">
      <xdr:nvSpPr>
        <xdr:cNvPr id="3205" name="Text Box 1528">
          <a:extLst>
            <a:ext uri="{FF2B5EF4-FFF2-40B4-BE49-F238E27FC236}">
              <a16:creationId xmlns:a16="http://schemas.microsoft.com/office/drawing/2014/main" id="{00000000-0008-0000-0800-0000850C0000}"/>
            </a:ext>
          </a:extLst>
        </xdr:cNvPr>
        <xdr:cNvSpPr txBox="1">
          <a:spLocks noChangeArrowheads="1"/>
        </xdr:cNvSpPr>
      </xdr:nvSpPr>
      <xdr:spPr bwMode="auto">
        <a:xfrm>
          <a:off x="5642264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06" name="Text Box 1529">
          <a:extLst>
            <a:ext uri="{FF2B5EF4-FFF2-40B4-BE49-F238E27FC236}">
              <a16:creationId xmlns:a16="http://schemas.microsoft.com/office/drawing/2014/main" id="{00000000-0008-0000-0800-000086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07" name="Text Box 1530">
          <a:extLst>
            <a:ext uri="{FF2B5EF4-FFF2-40B4-BE49-F238E27FC236}">
              <a16:creationId xmlns:a16="http://schemas.microsoft.com/office/drawing/2014/main" id="{00000000-0008-0000-0800-000087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08" name="Text Box 1531">
          <a:extLst>
            <a:ext uri="{FF2B5EF4-FFF2-40B4-BE49-F238E27FC236}">
              <a16:creationId xmlns:a16="http://schemas.microsoft.com/office/drawing/2014/main" id="{00000000-0008-0000-0800-000088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09" name="Text Box 1532">
          <a:extLst>
            <a:ext uri="{FF2B5EF4-FFF2-40B4-BE49-F238E27FC236}">
              <a16:creationId xmlns:a16="http://schemas.microsoft.com/office/drawing/2014/main" id="{00000000-0008-0000-0800-000089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0" name="Text Box 1533">
          <a:extLst>
            <a:ext uri="{FF2B5EF4-FFF2-40B4-BE49-F238E27FC236}">
              <a16:creationId xmlns:a16="http://schemas.microsoft.com/office/drawing/2014/main" id="{00000000-0008-0000-0800-00008A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1" name="Text Box 1534">
          <a:extLst>
            <a:ext uri="{FF2B5EF4-FFF2-40B4-BE49-F238E27FC236}">
              <a16:creationId xmlns:a16="http://schemas.microsoft.com/office/drawing/2014/main" id="{00000000-0008-0000-0800-00008B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2" name="Text Box 1535">
          <a:extLst>
            <a:ext uri="{FF2B5EF4-FFF2-40B4-BE49-F238E27FC236}">
              <a16:creationId xmlns:a16="http://schemas.microsoft.com/office/drawing/2014/main" id="{00000000-0008-0000-0800-00008C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3" name="Text Box 1536">
          <a:extLst>
            <a:ext uri="{FF2B5EF4-FFF2-40B4-BE49-F238E27FC236}">
              <a16:creationId xmlns:a16="http://schemas.microsoft.com/office/drawing/2014/main" id="{00000000-0008-0000-0800-00008D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4" name="Text Box 1537">
          <a:extLst>
            <a:ext uri="{FF2B5EF4-FFF2-40B4-BE49-F238E27FC236}">
              <a16:creationId xmlns:a16="http://schemas.microsoft.com/office/drawing/2014/main" id="{00000000-0008-0000-0800-00008E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5" name="Text Box 1538">
          <a:extLst>
            <a:ext uri="{FF2B5EF4-FFF2-40B4-BE49-F238E27FC236}">
              <a16:creationId xmlns:a16="http://schemas.microsoft.com/office/drawing/2014/main" id="{00000000-0008-0000-0800-00008F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6" name="Text Box 1539">
          <a:extLst>
            <a:ext uri="{FF2B5EF4-FFF2-40B4-BE49-F238E27FC236}">
              <a16:creationId xmlns:a16="http://schemas.microsoft.com/office/drawing/2014/main" id="{00000000-0008-0000-0800-000090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7" name="Text Box 1540">
          <a:extLst>
            <a:ext uri="{FF2B5EF4-FFF2-40B4-BE49-F238E27FC236}">
              <a16:creationId xmlns:a16="http://schemas.microsoft.com/office/drawing/2014/main" id="{00000000-0008-0000-0800-000091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8" name="Text Box 1541">
          <a:extLst>
            <a:ext uri="{FF2B5EF4-FFF2-40B4-BE49-F238E27FC236}">
              <a16:creationId xmlns:a16="http://schemas.microsoft.com/office/drawing/2014/main" id="{00000000-0008-0000-0800-000092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19" name="Text Box 1542">
          <a:extLst>
            <a:ext uri="{FF2B5EF4-FFF2-40B4-BE49-F238E27FC236}">
              <a16:creationId xmlns:a16="http://schemas.microsoft.com/office/drawing/2014/main" id="{00000000-0008-0000-0800-000093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0" name="Text Box 1543">
          <a:extLst>
            <a:ext uri="{FF2B5EF4-FFF2-40B4-BE49-F238E27FC236}">
              <a16:creationId xmlns:a16="http://schemas.microsoft.com/office/drawing/2014/main" id="{00000000-0008-0000-0800-000094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1" name="Text Box 1544">
          <a:extLst>
            <a:ext uri="{FF2B5EF4-FFF2-40B4-BE49-F238E27FC236}">
              <a16:creationId xmlns:a16="http://schemas.microsoft.com/office/drawing/2014/main" id="{00000000-0008-0000-0800-000095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2" name="Text Box 1545">
          <a:extLst>
            <a:ext uri="{FF2B5EF4-FFF2-40B4-BE49-F238E27FC236}">
              <a16:creationId xmlns:a16="http://schemas.microsoft.com/office/drawing/2014/main" id="{00000000-0008-0000-0800-000096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3" name="Text Box 1546">
          <a:extLst>
            <a:ext uri="{FF2B5EF4-FFF2-40B4-BE49-F238E27FC236}">
              <a16:creationId xmlns:a16="http://schemas.microsoft.com/office/drawing/2014/main" id="{00000000-0008-0000-0800-000097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4" name="Text Box 1547">
          <a:extLst>
            <a:ext uri="{FF2B5EF4-FFF2-40B4-BE49-F238E27FC236}">
              <a16:creationId xmlns:a16="http://schemas.microsoft.com/office/drawing/2014/main" id="{00000000-0008-0000-0800-000098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5" name="Text Box 1548">
          <a:extLst>
            <a:ext uri="{FF2B5EF4-FFF2-40B4-BE49-F238E27FC236}">
              <a16:creationId xmlns:a16="http://schemas.microsoft.com/office/drawing/2014/main" id="{00000000-0008-0000-0800-000099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6" name="Text Box 1549">
          <a:extLst>
            <a:ext uri="{FF2B5EF4-FFF2-40B4-BE49-F238E27FC236}">
              <a16:creationId xmlns:a16="http://schemas.microsoft.com/office/drawing/2014/main" id="{00000000-0008-0000-0800-00009A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7" name="Text Box 1550">
          <a:extLst>
            <a:ext uri="{FF2B5EF4-FFF2-40B4-BE49-F238E27FC236}">
              <a16:creationId xmlns:a16="http://schemas.microsoft.com/office/drawing/2014/main" id="{00000000-0008-0000-0800-00009B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8" name="Text Box 1551">
          <a:extLst>
            <a:ext uri="{FF2B5EF4-FFF2-40B4-BE49-F238E27FC236}">
              <a16:creationId xmlns:a16="http://schemas.microsoft.com/office/drawing/2014/main" id="{00000000-0008-0000-0800-00009C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29" name="Text Box 1552">
          <a:extLst>
            <a:ext uri="{FF2B5EF4-FFF2-40B4-BE49-F238E27FC236}">
              <a16:creationId xmlns:a16="http://schemas.microsoft.com/office/drawing/2014/main" id="{00000000-0008-0000-0800-00009D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0" name="Text Box 1553">
          <a:extLst>
            <a:ext uri="{FF2B5EF4-FFF2-40B4-BE49-F238E27FC236}">
              <a16:creationId xmlns:a16="http://schemas.microsoft.com/office/drawing/2014/main" id="{00000000-0008-0000-0800-00009E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1" name="Text Box 1554">
          <a:extLst>
            <a:ext uri="{FF2B5EF4-FFF2-40B4-BE49-F238E27FC236}">
              <a16:creationId xmlns:a16="http://schemas.microsoft.com/office/drawing/2014/main" id="{00000000-0008-0000-0800-00009F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2" name="Text Box 1555">
          <a:extLst>
            <a:ext uri="{FF2B5EF4-FFF2-40B4-BE49-F238E27FC236}">
              <a16:creationId xmlns:a16="http://schemas.microsoft.com/office/drawing/2014/main" id="{00000000-0008-0000-0800-0000A0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3" name="Text Box 1556">
          <a:extLst>
            <a:ext uri="{FF2B5EF4-FFF2-40B4-BE49-F238E27FC236}">
              <a16:creationId xmlns:a16="http://schemas.microsoft.com/office/drawing/2014/main" id="{00000000-0008-0000-0800-0000A1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4" name="Text Box 1557">
          <a:extLst>
            <a:ext uri="{FF2B5EF4-FFF2-40B4-BE49-F238E27FC236}">
              <a16:creationId xmlns:a16="http://schemas.microsoft.com/office/drawing/2014/main" id="{00000000-0008-0000-0800-0000A2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5" name="Text Box 1558">
          <a:extLst>
            <a:ext uri="{FF2B5EF4-FFF2-40B4-BE49-F238E27FC236}">
              <a16:creationId xmlns:a16="http://schemas.microsoft.com/office/drawing/2014/main" id="{00000000-0008-0000-0800-0000A3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6" name="Text Box 1559">
          <a:extLst>
            <a:ext uri="{FF2B5EF4-FFF2-40B4-BE49-F238E27FC236}">
              <a16:creationId xmlns:a16="http://schemas.microsoft.com/office/drawing/2014/main" id="{00000000-0008-0000-0800-0000A4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7" name="Text Box 1560">
          <a:extLst>
            <a:ext uri="{FF2B5EF4-FFF2-40B4-BE49-F238E27FC236}">
              <a16:creationId xmlns:a16="http://schemas.microsoft.com/office/drawing/2014/main" id="{00000000-0008-0000-0800-0000A5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8" name="Text Box 1561">
          <a:extLst>
            <a:ext uri="{FF2B5EF4-FFF2-40B4-BE49-F238E27FC236}">
              <a16:creationId xmlns:a16="http://schemas.microsoft.com/office/drawing/2014/main" id="{00000000-0008-0000-0800-0000A6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39" name="Text Box 1562">
          <a:extLst>
            <a:ext uri="{FF2B5EF4-FFF2-40B4-BE49-F238E27FC236}">
              <a16:creationId xmlns:a16="http://schemas.microsoft.com/office/drawing/2014/main" id="{00000000-0008-0000-0800-0000A7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40" name="Text Box 1563">
          <a:extLst>
            <a:ext uri="{FF2B5EF4-FFF2-40B4-BE49-F238E27FC236}">
              <a16:creationId xmlns:a16="http://schemas.microsoft.com/office/drawing/2014/main" id="{00000000-0008-0000-0800-0000A8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241" name="Text Box 1564">
          <a:extLst>
            <a:ext uri="{FF2B5EF4-FFF2-40B4-BE49-F238E27FC236}">
              <a16:creationId xmlns:a16="http://schemas.microsoft.com/office/drawing/2014/main" id="{00000000-0008-0000-0800-0000A90C0000}"/>
            </a:ext>
          </a:extLst>
        </xdr:cNvPr>
        <xdr:cNvSpPr txBox="1">
          <a:spLocks noChangeArrowheads="1"/>
        </xdr:cNvSpPr>
      </xdr:nvSpPr>
      <xdr:spPr bwMode="auto">
        <a:xfrm>
          <a:off x="8569036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2" name="Text Box 1565">
          <a:extLst>
            <a:ext uri="{FF2B5EF4-FFF2-40B4-BE49-F238E27FC236}">
              <a16:creationId xmlns:a16="http://schemas.microsoft.com/office/drawing/2014/main" id="{00000000-0008-0000-0800-0000AA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3" name="Text Box 1566">
          <a:extLst>
            <a:ext uri="{FF2B5EF4-FFF2-40B4-BE49-F238E27FC236}">
              <a16:creationId xmlns:a16="http://schemas.microsoft.com/office/drawing/2014/main" id="{00000000-0008-0000-0800-0000AB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4" name="Text Box 1567">
          <a:extLst>
            <a:ext uri="{FF2B5EF4-FFF2-40B4-BE49-F238E27FC236}">
              <a16:creationId xmlns:a16="http://schemas.microsoft.com/office/drawing/2014/main" id="{00000000-0008-0000-0800-0000AC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5" name="Text Box 1568">
          <a:extLst>
            <a:ext uri="{FF2B5EF4-FFF2-40B4-BE49-F238E27FC236}">
              <a16:creationId xmlns:a16="http://schemas.microsoft.com/office/drawing/2014/main" id="{00000000-0008-0000-0800-0000AD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6" name="Text Box 1569">
          <a:extLst>
            <a:ext uri="{FF2B5EF4-FFF2-40B4-BE49-F238E27FC236}">
              <a16:creationId xmlns:a16="http://schemas.microsoft.com/office/drawing/2014/main" id="{00000000-0008-0000-0800-0000AE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7" name="Text Box 1570">
          <a:extLst>
            <a:ext uri="{FF2B5EF4-FFF2-40B4-BE49-F238E27FC236}">
              <a16:creationId xmlns:a16="http://schemas.microsoft.com/office/drawing/2014/main" id="{00000000-0008-0000-0800-0000AF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8" name="Text Box 1571">
          <a:extLst>
            <a:ext uri="{FF2B5EF4-FFF2-40B4-BE49-F238E27FC236}">
              <a16:creationId xmlns:a16="http://schemas.microsoft.com/office/drawing/2014/main" id="{00000000-0008-0000-0800-0000B0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49" name="Text Box 1572">
          <a:extLst>
            <a:ext uri="{FF2B5EF4-FFF2-40B4-BE49-F238E27FC236}">
              <a16:creationId xmlns:a16="http://schemas.microsoft.com/office/drawing/2014/main" id="{00000000-0008-0000-0800-0000B1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0" name="Text Box 1573">
          <a:extLst>
            <a:ext uri="{FF2B5EF4-FFF2-40B4-BE49-F238E27FC236}">
              <a16:creationId xmlns:a16="http://schemas.microsoft.com/office/drawing/2014/main" id="{00000000-0008-0000-0800-0000B2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1" name="Text Box 1574">
          <a:extLst>
            <a:ext uri="{FF2B5EF4-FFF2-40B4-BE49-F238E27FC236}">
              <a16:creationId xmlns:a16="http://schemas.microsoft.com/office/drawing/2014/main" id="{00000000-0008-0000-0800-0000B3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2" name="Text Box 1575">
          <a:extLst>
            <a:ext uri="{FF2B5EF4-FFF2-40B4-BE49-F238E27FC236}">
              <a16:creationId xmlns:a16="http://schemas.microsoft.com/office/drawing/2014/main" id="{00000000-0008-0000-0800-0000B4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3" name="Text Box 1576">
          <a:extLst>
            <a:ext uri="{FF2B5EF4-FFF2-40B4-BE49-F238E27FC236}">
              <a16:creationId xmlns:a16="http://schemas.microsoft.com/office/drawing/2014/main" id="{00000000-0008-0000-0800-0000B5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4" name="Text Box 1577">
          <a:extLst>
            <a:ext uri="{FF2B5EF4-FFF2-40B4-BE49-F238E27FC236}">
              <a16:creationId xmlns:a16="http://schemas.microsoft.com/office/drawing/2014/main" id="{00000000-0008-0000-0800-0000B6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5" name="Text Box 1578">
          <a:extLst>
            <a:ext uri="{FF2B5EF4-FFF2-40B4-BE49-F238E27FC236}">
              <a16:creationId xmlns:a16="http://schemas.microsoft.com/office/drawing/2014/main" id="{00000000-0008-0000-0800-0000B7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6" name="Text Box 1579">
          <a:extLst>
            <a:ext uri="{FF2B5EF4-FFF2-40B4-BE49-F238E27FC236}">
              <a16:creationId xmlns:a16="http://schemas.microsoft.com/office/drawing/2014/main" id="{00000000-0008-0000-0800-0000B8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7" name="Text Box 1580">
          <a:extLst>
            <a:ext uri="{FF2B5EF4-FFF2-40B4-BE49-F238E27FC236}">
              <a16:creationId xmlns:a16="http://schemas.microsoft.com/office/drawing/2014/main" id="{00000000-0008-0000-0800-0000B9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8" name="Text Box 1581">
          <a:extLst>
            <a:ext uri="{FF2B5EF4-FFF2-40B4-BE49-F238E27FC236}">
              <a16:creationId xmlns:a16="http://schemas.microsoft.com/office/drawing/2014/main" id="{00000000-0008-0000-0800-0000BA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59" name="Text Box 1582">
          <a:extLst>
            <a:ext uri="{FF2B5EF4-FFF2-40B4-BE49-F238E27FC236}">
              <a16:creationId xmlns:a16="http://schemas.microsoft.com/office/drawing/2014/main" id="{00000000-0008-0000-0800-0000BB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0" name="Text Box 1583">
          <a:extLst>
            <a:ext uri="{FF2B5EF4-FFF2-40B4-BE49-F238E27FC236}">
              <a16:creationId xmlns:a16="http://schemas.microsoft.com/office/drawing/2014/main" id="{00000000-0008-0000-0800-0000BC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1" name="Text Box 1584">
          <a:extLst>
            <a:ext uri="{FF2B5EF4-FFF2-40B4-BE49-F238E27FC236}">
              <a16:creationId xmlns:a16="http://schemas.microsoft.com/office/drawing/2014/main" id="{00000000-0008-0000-0800-0000BD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2" name="Text Box 1585">
          <a:extLst>
            <a:ext uri="{FF2B5EF4-FFF2-40B4-BE49-F238E27FC236}">
              <a16:creationId xmlns:a16="http://schemas.microsoft.com/office/drawing/2014/main" id="{00000000-0008-0000-0800-0000BE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3" name="Text Box 1586">
          <a:extLst>
            <a:ext uri="{FF2B5EF4-FFF2-40B4-BE49-F238E27FC236}">
              <a16:creationId xmlns:a16="http://schemas.microsoft.com/office/drawing/2014/main" id="{00000000-0008-0000-0800-0000BF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4" name="Text Box 1587">
          <a:extLst>
            <a:ext uri="{FF2B5EF4-FFF2-40B4-BE49-F238E27FC236}">
              <a16:creationId xmlns:a16="http://schemas.microsoft.com/office/drawing/2014/main" id="{00000000-0008-0000-0800-0000C0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5" name="Text Box 1588">
          <a:extLst>
            <a:ext uri="{FF2B5EF4-FFF2-40B4-BE49-F238E27FC236}">
              <a16:creationId xmlns:a16="http://schemas.microsoft.com/office/drawing/2014/main" id="{00000000-0008-0000-0800-0000C1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6" name="Text Box 1589">
          <a:extLst>
            <a:ext uri="{FF2B5EF4-FFF2-40B4-BE49-F238E27FC236}">
              <a16:creationId xmlns:a16="http://schemas.microsoft.com/office/drawing/2014/main" id="{00000000-0008-0000-0800-0000C2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7" name="Text Box 1590">
          <a:extLst>
            <a:ext uri="{FF2B5EF4-FFF2-40B4-BE49-F238E27FC236}">
              <a16:creationId xmlns:a16="http://schemas.microsoft.com/office/drawing/2014/main" id="{00000000-0008-0000-0800-0000C3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8" name="Text Box 1591">
          <a:extLst>
            <a:ext uri="{FF2B5EF4-FFF2-40B4-BE49-F238E27FC236}">
              <a16:creationId xmlns:a16="http://schemas.microsoft.com/office/drawing/2014/main" id="{00000000-0008-0000-0800-0000C4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69" name="Text Box 1592">
          <a:extLst>
            <a:ext uri="{FF2B5EF4-FFF2-40B4-BE49-F238E27FC236}">
              <a16:creationId xmlns:a16="http://schemas.microsoft.com/office/drawing/2014/main" id="{00000000-0008-0000-0800-0000C5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0" name="Text Box 1593">
          <a:extLst>
            <a:ext uri="{FF2B5EF4-FFF2-40B4-BE49-F238E27FC236}">
              <a16:creationId xmlns:a16="http://schemas.microsoft.com/office/drawing/2014/main" id="{00000000-0008-0000-0800-0000C6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1" name="Text Box 1594">
          <a:extLst>
            <a:ext uri="{FF2B5EF4-FFF2-40B4-BE49-F238E27FC236}">
              <a16:creationId xmlns:a16="http://schemas.microsoft.com/office/drawing/2014/main" id="{00000000-0008-0000-0800-0000C7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2" name="Text Box 1595">
          <a:extLst>
            <a:ext uri="{FF2B5EF4-FFF2-40B4-BE49-F238E27FC236}">
              <a16:creationId xmlns:a16="http://schemas.microsoft.com/office/drawing/2014/main" id="{00000000-0008-0000-0800-0000C8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3" name="Text Box 1596">
          <a:extLst>
            <a:ext uri="{FF2B5EF4-FFF2-40B4-BE49-F238E27FC236}">
              <a16:creationId xmlns:a16="http://schemas.microsoft.com/office/drawing/2014/main" id="{00000000-0008-0000-0800-0000C9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4" name="Text Box 1597">
          <a:extLst>
            <a:ext uri="{FF2B5EF4-FFF2-40B4-BE49-F238E27FC236}">
              <a16:creationId xmlns:a16="http://schemas.microsoft.com/office/drawing/2014/main" id="{00000000-0008-0000-0800-0000CA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5" name="Text Box 1598">
          <a:extLst>
            <a:ext uri="{FF2B5EF4-FFF2-40B4-BE49-F238E27FC236}">
              <a16:creationId xmlns:a16="http://schemas.microsoft.com/office/drawing/2014/main" id="{00000000-0008-0000-0800-0000CB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6" name="Text Box 1599">
          <a:extLst>
            <a:ext uri="{FF2B5EF4-FFF2-40B4-BE49-F238E27FC236}">
              <a16:creationId xmlns:a16="http://schemas.microsoft.com/office/drawing/2014/main" id="{00000000-0008-0000-0800-0000CC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152400</xdr:colOff>
      <xdr:row>25</xdr:row>
      <xdr:rowOff>0</xdr:rowOff>
    </xdr:from>
    <xdr:ext cx="70104" cy="44958"/>
    <xdr:sp macro="" textlink="">
      <xdr:nvSpPr>
        <xdr:cNvPr id="3277" name="Text Box 1600">
          <a:extLst>
            <a:ext uri="{FF2B5EF4-FFF2-40B4-BE49-F238E27FC236}">
              <a16:creationId xmlns:a16="http://schemas.microsoft.com/office/drawing/2014/main" id="{00000000-0008-0000-0800-0000CD0C0000}"/>
            </a:ext>
          </a:extLst>
        </xdr:cNvPr>
        <xdr:cNvSpPr txBox="1">
          <a:spLocks noChangeArrowheads="1"/>
        </xdr:cNvSpPr>
      </xdr:nvSpPr>
      <xdr:spPr bwMode="auto">
        <a:xfrm>
          <a:off x="7096991" y="1030431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78" name="Text Box 1529">
          <a:extLst>
            <a:ext uri="{FF2B5EF4-FFF2-40B4-BE49-F238E27FC236}">
              <a16:creationId xmlns:a16="http://schemas.microsoft.com/office/drawing/2014/main" id="{00000000-0008-0000-0800-0000CE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79" name="Text Box 1530">
          <a:extLst>
            <a:ext uri="{FF2B5EF4-FFF2-40B4-BE49-F238E27FC236}">
              <a16:creationId xmlns:a16="http://schemas.microsoft.com/office/drawing/2014/main" id="{00000000-0008-0000-0800-0000CF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0" name="Text Box 1531">
          <a:extLst>
            <a:ext uri="{FF2B5EF4-FFF2-40B4-BE49-F238E27FC236}">
              <a16:creationId xmlns:a16="http://schemas.microsoft.com/office/drawing/2014/main" id="{00000000-0008-0000-0800-0000D0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1" name="Text Box 1532">
          <a:extLst>
            <a:ext uri="{FF2B5EF4-FFF2-40B4-BE49-F238E27FC236}">
              <a16:creationId xmlns:a16="http://schemas.microsoft.com/office/drawing/2014/main" id="{00000000-0008-0000-0800-0000D1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2" name="Text Box 1533">
          <a:extLst>
            <a:ext uri="{FF2B5EF4-FFF2-40B4-BE49-F238E27FC236}">
              <a16:creationId xmlns:a16="http://schemas.microsoft.com/office/drawing/2014/main" id="{00000000-0008-0000-0800-0000D2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3" name="Text Box 1534">
          <a:extLst>
            <a:ext uri="{FF2B5EF4-FFF2-40B4-BE49-F238E27FC236}">
              <a16:creationId xmlns:a16="http://schemas.microsoft.com/office/drawing/2014/main" id="{00000000-0008-0000-0800-0000D3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4" name="Text Box 1535">
          <a:extLst>
            <a:ext uri="{FF2B5EF4-FFF2-40B4-BE49-F238E27FC236}">
              <a16:creationId xmlns:a16="http://schemas.microsoft.com/office/drawing/2014/main" id="{00000000-0008-0000-0800-0000D4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5" name="Text Box 1536">
          <a:extLst>
            <a:ext uri="{FF2B5EF4-FFF2-40B4-BE49-F238E27FC236}">
              <a16:creationId xmlns:a16="http://schemas.microsoft.com/office/drawing/2014/main" id="{00000000-0008-0000-0800-0000D5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6" name="Text Box 1537">
          <a:extLst>
            <a:ext uri="{FF2B5EF4-FFF2-40B4-BE49-F238E27FC236}">
              <a16:creationId xmlns:a16="http://schemas.microsoft.com/office/drawing/2014/main" id="{00000000-0008-0000-0800-0000D6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7" name="Text Box 1538">
          <a:extLst>
            <a:ext uri="{FF2B5EF4-FFF2-40B4-BE49-F238E27FC236}">
              <a16:creationId xmlns:a16="http://schemas.microsoft.com/office/drawing/2014/main" id="{00000000-0008-0000-0800-0000D7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8" name="Text Box 1539">
          <a:extLst>
            <a:ext uri="{FF2B5EF4-FFF2-40B4-BE49-F238E27FC236}">
              <a16:creationId xmlns:a16="http://schemas.microsoft.com/office/drawing/2014/main" id="{00000000-0008-0000-0800-0000D8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89" name="Text Box 1540">
          <a:extLst>
            <a:ext uri="{FF2B5EF4-FFF2-40B4-BE49-F238E27FC236}">
              <a16:creationId xmlns:a16="http://schemas.microsoft.com/office/drawing/2014/main" id="{00000000-0008-0000-0800-0000D9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0" name="Text Box 1541">
          <a:extLst>
            <a:ext uri="{FF2B5EF4-FFF2-40B4-BE49-F238E27FC236}">
              <a16:creationId xmlns:a16="http://schemas.microsoft.com/office/drawing/2014/main" id="{00000000-0008-0000-0800-0000DA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1" name="Text Box 1542">
          <a:extLst>
            <a:ext uri="{FF2B5EF4-FFF2-40B4-BE49-F238E27FC236}">
              <a16:creationId xmlns:a16="http://schemas.microsoft.com/office/drawing/2014/main" id="{00000000-0008-0000-0800-0000DB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2" name="Text Box 1543">
          <a:extLst>
            <a:ext uri="{FF2B5EF4-FFF2-40B4-BE49-F238E27FC236}">
              <a16:creationId xmlns:a16="http://schemas.microsoft.com/office/drawing/2014/main" id="{00000000-0008-0000-0800-0000DC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3" name="Text Box 1544">
          <a:extLst>
            <a:ext uri="{FF2B5EF4-FFF2-40B4-BE49-F238E27FC236}">
              <a16:creationId xmlns:a16="http://schemas.microsoft.com/office/drawing/2014/main" id="{00000000-0008-0000-0800-0000DD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4" name="Text Box 1545">
          <a:extLst>
            <a:ext uri="{FF2B5EF4-FFF2-40B4-BE49-F238E27FC236}">
              <a16:creationId xmlns:a16="http://schemas.microsoft.com/office/drawing/2014/main" id="{00000000-0008-0000-0800-0000DE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5" name="Text Box 1546">
          <a:extLst>
            <a:ext uri="{FF2B5EF4-FFF2-40B4-BE49-F238E27FC236}">
              <a16:creationId xmlns:a16="http://schemas.microsoft.com/office/drawing/2014/main" id="{00000000-0008-0000-0800-0000DF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6" name="Text Box 1547">
          <a:extLst>
            <a:ext uri="{FF2B5EF4-FFF2-40B4-BE49-F238E27FC236}">
              <a16:creationId xmlns:a16="http://schemas.microsoft.com/office/drawing/2014/main" id="{00000000-0008-0000-0800-0000E0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7" name="Text Box 1548">
          <a:extLst>
            <a:ext uri="{FF2B5EF4-FFF2-40B4-BE49-F238E27FC236}">
              <a16:creationId xmlns:a16="http://schemas.microsoft.com/office/drawing/2014/main" id="{00000000-0008-0000-0800-0000E1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8" name="Text Box 1549">
          <a:extLst>
            <a:ext uri="{FF2B5EF4-FFF2-40B4-BE49-F238E27FC236}">
              <a16:creationId xmlns:a16="http://schemas.microsoft.com/office/drawing/2014/main" id="{00000000-0008-0000-0800-0000E2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299" name="Text Box 1550">
          <a:extLst>
            <a:ext uri="{FF2B5EF4-FFF2-40B4-BE49-F238E27FC236}">
              <a16:creationId xmlns:a16="http://schemas.microsoft.com/office/drawing/2014/main" id="{00000000-0008-0000-0800-0000E3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0" name="Text Box 1551">
          <a:extLst>
            <a:ext uri="{FF2B5EF4-FFF2-40B4-BE49-F238E27FC236}">
              <a16:creationId xmlns:a16="http://schemas.microsoft.com/office/drawing/2014/main" id="{00000000-0008-0000-0800-0000E4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1" name="Text Box 1552">
          <a:extLst>
            <a:ext uri="{FF2B5EF4-FFF2-40B4-BE49-F238E27FC236}">
              <a16:creationId xmlns:a16="http://schemas.microsoft.com/office/drawing/2014/main" id="{00000000-0008-0000-0800-0000E5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2" name="Text Box 1553">
          <a:extLst>
            <a:ext uri="{FF2B5EF4-FFF2-40B4-BE49-F238E27FC236}">
              <a16:creationId xmlns:a16="http://schemas.microsoft.com/office/drawing/2014/main" id="{00000000-0008-0000-0800-0000E6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3" name="Text Box 1554">
          <a:extLst>
            <a:ext uri="{FF2B5EF4-FFF2-40B4-BE49-F238E27FC236}">
              <a16:creationId xmlns:a16="http://schemas.microsoft.com/office/drawing/2014/main" id="{00000000-0008-0000-0800-0000E7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4" name="Text Box 1555">
          <a:extLst>
            <a:ext uri="{FF2B5EF4-FFF2-40B4-BE49-F238E27FC236}">
              <a16:creationId xmlns:a16="http://schemas.microsoft.com/office/drawing/2014/main" id="{00000000-0008-0000-0800-0000E8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5" name="Text Box 1556">
          <a:extLst>
            <a:ext uri="{FF2B5EF4-FFF2-40B4-BE49-F238E27FC236}">
              <a16:creationId xmlns:a16="http://schemas.microsoft.com/office/drawing/2014/main" id="{00000000-0008-0000-0800-0000E9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6" name="Text Box 1557">
          <a:extLst>
            <a:ext uri="{FF2B5EF4-FFF2-40B4-BE49-F238E27FC236}">
              <a16:creationId xmlns:a16="http://schemas.microsoft.com/office/drawing/2014/main" id="{00000000-0008-0000-0800-0000EA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7" name="Text Box 1558">
          <a:extLst>
            <a:ext uri="{FF2B5EF4-FFF2-40B4-BE49-F238E27FC236}">
              <a16:creationId xmlns:a16="http://schemas.microsoft.com/office/drawing/2014/main" id="{00000000-0008-0000-0800-0000EB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8" name="Text Box 1559">
          <a:extLst>
            <a:ext uri="{FF2B5EF4-FFF2-40B4-BE49-F238E27FC236}">
              <a16:creationId xmlns:a16="http://schemas.microsoft.com/office/drawing/2014/main" id="{00000000-0008-0000-0800-0000EC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09" name="Text Box 1560">
          <a:extLst>
            <a:ext uri="{FF2B5EF4-FFF2-40B4-BE49-F238E27FC236}">
              <a16:creationId xmlns:a16="http://schemas.microsoft.com/office/drawing/2014/main" id="{00000000-0008-0000-0800-0000ED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0" name="Text Box 1561">
          <a:extLst>
            <a:ext uri="{FF2B5EF4-FFF2-40B4-BE49-F238E27FC236}">
              <a16:creationId xmlns:a16="http://schemas.microsoft.com/office/drawing/2014/main" id="{00000000-0008-0000-0800-0000EE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1" name="Text Box 1562">
          <a:extLst>
            <a:ext uri="{FF2B5EF4-FFF2-40B4-BE49-F238E27FC236}">
              <a16:creationId xmlns:a16="http://schemas.microsoft.com/office/drawing/2014/main" id="{00000000-0008-0000-0800-0000EF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2" name="Text Box 1563">
          <a:extLst>
            <a:ext uri="{FF2B5EF4-FFF2-40B4-BE49-F238E27FC236}">
              <a16:creationId xmlns:a16="http://schemas.microsoft.com/office/drawing/2014/main" id="{00000000-0008-0000-0800-0000F0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3" name="Text Box 1564">
          <a:extLst>
            <a:ext uri="{FF2B5EF4-FFF2-40B4-BE49-F238E27FC236}">
              <a16:creationId xmlns:a16="http://schemas.microsoft.com/office/drawing/2014/main" id="{00000000-0008-0000-0800-0000F1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4" name="Text Box 1529">
          <a:extLst>
            <a:ext uri="{FF2B5EF4-FFF2-40B4-BE49-F238E27FC236}">
              <a16:creationId xmlns:a16="http://schemas.microsoft.com/office/drawing/2014/main" id="{00000000-0008-0000-0800-0000F2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5" name="Text Box 1530">
          <a:extLst>
            <a:ext uri="{FF2B5EF4-FFF2-40B4-BE49-F238E27FC236}">
              <a16:creationId xmlns:a16="http://schemas.microsoft.com/office/drawing/2014/main" id="{00000000-0008-0000-0800-0000F3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6" name="Text Box 1531">
          <a:extLst>
            <a:ext uri="{FF2B5EF4-FFF2-40B4-BE49-F238E27FC236}">
              <a16:creationId xmlns:a16="http://schemas.microsoft.com/office/drawing/2014/main" id="{00000000-0008-0000-0800-0000F4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7" name="Text Box 1532">
          <a:extLst>
            <a:ext uri="{FF2B5EF4-FFF2-40B4-BE49-F238E27FC236}">
              <a16:creationId xmlns:a16="http://schemas.microsoft.com/office/drawing/2014/main" id="{00000000-0008-0000-0800-0000F5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8" name="Text Box 1533">
          <a:extLst>
            <a:ext uri="{FF2B5EF4-FFF2-40B4-BE49-F238E27FC236}">
              <a16:creationId xmlns:a16="http://schemas.microsoft.com/office/drawing/2014/main" id="{00000000-0008-0000-0800-0000F6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19" name="Text Box 1534">
          <a:extLst>
            <a:ext uri="{FF2B5EF4-FFF2-40B4-BE49-F238E27FC236}">
              <a16:creationId xmlns:a16="http://schemas.microsoft.com/office/drawing/2014/main" id="{00000000-0008-0000-0800-0000F7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0" name="Text Box 1535">
          <a:extLst>
            <a:ext uri="{FF2B5EF4-FFF2-40B4-BE49-F238E27FC236}">
              <a16:creationId xmlns:a16="http://schemas.microsoft.com/office/drawing/2014/main" id="{00000000-0008-0000-0800-0000F8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1" name="Text Box 1536">
          <a:extLst>
            <a:ext uri="{FF2B5EF4-FFF2-40B4-BE49-F238E27FC236}">
              <a16:creationId xmlns:a16="http://schemas.microsoft.com/office/drawing/2014/main" id="{00000000-0008-0000-0800-0000F9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2" name="Text Box 1537">
          <a:extLst>
            <a:ext uri="{FF2B5EF4-FFF2-40B4-BE49-F238E27FC236}">
              <a16:creationId xmlns:a16="http://schemas.microsoft.com/office/drawing/2014/main" id="{00000000-0008-0000-0800-0000FA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3" name="Text Box 1538">
          <a:extLst>
            <a:ext uri="{FF2B5EF4-FFF2-40B4-BE49-F238E27FC236}">
              <a16:creationId xmlns:a16="http://schemas.microsoft.com/office/drawing/2014/main" id="{00000000-0008-0000-0800-0000FB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4" name="Text Box 1539">
          <a:extLst>
            <a:ext uri="{FF2B5EF4-FFF2-40B4-BE49-F238E27FC236}">
              <a16:creationId xmlns:a16="http://schemas.microsoft.com/office/drawing/2014/main" id="{00000000-0008-0000-0800-0000FC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5" name="Text Box 1540">
          <a:extLst>
            <a:ext uri="{FF2B5EF4-FFF2-40B4-BE49-F238E27FC236}">
              <a16:creationId xmlns:a16="http://schemas.microsoft.com/office/drawing/2014/main" id="{00000000-0008-0000-0800-0000FD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6" name="Text Box 1541">
          <a:extLst>
            <a:ext uri="{FF2B5EF4-FFF2-40B4-BE49-F238E27FC236}">
              <a16:creationId xmlns:a16="http://schemas.microsoft.com/office/drawing/2014/main" id="{00000000-0008-0000-0800-0000FE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7" name="Text Box 1542">
          <a:extLst>
            <a:ext uri="{FF2B5EF4-FFF2-40B4-BE49-F238E27FC236}">
              <a16:creationId xmlns:a16="http://schemas.microsoft.com/office/drawing/2014/main" id="{00000000-0008-0000-0800-0000FF0C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8" name="Text Box 1543">
          <a:extLst>
            <a:ext uri="{FF2B5EF4-FFF2-40B4-BE49-F238E27FC236}">
              <a16:creationId xmlns:a16="http://schemas.microsoft.com/office/drawing/2014/main" id="{00000000-0008-0000-0800-000000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29" name="Text Box 1544">
          <a:extLst>
            <a:ext uri="{FF2B5EF4-FFF2-40B4-BE49-F238E27FC236}">
              <a16:creationId xmlns:a16="http://schemas.microsoft.com/office/drawing/2014/main" id="{00000000-0008-0000-0800-000001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0" name="Text Box 1545">
          <a:extLst>
            <a:ext uri="{FF2B5EF4-FFF2-40B4-BE49-F238E27FC236}">
              <a16:creationId xmlns:a16="http://schemas.microsoft.com/office/drawing/2014/main" id="{00000000-0008-0000-0800-000002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1" name="Text Box 1546">
          <a:extLst>
            <a:ext uri="{FF2B5EF4-FFF2-40B4-BE49-F238E27FC236}">
              <a16:creationId xmlns:a16="http://schemas.microsoft.com/office/drawing/2014/main" id="{00000000-0008-0000-0800-000003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2" name="Text Box 1547">
          <a:extLst>
            <a:ext uri="{FF2B5EF4-FFF2-40B4-BE49-F238E27FC236}">
              <a16:creationId xmlns:a16="http://schemas.microsoft.com/office/drawing/2014/main" id="{00000000-0008-0000-0800-000004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3" name="Text Box 1548">
          <a:extLst>
            <a:ext uri="{FF2B5EF4-FFF2-40B4-BE49-F238E27FC236}">
              <a16:creationId xmlns:a16="http://schemas.microsoft.com/office/drawing/2014/main" id="{00000000-0008-0000-0800-000005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4" name="Text Box 1549">
          <a:extLst>
            <a:ext uri="{FF2B5EF4-FFF2-40B4-BE49-F238E27FC236}">
              <a16:creationId xmlns:a16="http://schemas.microsoft.com/office/drawing/2014/main" id="{00000000-0008-0000-0800-000006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5" name="Text Box 1550">
          <a:extLst>
            <a:ext uri="{FF2B5EF4-FFF2-40B4-BE49-F238E27FC236}">
              <a16:creationId xmlns:a16="http://schemas.microsoft.com/office/drawing/2014/main" id="{00000000-0008-0000-0800-000007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6" name="Text Box 1551">
          <a:extLst>
            <a:ext uri="{FF2B5EF4-FFF2-40B4-BE49-F238E27FC236}">
              <a16:creationId xmlns:a16="http://schemas.microsoft.com/office/drawing/2014/main" id="{00000000-0008-0000-0800-000008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7" name="Text Box 1552">
          <a:extLst>
            <a:ext uri="{FF2B5EF4-FFF2-40B4-BE49-F238E27FC236}">
              <a16:creationId xmlns:a16="http://schemas.microsoft.com/office/drawing/2014/main" id="{00000000-0008-0000-0800-000009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8" name="Text Box 1553">
          <a:extLst>
            <a:ext uri="{FF2B5EF4-FFF2-40B4-BE49-F238E27FC236}">
              <a16:creationId xmlns:a16="http://schemas.microsoft.com/office/drawing/2014/main" id="{00000000-0008-0000-0800-00000A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39" name="Text Box 1554">
          <a:extLst>
            <a:ext uri="{FF2B5EF4-FFF2-40B4-BE49-F238E27FC236}">
              <a16:creationId xmlns:a16="http://schemas.microsoft.com/office/drawing/2014/main" id="{00000000-0008-0000-0800-00000B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0" name="Text Box 1555">
          <a:extLst>
            <a:ext uri="{FF2B5EF4-FFF2-40B4-BE49-F238E27FC236}">
              <a16:creationId xmlns:a16="http://schemas.microsoft.com/office/drawing/2014/main" id="{00000000-0008-0000-0800-00000C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1" name="Text Box 1556">
          <a:extLst>
            <a:ext uri="{FF2B5EF4-FFF2-40B4-BE49-F238E27FC236}">
              <a16:creationId xmlns:a16="http://schemas.microsoft.com/office/drawing/2014/main" id="{00000000-0008-0000-0800-00000D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2" name="Text Box 1557">
          <a:extLst>
            <a:ext uri="{FF2B5EF4-FFF2-40B4-BE49-F238E27FC236}">
              <a16:creationId xmlns:a16="http://schemas.microsoft.com/office/drawing/2014/main" id="{00000000-0008-0000-0800-00000E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3" name="Text Box 1558">
          <a:extLst>
            <a:ext uri="{FF2B5EF4-FFF2-40B4-BE49-F238E27FC236}">
              <a16:creationId xmlns:a16="http://schemas.microsoft.com/office/drawing/2014/main" id="{00000000-0008-0000-0800-00000F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4" name="Text Box 1559">
          <a:extLst>
            <a:ext uri="{FF2B5EF4-FFF2-40B4-BE49-F238E27FC236}">
              <a16:creationId xmlns:a16="http://schemas.microsoft.com/office/drawing/2014/main" id="{00000000-0008-0000-0800-000010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5" name="Text Box 1560">
          <a:extLst>
            <a:ext uri="{FF2B5EF4-FFF2-40B4-BE49-F238E27FC236}">
              <a16:creationId xmlns:a16="http://schemas.microsoft.com/office/drawing/2014/main" id="{00000000-0008-0000-0800-000011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6" name="Text Box 1561">
          <a:extLst>
            <a:ext uri="{FF2B5EF4-FFF2-40B4-BE49-F238E27FC236}">
              <a16:creationId xmlns:a16="http://schemas.microsoft.com/office/drawing/2014/main" id="{00000000-0008-0000-0800-000012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7" name="Text Box 1562">
          <a:extLst>
            <a:ext uri="{FF2B5EF4-FFF2-40B4-BE49-F238E27FC236}">
              <a16:creationId xmlns:a16="http://schemas.microsoft.com/office/drawing/2014/main" id="{00000000-0008-0000-0800-000013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8" name="Text Box 1563">
          <a:extLst>
            <a:ext uri="{FF2B5EF4-FFF2-40B4-BE49-F238E27FC236}">
              <a16:creationId xmlns:a16="http://schemas.microsoft.com/office/drawing/2014/main" id="{00000000-0008-0000-0800-000014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349" name="Text Box 1564">
          <a:extLst>
            <a:ext uri="{FF2B5EF4-FFF2-40B4-BE49-F238E27FC236}">
              <a16:creationId xmlns:a16="http://schemas.microsoft.com/office/drawing/2014/main" id="{00000000-0008-0000-0800-0000150D0000}"/>
            </a:ext>
          </a:extLst>
        </xdr:cNvPr>
        <xdr:cNvSpPr txBox="1">
          <a:spLocks noChangeArrowheads="1"/>
        </xdr:cNvSpPr>
      </xdr:nvSpPr>
      <xdr:spPr bwMode="auto">
        <a:xfrm>
          <a:off x="8816009" y="4961283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0" name="Text Box 1529">
          <a:extLst>
            <a:ext uri="{FF2B5EF4-FFF2-40B4-BE49-F238E27FC236}">
              <a16:creationId xmlns:a16="http://schemas.microsoft.com/office/drawing/2014/main" id="{00000000-0008-0000-0800-000016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1" name="Text Box 1530">
          <a:extLst>
            <a:ext uri="{FF2B5EF4-FFF2-40B4-BE49-F238E27FC236}">
              <a16:creationId xmlns:a16="http://schemas.microsoft.com/office/drawing/2014/main" id="{00000000-0008-0000-0800-000017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2" name="Text Box 1531">
          <a:extLst>
            <a:ext uri="{FF2B5EF4-FFF2-40B4-BE49-F238E27FC236}">
              <a16:creationId xmlns:a16="http://schemas.microsoft.com/office/drawing/2014/main" id="{00000000-0008-0000-0800-000018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3" name="Text Box 1532">
          <a:extLst>
            <a:ext uri="{FF2B5EF4-FFF2-40B4-BE49-F238E27FC236}">
              <a16:creationId xmlns:a16="http://schemas.microsoft.com/office/drawing/2014/main" id="{00000000-0008-0000-0800-000019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4" name="Text Box 1533">
          <a:extLst>
            <a:ext uri="{FF2B5EF4-FFF2-40B4-BE49-F238E27FC236}">
              <a16:creationId xmlns:a16="http://schemas.microsoft.com/office/drawing/2014/main" id="{00000000-0008-0000-0800-00001A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5" name="Text Box 1534">
          <a:extLst>
            <a:ext uri="{FF2B5EF4-FFF2-40B4-BE49-F238E27FC236}">
              <a16:creationId xmlns:a16="http://schemas.microsoft.com/office/drawing/2014/main" id="{00000000-0008-0000-0800-00001B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6" name="Text Box 1535">
          <a:extLst>
            <a:ext uri="{FF2B5EF4-FFF2-40B4-BE49-F238E27FC236}">
              <a16:creationId xmlns:a16="http://schemas.microsoft.com/office/drawing/2014/main" id="{00000000-0008-0000-0800-00001C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7" name="Text Box 1536">
          <a:extLst>
            <a:ext uri="{FF2B5EF4-FFF2-40B4-BE49-F238E27FC236}">
              <a16:creationId xmlns:a16="http://schemas.microsoft.com/office/drawing/2014/main" id="{00000000-0008-0000-0800-00001D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8" name="Text Box 1537">
          <a:extLst>
            <a:ext uri="{FF2B5EF4-FFF2-40B4-BE49-F238E27FC236}">
              <a16:creationId xmlns:a16="http://schemas.microsoft.com/office/drawing/2014/main" id="{00000000-0008-0000-0800-00001E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59" name="Text Box 1538">
          <a:extLst>
            <a:ext uri="{FF2B5EF4-FFF2-40B4-BE49-F238E27FC236}">
              <a16:creationId xmlns:a16="http://schemas.microsoft.com/office/drawing/2014/main" id="{00000000-0008-0000-0800-00001F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0" name="Text Box 1539">
          <a:extLst>
            <a:ext uri="{FF2B5EF4-FFF2-40B4-BE49-F238E27FC236}">
              <a16:creationId xmlns:a16="http://schemas.microsoft.com/office/drawing/2014/main" id="{00000000-0008-0000-0800-000020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1" name="Text Box 1540">
          <a:extLst>
            <a:ext uri="{FF2B5EF4-FFF2-40B4-BE49-F238E27FC236}">
              <a16:creationId xmlns:a16="http://schemas.microsoft.com/office/drawing/2014/main" id="{00000000-0008-0000-0800-000021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2" name="Text Box 1541">
          <a:extLst>
            <a:ext uri="{FF2B5EF4-FFF2-40B4-BE49-F238E27FC236}">
              <a16:creationId xmlns:a16="http://schemas.microsoft.com/office/drawing/2014/main" id="{00000000-0008-0000-0800-000022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3" name="Text Box 1542">
          <a:extLst>
            <a:ext uri="{FF2B5EF4-FFF2-40B4-BE49-F238E27FC236}">
              <a16:creationId xmlns:a16="http://schemas.microsoft.com/office/drawing/2014/main" id="{00000000-0008-0000-0800-000023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4" name="Text Box 1543">
          <a:extLst>
            <a:ext uri="{FF2B5EF4-FFF2-40B4-BE49-F238E27FC236}">
              <a16:creationId xmlns:a16="http://schemas.microsoft.com/office/drawing/2014/main" id="{00000000-0008-0000-0800-000024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5" name="Text Box 1544">
          <a:extLst>
            <a:ext uri="{FF2B5EF4-FFF2-40B4-BE49-F238E27FC236}">
              <a16:creationId xmlns:a16="http://schemas.microsoft.com/office/drawing/2014/main" id="{00000000-0008-0000-0800-000025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6" name="Text Box 1545">
          <a:extLst>
            <a:ext uri="{FF2B5EF4-FFF2-40B4-BE49-F238E27FC236}">
              <a16:creationId xmlns:a16="http://schemas.microsoft.com/office/drawing/2014/main" id="{00000000-0008-0000-0800-000026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7" name="Text Box 1546">
          <a:extLst>
            <a:ext uri="{FF2B5EF4-FFF2-40B4-BE49-F238E27FC236}">
              <a16:creationId xmlns:a16="http://schemas.microsoft.com/office/drawing/2014/main" id="{00000000-0008-0000-0800-000027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8" name="Text Box 1547">
          <a:extLst>
            <a:ext uri="{FF2B5EF4-FFF2-40B4-BE49-F238E27FC236}">
              <a16:creationId xmlns:a16="http://schemas.microsoft.com/office/drawing/2014/main" id="{00000000-0008-0000-0800-000028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69" name="Text Box 1548">
          <a:extLst>
            <a:ext uri="{FF2B5EF4-FFF2-40B4-BE49-F238E27FC236}">
              <a16:creationId xmlns:a16="http://schemas.microsoft.com/office/drawing/2014/main" id="{00000000-0008-0000-0800-000029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0" name="Text Box 1549">
          <a:extLst>
            <a:ext uri="{FF2B5EF4-FFF2-40B4-BE49-F238E27FC236}">
              <a16:creationId xmlns:a16="http://schemas.microsoft.com/office/drawing/2014/main" id="{00000000-0008-0000-0800-00002A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1" name="Text Box 1550">
          <a:extLst>
            <a:ext uri="{FF2B5EF4-FFF2-40B4-BE49-F238E27FC236}">
              <a16:creationId xmlns:a16="http://schemas.microsoft.com/office/drawing/2014/main" id="{00000000-0008-0000-0800-00002B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2" name="Text Box 1551">
          <a:extLst>
            <a:ext uri="{FF2B5EF4-FFF2-40B4-BE49-F238E27FC236}">
              <a16:creationId xmlns:a16="http://schemas.microsoft.com/office/drawing/2014/main" id="{00000000-0008-0000-0800-00002C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3" name="Text Box 1552">
          <a:extLst>
            <a:ext uri="{FF2B5EF4-FFF2-40B4-BE49-F238E27FC236}">
              <a16:creationId xmlns:a16="http://schemas.microsoft.com/office/drawing/2014/main" id="{00000000-0008-0000-0800-00002D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4" name="Text Box 1553">
          <a:extLst>
            <a:ext uri="{FF2B5EF4-FFF2-40B4-BE49-F238E27FC236}">
              <a16:creationId xmlns:a16="http://schemas.microsoft.com/office/drawing/2014/main" id="{00000000-0008-0000-0800-00002E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5" name="Text Box 1554">
          <a:extLst>
            <a:ext uri="{FF2B5EF4-FFF2-40B4-BE49-F238E27FC236}">
              <a16:creationId xmlns:a16="http://schemas.microsoft.com/office/drawing/2014/main" id="{00000000-0008-0000-0800-00002F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6" name="Text Box 1555">
          <a:extLst>
            <a:ext uri="{FF2B5EF4-FFF2-40B4-BE49-F238E27FC236}">
              <a16:creationId xmlns:a16="http://schemas.microsoft.com/office/drawing/2014/main" id="{00000000-0008-0000-0800-000030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7" name="Text Box 1556">
          <a:extLst>
            <a:ext uri="{FF2B5EF4-FFF2-40B4-BE49-F238E27FC236}">
              <a16:creationId xmlns:a16="http://schemas.microsoft.com/office/drawing/2014/main" id="{00000000-0008-0000-0800-000031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8" name="Text Box 1557">
          <a:extLst>
            <a:ext uri="{FF2B5EF4-FFF2-40B4-BE49-F238E27FC236}">
              <a16:creationId xmlns:a16="http://schemas.microsoft.com/office/drawing/2014/main" id="{00000000-0008-0000-0800-000032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79" name="Text Box 1558">
          <a:extLst>
            <a:ext uri="{FF2B5EF4-FFF2-40B4-BE49-F238E27FC236}">
              <a16:creationId xmlns:a16="http://schemas.microsoft.com/office/drawing/2014/main" id="{00000000-0008-0000-0800-000033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0" name="Text Box 1559">
          <a:extLst>
            <a:ext uri="{FF2B5EF4-FFF2-40B4-BE49-F238E27FC236}">
              <a16:creationId xmlns:a16="http://schemas.microsoft.com/office/drawing/2014/main" id="{00000000-0008-0000-0800-000034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1" name="Text Box 1560">
          <a:extLst>
            <a:ext uri="{FF2B5EF4-FFF2-40B4-BE49-F238E27FC236}">
              <a16:creationId xmlns:a16="http://schemas.microsoft.com/office/drawing/2014/main" id="{00000000-0008-0000-0800-000035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2" name="Text Box 1561">
          <a:extLst>
            <a:ext uri="{FF2B5EF4-FFF2-40B4-BE49-F238E27FC236}">
              <a16:creationId xmlns:a16="http://schemas.microsoft.com/office/drawing/2014/main" id="{00000000-0008-0000-0800-000036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3" name="Text Box 1562">
          <a:extLst>
            <a:ext uri="{FF2B5EF4-FFF2-40B4-BE49-F238E27FC236}">
              <a16:creationId xmlns:a16="http://schemas.microsoft.com/office/drawing/2014/main" id="{00000000-0008-0000-0800-000037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4" name="Text Box 1563">
          <a:extLst>
            <a:ext uri="{FF2B5EF4-FFF2-40B4-BE49-F238E27FC236}">
              <a16:creationId xmlns:a16="http://schemas.microsoft.com/office/drawing/2014/main" id="{00000000-0008-0000-0800-000038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5" name="Text Box 1564">
          <a:extLst>
            <a:ext uri="{FF2B5EF4-FFF2-40B4-BE49-F238E27FC236}">
              <a16:creationId xmlns:a16="http://schemas.microsoft.com/office/drawing/2014/main" id="{00000000-0008-0000-0800-000039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6" name="Text Box 1529">
          <a:extLst>
            <a:ext uri="{FF2B5EF4-FFF2-40B4-BE49-F238E27FC236}">
              <a16:creationId xmlns:a16="http://schemas.microsoft.com/office/drawing/2014/main" id="{00000000-0008-0000-0800-00003A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7" name="Text Box 1530">
          <a:extLst>
            <a:ext uri="{FF2B5EF4-FFF2-40B4-BE49-F238E27FC236}">
              <a16:creationId xmlns:a16="http://schemas.microsoft.com/office/drawing/2014/main" id="{00000000-0008-0000-0800-00003B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8" name="Text Box 1531">
          <a:extLst>
            <a:ext uri="{FF2B5EF4-FFF2-40B4-BE49-F238E27FC236}">
              <a16:creationId xmlns:a16="http://schemas.microsoft.com/office/drawing/2014/main" id="{00000000-0008-0000-0800-00003C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89" name="Text Box 1532">
          <a:extLst>
            <a:ext uri="{FF2B5EF4-FFF2-40B4-BE49-F238E27FC236}">
              <a16:creationId xmlns:a16="http://schemas.microsoft.com/office/drawing/2014/main" id="{00000000-0008-0000-0800-00003D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0" name="Text Box 1533">
          <a:extLst>
            <a:ext uri="{FF2B5EF4-FFF2-40B4-BE49-F238E27FC236}">
              <a16:creationId xmlns:a16="http://schemas.microsoft.com/office/drawing/2014/main" id="{00000000-0008-0000-0800-00003E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1" name="Text Box 1534">
          <a:extLst>
            <a:ext uri="{FF2B5EF4-FFF2-40B4-BE49-F238E27FC236}">
              <a16:creationId xmlns:a16="http://schemas.microsoft.com/office/drawing/2014/main" id="{00000000-0008-0000-0800-00003F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2" name="Text Box 1535">
          <a:extLst>
            <a:ext uri="{FF2B5EF4-FFF2-40B4-BE49-F238E27FC236}">
              <a16:creationId xmlns:a16="http://schemas.microsoft.com/office/drawing/2014/main" id="{00000000-0008-0000-0800-000040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3" name="Text Box 1536">
          <a:extLst>
            <a:ext uri="{FF2B5EF4-FFF2-40B4-BE49-F238E27FC236}">
              <a16:creationId xmlns:a16="http://schemas.microsoft.com/office/drawing/2014/main" id="{00000000-0008-0000-0800-000041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4" name="Text Box 1537">
          <a:extLst>
            <a:ext uri="{FF2B5EF4-FFF2-40B4-BE49-F238E27FC236}">
              <a16:creationId xmlns:a16="http://schemas.microsoft.com/office/drawing/2014/main" id="{00000000-0008-0000-0800-000042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5" name="Text Box 1538">
          <a:extLst>
            <a:ext uri="{FF2B5EF4-FFF2-40B4-BE49-F238E27FC236}">
              <a16:creationId xmlns:a16="http://schemas.microsoft.com/office/drawing/2014/main" id="{00000000-0008-0000-0800-000043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6" name="Text Box 1539">
          <a:extLst>
            <a:ext uri="{FF2B5EF4-FFF2-40B4-BE49-F238E27FC236}">
              <a16:creationId xmlns:a16="http://schemas.microsoft.com/office/drawing/2014/main" id="{00000000-0008-0000-0800-000044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7" name="Text Box 1540">
          <a:extLst>
            <a:ext uri="{FF2B5EF4-FFF2-40B4-BE49-F238E27FC236}">
              <a16:creationId xmlns:a16="http://schemas.microsoft.com/office/drawing/2014/main" id="{00000000-0008-0000-0800-000045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8" name="Text Box 1541">
          <a:extLst>
            <a:ext uri="{FF2B5EF4-FFF2-40B4-BE49-F238E27FC236}">
              <a16:creationId xmlns:a16="http://schemas.microsoft.com/office/drawing/2014/main" id="{00000000-0008-0000-0800-000046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399" name="Text Box 1542">
          <a:extLst>
            <a:ext uri="{FF2B5EF4-FFF2-40B4-BE49-F238E27FC236}">
              <a16:creationId xmlns:a16="http://schemas.microsoft.com/office/drawing/2014/main" id="{00000000-0008-0000-0800-000047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0" name="Text Box 1543">
          <a:extLst>
            <a:ext uri="{FF2B5EF4-FFF2-40B4-BE49-F238E27FC236}">
              <a16:creationId xmlns:a16="http://schemas.microsoft.com/office/drawing/2014/main" id="{00000000-0008-0000-0800-000048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1" name="Text Box 1544">
          <a:extLst>
            <a:ext uri="{FF2B5EF4-FFF2-40B4-BE49-F238E27FC236}">
              <a16:creationId xmlns:a16="http://schemas.microsoft.com/office/drawing/2014/main" id="{00000000-0008-0000-0800-000049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2" name="Text Box 1545">
          <a:extLst>
            <a:ext uri="{FF2B5EF4-FFF2-40B4-BE49-F238E27FC236}">
              <a16:creationId xmlns:a16="http://schemas.microsoft.com/office/drawing/2014/main" id="{00000000-0008-0000-0800-00004A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3" name="Text Box 1546">
          <a:extLst>
            <a:ext uri="{FF2B5EF4-FFF2-40B4-BE49-F238E27FC236}">
              <a16:creationId xmlns:a16="http://schemas.microsoft.com/office/drawing/2014/main" id="{00000000-0008-0000-0800-00004B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4" name="Text Box 1547">
          <a:extLst>
            <a:ext uri="{FF2B5EF4-FFF2-40B4-BE49-F238E27FC236}">
              <a16:creationId xmlns:a16="http://schemas.microsoft.com/office/drawing/2014/main" id="{00000000-0008-0000-0800-00004C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5" name="Text Box 1548">
          <a:extLst>
            <a:ext uri="{FF2B5EF4-FFF2-40B4-BE49-F238E27FC236}">
              <a16:creationId xmlns:a16="http://schemas.microsoft.com/office/drawing/2014/main" id="{00000000-0008-0000-0800-00004D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6" name="Text Box 1549">
          <a:extLst>
            <a:ext uri="{FF2B5EF4-FFF2-40B4-BE49-F238E27FC236}">
              <a16:creationId xmlns:a16="http://schemas.microsoft.com/office/drawing/2014/main" id="{00000000-0008-0000-0800-00004E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7" name="Text Box 1550">
          <a:extLst>
            <a:ext uri="{FF2B5EF4-FFF2-40B4-BE49-F238E27FC236}">
              <a16:creationId xmlns:a16="http://schemas.microsoft.com/office/drawing/2014/main" id="{00000000-0008-0000-0800-00004F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8" name="Text Box 1551">
          <a:extLst>
            <a:ext uri="{FF2B5EF4-FFF2-40B4-BE49-F238E27FC236}">
              <a16:creationId xmlns:a16="http://schemas.microsoft.com/office/drawing/2014/main" id="{00000000-0008-0000-0800-000050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09" name="Text Box 1552">
          <a:extLst>
            <a:ext uri="{FF2B5EF4-FFF2-40B4-BE49-F238E27FC236}">
              <a16:creationId xmlns:a16="http://schemas.microsoft.com/office/drawing/2014/main" id="{00000000-0008-0000-0800-000051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0" name="Text Box 1553">
          <a:extLst>
            <a:ext uri="{FF2B5EF4-FFF2-40B4-BE49-F238E27FC236}">
              <a16:creationId xmlns:a16="http://schemas.microsoft.com/office/drawing/2014/main" id="{00000000-0008-0000-0800-000052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1" name="Text Box 1554">
          <a:extLst>
            <a:ext uri="{FF2B5EF4-FFF2-40B4-BE49-F238E27FC236}">
              <a16:creationId xmlns:a16="http://schemas.microsoft.com/office/drawing/2014/main" id="{00000000-0008-0000-0800-000053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2" name="Text Box 1555">
          <a:extLst>
            <a:ext uri="{FF2B5EF4-FFF2-40B4-BE49-F238E27FC236}">
              <a16:creationId xmlns:a16="http://schemas.microsoft.com/office/drawing/2014/main" id="{00000000-0008-0000-0800-000054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3" name="Text Box 1556">
          <a:extLst>
            <a:ext uri="{FF2B5EF4-FFF2-40B4-BE49-F238E27FC236}">
              <a16:creationId xmlns:a16="http://schemas.microsoft.com/office/drawing/2014/main" id="{00000000-0008-0000-0800-000055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4" name="Text Box 1557">
          <a:extLst>
            <a:ext uri="{FF2B5EF4-FFF2-40B4-BE49-F238E27FC236}">
              <a16:creationId xmlns:a16="http://schemas.microsoft.com/office/drawing/2014/main" id="{00000000-0008-0000-0800-000056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5" name="Text Box 1558">
          <a:extLst>
            <a:ext uri="{FF2B5EF4-FFF2-40B4-BE49-F238E27FC236}">
              <a16:creationId xmlns:a16="http://schemas.microsoft.com/office/drawing/2014/main" id="{00000000-0008-0000-0800-000057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6" name="Text Box 1559">
          <a:extLst>
            <a:ext uri="{FF2B5EF4-FFF2-40B4-BE49-F238E27FC236}">
              <a16:creationId xmlns:a16="http://schemas.microsoft.com/office/drawing/2014/main" id="{00000000-0008-0000-0800-000058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7" name="Text Box 1560">
          <a:extLst>
            <a:ext uri="{FF2B5EF4-FFF2-40B4-BE49-F238E27FC236}">
              <a16:creationId xmlns:a16="http://schemas.microsoft.com/office/drawing/2014/main" id="{00000000-0008-0000-0800-000059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8" name="Text Box 1561">
          <a:extLst>
            <a:ext uri="{FF2B5EF4-FFF2-40B4-BE49-F238E27FC236}">
              <a16:creationId xmlns:a16="http://schemas.microsoft.com/office/drawing/2014/main" id="{00000000-0008-0000-0800-00005A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19" name="Text Box 1562">
          <a:extLst>
            <a:ext uri="{FF2B5EF4-FFF2-40B4-BE49-F238E27FC236}">
              <a16:creationId xmlns:a16="http://schemas.microsoft.com/office/drawing/2014/main" id="{00000000-0008-0000-0800-00005B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0" name="Text Box 1563">
          <a:extLst>
            <a:ext uri="{FF2B5EF4-FFF2-40B4-BE49-F238E27FC236}">
              <a16:creationId xmlns:a16="http://schemas.microsoft.com/office/drawing/2014/main" id="{00000000-0008-0000-0800-00005C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1" name="Text Box 1564">
          <a:extLst>
            <a:ext uri="{FF2B5EF4-FFF2-40B4-BE49-F238E27FC236}">
              <a16:creationId xmlns:a16="http://schemas.microsoft.com/office/drawing/2014/main" id="{00000000-0008-0000-0800-00005D0D0000}"/>
            </a:ext>
          </a:extLst>
        </xdr:cNvPr>
        <xdr:cNvSpPr txBox="1">
          <a:spLocks noChangeArrowheads="1"/>
        </xdr:cNvSpPr>
      </xdr:nvSpPr>
      <xdr:spPr bwMode="auto">
        <a:xfrm>
          <a:off x="8816009" y="2642152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2" name="Text Box 1529">
          <a:extLst>
            <a:ext uri="{FF2B5EF4-FFF2-40B4-BE49-F238E27FC236}">
              <a16:creationId xmlns:a16="http://schemas.microsoft.com/office/drawing/2014/main" id="{00000000-0008-0000-0800-00005E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3" name="Text Box 1530">
          <a:extLst>
            <a:ext uri="{FF2B5EF4-FFF2-40B4-BE49-F238E27FC236}">
              <a16:creationId xmlns:a16="http://schemas.microsoft.com/office/drawing/2014/main" id="{00000000-0008-0000-0800-00005F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4" name="Text Box 1531">
          <a:extLst>
            <a:ext uri="{FF2B5EF4-FFF2-40B4-BE49-F238E27FC236}">
              <a16:creationId xmlns:a16="http://schemas.microsoft.com/office/drawing/2014/main" id="{00000000-0008-0000-0800-000060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5" name="Text Box 1532">
          <a:extLst>
            <a:ext uri="{FF2B5EF4-FFF2-40B4-BE49-F238E27FC236}">
              <a16:creationId xmlns:a16="http://schemas.microsoft.com/office/drawing/2014/main" id="{00000000-0008-0000-0800-000061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6" name="Text Box 1533">
          <a:extLst>
            <a:ext uri="{FF2B5EF4-FFF2-40B4-BE49-F238E27FC236}">
              <a16:creationId xmlns:a16="http://schemas.microsoft.com/office/drawing/2014/main" id="{00000000-0008-0000-0800-000062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7" name="Text Box 1534">
          <a:extLst>
            <a:ext uri="{FF2B5EF4-FFF2-40B4-BE49-F238E27FC236}">
              <a16:creationId xmlns:a16="http://schemas.microsoft.com/office/drawing/2014/main" id="{00000000-0008-0000-0800-000063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8" name="Text Box 1535">
          <a:extLst>
            <a:ext uri="{FF2B5EF4-FFF2-40B4-BE49-F238E27FC236}">
              <a16:creationId xmlns:a16="http://schemas.microsoft.com/office/drawing/2014/main" id="{00000000-0008-0000-0800-000064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29" name="Text Box 1536">
          <a:extLst>
            <a:ext uri="{FF2B5EF4-FFF2-40B4-BE49-F238E27FC236}">
              <a16:creationId xmlns:a16="http://schemas.microsoft.com/office/drawing/2014/main" id="{00000000-0008-0000-0800-000065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0" name="Text Box 1537">
          <a:extLst>
            <a:ext uri="{FF2B5EF4-FFF2-40B4-BE49-F238E27FC236}">
              <a16:creationId xmlns:a16="http://schemas.microsoft.com/office/drawing/2014/main" id="{00000000-0008-0000-0800-000066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1" name="Text Box 1538">
          <a:extLst>
            <a:ext uri="{FF2B5EF4-FFF2-40B4-BE49-F238E27FC236}">
              <a16:creationId xmlns:a16="http://schemas.microsoft.com/office/drawing/2014/main" id="{00000000-0008-0000-0800-000067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2" name="Text Box 1539">
          <a:extLst>
            <a:ext uri="{FF2B5EF4-FFF2-40B4-BE49-F238E27FC236}">
              <a16:creationId xmlns:a16="http://schemas.microsoft.com/office/drawing/2014/main" id="{00000000-0008-0000-0800-000068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3" name="Text Box 1540">
          <a:extLst>
            <a:ext uri="{FF2B5EF4-FFF2-40B4-BE49-F238E27FC236}">
              <a16:creationId xmlns:a16="http://schemas.microsoft.com/office/drawing/2014/main" id="{00000000-0008-0000-0800-000069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4" name="Text Box 1541">
          <a:extLst>
            <a:ext uri="{FF2B5EF4-FFF2-40B4-BE49-F238E27FC236}">
              <a16:creationId xmlns:a16="http://schemas.microsoft.com/office/drawing/2014/main" id="{00000000-0008-0000-0800-00006A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5" name="Text Box 1542">
          <a:extLst>
            <a:ext uri="{FF2B5EF4-FFF2-40B4-BE49-F238E27FC236}">
              <a16:creationId xmlns:a16="http://schemas.microsoft.com/office/drawing/2014/main" id="{00000000-0008-0000-0800-00006B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6" name="Text Box 1543">
          <a:extLst>
            <a:ext uri="{FF2B5EF4-FFF2-40B4-BE49-F238E27FC236}">
              <a16:creationId xmlns:a16="http://schemas.microsoft.com/office/drawing/2014/main" id="{00000000-0008-0000-0800-00006C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7" name="Text Box 1544">
          <a:extLst>
            <a:ext uri="{FF2B5EF4-FFF2-40B4-BE49-F238E27FC236}">
              <a16:creationId xmlns:a16="http://schemas.microsoft.com/office/drawing/2014/main" id="{00000000-0008-0000-0800-00006D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8" name="Text Box 1545">
          <a:extLst>
            <a:ext uri="{FF2B5EF4-FFF2-40B4-BE49-F238E27FC236}">
              <a16:creationId xmlns:a16="http://schemas.microsoft.com/office/drawing/2014/main" id="{00000000-0008-0000-0800-00006E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39" name="Text Box 1546">
          <a:extLst>
            <a:ext uri="{FF2B5EF4-FFF2-40B4-BE49-F238E27FC236}">
              <a16:creationId xmlns:a16="http://schemas.microsoft.com/office/drawing/2014/main" id="{00000000-0008-0000-0800-00006F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0" name="Text Box 1547">
          <a:extLst>
            <a:ext uri="{FF2B5EF4-FFF2-40B4-BE49-F238E27FC236}">
              <a16:creationId xmlns:a16="http://schemas.microsoft.com/office/drawing/2014/main" id="{00000000-0008-0000-0800-000070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1" name="Text Box 1548">
          <a:extLst>
            <a:ext uri="{FF2B5EF4-FFF2-40B4-BE49-F238E27FC236}">
              <a16:creationId xmlns:a16="http://schemas.microsoft.com/office/drawing/2014/main" id="{00000000-0008-0000-0800-000071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2" name="Text Box 1549">
          <a:extLst>
            <a:ext uri="{FF2B5EF4-FFF2-40B4-BE49-F238E27FC236}">
              <a16:creationId xmlns:a16="http://schemas.microsoft.com/office/drawing/2014/main" id="{00000000-0008-0000-0800-000072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3" name="Text Box 1550">
          <a:extLst>
            <a:ext uri="{FF2B5EF4-FFF2-40B4-BE49-F238E27FC236}">
              <a16:creationId xmlns:a16="http://schemas.microsoft.com/office/drawing/2014/main" id="{00000000-0008-0000-0800-000073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4" name="Text Box 1551">
          <a:extLst>
            <a:ext uri="{FF2B5EF4-FFF2-40B4-BE49-F238E27FC236}">
              <a16:creationId xmlns:a16="http://schemas.microsoft.com/office/drawing/2014/main" id="{00000000-0008-0000-0800-000074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5" name="Text Box 1552">
          <a:extLst>
            <a:ext uri="{FF2B5EF4-FFF2-40B4-BE49-F238E27FC236}">
              <a16:creationId xmlns:a16="http://schemas.microsoft.com/office/drawing/2014/main" id="{00000000-0008-0000-0800-000075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6" name="Text Box 1553">
          <a:extLst>
            <a:ext uri="{FF2B5EF4-FFF2-40B4-BE49-F238E27FC236}">
              <a16:creationId xmlns:a16="http://schemas.microsoft.com/office/drawing/2014/main" id="{00000000-0008-0000-0800-000076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7" name="Text Box 1554">
          <a:extLst>
            <a:ext uri="{FF2B5EF4-FFF2-40B4-BE49-F238E27FC236}">
              <a16:creationId xmlns:a16="http://schemas.microsoft.com/office/drawing/2014/main" id="{00000000-0008-0000-0800-000077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8" name="Text Box 1555">
          <a:extLst>
            <a:ext uri="{FF2B5EF4-FFF2-40B4-BE49-F238E27FC236}">
              <a16:creationId xmlns:a16="http://schemas.microsoft.com/office/drawing/2014/main" id="{00000000-0008-0000-0800-000078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49" name="Text Box 1556">
          <a:extLst>
            <a:ext uri="{FF2B5EF4-FFF2-40B4-BE49-F238E27FC236}">
              <a16:creationId xmlns:a16="http://schemas.microsoft.com/office/drawing/2014/main" id="{00000000-0008-0000-0800-000079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0" name="Text Box 1557">
          <a:extLst>
            <a:ext uri="{FF2B5EF4-FFF2-40B4-BE49-F238E27FC236}">
              <a16:creationId xmlns:a16="http://schemas.microsoft.com/office/drawing/2014/main" id="{00000000-0008-0000-0800-00007A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1" name="Text Box 1558">
          <a:extLst>
            <a:ext uri="{FF2B5EF4-FFF2-40B4-BE49-F238E27FC236}">
              <a16:creationId xmlns:a16="http://schemas.microsoft.com/office/drawing/2014/main" id="{00000000-0008-0000-0800-00007B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2" name="Text Box 1559">
          <a:extLst>
            <a:ext uri="{FF2B5EF4-FFF2-40B4-BE49-F238E27FC236}">
              <a16:creationId xmlns:a16="http://schemas.microsoft.com/office/drawing/2014/main" id="{00000000-0008-0000-0800-00007C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3" name="Text Box 1560">
          <a:extLst>
            <a:ext uri="{FF2B5EF4-FFF2-40B4-BE49-F238E27FC236}">
              <a16:creationId xmlns:a16="http://schemas.microsoft.com/office/drawing/2014/main" id="{00000000-0008-0000-0800-00007D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4" name="Text Box 1561">
          <a:extLst>
            <a:ext uri="{FF2B5EF4-FFF2-40B4-BE49-F238E27FC236}">
              <a16:creationId xmlns:a16="http://schemas.microsoft.com/office/drawing/2014/main" id="{00000000-0008-0000-0800-00007E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5" name="Text Box 1562">
          <a:extLst>
            <a:ext uri="{FF2B5EF4-FFF2-40B4-BE49-F238E27FC236}">
              <a16:creationId xmlns:a16="http://schemas.microsoft.com/office/drawing/2014/main" id="{00000000-0008-0000-0800-00007F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6" name="Text Box 1563">
          <a:extLst>
            <a:ext uri="{FF2B5EF4-FFF2-40B4-BE49-F238E27FC236}">
              <a16:creationId xmlns:a16="http://schemas.microsoft.com/office/drawing/2014/main" id="{00000000-0008-0000-0800-000080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7" name="Text Box 1564">
          <a:extLst>
            <a:ext uri="{FF2B5EF4-FFF2-40B4-BE49-F238E27FC236}">
              <a16:creationId xmlns:a16="http://schemas.microsoft.com/office/drawing/2014/main" id="{00000000-0008-0000-0800-000081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8" name="Text Box 1529">
          <a:extLst>
            <a:ext uri="{FF2B5EF4-FFF2-40B4-BE49-F238E27FC236}">
              <a16:creationId xmlns:a16="http://schemas.microsoft.com/office/drawing/2014/main" id="{00000000-0008-0000-0800-000082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59" name="Text Box 1530">
          <a:extLst>
            <a:ext uri="{FF2B5EF4-FFF2-40B4-BE49-F238E27FC236}">
              <a16:creationId xmlns:a16="http://schemas.microsoft.com/office/drawing/2014/main" id="{00000000-0008-0000-0800-000083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0" name="Text Box 1531">
          <a:extLst>
            <a:ext uri="{FF2B5EF4-FFF2-40B4-BE49-F238E27FC236}">
              <a16:creationId xmlns:a16="http://schemas.microsoft.com/office/drawing/2014/main" id="{00000000-0008-0000-0800-000084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1" name="Text Box 1532">
          <a:extLst>
            <a:ext uri="{FF2B5EF4-FFF2-40B4-BE49-F238E27FC236}">
              <a16:creationId xmlns:a16="http://schemas.microsoft.com/office/drawing/2014/main" id="{00000000-0008-0000-0800-000085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2" name="Text Box 1533">
          <a:extLst>
            <a:ext uri="{FF2B5EF4-FFF2-40B4-BE49-F238E27FC236}">
              <a16:creationId xmlns:a16="http://schemas.microsoft.com/office/drawing/2014/main" id="{00000000-0008-0000-0800-000086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3" name="Text Box 1534">
          <a:extLst>
            <a:ext uri="{FF2B5EF4-FFF2-40B4-BE49-F238E27FC236}">
              <a16:creationId xmlns:a16="http://schemas.microsoft.com/office/drawing/2014/main" id="{00000000-0008-0000-0800-000087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4" name="Text Box 1535">
          <a:extLst>
            <a:ext uri="{FF2B5EF4-FFF2-40B4-BE49-F238E27FC236}">
              <a16:creationId xmlns:a16="http://schemas.microsoft.com/office/drawing/2014/main" id="{00000000-0008-0000-0800-000088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5" name="Text Box 1536">
          <a:extLst>
            <a:ext uri="{FF2B5EF4-FFF2-40B4-BE49-F238E27FC236}">
              <a16:creationId xmlns:a16="http://schemas.microsoft.com/office/drawing/2014/main" id="{00000000-0008-0000-0800-000089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6" name="Text Box 1537">
          <a:extLst>
            <a:ext uri="{FF2B5EF4-FFF2-40B4-BE49-F238E27FC236}">
              <a16:creationId xmlns:a16="http://schemas.microsoft.com/office/drawing/2014/main" id="{00000000-0008-0000-0800-00008A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7" name="Text Box 1538">
          <a:extLst>
            <a:ext uri="{FF2B5EF4-FFF2-40B4-BE49-F238E27FC236}">
              <a16:creationId xmlns:a16="http://schemas.microsoft.com/office/drawing/2014/main" id="{00000000-0008-0000-0800-00008B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8" name="Text Box 1539">
          <a:extLst>
            <a:ext uri="{FF2B5EF4-FFF2-40B4-BE49-F238E27FC236}">
              <a16:creationId xmlns:a16="http://schemas.microsoft.com/office/drawing/2014/main" id="{00000000-0008-0000-0800-00008C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69" name="Text Box 1540">
          <a:extLst>
            <a:ext uri="{FF2B5EF4-FFF2-40B4-BE49-F238E27FC236}">
              <a16:creationId xmlns:a16="http://schemas.microsoft.com/office/drawing/2014/main" id="{00000000-0008-0000-0800-00008D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0" name="Text Box 1541">
          <a:extLst>
            <a:ext uri="{FF2B5EF4-FFF2-40B4-BE49-F238E27FC236}">
              <a16:creationId xmlns:a16="http://schemas.microsoft.com/office/drawing/2014/main" id="{00000000-0008-0000-0800-00008E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1" name="Text Box 1542">
          <a:extLst>
            <a:ext uri="{FF2B5EF4-FFF2-40B4-BE49-F238E27FC236}">
              <a16:creationId xmlns:a16="http://schemas.microsoft.com/office/drawing/2014/main" id="{00000000-0008-0000-0800-00008F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2" name="Text Box 1543">
          <a:extLst>
            <a:ext uri="{FF2B5EF4-FFF2-40B4-BE49-F238E27FC236}">
              <a16:creationId xmlns:a16="http://schemas.microsoft.com/office/drawing/2014/main" id="{00000000-0008-0000-0800-000090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3" name="Text Box 1544">
          <a:extLst>
            <a:ext uri="{FF2B5EF4-FFF2-40B4-BE49-F238E27FC236}">
              <a16:creationId xmlns:a16="http://schemas.microsoft.com/office/drawing/2014/main" id="{00000000-0008-0000-0800-000091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4" name="Text Box 1545">
          <a:extLst>
            <a:ext uri="{FF2B5EF4-FFF2-40B4-BE49-F238E27FC236}">
              <a16:creationId xmlns:a16="http://schemas.microsoft.com/office/drawing/2014/main" id="{00000000-0008-0000-0800-000092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5" name="Text Box 1546">
          <a:extLst>
            <a:ext uri="{FF2B5EF4-FFF2-40B4-BE49-F238E27FC236}">
              <a16:creationId xmlns:a16="http://schemas.microsoft.com/office/drawing/2014/main" id="{00000000-0008-0000-0800-000093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6" name="Text Box 1547">
          <a:extLst>
            <a:ext uri="{FF2B5EF4-FFF2-40B4-BE49-F238E27FC236}">
              <a16:creationId xmlns:a16="http://schemas.microsoft.com/office/drawing/2014/main" id="{00000000-0008-0000-0800-000094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7" name="Text Box 1548">
          <a:extLst>
            <a:ext uri="{FF2B5EF4-FFF2-40B4-BE49-F238E27FC236}">
              <a16:creationId xmlns:a16="http://schemas.microsoft.com/office/drawing/2014/main" id="{00000000-0008-0000-0800-000095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8" name="Text Box 1549">
          <a:extLst>
            <a:ext uri="{FF2B5EF4-FFF2-40B4-BE49-F238E27FC236}">
              <a16:creationId xmlns:a16="http://schemas.microsoft.com/office/drawing/2014/main" id="{00000000-0008-0000-0800-000096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79" name="Text Box 1550">
          <a:extLst>
            <a:ext uri="{FF2B5EF4-FFF2-40B4-BE49-F238E27FC236}">
              <a16:creationId xmlns:a16="http://schemas.microsoft.com/office/drawing/2014/main" id="{00000000-0008-0000-0800-000097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0" name="Text Box 1551">
          <a:extLst>
            <a:ext uri="{FF2B5EF4-FFF2-40B4-BE49-F238E27FC236}">
              <a16:creationId xmlns:a16="http://schemas.microsoft.com/office/drawing/2014/main" id="{00000000-0008-0000-0800-000098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1" name="Text Box 1552">
          <a:extLst>
            <a:ext uri="{FF2B5EF4-FFF2-40B4-BE49-F238E27FC236}">
              <a16:creationId xmlns:a16="http://schemas.microsoft.com/office/drawing/2014/main" id="{00000000-0008-0000-0800-000099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2" name="Text Box 1553">
          <a:extLst>
            <a:ext uri="{FF2B5EF4-FFF2-40B4-BE49-F238E27FC236}">
              <a16:creationId xmlns:a16="http://schemas.microsoft.com/office/drawing/2014/main" id="{00000000-0008-0000-0800-00009A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3" name="Text Box 1554">
          <a:extLst>
            <a:ext uri="{FF2B5EF4-FFF2-40B4-BE49-F238E27FC236}">
              <a16:creationId xmlns:a16="http://schemas.microsoft.com/office/drawing/2014/main" id="{00000000-0008-0000-0800-00009B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4" name="Text Box 1555">
          <a:extLst>
            <a:ext uri="{FF2B5EF4-FFF2-40B4-BE49-F238E27FC236}">
              <a16:creationId xmlns:a16="http://schemas.microsoft.com/office/drawing/2014/main" id="{00000000-0008-0000-0800-00009C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5" name="Text Box 1556">
          <a:extLst>
            <a:ext uri="{FF2B5EF4-FFF2-40B4-BE49-F238E27FC236}">
              <a16:creationId xmlns:a16="http://schemas.microsoft.com/office/drawing/2014/main" id="{00000000-0008-0000-0800-00009D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6" name="Text Box 1557">
          <a:extLst>
            <a:ext uri="{FF2B5EF4-FFF2-40B4-BE49-F238E27FC236}">
              <a16:creationId xmlns:a16="http://schemas.microsoft.com/office/drawing/2014/main" id="{00000000-0008-0000-0800-00009E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7" name="Text Box 1558">
          <a:extLst>
            <a:ext uri="{FF2B5EF4-FFF2-40B4-BE49-F238E27FC236}">
              <a16:creationId xmlns:a16="http://schemas.microsoft.com/office/drawing/2014/main" id="{00000000-0008-0000-0800-00009F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8" name="Text Box 1559">
          <a:extLst>
            <a:ext uri="{FF2B5EF4-FFF2-40B4-BE49-F238E27FC236}">
              <a16:creationId xmlns:a16="http://schemas.microsoft.com/office/drawing/2014/main" id="{00000000-0008-0000-0800-0000A0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89" name="Text Box 1560">
          <a:extLst>
            <a:ext uri="{FF2B5EF4-FFF2-40B4-BE49-F238E27FC236}">
              <a16:creationId xmlns:a16="http://schemas.microsoft.com/office/drawing/2014/main" id="{00000000-0008-0000-0800-0000A1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0" name="Text Box 1561">
          <a:extLst>
            <a:ext uri="{FF2B5EF4-FFF2-40B4-BE49-F238E27FC236}">
              <a16:creationId xmlns:a16="http://schemas.microsoft.com/office/drawing/2014/main" id="{00000000-0008-0000-0800-0000A2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1" name="Text Box 1562">
          <a:extLst>
            <a:ext uri="{FF2B5EF4-FFF2-40B4-BE49-F238E27FC236}">
              <a16:creationId xmlns:a16="http://schemas.microsoft.com/office/drawing/2014/main" id="{00000000-0008-0000-0800-0000A3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2" name="Text Box 1563">
          <a:extLst>
            <a:ext uri="{FF2B5EF4-FFF2-40B4-BE49-F238E27FC236}">
              <a16:creationId xmlns:a16="http://schemas.microsoft.com/office/drawing/2014/main" id="{00000000-0008-0000-0800-0000A4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3" name="Text Box 1564">
          <a:extLst>
            <a:ext uri="{FF2B5EF4-FFF2-40B4-BE49-F238E27FC236}">
              <a16:creationId xmlns:a16="http://schemas.microsoft.com/office/drawing/2014/main" id="{00000000-0008-0000-0800-0000A50D0000}"/>
            </a:ext>
          </a:extLst>
        </xdr:cNvPr>
        <xdr:cNvSpPr txBox="1">
          <a:spLocks noChangeArrowheads="1"/>
        </xdr:cNvSpPr>
      </xdr:nvSpPr>
      <xdr:spPr bwMode="auto">
        <a:xfrm>
          <a:off x="8816009" y="5251174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4" name="Text Box 1529">
          <a:extLst>
            <a:ext uri="{FF2B5EF4-FFF2-40B4-BE49-F238E27FC236}">
              <a16:creationId xmlns:a16="http://schemas.microsoft.com/office/drawing/2014/main" id="{00000000-0008-0000-0800-0000A6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5" name="Text Box 1530">
          <a:extLst>
            <a:ext uri="{FF2B5EF4-FFF2-40B4-BE49-F238E27FC236}">
              <a16:creationId xmlns:a16="http://schemas.microsoft.com/office/drawing/2014/main" id="{00000000-0008-0000-0800-0000A7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6" name="Text Box 1531">
          <a:extLst>
            <a:ext uri="{FF2B5EF4-FFF2-40B4-BE49-F238E27FC236}">
              <a16:creationId xmlns:a16="http://schemas.microsoft.com/office/drawing/2014/main" id="{00000000-0008-0000-0800-0000A8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7" name="Text Box 1532">
          <a:extLst>
            <a:ext uri="{FF2B5EF4-FFF2-40B4-BE49-F238E27FC236}">
              <a16:creationId xmlns:a16="http://schemas.microsoft.com/office/drawing/2014/main" id="{00000000-0008-0000-0800-0000A9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8" name="Text Box 1533">
          <a:extLst>
            <a:ext uri="{FF2B5EF4-FFF2-40B4-BE49-F238E27FC236}">
              <a16:creationId xmlns:a16="http://schemas.microsoft.com/office/drawing/2014/main" id="{00000000-0008-0000-0800-0000AA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499" name="Text Box 1534">
          <a:extLst>
            <a:ext uri="{FF2B5EF4-FFF2-40B4-BE49-F238E27FC236}">
              <a16:creationId xmlns:a16="http://schemas.microsoft.com/office/drawing/2014/main" id="{00000000-0008-0000-0800-0000AB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0" name="Text Box 1535">
          <a:extLst>
            <a:ext uri="{FF2B5EF4-FFF2-40B4-BE49-F238E27FC236}">
              <a16:creationId xmlns:a16="http://schemas.microsoft.com/office/drawing/2014/main" id="{00000000-0008-0000-0800-0000AC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1" name="Text Box 1536">
          <a:extLst>
            <a:ext uri="{FF2B5EF4-FFF2-40B4-BE49-F238E27FC236}">
              <a16:creationId xmlns:a16="http://schemas.microsoft.com/office/drawing/2014/main" id="{00000000-0008-0000-0800-0000AD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2" name="Text Box 1537">
          <a:extLst>
            <a:ext uri="{FF2B5EF4-FFF2-40B4-BE49-F238E27FC236}">
              <a16:creationId xmlns:a16="http://schemas.microsoft.com/office/drawing/2014/main" id="{00000000-0008-0000-0800-0000AE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3" name="Text Box 1538">
          <a:extLst>
            <a:ext uri="{FF2B5EF4-FFF2-40B4-BE49-F238E27FC236}">
              <a16:creationId xmlns:a16="http://schemas.microsoft.com/office/drawing/2014/main" id="{00000000-0008-0000-0800-0000AF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4" name="Text Box 1539">
          <a:extLst>
            <a:ext uri="{FF2B5EF4-FFF2-40B4-BE49-F238E27FC236}">
              <a16:creationId xmlns:a16="http://schemas.microsoft.com/office/drawing/2014/main" id="{00000000-0008-0000-0800-0000B0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5" name="Text Box 1540">
          <a:extLst>
            <a:ext uri="{FF2B5EF4-FFF2-40B4-BE49-F238E27FC236}">
              <a16:creationId xmlns:a16="http://schemas.microsoft.com/office/drawing/2014/main" id="{00000000-0008-0000-0800-0000B1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6" name="Text Box 1541">
          <a:extLst>
            <a:ext uri="{FF2B5EF4-FFF2-40B4-BE49-F238E27FC236}">
              <a16:creationId xmlns:a16="http://schemas.microsoft.com/office/drawing/2014/main" id="{00000000-0008-0000-0800-0000B2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7" name="Text Box 1542">
          <a:extLst>
            <a:ext uri="{FF2B5EF4-FFF2-40B4-BE49-F238E27FC236}">
              <a16:creationId xmlns:a16="http://schemas.microsoft.com/office/drawing/2014/main" id="{00000000-0008-0000-0800-0000B3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8" name="Text Box 1543">
          <a:extLst>
            <a:ext uri="{FF2B5EF4-FFF2-40B4-BE49-F238E27FC236}">
              <a16:creationId xmlns:a16="http://schemas.microsoft.com/office/drawing/2014/main" id="{00000000-0008-0000-0800-0000B4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09" name="Text Box 1544">
          <a:extLst>
            <a:ext uri="{FF2B5EF4-FFF2-40B4-BE49-F238E27FC236}">
              <a16:creationId xmlns:a16="http://schemas.microsoft.com/office/drawing/2014/main" id="{00000000-0008-0000-0800-0000B5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0" name="Text Box 1545">
          <a:extLst>
            <a:ext uri="{FF2B5EF4-FFF2-40B4-BE49-F238E27FC236}">
              <a16:creationId xmlns:a16="http://schemas.microsoft.com/office/drawing/2014/main" id="{00000000-0008-0000-0800-0000B6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1" name="Text Box 1546">
          <a:extLst>
            <a:ext uri="{FF2B5EF4-FFF2-40B4-BE49-F238E27FC236}">
              <a16:creationId xmlns:a16="http://schemas.microsoft.com/office/drawing/2014/main" id="{00000000-0008-0000-0800-0000B7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2" name="Text Box 1547">
          <a:extLst>
            <a:ext uri="{FF2B5EF4-FFF2-40B4-BE49-F238E27FC236}">
              <a16:creationId xmlns:a16="http://schemas.microsoft.com/office/drawing/2014/main" id="{00000000-0008-0000-0800-0000B8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3" name="Text Box 1548">
          <a:extLst>
            <a:ext uri="{FF2B5EF4-FFF2-40B4-BE49-F238E27FC236}">
              <a16:creationId xmlns:a16="http://schemas.microsoft.com/office/drawing/2014/main" id="{00000000-0008-0000-0800-0000B9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4" name="Text Box 1549">
          <a:extLst>
            <a:ext uri="{FF2B5EF4-FFF2-40B4-BE49-F238E27FC236}">
              <a16:creationId xmlns:a16="http://schemas.microsoft.com/office/drawing/2014/main" id="{00000000-0008-0000-0800-0000BA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5" name="Text Box 1550">
          <a:extLst>
            <a:ext uri="{FF2B5EF4-FFF2-40B4-BE49-F238E27FC236}">
              <a16:creationId xmlns:a16="http://schemas.microsoft.com/office/drawing/2014/main" id="{00000000-0008-0000-0800-0000BB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6" name="Text Box 1551">
          <a:extLst>
            <a:ext uri="{FF2B5EF4-FFF2-40B4-BE49-F238E27FC236}">
              <a16:creationId xmlns:a16="http://schemas.microsoft.com/office/drawing/2014/main" id="{00000000-0008-0000-0800-0000BC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7" name="Text Box 1552">
          <a:extLst>
            <a:ext uri="{FF2B5EF4-FFF2-40B4-BE49-F238E27FC236}">
              <a16:creationId xmlns:a16="http://schemas.microsoft.com/office/drawing/2014/main" id="{00000000-0008-0000-0800-0000BD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8" name="Text Box 1553">
          <a:extLst>
            <a:ext uri="{FF2B5EF4-FFF2-40B4-BE49-F238E27FC236}">
              <a16:creationId xmlns:a16="http://schemas.microsoft.com/office/drawing/2014/main" id="{00000000-0008-0000-0800-0000BE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19" name="Text Box 1554">
          <a:extLst>
            <a:ext uri="{FF2B5EF4-FFF2-40B4-BE49-F238E27FC236}">
              <a16:creationId xmlns:a16="http://schemas.microsoft.com/office/drawing/2014/main" id="{00000000-0008-0000-0800-0000BF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0" name="Text Box 1555">
          <a:extLst>
            <a:ext uri="{FF2B5EF4-FFF2-40B4-BE49-F238E27FC236}">
              <a16:creationId xmlns:a16="http://schemas.microsoft.com/office/drawing/2014/main" id="{00000000-0008-0000-0800-0000C0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1" name="Text Box 1556">
          <a:extLst>
            <a:ext uri="{FF2B5EF4-FFF2-40B4-BE49-F238E27FC236}">
              <a16:creationId xmlns:a16="http://schemas.microsoft.com/office/drawing/2014/main" id="{00000000-0008-0000-0800-0000C1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2" name="Text Box 1557">
          <a:extLst>
            <a:ext uri="{FF2B5EF4-FFF2-40B4-BE49-F238E27FC236}">
              <a16:creationId xmlns:a16="http://schemas.microsoft.com/office/drawing/2014/main" id="{00000000-0008-0000-0800-0000C2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3" name="Text Box 1558">
          <a:extLst>
            <a:ext uri="{FF2B5EF4-FFF2-40B4-BE49-F238E27FC236}">
              <a16:creationId xmlns:a16="http://schemas.microsoft.com/office/drawing/2014/main" id="{00000000-0008-0000-0800-0000C3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4" name="Text Box 1559">
          <a:extLst>
            <a:ext uri="{FF2B5EF4-FFF2-40B4-BE49-F238E27FC236}">
              <a16:creationId xmlns:a16="http://schemas.microsoft.com/office/drawing/2014/main" id="{00000000-0008-0000-0800-0000C4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5" name="Text Box 1560">
          <a:extLst>
            <a:ext uri="{FF2B5EF4-FFF2-40B4-BE49-F238E27FC236}">
              <a16:creationId xmlns:a16="http://schemas.microsoft.com/office/drawing/2014/main" id="{00000000-0008-0000-0800-0000C5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6" name="Text Box 1561">
          <a:extLst>
            <a:ext uri="{FF2B5EF4-FFF2-40B4-BE49-F238E27FC236}">
              <a16:creationId xmlns:a16="http://schemas.microsoft.com/office/drawing/2014/main" id="{00000000-0008-0000-0800-0000C6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7" name="Text Box 1562">
          <a:extLst>
            <a:ext uri="{FF2B5EF4-FFF2-40B4-BE49-F238E27FC236}">
              <a16:creationId xmlns:a16="http://schemas.microsoft.com/office/drawing/2014/main" id="{00000000-0008-0000-0800-0000C7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8" name="Text Box 1563">
          <a:extLst>
            <a:ext uri="{FF2B5EF4-FFF2-40B4-BE49-F238E27FC236}">
              <a16:creationId xmlns:a16="http://schemas.microsoft.com/office/drawing/2014/main" id="{00000000-0008-0000-0800-0000C8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29" name="Text Box 1564">
          <a:extLst>
            <a:ext uri="{FF2B5EF4-FFF2-40B4-BE49-F238E27FC236}">
              <a16:creationId xmlns:a16="http://schemas.microsoft.com/office/drawing/2014/main" id="{00000000-0008-0000-0800-0000C9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0" name="Text Box 1529">
          <a:extLst>
            <a:ext uri="{FF2B5EF4-FFF2-40B4-BE49-F238E27FC236}">
              <a16:creationId xmlns:a16="http://schemas.microsoft.com/office/drawing/2014/main" id="{00000000-0008-0000-0800-0000CA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1" name="Text Box 1530">
          <a:extLst>
            <a:ext uri="{FF2B5EF4-FFF2-40B4-BE49-F238E27FC236}">
              <a16:creationId xmlns:a16="http://schemas.microsoft.com/office/drawing/2014/main" id="{00000000-0008-0000-0800-0000CB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2" name="Text Box 1531">
          <a:extLst>
            <a:ext uri="{FF2B5EF4-FFF2-40B4-BE49-F238E27FC236}">
              <a16:creationId xmlns:a16="http://schemas.microsoft.com/office/drawing/2014/main" id="{00000000-0008-0000-0800-0000CC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3" name="Text Box 1532">
          <a:extLst>
            <a:ext uri="{FF2B5EF4-FFF2-40B4-BE49-F238E27FC236}">
              <a16:creationId xmlns:a16="http://schemas.microsoft.com/office/drawing/2014/main" id="{00000000-0008-0000-0800-0000CD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4" name="Text Box 1533">
          <a:extLst>
            <a:ext uri="{FF2B5EF4-FFF2-40B4-BE49-F238E27FC236}">
              <a16:creationId xmlns:a16="http://schemas.microsoft.com/office/drawing/2014/main" id="{00000000-0008-0000-0800-0000CE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5" name="Text Box 1534">
          <a:extLst>
            <a:ext uri="{FF2B5EF4-FFF2-40B4-BE49-F238E27FC236}">
              <a16:creationId xmlns:a16="http://schemas.microsoft.com/office/drawing/2014/main" id="{00000000-0008-0000-0800-0000CF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6" name="Text Box 1535">
          <a:extLst>
            <a:ext uri="{FF2B5EF4-FFF2-40B4-BE49-F238E27FC236}">
              <a16:creationId xmlns:a16="http://schemas.microsoft.com/office/drawing/2014/main" id="{00000000-0008-0000-0800-0000D0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7" name="Text Box 1536">
          <a:extLst>
            <a:ext uri="{FF2B5EF4-FFF2-40B4-BE49-F238E27FC236}">
              <a16:creationId xmlns:a16="http://schemas.microsoft.com/office/drawing/2014/main" id="{00000000-0008-0000-0800-0000D1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8" name="Text Box 1537">
          <a:extLst>
            <a:ext uri="{FF2B5EF4-FFF2-40B4-BE49-F238E27FC236}">
              <a16:creationId xmlns:a16="http://schemas.microsoft.com/office/drawing/2014/main" id="{00000000-0008-0000-0800-0000D2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39" name="Text Box 1538">
          <a:extLst>
            <a:ext uri="{FF2B5EF4-FFF2-40B4-BE49-F238E27FC236}">
              <a16:creationId xmlns:a16="http://schemas.microsoft.com/office/drawing/2014/main" id="{00000000-0008-0000-0800-0000D3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0" name="Text Box 1539">
          <a:extLst>
            <a:ext uri="{FF2B5EF4-FFF2-40B4-BE49-F238E27FC236}">
              <a16:creationId xmlns:a16="http://schemas.microsoft.com/office/drawing/2014/main" id="{00000000-0008-0000-0800-0000D4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1" name="Text Box 1540">
          <a:extLst>
            <a:ext uri="{FF2B5EF4-FFF2-40B4-BE49-F238E27FC236}">
              <a16:creationId xmlns:a16="http://schemas.microsoft.com/office/drawing/2014/main" id="{00000000-0008-0000-0800-0000D5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2" name="Text Box 1541">
          <a:extLst>
            <a:ext uri="{FF2B5EF4-FFF2-40B4-BE49-F238E27FC236}">
              <a16:creationId xmlns:a16="http://schemas.microsoft.com/office/drawing/2014/main" id="{00000000-0008-0000-0800-0000D6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3" name="Text Box 1542">
          <a:extLst>
            <a:ext uri="{FF2B5EF4-FFF2-40B4-BE49-F238E27FC236}">
              <a16:creationId xmlns:a16="http://schemas.microsoft.com/office/drawing/2014/main" id="{00000000-0008-0000-0800-0000D7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4" name="Text Box 1543">
          <a:extLst>
            <a:ext uri="{FF2B5EF4-FFF2-40B4-BE49-F238E27FC236}">
              <a16:creationId xmlns:a16="http://schemas.microsoft.com/office/drawing/2014/main" id="{00000000-0008-0000-0800-0000D8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5" name="Text Box 1544">
          <a:extLst>
            <a:ext uri="{FF2B5EF4-FFF2-40B4-BE49-F238E27FC236}">
              <a16:creationId xmlns:a16="http://schemas.microsoft.com/office/drawing/2014/main" id="{00000000-0008-0000-0800-0000D9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6" name="Text Box 1545">
          <a:extLst>
            <a:ext uri="{FF2B5EF4-FFF2-40B4-BE49-F238E27FC236}">
              <a16:creationId xmlns:a16="http://schemas.microsoft.com/office/drawing/2014/main" id="{00000000-0008-0000-0800-0000DA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7" name="Text Box 1546">
          <a:extLst>
            <a:ext uri="{FF2B5EF4-FFF2-40B4-BE49-F238E27FC236}">
              <a16:creationId xmlns:a16="http://schemas.microsoft.com/office/drawing/2014/main" id="{00000000-0008-0000-0800-0000DB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8" name="Text Box 1547">
          <a:extLst>
            <a:ext uri="{FF2B5EF4-FFF2-40B4-BE49-F238E27FC236}">
              <a16:creationId xmlns:a16="http://schemas.microsoft.com/office/drawing/2014/main" id="{00000000-0008-0000-0800-0000DC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49" name="Text Box 1548">
          <a:extLst>
            <a:ext uri="{FF2B5EF4-FFF2-40B4-BE49-F238E27FC236}">
              <a16:creationId xmlns:a16="http://schemas.microsoft.com/office/drawing/2014/main" id="{00000000-0008-0000-0800-0000DD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0" name="Text Box 1549">
          <a:extLst>
            <a:ext uri="{FF2B5EF4-FFF2-40B4-BE49-F238E27FC236}">
              <a16:creationId xmlns:a16="http://schemas.microsoft.com/office/drawing/2014/main" id="{00000000-0008-0000-0800-0000DE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1" name="Text Box 1550">
          <a:extLst>
            <a:ext uri="{FF2B5EF4-FFF2-40B4-BE49-F238E27FC236}">
              <a16:creationId xmlns:a16="http://schemas.microsoft.com/office/drawing/2014/main" id="{00000000-0008-0000-0800-0000DF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2" name="Text Box 1551">
          <a:extLst>
            <a:ext uri="{FF2B5EF4-FFF2-40B4-BE49-F238E27FC236}">
              <a16:creationId xmlns:a16="http://schemas.microsoft.com/office/drawing/2014/main" id="{00000000-0008-0000-0800-0000E0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3" name="Text Box 1552">
          <a:extLst>
            <a:ext uri="{FF2B5EF4-FFF2-40B4-BE49-F238E27FC236}">
              <a16:creationId xmlns:a16="http://schemas.microsoft.com/office/drawing/2014/main" id="{00000000-0008-0000-0800-0000E1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4" name="Text Box 1553">
          <a:extLst>
            <a:ext uri="{FF2B5EF4-FFF2-40B4-BE49-F238E27FC236}">
              <a16:creationId xmlns:a16="http://schemas.microsoft.com/office/drawing/2014/main" id="{00000000-0008-0000-0800-0000E2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5" name="Text Box 1554">
          <a:extLst>
            <a:ext uri="{FF2B5EF4-FFF2-40B4-BE49-F238E27FC236}">
              <a16:creationId xmlns:a16="http://schemas.microsoft.com/office/drawing/2014/main" id="{00000000-0008-0000-0800-0000E3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6" name="Text Box 1555">
          <a:extLst>
            <a:ext uri="{FF2B5EF4-FFF2-40B4-BE49-F238E27FC236}">
              <a16:creationId xmlns:a16="http://schemas.microsoft.com/office/drawing/2014/main" id="{00000000-0008-0000-0800-0000E4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7" name="Text Box 1556">
          <a:extLst>
            <a:ext uri="{FF2B5EF4-FFF2-40B4-BE49-F238E27FC236}">
              <a16:creationId xmlns:a16="http://schemas.microsoft.com/office/drawing/2014/main" id="{00000000-0008-0000-0800-0000E5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8" name="Text Box 1557">
          <a:extLst>
            <a:ext uri="{FF2B5EF4-FFF2-40B4-BE49-F238E27FC236}">
              <a16:creationId xmlns:a16="http://schemas.microsoft.com/office/drawing/2014/main" id="{00000000-0008-0000-0800-0000E6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59" name="Text Box 1558">
          <a:extLst>
            <a:ext uri="{FF2B5EF4-FFF2-40B4-BE49-F238E27FC236}">
              <a16:creationId xmlns:a16="http://schemas.microsoft.com/office/drawing/2014/main" id="{00000000-0008-0000-0800-0000E7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0" name="Text Box 1559">
          <a:extLst>
            <a:ext uri="{FF2B5EF4-FFF2-40B4-BE49-F238E27FC236}">
              <a16:creationId xmlns:a16="http://schemas.microsoft.com/office/drawing/2014/main" id="{00000000-0008-0000-0800-0000E8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1" name="Text Box 1560">
          <a:extLst>
            <a:ext uri="{FF2B5EF4-FFF2-40B4-BE49-F238E27FC236}">
              <a16:creationId xmlns:a16="http://schemas.microsoft.com/office/drawing/2014/main" id="{00000000-0008-0000-0800-0000E9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2" name="Text Box 1561">
          <a:extLst>
            <a:ext uri="{FF2B5EF4-FFF2-40B4-BE49-F238E27FC236}">
              <a16:creationId xmlns:a16="http://schemas.microsoft.com/office/drawing/2014/main" id="{00000000-0008-0000-0800-0000EA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3" name="Text Box 1562">
          <a:extLst>
            <a:ext uri="{FF2B5EF4-FFF2-40B4-BE49-F238E27FC236}">
              <a16:creationId xmlns:a16="http://schemas.microsoft.com/office/drawing/2014/main" id="{00000000-0008-0000-0800-0000EB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4" name="Text Box 1563">
          <a:extLst>
            <a:ext uri="{FF2B5EF4-FFF2-40B4-BE49-F238E27FC236}">
              <a16:creationId xmlns:a16="http://schemas.microsoft.com/office/drawing/2014/main" id="{00000000-0008-0000-0800-0000EC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5" name="Text Box 1564">
          <a:extLst>
            <a:ext uri="{FF2B5EF4-FFF2-40B4-BE49-F238E27FC236}">
              <a16:creationId xmlns:a16="http://schemas.microsoft.com/office/drawing/2014/main" id="{00000000-0008-0000-0800-0000ED0D0000}"/>
            </a:ext>
          </a:extLst>
        </xdr:cNvPr>
        <xdr:cNvSpPr txBox="1">
          <a:spLocks noChangeArrowheads="1"/>
        </xdr:cNvSpPr>
      </xdr:nvSpPr>
      <xdr:spPr bwMode="auto">
        <a:xfrm>
          <a:off x="8816009" y="786019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6" name="Text Box 1529">
          <a:extLst>
            <a:ext uri="{FF2B5EF4-FFF2-40B4-BE49-F238E27FC236}">
              <a16:creationId xmlns:a16="http://schemas.microsoft.com/office/drawing/2014/main" id="{00000000-0008-0000-0800-0000EE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7" name="Text Box 1530">
          <a:extLst>
            <a:ext uri="{FF2B5EF4-FFF2-40B4-BE49-F238E27FC236}">
              <a16:creationId xmlns:a16="http://schemas.microsoft.com/office/drawing/2014/main" id="{00000000-0008-0000-0800-0000EF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8" name="Text Box 1531">
          <a:extLst>
            <a:ext uri="{FF2B5EF4-FFF2-40B4-BE49-F238E27FC236}">
              <a16:creationId xmlns:a16="http://schemas.microsoft.com/office/drawing/2014/main" id="{00000000-0008-0000-0800-0000F0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69" name="Text Box 1532">
          <a:extLst>
            <a:ext uri="{FF2B5EF4-FFF2-40B4-BE49-F238E27FC236}">
              <a16:creationId xmlns:a16="http://schemas.microsoft.com/office/drawing/2014/main" id="{00000000-0008-0000-0800-0000F1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0" name="Text Box 1533">
          <a:extLst>
            <a:ext uri="{FF2B5EF4-FFF2-40B4-BE49-F238E27FC236}">
              <a16:creationId xmlns:a16="http://schemas.microsoft.com/office/drawing/2014/main" id="{00000000-0008-0000-0800-0000F2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1" name="Text Box 1534">
          <a:extLst>
            <a:ext uri="{FF2B5EF4-FFF2-40B4-BE49-F238E27FC236}">
              <a16:creationId xmlns:a16="http://schemas.microsoft.com/office/drawing/2014/main" id="{00000000-0008-0000-0800-0000F3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2" name="Text Box 1535">
          <a:extLst>
            <a:ext uri="{FF2B5EF4-FFF2-40B4-BE49-F238E27FC236}">
              <a16:creationId xmlns:a16="http://schemas.microsoft.com/office/drawing/2014/main" id="{00000000-0008-0000-0800-0000F4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3" name="Text Box 1536">
          <a:extLst>
            <a:ext uri="{FF2B5EF4-FFF2-40B4-BE49-F238E27FC236}">
              <a16:creationId xmlns:a16="http://schemas.microsoft.com/office/drawing/2014/main" id="{00000000-0008-0000-0800-0000F5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4" name="Text Box 1537">
          <a:extLst>
            <a:ext uri="{FF2B5EF4-FFF2-40B4-BE49-F238E27FC236}">
              <a16:creationId xmlns:a16="http://schemas.microsoft.com/office/drawing/2014/main" id="{00000000-0008-0000-0800-0000F6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5" name="Text Box 1538">
          <a:extLst>
            <a:ext uri="{FF2B5EF4-FFF2-40B4-BE49-F238E27FC236}">
              <a16:creationId xmlns:a16="http://schemas.microsoft.com/office/drawing/2014/main" id="{00000000-0008-0000-0800-0000F7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6" name="Text Box 1539">
          <a:extLst>
            <a:ext uri="{FF2B5EF4-FFF2-40B4-BE49-F238E27FC236}">
              <a16:creationId xmlns:a16="http://schemas.microsoft.com/office/drawing/2014/main" id="{00000000-0008-0000-0800-0000F8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7" name="Text Box 1540">
          <a:extLst>
            <a:ext uri="{FF2B5EF4-FFF2-40B4-BE49-F238E27FC236}">
              <a16:creationId xmlns:a16="http://schemas.microsoft.com/office/drawing/2014/main" id="{00000000-0008-0000-0800-0000F9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8" name="Text Box 1541">
          <a:extLst>
            <a:ext uri="{FF2B5EF4-FFF2-40B4-BE49-F238E27FC236}">
              <a16:creationId xmlns:a16="http://schemas.microsoft.com/office/drawing/2014/main" id="{00000000-0008-0000-0800-0000FA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79" name="Text Box 1542">
          <a:extLst>
            <a:ext uri="{FF2B5EF4-FFF2-40B4-BE49-F238E27FC236}">
              <a16:creationId xmlns:a16="http://schemas.microsoft.com/office/drawing/2014/main" id="{00000000-0008-0000-0800-0000FB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0" name="Text Box 1543">
          <a:extLst>
            <a:ext uri="{FF2B5EF4-FFF2-40B4-BE49-F238E27FC236}">
              <a16:creationId xmlns:a16="http://schemas.microsoft.com/office/drawing/2014/main" id="{00000000-0008-0000-0800-0000FC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1" name="Text Box 1544">
          <a:extLst>
            <a:ext uri="{FF2B5EF4-FFF2-40B4-BE49-F238E27FC236}">
              <a16:creationId xmlns:a16="http://schemas.microsoft.com/office/drawing/2014/main" id="{00000000-0008-0000-0800-0000FD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2" name="Text Box 1545">
          <a:extLst>
            <a:ext uri="{FF2B5EF4-FFF2-40B4-BE49-F238E27FC236}">
              <a16:creationId xmlns:a16="http://schemas.microsoft.com/office/drawing/2014/main" id="{00000000-0008-0000-0800-0000FE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3" name="Text Box 1546">
          <a:extLst>
            <a:ext uri="{FF2B5EF4-FFF2-40B4-BE49-F238E27FC236}">
              <a16:creationId xmlns:a16="http://schemas.microsoft.com/office/drawing/2014/main" id="{00000000-0008-0000-0800-0000FF0D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4" name="Text Box 1547">
          <a:extLst>
            <a:ext uri="{FF2B5EF4-FFF2-40B4-BE49-F238E27FC236}">
              <a16:creationId xmlns:a16="http://schemas.microsoft.com/office/drawing/2014/main" id="{00000000-0008-0000-0800-000000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5" name="Text Box 1548">
          <a:extLst>
            <a:ext uri="{FF2B5EF4-FFF2-40B4-BE49-F238E27FC236}">
              <a16:creationId xmlns:a16="http://schemas.microsoft.com/office/drawing/2014/main" id="{00000000-0008-0000-0800-000001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6" name="Text Box 1549">
          <a:extLst>
            <a:ext uri="{FF2B5EF4-FFF2-40B4-BE49-F238E27FC236}">
              <a16:creationId xmlns:a16="http://schemas.microsoft.com/office/drawing/2014/main" id="{00000000-0008-0000-0800-000002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7" name="Text Box 1550">
          <a:extLst>
            <a:ext uri="{FF2B5EF4-FFF2-40B4-BE49-F238E27FC236}">
              <a16:creationId xmlns:a16="http://schemas.microsoft.com/office/drawing/2014/main" id="{00000000-0008-0000-0800-000003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8" name="Text Box 1551">
          <a:extLst>
            <a:ext uri="{FF2B5EF4-FFF2-40B4-BE49-F238E27FC236}">
              <a16:creationId xmlns:a16="http://schemas.microsoft.com/office/drawing/2014/main" id="{00000000-0008-0000-0800-000004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89" name="Text Box 1552">
          <a:extLst>
            <a:ext uri="{FF2B5EF4-FFF2-40B4-BE49-F238E27FC236}">
              <a16:creationId xmlns:a16="http://schemas.microsoft.com/office/drawing/2014/main" id="{00000000-0008-0000-0800-000005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0" name="Text Box 1553">
          <a:extLst>
            <a:ext uri="{FF2B5EF4-FFF2-40B4-BE49-F238E27FC236}">
              <a16:creationId xmlns:a16="http://schemas.microsoft.com/office/drawing/2014/main" id="{00000000-0008-0000-0800-000006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1" name="Text Box 1554">
          <a:extLst>
            <a:ext uri="{FF2B5EF4-FFF2-40B4-BE49-F238E27FC236}">
              <a16:creationId xmlns:a16="http://schemas.microsoft.com/office/drawing/2014/main" id="{00000000-0008-0000-0800-000007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2" name="Text Box 1555">
          <a:extLst>
            <a:ext uri="{FF2B5EF4-FFF2-40B4-BE49-F238E27FC236}">
              <a16:creationId xmlns:a16="http://schemas.microsoft.com/office/drawing/2014/main" id="{00000000-0008-0000-0800-000008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3" name="Text Box 1556">
          <a:extLst>
            <a:ext uri="{FF2B5EF4-FFF2-40B4-BE49-F238E27FC236}">
              <a16:creationId xmlns:a16="http://schemas.microsoft.com/office/drawing/2014/main" id="{00000000-0008-0000-0800-000009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4" name="Text Box 1557">
          <a:extLst>
            <a:ext uri="{FF2B5EF4-FFF2-40B4-BE49-F238E27FC236}">
              <a16:creationId xmlns:a16="http://schemas.microsoft.com/office/drawing/2014/main" id="{00000000-0008-0000-0800-00000A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5" name="Text Box 1558">
          <a:extLst>
            <a:ext uri="{FF2B5EF4-FFF2-40B4-BE49-F238E27FC236}">
              <a16:creationId xmlns:a16="http://schemas.microsoft.com/office/drawing/2014/main" id="{00000000-0008-0000-0800-00000B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6" name="Text Box 1559">
          <a:extLst>
            <a:ext uri="{FF2B5EF4-FFF2-40B4-BE49-F238E27FC236}">
              <a16:creationId xmlns:a16="http://schemas.microsoft.com/office/drawing/2014/main" id="{00000000-0008-0000-0800-00000C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7" name="Text Box 1560">
          <a:extLst>
            <a:ext uri="{FF2B5EF4-FFF2-40B4-BE49-F238E27FC236}">
              <a16:creationId xmlns:a16="http://schemas.microsoft.com/office/drawing/2014/main" id="{00000000-0008-0000-0800-00000D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8" name="Text Box 1561">
          <a:extLst>
            <a:ext uri="{FF2B5EF4-FFF2-40B4-BE49-F238E27FC236}">
              <a16:creationId xmlns:a16="http://schemas.microsoft.com/office/drawing/2014/main" id="{00000000-0008-0000-0800-00000E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599" name="Text Box 1562">
          <a:extLst>
            <a:ext uri="{FF2B5EF4-FFF2-40B4-BE49-F238E27FC236}">
              <a16:creationId xmlns:a16="http://schemas.microsoft.com/office/drawing/2014/main" id="{00000000-0008-0000-0800-00000F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0" name="Text Box 1563">
          <a:extLst>
            <a:ext uri="{FF2B5EF4-FFF2-40B4-BE49-F238E27FC236}">
              <a16:creationId xmlns:a16="http://schemas.microsoft.com/office/drawing/2014/main" id="{00000000-0008-0000-0800-000010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1" name="Text Box 1564">
          <a:extLst>
            <a:ext uri="{FF2B5EF4-FFF2-40B4-BE49-F238E27FC236}">
              <a16:creationId xmlns:a16="http://schemas.microsoft.com/office/drawing/2014/main" id="{00000000-0008-0000-0800-000011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2" name="Text Box 1529">
          <a:extLst>
            <a:ext uri="{FF2B5EF4-FFF2-40B4-BE49-F238E27FC236}">
              <a16:creationId xmlns:a16="http://schemas.microsoft.com/office/drawing/2014/main" id="{00000000-0008-0000-0800-000012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3" name="Text Box 1530">
          <a:extLst>
            <a:ext uri="{FF2B5EF4-FFF2-40B4-BE49-F238E27FC236}">
              <a16:creationId xmlns:a16="http://schemas.microsoft.com/office/drawing/2014/main" id="{00000000-0008-0000-0800-000013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4" name="Text Box 1531">
          <a:extLst>
            <a:ext uri="{FF2B5EF4-FFF2-40B4-BE49-F238E27FC236}">
              <a16:creationId xmlns:a16="http://schemas.microsoft.com/office/drawing/2014/main" id="{00000000-0008-0000-0800-000014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5" name="Text Box 1532">
          <a:extLst>
            <a:ext uri="{FF2B5EF4-FFF2-40B4-BE49-F238E27FC236}">
              <a16:creationId xmlns:a16="http://schemas.microsoft.com/office/drawing/2014/main" id="{00000000-0008-0000-0800-000015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6" name="Text Box 1533">
          <a:extLst>
            <a:ext uri="{FF2B5EF4-FFF2-40B4-BE49-F238E27FC236}">
              <a16:creationId xmlns:a16="http://schemas.microsoft.com/office/drawing/2014/main" id="{00000000-0008-0000-0800-000016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7" name="Text Box 1534">
          <a:extLst>
            <a:ext uri="{FF2B5EF4-FFF2-40B4-BE49-F238E27FC236}">
              <a16:creationId xmlns:a16="http://schemas.microsoft.com/office/drawing/2014/main" id="{00000000-0008-0000-0800-000017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8" name="Text Box 1535">
          <a:extLst>
            <a:ext uri="{FF2B5EF4-FFF2-40B4-BE49-F238E27FC236}">
              <a16:creationId xmlns:a16="http://schemas.microsoft.com/office/drawing/2014/main" id="{00000000-0008-0000-0800-000018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09" name="Text Box 1536">
          <a:extLst>
            <a:ext uri="{FF2B5EF4-FFF2-40B4-BE49-F238E27FC236}">
              <a16:creationId xmlns:a16="http://schemas.microsoft.com/office/drawing/2014/main" id="{00000000-0008-0000-0800-000019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0" name="Text Box 1537">
          <a:extLst>
            <a:ext uri="{FF2B5EF4-FFF2-40B4-BE49-F238E27FC236}">
              <a16:creationId xmlns:a16="http://schemas.microsoft.com/office/drawing/2014/main" id="{00000000-0008-0000-0800-00001A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1" name="Text Box 1538">
          <a:extLst>
            <a:ext uri="{FF2B5EF4-FFF2-40B4-BE49-F238E27FC236}">
              <a16:creationId xmlns:a16="http://schemas.microsoft.com/office/drawing/2014/main" id="{00000000-0008-0000-0800-00001B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2" name="Text Box 1539">
          <a:extLst>
            <a:ext uri="{FF2B5EF4-FFF2-40B4-BE49-F238E27FC236}">
              <a16:creationId xmlns:a16="http://schemas.microsoft.com/office/drawing/2014/main" id="{00000000-0008-0000-0800-00001C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3" name="Text Box 1540">
          <a:extLst>
            <a:ext uri="{FF2B5EF4-FFF2-40B4-BE49-F238E27FC236}">
              <a16:creationId xmlns:a16="http://schemas.microsoft.com/office/drawing/2014/main" id="{00000000-0008-0000-0800-00001D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4" name="Text Box 1541">
          <a:extLst>
            <a:ext uri="{FF2B5EF4-FFF2-40B4-BE49-F238E27FC236}">
              <a16:creationId xmlns:a16="http://schemas.microsoft.com/office/drawing/2014/main" id="{00000000-0008-0000-0800-00001E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5" name="Text Box 1542">
          <a:extLst>
            <a:ext uri="{FF2B5EF4-FFF2-40B4-BE49-F238E27FC236}">
              <a16:creationId xmlns:a16="http://schemas.microsoft.com/office/drawing/2014/main" id="{00000000-0008-0000-0800-00001F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6" name="Text Box 1543">
          <a:extLst>
            <a:ext uri="{FF2B5EF4-FFF2-40B4-BE49-F238E27FC236}">
              <a16:creationId xmlns:a16="http://schemas.microsoft.com/office/drawing/2014/main" id="{00000000-0008-0000-0800-000020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7" name="Text Box 1544">
          <a:extLst>
            <a:ext uri="{FF2B5EF4-FFF2-40B4-BE49-F238E27FC236}">
              <a16:creationId xmlns:a16="http://schemas.microsoft.com/office/drawing/2014/main" id="{00000000-0008-0000-0800-000021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8" name="Text Box 1545">
          <a:extLst>
            <a:ext uri="{FF2B5EF4-FFF2-40B4-BE49-F238E27FC236}">
              <a16:creationId xmlns:a16="http://schemas.microsoft.com/office/drawing/2014/main" id="{00000000-0008-0000-0800-000022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19" name="Text Box 1546">
          <a:extLst>
            <a:ext uri="{FF2B5EF4-FFF2-40B4-BE49-F238E27FC236}">
              <a16:creationId xmlns:a16="http://schemas.microsoft.com/office/drawing/2014/main" id="{00000000-0008-0000-0800-000023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0" name="Text Box 1547">
          <a:extLst>
            <a:ext uri="{FF2B5EF4-FFF2-40B4-BE49-F238E27FC236}">
              <a16:creationId xmlns:a16="http://schemas.microsoft.com/office/drawing/2014/main" id="{00000000-0008-0000-0800-000024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1" name="Text Box 1548">
          <a:extLst>
            <a:ext uri="{FF2B5EF4-FFF2-40B4-BE49-F238E27FC236}">
              <a16:creationId xmlns:a16="http://schemas.microsoft.com/office/drawing/2014/main" id="{00000000-0008-0000-0800-000025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2" name="Text Box 1549">
          <a:extLst>
            <a:ext uri="{FF2B5EF4-FFF2-40B4-BE49-F238E27FC236}">
              <a16:creationId xmlns:a16="http://schemas.microsoft.com/office/drawing/2014/main" id="{00000000-0008-0000-0800-000026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3" name="Text Box 1550">
          <a:extLst>
            <a:ext uri="{FF2B5EF4-FFF2-40B4-BE49-F238E27FC236}">
              <a16:creationId xmlns:a16="http://schemas.microsoft.com/office/drawing/2014/main" id="{00000000-0008-0000-0800-000027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4" name="Text Box 1551">
          <a:extLst>
            <a:ext uri="{FF2B5EF4-FFF2-40B4-BE49-F238E27FC236}">
              <a16:creationId xmlns:a16="http://schemas.microsoft.com/office/drawing/2014/main" id="{00000000-0008-0000-0800-000028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5" name="Text Box 1552">
          <a:extLst>
            <a:ext uri="{FF2B5EF4-FFF2-40B4-BE49-F238E27FC236}">
              <a16:creationId xmlns:a16="http://schemas.microsoft.com/office/drawing/2014/main" id="{00000000-0008-0000-0800-000029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6" name="Text Box 1553">
          <a:extLst>
            <a:ext uri="{FF2B5EF4-FFF2-40B4-BE49-F238E27FC236}">
              <a16:creationId xmlns:a16="http://schemas.microsoft.com/office/drawing/2014/main" id="{00000000-0008-0000-0800-00002A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7" name="Text Box 1554">
          <a:extLst>
            <a:ext uri="{FF2B5EF4-FFF2-40B4-BE49-F238E27FC236}">
              <a16:creationId xmlns:a16="http://schemas.microsoft.com/office/drawing/2014/main" id="{00000000-0008-0000-0800-00002B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8" name="Text Box 1555">
          <a:extLst>
            <a:ext uri="{FF2B5EF4-FFF2-40B4-BE49-F238E27FC236}">
              <a16:creationId xmlns:a16="http://schemas.microsoft.com/office/drawing/2014/main" id="{00000000-0008-0000-0800-00002C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29" name="Text Box 1556">
          <a:extLst>
            <a:ext uri="{FF2B5EF4-FFF2-40B4-BE49-F238E27FC236}">
              <a16:creationId xmlns:a16="http://schemas.microsoft.com/office/drawing/2014/main" id="{00000000-0008-0000-0800-00002D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0" name="Text Box 1557">
          <a:extLst>
            <a:ext uri="{FF2B5EF4-FFF2-40B4-BE49-F238E27FC236}">
              <a16:creationId xmlns:a16="http://schemas.microsoft.com/office/drawing/2014/main" id="{00000000-0008-0000-0800-00002E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1" name="Text Box 1558">
          <a:extLst>
            <a:ext uri="{FF2B5EF4-FFF2-40B4-BE49-F238E27FC236}">
              <a16:creationId xmlns:a16="http://schemas.microsoft.com/office/drawing/2014/main" id="{00000000-0008-0000-0800-00002F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2" name="Text Box 1559">
          <a:extLst>
            <a:ext uri="{FF2B5EF4-FFF2-40B4-BE49-F238E27FC236}">
              <a16:creationId xmlns:a16="http://schemas.microsoft.com/office/drawing/2014/main" id="{00000000-0008-0000-0800-000030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3" name="Text Box 1560">
          <a:extLst>
            <a:ext uri="{FF2B5EF4-FFF2-40B4-BE49-F238E27FC236}">
              <a16:creationId xmlns:a16="http://schemas.microsoft.com/office/drawing/2014/main" id="{00000000-0008-0000-0800-000031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4" name="Text Box 1561">
          <a:extLst>
            <a:ext uri="{FF2B5EF4-FFF2-40B4-BE49-F238E27FC236}">
              <a16:creationId xmlns:a16="http://schemas.microsoft.com/office/drawing/2014/main" id="{00000000-0008-0000-0800-000032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5" name="Text Box 1562">
          <a:extLst>
            <a:ext uri="{FF2B5EF4-FFF2-40B4-BE49-F238E27FC236}">
              <a16:creationId xmlns:a16="http://schemas.microsoft.com/office/drawing/2014/main" id="{00000000-0008-0000-0800-000033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6" name="Text Box 1563">
          <a:extLst>
            <a:ext uri="{FF2B5EF4-FFF2-40B4-BE49-F238E27FC236}">
              <a16:creationId xmlns:a16="http://schemas.microsoft.com/office/drawing/2014/main" id="{00000000-0008-0000-0800-000034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637" name="Text Box 1564">
          <a:extLst>
            <a:ext uri="{FF2B5EF4-FFF2-40B4-BE49-F238E27FC236}">
              <a16:creationId xmlns:a16="http://schemas.microsoft.com/office/drawing/2014/main" id="{00000000-0008-0000-0800-0000350E0000}"/>
            </a:ext>
          </a:extLst>
        </xdr:cNvPr>
        <xdr:cNvSpPr txBox="1">
          <a:spLocks noChangeArrowheads="1"/>
        </xdr:cNvSpPr>
      </xdr:nvSpPr>
      <xdr:spPr bwMode="auto">
        <a:xfrm>
          <a:off x="8816009" y="10179326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38" name="Text Box 1529">
          <a:extLst>
            <a:ext uri="{FF2B5EF4-FFF2-40B4-BE49-F238E27FC236}">
              <a16:creationId xmlns:a16="http://schemas.microsoft.com/office/drawing/2014/main" id="{00000000-0008-0000-0800-000036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39" name="Text Box 1530">
          <a:extLst>
            <a:ext uri="{FF2B5EF4-FFF2-40B4-BE49-F238E27FC236}">
              <a16:creationId xmlns:a16="http://schemas.microsoft.com/office/drawing/2014/main" id="{00000000-0008-0000-0800-000037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0" name="Text Box 1531">
          <a:extLst>
            <a:ext uri="{FF2B5EF4-FFF2-40B4-BE49-F238E27FC236}">
              <a16:creationId xmlns:a16="http://schemas.microsoft.com/office/drawing/2014/main" id="{00000000-0008-0000-0800-000038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1" name="Text Box 1532">
          <a:extLst>
            <a:ext uri="{FF2B5EF4-FFF2-40B4-BE49-F238E27FC236}">
              <a16:creationId xmlns:a16="http://schemas.microsoft.com/office/drawing/2014/main" id="{00000000-0008-0000-0800-000039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2" name="Text Box 1533">
          <a:extLst>
            <a:ext uri="{FF2B5EF4-FFF2-40B4-BE49-F238E27FC236}">
              <a16:creationId xmlns:a16="http://schemas.microsoft.com/office/drawing/2014/main" id="{00000000-0008-0000-0800-00003A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3" name="Text Box 1534">
          <a:extLst>
            <a:ext uri="{FF2B5EF4-FFF2-40B4-BE49-F238E27FC236}">
              <a16:creationId xmlns:a16="http://schemas.microsoft.com/office/drawing/2014/main" id="{00000000-0008-0000-0800-00003B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4" name="Text Box 1535">
          <a:extLst>
            <a:ext uri="{FF2B5EF4-FFF2-40B4-BE49-F238E27FC236}">
              <a16:creationId xmlns:a16="http://schemas.microsoft.com/office/drawing/2014/main" id="{00000000-0008-0000-0800-00003C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5" name="Text Box 1536">
          <a:extLst>
            <a:ext uri="{FF2B5EF4-FFF2-40B4-BE49-F238E27FC236}">
              <a16:creationId xmlns:a16="http://schemas.microsoft.com/office/drawing/2014/main" id="{00000000-0008-0000-0800-00003D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6" name="Text Box 1537">
          <a:extLst>
            <a:ext uri="{FF2B5EF4-FFF2-40B4-BE49-F238E27FC236}">
              <a16:creationId xmlns:a16="http://schemas.microsoft.com/office/drawing/2014/main" id="{00000000-0008-0000-0800-00003E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7" name="Text Box 1538">
          <a:extLst>
            <a:ext uri="{FF2B5EF4-FFF2-40B4-BE49-F238E27FC236}">
              <a16:creationId xmlns:a16="http://schemas.microsoft.com/office/drawing/2014/main" id="{00000000-0008-0000-0800-00003F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8" name="Text Box 1539">
          <a:extLst>
            <a:ext uri="{FF2B5EF4-FFF2-40B4-BE49-F238E27FC236}">
              <a16:creationId xmlns:a16="http://schemas.microsoft.com/office/drawing/2014/main" id="{00000000-0008-0000-0800-000040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49" name="Text Box 1540">
          <a:extLst>
            <a:ext uri="{FF2B5EF4-FFF2-40B4-BE49-F238E27FC236}">
              <a16:creationId xmlns:a16="http://schemas.microsoft.com/office/drawing/2014/main" id="{00000000-0008-0000-0800-000041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0" name="Text Box 1541">
          <a:extLst>
            <a:ext uri="{FF2B5EF4-FFF2-40B4-BE49-F238E27FC236}">
              <a16:creationId xmlns:a16="http://schemas.microsoft.com/office/drawing/2014/main" id="{00000000-0008-0000-0800-000042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1" name="Text Box 1542">
          <a:extLst>
            <a:ext uri="{FF2B5EF4-FFF2-40B4-BE49-F238E27FC236}">
              <a16:creationId xmlns:a16="http://schemas.microsoft.com/office/drawing/2014/main" id="{00000000-0008-0000-0800-000043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2" name="Text Box 1543">
          <a:extLst>
            <a:ext uri="{FF2B5EF4-FFF2-40B4-BE49-F238E27FC236}">
              <a16:creationId xmlns:a16="http://schemas.microsoft.com/office/drawing/2014/main" id="{00000000-0008-0000-0800-000044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3" name="Text Box 1544">
          <a:extLst>
            <a:ext uri="{FF2B5EF4-FFF2-40B4-BE49-F238E27FC236}">
              <a16:creationId xmlns:a16="http://schemas.microsoft.com/office/drawing/2014/main" id="{00000000-0008-0000-0800-000045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4" name="Text Box 1545">
          <a:extLst>
            <a:ext uri="{FF2B5EF4-FFF2-40B4-BE49-F238E27FC236}">
              <a16:creationId xmlns:a16="http://schemas.microsoft.com/office/drawing/2014/main" id="{00000000-0008-0000-0800-000046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5" name="Text Box 1546">
          <a:extLst>
            <a:ext uri="{FF2B5EF4-FFF2-40B4-BE49-F238E27FC236}">
              <a16:creationId xmlns:a16="http://schemas.microsoft.com/office/drawing/2014/main" id="{00000000-0008-0000-0800-000047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6" name="Text Box 1547">
          <a:extLst>
            <a:ext uri="{FF2B5EF4-FFF2-40B4-BE49-F238E27FC236}">
              <a16:creationId xmlns:a16="http://schemas.microsoft.com/office/drawing/2014/main" id="{00000000-0008-0000-0800-000048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7" name="Text Box 1548">
          <a:extLst>
            <a:ext uri="{FF2B5EF4-FFF2-40B4-BE49-F238E27FC236}">
              <a16:creationId xmlns:a16="http://schemas.microsoft.com/office/drawing/2014/main" id="{00000000-0008-0000-0800-000049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8" name="Text Box 1549">
          <a:extLst>
            <a:ext uri="{FF2B5EF4-FFF2-40B4-BE49-F238E27FC236}">
              <a16:creationId xmlns:a16="http://schemas.microsoft.com/office/drawing/2014/main" id="{00000000-0008-0000-0800-00004A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59" name="Text Box 1550">
          <a:extLst>
            <a:ext uri="{FF2B5EF4-FFF2-40B4-BE49-F238E27FC236}">
              <a16:creationId xmlns:a16="http://schemas.microsoft.com/office/drawing/2014/main" id="{00000000-0008-0000-0800-00004B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0" name="Text Box 1551">
          <a:extLst>
            <a:ext uri="{FF2B5EF4-FFF2-40B4-BE49-F238E27FC236}">
              <a16:creationId xmlns:a16="http://schemas.microsoft.com/office/drawing/2014/main" id="{00000000-0008-0000-0800-00004C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1" name="Text Box 1552">
          <a:extLst>
            <a:ext uri="{FF2B5EF4-FFF2-40B4-BE49-F238E27FC236}">
              <a16:creationId xmlns:a16="http://schemas.microsoft.com/office/drawing/2014/main" id="{00000000-0008-0000-0800-00004D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2" name="Text Box 1553">
          <a:extLst>
            <a:ext uri="{FF2B5EF4-FFF2-40B4-BE49-F238E27FC236}">
              <a16:creationId xmlns:a16="http://schemas.microsoft.com/office/drawing/2014/main" id="{00000000-0008-0000-0800-00004E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3" name="Text Box 1554">
          <a:extLst>
            <a:ext uri="{FF2B5EF4-FFF2-40B4-BE49-F238E27FC236}">
              <a16:creationId xmlns:a16="http://schemas.microsoft.com/office/drawing/2014/main" id="{00000000-0008-0000-0800-00004F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4" name="Text Box 1555">
          <a:extLst>
            <a:ext uri="{FF2B5EF4-FFF2-40B4-BE49-F238E27FC236}">
              <a16:creationId xmlns:a16="http://schemas.microsoft.com/office/drawing/2014/main" id="{00000000-0008-0000-0800-000050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5" name="Text Box 1556">
          <a:extLst>
            <a:ext uri="{FF2B5EF4-FFF2-40B4-BE49-F238E27FC236}">
              <a16:creationId xmlns:a16="http://schemas.microsoft.com/office/drawing/2014/main" id="{00000000-0008-0000-0800-000051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6" name="Text Box 1557">
          <a:extLst>
            <a:ext uri="{FF2B5EF4-FFF2-40B4-BE49-F238E27FC236}">
              <a16:creationId xmlns:a16="http://schemas.microsoft.com/office/drawing/2014/main" id="{00000000-0008-0000-0800-000052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7" name="Text Box 1558">
          <a:extLst>
            <a:ext uri="{FF2B5EF4-FFF2-40B4-BE49-F238E27FC236}">
              <a16:creationId xmlns:a16="http://schemas.microsoft.com/office/drawing/2014/main" id="{00000000-0008-0000-0800-000053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8" name="Text Box 1559">
          <a:extLst>
            <a:ext uri="{FF2B5EF4-FFF2-40B4-BE49-F238E27FC236}">
              <a16:creationId xmlns:a16="http://schemas.microsoft.com/office/drawing/2014/main" id="{00000000-0008-0000-0800-000054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69" name="Text Box 1560">
          <a:extLst>
            <a:ext uri="{FF2B5EF4-FFF2-40B4-BE49-F238E27FC236}">
              <a16:creationId xmlns:a16="http://schemas.microsoft.com/office/drawing/2014/main" id="{00000000-0008-0000-0800-000055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0" name="Text Box 1561">
          <a:extLst>
            <a:ext uri="{FF2B5EF4-FFF2-40B4-BE49-F238E27FC236}">
              <a16:creationId xmlns:a16="http://schemas.microsoft.com/office/drawing/2014/main" id="{00000000-0008-0000-0800-000056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1" name="Text Box 1562">
          <a:extLst>
            <a:ext uri="{FF2B5EF4-FFF2-40B4-BE49-F238E27FC236}">
              <a16:creationId xmlns:a16="http://schemas.microsoft.com/office/drawing/2014/main" id="{00000000-0008-0000-0800-000057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2" name="Text Box 1563">
          <a:extLst>
            <a:ext uri="{FF2B5EF4-FFF2-40B4-BE49-F238E27FC236}">
              <a16:creationId xmlns:a16="http://schemas.microsoft.com/office/drawing/2014/main" id="{00000000-0008-0000-0800-000058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3" name="Text Box 1564">
          <a:extLst>
            <a:ext uri="{FF2B5EF4-FFF2-40B4-BE49-F238E27FC236}">
              <a16:creationId xmlns:a16="http://schemas.microsoft.com/office/drawing/2014/main" id="{00000000-0008-0000-0800-000059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4" name="Text Box 1529">
          <a:extLst>
            <a:ext uri="{FF2B5EF4-FFF2-40B4-BE49-F238E27FC236}">
              <a16:creationId xmlns:a16="http://schemas.microsoft.com/office/drawing/2014/main" id="{00000000-0008-0000-0800-00005A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5" name="Text Box 1530">
          <a:extLst>
            <a:ext uri="{FF2B5EF4-FFF2-40B4-BE49-F238E27FC236}">
              <a16:creationId xmlns:a16="http://schemas.microsoft.com/office/drawing/2014/main" id="{00000000-0008-0000-0800-00005B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6" name="Text Box 1531">
          <a:extLst>
            <a:ext uri="{FF2B5EF4-FFF2-40B4-BE49-F238E27FC236}">
              <a16:creationId xmlns:a16="http://schemas.microsoft.com/office/drawing/2014/main" id="{00000000-0008-0000-0800-00005C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7" name="Text Box 1532">
          <a:extLst>
            <a:ext uri="{FF2B5EF4-FFF2-40B4-BE49-F238E27FC236}">
              <a16:creationId xmlns:a16="http://schemas.microsoft.com/office/drawing/2014/main" id="{00000000-0008-0000-0800-00005D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8" name="Text Box 1533">
          <a:extLst>
            <a:ext uri="{FF2B5EF4-FFF2-40B4-BE49-F238E27FC236}">
              <a16:creationId xmlns:a16="http://schemas.microsoft.com/office/drawing/2014/main" id="{00000000-0008-0000-0800-00005E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79" name="Text Box 1534">
          <a:extLst>
            <a:ext uri="{FF2B5EF4-FFF2-40B4-BE49-F238E27FC236}">
              <a16:creationId xmlns:a16="http://schemas.microsoft.com/office/drawing/2014/main" id="{00000000-0008-0000-0800-00005F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0" name="Text Box 1535">
          <a:extLst>
            <a:ext uri="{FF2B5EF4-FFF2-40B4-BE49-F238E27FC236}">
              <a16:creationId xmlns:a16="http://schemas.microsoft.com/office/drawing/2014/main" id="{00000000-0008-0000-0800-000060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1" name="Text Box 1536">
          <a:extLst>
            <a:ext uri="{FF2B5EF4-FFF2-40B4-BE49-F238E27FC236}">
              <a16:creationId xmlns:a16="http://schemas.microsoft.com/office/drawing/2014/main" id="{00000000-0008-0000-0800-000061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2" name="Text Box 1537">
          <a:extLst>
            <a:ext uri="{FF2B5EF4-FFF2-40B4-BE49-F238E27FC236}">
              <a16:creationId xmlns:a16="http://schemas.microsoft.com/office/drawing/2014/main" id="{00000000-0008-0000-0800-000062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3" name="Text Box 1538">
          <a:extLst>
            <a:ext uri="{FF2B5EF4-FFF2-40B4-BE49-F238E27FC236}">
              <a16:creationId xmlns:a16="http://schemas.microsoft.com/office/drawing/2014/main" id="{00000000-0008-0000-0800-000063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4" name="Text Box 1539">
          <a:extLst>
            <a:ext uri="{FF2B5EF4-FFF2-40B4-BE49-F238E27FC236}">
              <a16:creationId xmlns:a16="http://schemas.microsoft.com/office/drawing/2014/main" id="{00000000-0008-0000-0800-000064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5" name="Text Box 1540">
          <a:extLst>
            <a:ext uri="{FF2B5EF4-FFF2-40B4-BE49-F238E27FC236}">
              <a16:creationId xmlns:a16="http://schemas.microsoft.com/office/drawing/2014/main" id="{00000000-0008-0000-0800-000065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6" name="Text Box 1541">
          <a:extLst>
            <a:ext uri="{FF2B5EF4-FFF2-40B4-BE49-F238E27FC236}">
              <a16:creationId xmlns:a16="http://schemas.microsoft.com/office/drawing/2014/main" id="{00000000-0008-0000-0800-000066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7" name="Text Box 1542">
          <a:extLst>
            <a:ext uri="{FF2B5EF4-FFF2-40B4-BE49-F238E27FC236}">
              <a16:creationId xmlns:a16="http://schemas.microsoft.com/office/drawing/2014/main" id="{00000000-0008-0000-0800-000067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8" name="Text Box 1543">
          <a:extLst>
            <a:ext uri="{FF2B5EF4-FFF2-40B4-BE49-F238E27FC236}">
              <a16:creationId xmlns:a16="http://schemas.microsoft.com/office/drawing/2014/main" id="{00000000-0008-0000-0800-000068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89" name="Text Box 1544">
          <a:extLst>
            <a:ext uri="{FF2B5EF4-FFF2-40B4-BE49-F238E27FC236}">
              <a16:creationId xmlns:a16="http://schemas.microsoft.com/office/drawing/2014/main" id="{00000000-0008-0000-0800-000069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0" name="Text Box 1545">
          <a:extLst>
            <a:ext uri="{FF2B5EF4-FFF2-40B4-BE49-F238E27FC236}">
              <a16:creationId xmlns:a16="http://schemas.microsoft.com/office/drawing/2014/main" id="{00000000-0008-0000-0800-00006A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1" name="Text Box 1546">
          <a:extLst>
            <a:ext uri="{FF2B5EF4-FFF2-40B4-BE49-F238E27FC236}">
              <a16:creationId xmlns:a16="http://schemas.microsoft.com/office/drawing/2014/main" id="{00000000-0008-0000-0800-00006B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2" name="Text Box 1547">
          <a:extLst>
            <a:ext uri="{FF2B5EF4-FFF2-40B4-BE49-F238E27FC236}">
              <a16:creationId xmlns:a16="http://schemas.microsoft.com/office/drawing/2014/main" id="{00000000-0008-0000-0800-00006C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3" name="Text Box 1548">
          <a:extLst>
            <a:ext uri="{FF2B5EF4-FFF2-40B4-BE49-F238E27FC236}">
              <a16:creationId xmlns:a16="http://schemas.microsoft.com/office/drawing/2014/main" id="{00000000-0008-0000-0800-00006D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4" name="Text Box 1549">
          <a:extLst>
            <a:ext uri="{FF2B5EF4-FFF2-40B4-BE49-F238E27FC236}">
              <a16:creationId xmlns:a16="http://schemas.microsoft.com/office/drawing/2014/main" id="{00000000-0008-0000-0800-00006E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5" name="Text Box 1550">
          <a:extLst>
            <a:ext uri="{FF2B5EF4-FFF2-40B4-BE49-F238E27FC236}">
              <a16:creationId xmlns:a16="http://schemas.microsoft.com/office/drawing/2014/main" id="{00000000-0008-0000-0800-00006F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6" name="Text Box 1551">
          <a:extLst>
            <a:ext uri="{FF2B5EF4-FFF2-40B4-BE49-F238E27FC236}">
              <a16:creationId xmlns:a16="http://schemas.microsoft.com/office/drawing/2014/main" id="{00000000-0008-0000-0800-000070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7" name="Text Box 1552">
          <a:extLst>
            <a:ext uri="{FF2B5EF4-FFF2-40B4-BE49-F238E27FC236}">
              <a16:creationId xmlns:a16="http://schemas.microsoft.com/office/drawing/2014/main" id="{00000000-0008-0000-0800-000071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8" name="Text Box 1553">
          <a:extLst>
            <a:ext uri="{FF2B5EF4-FFF2-40B4-BE49-F238E27FC236}">
              <a16:creationId xmlns:a16="http://schemas.microsoft.com/office/drawing/2014/main" id="{00000000-0008-0000-0800-000072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699" name="Text Box 1554">
          <a:extLst>
            <a:ext uri="{FF2B5EF4-FFF2-40B4-BE49-F238E27FC236}">
              <a16:creationId xmlns:a16="http://schemas.microsoft.com/office/drawing/2014/main" id="{00000000-0008-0000-0800-000073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0" name="Text Box 1555">
          <a:extLst>
            <a:ext uri="{FF2B5EF4-FFF2-40B4-BE49-F238E27FC236}">
              <a16:creationId xmlns:a16="http://schemas.microsoft.com/office/drawing/2014/main" id="{00000000-0008-0000-0800-000074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1" name="Text Box 1556">
          <a:extLst>
            <a:ext uri="{FF2B5EF4-FFF2-40B4-BE49-F238E27FC236}">
              <a16:creationId xmlns:a16="http://schemas.microsoft.com/office/drawing/2014/main" id="{00000000-0008-0000-0800-000075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2" name="Text Box 1557">
          <a:extLst>
            <a:ext uri="{FF2B5EF4-FFF2-40B4-BE49-F238E27FC236}">
              <a16:creationId xmlns:a16="http://schemas.microsoft.com/office/drawing/2014/main" id="{00000000-0008-0000-0800-000076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3" name="Text Box 1558">
          <a:extLst>
            <a:ext uri="{FF2B5EF4-FFF2-40B4-BE49-F238E27FC236}">
              <a16:creationId xmlns:a16="http://schemas.microsoft.com/office/drawing/2014/main" id="{00000000-0008-0000-0800-000077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4" name="Text Box 1559">
          <a:extLst>
            <a:ext uri="{FF2B5EF4-FFF2-40B4-BE49-F238E27FC236}">
              <a16:creationId xmlns:a16="http://schemas.microsoft.com/office/drawing/2014/main" id="{00000000-0008-0000-0800-000078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5" name="Text Box 1560">
          <a:extLst>
            <a:ext uri="{FF2B5EF4-FFF2-40B4-BE49-F238E27FC236}">
              <a16:creationId xmlns:a16="http://schemas.microsoft.com/office/drawing/2014/main" id="{00000000-0008-0000-0800-000079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6" name="Text Box 1561">
          <a:extLst>
            <a:ext uri="{FF2B5EF4-FFF2-40B4-BE49-F238E27FC236}">
              <a16:creationId xmlns:a16="http://schemas.microsoft.com/office/drawing/2014/main" id="{00000000-0008-0000-0800-00007A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7" name="Text Box 1562">
          <a:extLst>
            <a:ext uri="{FF2B5EF4-FFF2-40B4-BE49-F238E27FC236}">
              <a16:creationId xmlns:a16="http://schemas.microsoft.com/office/drawing/2014/main" id="{00000000-0008-0000-0800-00007B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8" name="Text Box 1563">
          <a:extLst>
            <a:ext uri="{FF2B5EF4-FFF2-40B4-BE49-F238E27FC236}">
              <a16:creationId xmlns:a16="http://schemas.microsoft.com/office/drawing/2014/main" id="{00000000-0008-0000-0800-00007C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4</xdr:row>
      <xdr:rowOff>0</xdr:rowOff>
    </xdr:from>
    <xdr:ext cx="70104" cy="44958"/>
    <xdr:sp macro="" textlink="">
      <xdr:nvSpPr>
        <xdr:cNvPr id="3709" name="Text Box 1564">
          <a:extLst>
            <a:ext uri="{FF2B5EF4-FFF2-40B4-BE49-F238E27FC236}">
              <a16:creationId xmlns:a16="http://schemas.microsoft.com/office/drawing/2014/main" id="{00000000-0008-0000-0800-00007D0E0000}"/>
            </a:ext>
          </a:extLst>
        </xdr:cNvPr>
        <xdr:cNvSpPr txBox="1">
          <a:spLocks noChangeArrowheads="1"/>
        </xdr:cNvSpPr>
      </xdr:nvSpPr>
      <xdr:spPr bwMode="auto">
        <a:xfrm>
          <a:off x="8601635" y="2644588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0" name="Text Box 1529">
          <a:extLst>
            <a:ext uri="{FF2B5EF4-FFF2-40B4-BE49-F238E27FC236}">
              <a16:creationId xmlns:a16="http://schemas.microsoft.com/office/drawing/2014/main" id="{00000000-0008-0000-0800-00007E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1" name="Text Box 1530">
          <a:extLst>
            <a:ext uri="{FF2B5EF4-FFF2-40B4-BE49-F238E27FC236}">
              <a16:creationId xmlns:a16="http://schemas.microsoft.com/office/drawing/2014/main" id="{00000000-0008-0000-0800-00007F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2" name="Text Box 1531">
          <a:extLst>
            <a:ext uri="{FF2B5EF4-FFF2-40B4-BE49-F238E27FC236}">
              <a16:creationId xmlns:a16="http://schemas.microsoft.com/office/drawing/2014/main" id="{00000000-0008-0000-0800-000080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3" name="Text Box 1532">
          <a:extLst>
            <a:ext uri="{FF2B5EF4-FFF2-40B4-BE49-F238E27FC236}">
              <a16:creationId xmlns:a16="http://schemas.microsoft.com/office/drawing/2014/main" id="{00000000-0008-0000-0800-000081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4" name="Text Box 1533">
          <a:extLst>
            <a:ext uri="{FF2B5EF4-FFF2-40B4-BE49-F238E27FC236}">
              <a16:creationId xmlns:a16="http://schemas.microsoft.com/office/drawing/2014/main" id="{00000000-0008-0000-0800-000082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5" name="Text Box 1534">
          <a:extLst>
            <a:ext uri="{FF2B5EF4-FFF2-40B4-BE49-F238E27FC236}">
              <a16:creationId xmlns:a16="http://schemas.microsoft.com/office/drawing/2014/main" id="{00000000-0008-0000-0800-000083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6" name="Text Box 1535">
          <a:extLst>
            <a:ext uri="{FF2B5EF4-FFF2-40B4-BE49-F238E27FC236}">
              <a16:creationId xmlns:a16="http://schemas.microsoft.com/office/drawing/2014/main" id="{00000000-0008-0000-0800-000084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7" name="Text Box 1536">
          <a:extLst>
            <a:ext uri="{FF2B5EF4-FFF2-40B4-BE49-F238E27FC236}">
              <a16:creationId xmlns:a16="http://schemas.microsoft.com/office/drawing/2014/main" id="{00000000-0008-0000-0800-000085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8" name="Text Box 1537">
          <a:extLst>
            <a:ext uri="{FF2B5EF4-FFF2-40B4-BE49-F238E27FC236}">
              <a16:creationId xmlns:a16="http://schemas.microsoft.com/office/drawing/2014/main" id="{00000000-0008-0000-0800-000086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19" name="Text Box 1538">
          <a:extLst>
            <a:ext uri="{FF2B5EF4-FFF2-40B4-BE49-F238E27FC236}">
              <a16:creationId xmlns:a16="http://schemas.microsoft.com/office/drawing/2014/main" id="{00000000-0008-0000-0800-000087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0" name="Text Box 1539">
          <a:extLst>
            <a:ext uri="{FF2B5EF4-FFF2-40B4-BE49-F238E27FC236}">
              <a16:creationId xmlns:a16="http://schemas.microsoft.com/office/drawing/2014/main" id="{00000000-0008-0000-0800-000088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1" name="Text Box 1540">
          <a:extLst>
            <a:ext uri="{FF2B5EF4-FFF2-40B4-BE49-F238E27FC236}">
              <a16:creationId xmlns:a16="http://schemas.microsoft.com/office/drawing/2014/main" id="{00000000-0008-0000-0800-000089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2" name="Text Box 1541">
          <a:extLst>
            <a:ext uri="{FF2B5EF4-FFF2-40B4-BE49-F238E27FC236}">
              <a16:creationId xmlns:a16="http://schemas.microsoft.com/office/drawing/2014/main" id="{00000000-0008-0000-0800-00008A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3" name="Text Box 1542">
          <a:extLst>
            <a:ext uri="{FF2B5EF4-FFF2-40B4-BE49-F238E27FC236}">
              <a16:creationId xmlns:a16="http://schemas.microsoft.com/office/drawing/2014/main" id="{00000000-0008-0000-0800-00008B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4" name="Text Box 1543">
          <a:extLst>
            <a:ext uri="{FF2B5EF4-FFF2-40B4-BE49-F238E27FC236}">
              <a16:creationId xmlns:a16="http://schemas.microsoft.com/office/drawing/2014/main" id="{00000000-0008-0000-0800-00008C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5" name="Text Box 1544">
          <a:extLst>
            <a:ext uri="{FF2B5EF4-FFF2-40B4-BE49-F238E27FC236}">
              <a16:creationId xmlns:a16="http://schemas.microsoft.com/office/drawing/2014/main" id="{00000000-0008-0000-0800-00008D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6" name="Text Box 1545">
          <a:extLst>
            <a:ext uri="{FF2B5EF4-FFF2-40B4-BE49-F238E27FC236}">
              <a16:creationId xmlns:a16="http://schemas.microsoft.com/office/drawing/2014/main" id="{00000000-0008-0000-0800-00008E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7" name="Text Box 1546">
          <a:extLst>
            <a:ext uri="{FF2B5EF4-FFF2-40B4-BE49-F238E27FC236}">
              <a16:creationId xmlns:a16="http://schemas.microsoft.com/office/drawing/2014/main" id="{00000000-0008-0000-0800-00008F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8" name="Text Box 1547">
          <a:extLst>
            <a:ext uri="{FF2B5EF4-FFF2-40B4-BE49-F238E27FC236}">
              <a16:creationId xmlns:a16="http://schemas.microsoft.com/office/drawing/2014/main" id="{00000000-0008-0000-0800-000090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29" name="Text Box 1548">
          <a:extLst>
            <a:ext uri="{FF2B5EF4-FFF2-40B4-BE49-F238E27FC236}">
              <a16:creationId xmlns:a16="http://schemas.microsoft.com/office/drawing/2014/main" id="{00000000-0008-0000-0800-000091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0" name="Text Box 1549">
          <a:extLst>
            <a:ext uri="{FF2B5EF4-FFF2-40B4-BE49-F238E27FC236}">
              <a16:creationId xmlns:a16="http://schemas.microsoft.com/office/drawing/2014/main" id="{00000000-0008-0000-0800-000092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1" name="Text Box 1550">
          <a:extLst>
            <a:ext uri="{FF2B5EF4-FFF2-40B4-BE49-F238E27FC236}">
              <a16:creationId xmlns:a16="http://schemas.microsoft.com/office/drawing/2014/main" id="{00000000-0008-0000-0800-000093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2" name="Text Box 1551">
          <a:extLst>
            <a:ext uri="{FF2B5EF4-FFF2-40B4-BE49-F238E27FC236}">
              <a16:creationId xmlns:a16="http://schemas.microsoft.com/office/drawing/2014/main" id="{00000000-0008-0000-0800-000094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3" name="Text Box 1552">
          <a:extLst>
            <a:ext uri="{FF2B5EF4-FFF2-40B4-BE49-F238E27FC236}">
              <a16:creationId xmlns:a16="http://schemas.microsoft.com/office/drawing/2014/main" id="{00000000-0008-0000-0800-000095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4" name="Text Box 1553">
          <a:extLst>
            <a:ext uri="{FF2B5EF4-FFF2-40B4-BE49-F238E27FC236}">
              <a16:creationId xmlns:a16="http://schemas.microsoft.com/office/drawing/2014/main" id="{00000000-0008-0000-0800-000096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5" name="Text Box 1554">
          <a:extLst>
            <a:ext uri="{FF2B5EF4-FFF2-40B4-BE49-F238E27FC236}">
              <a16:creationId xmlns:a16="http://schemas.microsoft.com/office/drawing/2014/main" id="{00000000-0008-0000-0800-000097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6" name="Text Box 1555">
          <a:extLst>
            <a:ext uri="{FF2B5EF4-FFF2-40B4-BE49-F238E27FC236}">
              <a16:creationId xmlns:a16="http://schemas.microsoft.com/office/drawing/2014/main" id="{00000000-0008-0000-0800-000098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7" name="Text Box 1556">
          <a:extLst>
            <a:ext uri="{FF2B5EF4-FFF2-40B4-BE49-F238E27FC236}">
              <a16:creationId xmlns:a16="http://schemas.microsoft.com/office/drawing/2014/main" id="{00000000-0008-0000-0800-000099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8" name="Text Box 1557">
          <a:extLst>
            <a:ext uri="{FF2B5EF4-FFF2-40B4-BE49-F238E27FC236}">
              <a16:creationId xmlns:a16="http://schemas.microsoft.com/office/drawing/2014/main" id="{00000000-0008-0000-0800-00009A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39" name="Text Box 1558">
          <a:extLst>
            <a:ext uri="{FF2B5EF4-FFF2-40B4-BE49-F238E27FC236}">
              <a16:creationId xmlns:a16="http://schemas.microsoft.com/office/drawing/2014/main" id="{00000000-0008-0000-0800-00009B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0" name="Text Box 1559">
          <a:extLst>
            <a:ext uri="{FF2B5EF4-FFF2-40B4-BE49-F238E27FC236}">
              <a16:creationId xmlns:a16="http://schemas.microsoft.com/office/drawing/2014/main" id="{00000000-0008-0000-0800-00009C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1" name="Text Box 1560">
          <a:extLst>
            <a:ext uri="{FF2B5EF4-FFF2-40B4-BE49-F238E27FC236}">
              <a16:creationId xmlns:a16="http://schemas.microsoft.com/office/drawing/2014/main" id="{00000000-0008-0000-0800-00009D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2" name="Text Box 1561">
          <a:extLst>
            <a:ext uri="{FF2B5EF4-FFF2-40B4-BE49-F238E27FC236}">
              <a16:creationId xmlns:a16="http://schemas.microsoft.com/office/drawing/2014/main" id="{00000000-0008-0000-0800-00009E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3" name="Text Box 1562">
          <a:extLst>
            <a:ext uri="{FF2B5EF4-FFF2-40B4-BE49-F238E27FC236}">
              <a16:creationId xmlns:a16="http://schemas.microsoft.com/office/drawing/2014/main" id="{00000000-0008-0000-0800-00009F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4" name="Text Box 1563">
          <a:extLst>
            <a:ext uri="{FF2B5EF4-FFF2-40B4-BE49-F238E27FC236}">
              <a16:creationId xmlns:a16="http://schemas.microsoft.com/office/drawing/2014/main" id="{00000000-0008-0000-0800-0000A0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5" name="Text Box 1564">
          <a:extLst>
            <a:ext uri="{FF2B5EF4-FFF2-40B4-BE49-F238E27FC236}">
              <a16:creationId xmlns:a16="http://schemas.microsoft.com/office/drawing/2014/main" id="{00000000-0008-0000-0800-0000A1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6" name="Text Box 1529">
          <a:extLst>
            <a:ext uri="{FF2B5EF4-FFF2-40B4-BE49-F238E27FC236}">
              <a16:creationId xmlns:a16="http://schemas.microsoft.com/office/drawing/2014/main" id="{00000000-0008-0000-0800-0000A2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7" name="Text Box 1530">
          <a:extLst>
            <a:ext uri="{FF2B5EF4-FFF2-40B4-BE49-F238E27FC236}">
              <a16:creationId xmlns:a16="http://schemas.microsoft.com/office/drawing/2014/main" id="{00000000-0008-0000-0800-0000A3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8" name="Text Box 1531">
          <a:extLst>
            <a:ext uri="{FF2B5EF4-FFF2-40B4-BE49-F238E27FC236}">
              <a16:creationId xmlns:a16="http://schemas.microsoft.com/office/drawing/2014/main" id="{00000000-0008-0000-0800-0000A4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49" name="Text Box 1532">
          <a:extLst>
            <a:ext uri="{FF2B5EF4-FFF2-40B4-BE49-F238E27FC236}">
              <a16:creationId xmlns:a16="http://schemas.microsoft.com/office/drawing/2014/main" id="{00000000-0008-0000-0800-0000A5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0" name="Text Box 1533">
          <a:extLst>
            <a:ext uri="{FF2B5EF4-FFF2-40B4-BE49-F238E27FC236}">
              <a16:creationId xmlns:a16="http://schemas.microsoft.com/office/drawing/2014/main" id="{00000000-0008-0000-0800-0000A6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1" name="Text Box 1534">
          <a:extLst>
            <a:ext uri="{FF2B5EF4-FFF2-40B4-BE49-F238E27FC236}">
              <a16:creationId xmlns:a16="http://schemas.microsoft.com/office/drawing/2014/main" id="{00000000-0008-0000-0800-0000A7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2" name="Text Box 1535">
          <a:extLst>
            <a:ext uri="{FF2B5EF4-FFF2-40B4-BE49-F238E27FC236}">
              <a16:creationId xmlns:a16="http://schemas.microsoft.com/office/drawing/2014/main" id="{00000000-0008-0000-0800-0000A8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3" name="Text Box 1536">
          <a:extLst>
            <a:ext uri="{FF2B5EF4-FFF2-40B4-BE49-F238E27FC236}">
              <a16:creationId xmlns:a16="http://schemas.microsoft.com/office/drawing/2014/main" id="{00000000-0008-0000-0800-0000A9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4" name="Text Box 1537">
          <a:extLst>
            <a:ext uri="{FF2B5EF4-FFF2-40B4-BE49-F238E27FC236}">
              <a16:creationId xmlns:a16="http://schemas.microsoft.com/office/drawing/2014/main" id="{00000000-0008-0000-0800-0000AA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5" name="Text Box 1538">
          <a:extLst>
            <a:ext uri="{FF2B5EF4-FFF2-40B4-BE49-F238E27FC236}">
              <a16:creationId xmlns:a16="http://schemas.microsoft.com/office/drawing/2014/main" id="{00000000-0008-0000-0800-0000AB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6" name="Text Box 1539">
          <a:extLst>
            <a:ext uri="{FF2B5EF4-FFF2-40B4-BE49-F238E27FC236}">
              <a16:creationId xmlns:a16="http://schemas.microsoft.com/office/drawing/2014/main" id="{00000000-0008-0000-0800-0000AC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7" name="Text Box 1540">
          <a:extLst>
            <a:ext uri="{FF2B5EF4-FFF2-40B4-BE49-F238E27FC236}">
              <a16:creationId xmlns:a16="http://schemas.microsoft.com/office/drawing/2014/main" id="{00000000-0008-0000-0800-0000AD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8" name="Text Box 1541">
          <a:extLst>
            <a:ext uri="{FF2B5EF4-FFF2-40B4-BE49-F238E27FC236}">
              <a16:creationId xmlns:a16="http://schemas.microsoft.com/office/drawing/2014/main" id="{00000000-0008-0000-0800-0000AE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59" name="Text Box 1542">
          <a:extLst>
            <a:ext uri="{FF2B5EF4-FFF2-40B4-BE49-F238E27FC236}">
              <a16:creationId xmlns:a16="http://schemas.microsoft.com/office/drawing/2014/main" id="{00000000-0008-0000-0800-0000AF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0" name="Text Box 1543">
          <a:extLst>
            <a:ext uri="{FF2B5EF4-FFF2-40B4-BE49-F238E27FC236}">
              <a16:creationId xmlns:a16="http://schemas.microsoft.com/office/drawing/2014/main" id="{00000000-0008-0000-0800-0000B0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1" name="Text Box 1544">
          <a:extLst>
            <a:ext uri="{FF2B5EF4-FFF2-40B4-BE49-F238E27FC236}">
              <a16:creationId xmlns:a16="http://schemas.microsoft.com/office/drawing/2014/main" id="{00000000-0008-0000-0800-0000B1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2" name="Text Box 1545">
          <a:extLst>
            <a:ext uri="{FF2B5EF4-FFF2-40B4-BE49-F238E27FC236}">
              <a16:creationId xmlns:a16="http://schemas.microsoft.com/office/drawing/2014/main" id="{00000000-0008-0000-0800-0000B2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3" name="Text Box 1546">
          <a:extLst>
            <a:ext uri="{FF2B5EF4-FFF2-40B4-BE49-F238E27FC236}">
              <a16:creationId xmlns:a16="http://schemas.microsoft.com/office/drawing/2014/main" id="{00000000-0008-0000-0800-0000B3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4" name="Text Box 1547">
          <a:extLst>
            <a:ext uri="{FF2B5EF4-FFF2-40B4-BE49-F238E27FC236}">
              <a16:creationId xmlns:a16="http://schemas.microsoft.com/office/drawing/2014/main" id="{00000000-0008-0000-0800-0000B4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5" name="Text Box 1548">
          <a:extLst>
            <a:ext uri="{FF2B5EF4-FFF2-40B4-BE49-F238E27FC236}">
              <a16:creationId xmlns:a16="http://schemas.microsoft.com/office/drawing/2014/main" id="{00000000-0008-0000-0800-0000B5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6" name="Text Box 1549">
          <a:extLst>
            <a:ext uri="{FF2B5EF4-FFF2-40B4-BE49-F238E27FC236}">
              <a16:creationId xmlns:a16="http://schemas.microsoft.com/office/drawing/2014/main" id="{00000000-0008-0000-0800-0000B6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7" name="Text Box 1550">
          <a:extLst>
            <a:ext uri="{FF2B5EF4-FFF2-40B4-BE49-F238E27FC236}">
              <a16:creationId xmlns:a16="http://schemas.microsoft.com/office/drawing/2014/main" id="{00000000-0008-0000-0800-0000B7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8" name="Text Box 1551">
          <a:extLst>
            <a:ext uri="{FF2B5EF4-FFF2-40B4-BE49-F238E27FC236}">
              <a16:creationId xmlns:a16="http://schemas.microsoft.com/office/drawing/2014/main" id="{00000000-0008-0000-0800-0000B8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69" name="Text Box 1552">
          <a:extLst>
            <a:ext uri="{FF2B5EF4-FFF2-40B4-BE49-F238E27FC236}">
              <a16:creationId xmlns:a16="http://schemas.microsoft.com/office/drawing/2014/main" id="{00000000-0008-0000-0800-0000B9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0" name="Text Box 1553">
          <a:extLst>
            <a:ext uri="{FF2B5EF4-FFF2-40B4-BE49-F238E27FC236}">
              <a16:creationId xmlns:a16="http://schemas.microsoft.com/office/drawing/2014/main" id="{00000000-0008-0000-0800-0000BA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1" name="Text Box 1554">
          <a:extLst>
            <a:ext uri="{FF2B5EF4-FFF2-40B4-BE49-F238E27FC236}">
              <a16:creationId xmlns:a16="http://schemas.microsoft.com/office/drawing/2014/main" id="{00000000-0008-0000-0800-0000BB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2" name="Text Box 1555">
          <a:extLst>
            <a:ext uri="{FF2B5EF4-FFF2-40B4-BE49-F238E27FC236}">
              <a16:creationId xmlns:a16="http://schemas.microsoft.com/office/drawing/2014/main" id="{00000000-0008-0000-0800-0000BC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3" name="Text Box 1556">
          <a:extLst>
            <a:ext uri="{FF2B5EF4-FFF2-40B4-BE49-F238E27FC236}">
              <a16:creationId xmlns:a16="http://schemas.microsoft.com/office/drawing/2014/main" id="{00000000-0008-0000-0800-0000BD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4" name="Text Box 1557">
          <a:extLst>
            <a:ext uri="{FF2B5EF4-FFF2-40B4-BE49-F238E27FC236}">
              <a16:creationId xmlns:a16="http://schemas.microsoft.com/office/drawing/2014/main" id="{00000000-0008-0000-0800-0000BE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5" name="Text Box 1558">
          <a:extLst>
            <a:ext uri="{FF2B5EF4-FFF2-40B4-BE49-F238E27FC236}">
              <a16:creationId xmlns:a16="http://schemas.microsoft.com/office/drawing/2014/main" id="{00000000-0008-0000-0800-0000BF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6" name="Text Box 1559">
          <a:extLst>
            <a:ext uri="{FF2B5EF4-FFF2-40B4-BE49-F238E27FC236}">
              <a16:creationId xmlns:a16="http://schemas.microsoft.com/office/drawing/2014/main" id="{00000000-0008-0000-0800-0000C0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7" name="Text Box 1560">
          <a:extLst>
            <a:ext uri="{FF2B5EF4-FFF2-40B4-BE49-F238E27FC236}">
              <a16:creationId xmlns:a16="http://schemas.microsoft.com/office/drawing/2014/main" id="{00000000-0008-0000-0800-0000C1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8" name="Text Box 1561">
          <a:extLst>
            <a:ext uri="{FF2B5EF4-FFF2-40B4-BE49-F238E27FC236}">
              <a16:creationId xmlns:a16="http://schemas.microsoft.com/office/drawing/2014/main" id="{00000000-0008-0000-0800-0000C2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79" name="Text Box 1562">
          <a:extLst>
            <a:ext uri="{FF2B5EF4-FFF2-40B4-BE49-F238E27FC236}">
              <a16:creationId xmlns:a16="http://schemas.microsoft.com/office/drawing/2014/main" id="{00000000-0008-0000-0800-0000C3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80" name="Text Box 1563">
          <a:extLst>
            <a:ext uri="{FF2B5EF4-FFF2-40B4-BE49-F238E27FC236}">
              <a16:creationId xmlns:a16="http://schemas.microsoft.com/office/drawing/2014/main" id="{00000000-0008-0000-0800-0000C4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9</xdr:row>
      <xdr:rowOff>0</xdr:rowOff>
    </xdr:from>
    <xdr:ext cx="70104" cy="44958"/>
    <xdr:sp macro="" textlink="">
      <xdr:nvSpPr>
        <xdr:cNvPr id="3781" name="Text Box 1564">
          <a:extLst>
            <a:ext uri="{FF2B5EF4-FFF2-40B4-BE49-F238E27FC236}">
              <a16:creationId xmlns:a16="http://schemas.microsoft.com/office/drawing/2014/main" id="{00000000-0008-0000-0800-0000C50E0000}"/>
            </a:ext>
          </a:extLst>
        </xdr:cNvPr>
        <xdr:cNvSpPr txBox="1">
          <a:spLocks noChangeArrowheads="1"/>
        </xdr:cNvSpPr>
      </xdr:nvSpPr>
      <xdr:spPr bwMode="auto">
        <a:xfrm>
          <a:off x="8601075" y="5191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2" name="Text Box 1529">
          <a:extLst>
            <a:ext uri="{FF2B5EF4-FFF2-40B4-BE49-F238E27FC236}">
              <a16:creationId xmlns:a16="http://schemas.microsoft.com/office/drawing/2014/main" id="{00000000-0008-0000-0800-0000C6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3" name="Text Box 1530">
          <a:extLst>
            <a:ext uri="{FF2B5EF4-FFF2-40B4-BE49-F238E27FC236}">
              <a16:creationId xmlns:a16="http://schemas.microsoft.com/office/drawing/2014/main" id="{00000000-0008-0000-0800-0000C7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4" name="Text Box 1531">
          <a:extLst>
            <a:ext uri="{FF2B5EF4-FFF2-40B4-BE49-F238E27FC236}">
              <a16:creationId xmlns:a16="http://schemas.microsoft.com/office/drawing/2014/main" id="{00000000-0008-0000-0800-0000C8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5" name="Text Box 1532">
          <a:extLst>
            <a:ext uri="{FF2B5EF4-FFF2-40B4-BE49-F238E27FC236}">
              <a16:creationId xmlns:a16="http://schemas.microsoft.com/office/drawing/2014/main" id="{00000000-0008-0000-0800-0000C9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6" name="Text Box 1533">
          <a:extLst>
            <a:ext uri="{FF2B5EF4-FFF2-40B4-BE49-F238E27FC236}">
              <a16:creationId xmlns:a16="http://schemas.microsoft.com/office/drawing/2014/main" id="{00000000-0008-0000-0800-0000CA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7" name="Text Box 1534">
          <a:extLst>
            <a:ext uri="{FF2B5EF4-FFF2-40B4-BE49-F238E27FC236}">
              <a16:creationId xmlns:a16="http://schemas.microsoft.com/office/drawing/2014/main" id="{00000000-0008-0000-0800-0000CB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8" name="Text Box 1535">
          <a:extLst>
            <a:ext uri="{FF2B5EF4-FFF2-40B4-BE49-F238E27FC236}">
              <a16:creationId xmlns:a16="http://schemas.microsoft.com/office/drawing/2014/main" id="{00000000-0008-0000-0800-0000CC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89" name="Text Box 1536">
          <a:extLst>
            <a:ext uri="{FF2B5EF4-FFF2-40B4-BE49-F238E27FC236}">
              <a16:creationId xmlns:a16="http://schemas.microsoft.com/office/drawing/2014/main" id="{00000000-0008-0000-0800-0000CD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0" name="Text Box 1537">
          <a:extLst>
            <a:ext uri="{FF2B5EF4-FFF2-40B4-BE49-F238E27FC236}">
              <a16:creationId xmlns:a16="http://schemas.microsoft.com/office/drawing/2014/main" id="{00000000-0008-0000-0800-0000CE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1" name="Text Box 1538">
          <a:extLst>
            <a:ext uri="{FF2B5EF4-FFF2-40B4-BE49-F238E27FC236}">
              <a16:creationId xmlns:a16="http://schemas.microsoft.com/office/drawing/2014/main" id="{00000000-0008-0000-0800-0000CF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2" name="Text Box 1539">
          <a:extLst>
            <a:ext uri="{FF2B5EF4-FFF2-40B4-BE49-F238E27FC236}">
              <a16:creationId xmlns:a16="http://schemas.microsoft.com/office/drawing/2014/main" id="{00000000-0008-0000-0800-0000D0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3" name="Text Box 1540">
          <a:extLst>
            <a:ext uri="{FF2B5EF4-FFF2-40B4-BE49-F238E27FC236}">
              <a16:creationId xmlns:a16="http://schemas.microsoft.com/office/drawing/2014/main" id="{00000000-0008-0000-0800-0000D1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4" name="Text Box 1541">
          <a:extLst>
            <a:ext uri="{FF2B5EF4-FFF2-40B4-BE49-F238E27FC236}">
              <a16:creationId xmlns:a16="http://schemas.microsoft.com/office/drawing/2014/main" id="{00000000-0008-0000-0800-0000D2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5" name="Text Box 1542">
          <a:extLst>
            <a:ext uri="{FF2B5EF4-FFF2-40B4-BE49-F238E27FC236}">
              <a16:creationId xmlns:a16="http://schemas.microsoft.com/office/drawing/2014/main" id="{00000000-0008-0000-0800-0000D3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6" name="Text Box 1543">
          <a:extLst>
            <a:ext uri="{FF2B5EF4-FFF2-40B4-BE49-F238E27FC236}">
              <a16:creationId xmlns:a16="http://schemas.microsoft.com/office/drawing/2014/main" id="{00000000-0008-0000-0800-0000D4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7" name="Text Box 1544">
          <a:extLst>
            <a:ext uri="{FF2B5EF4-FFF2-40B4-BE49-F238E27FC236}">
              <a16:creationId xmlns:a16="http://schemas.microsoft.com/office/drawing/2014/main" id="{00000000-0008-0000-0800-0000D5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8" name="Text Box 1545">
          <a:extLst>
            <a:ext uri="{FF2B5EF4-FFF2-40B4-BE49-F238E27FC236}">
              <a16:creationId xmlns:a16="http://schemas.microsoft.com/office/drawing/2014/main" id="{00000000-0008-0000-0800-0000D6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799" name="Text Box 1546">
          <a:extLst>
            <a:ext uri="{FF2B5EF4-FFF2-40B4-BE49-F238E27FC236}">
              <a16:creationId xmlns:a16="http://schemas.microsoft.com/office/drawing/2014/main" id="{00000000-0008-0000-0800-0000D7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0" name="Text Box 1547">
          <a:extLst>
            <a:ext uri="{FF2B5EF4-FFF2-40B4-BE49-F238E27FC236}">
              <a16:creationId xmlns:a16="http://schemas.microsoft.com/office/drawing/2014/main" id="{00000000-0008-0000-0800-0000D8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1" name="Text Box 1548">
          <a:extLst>
            <a:ext uri="{FF2B5EF4-FFF2-40B4-BE49-F238E27FC236}">
              <a16:creationId xmlns:a16="http://schemas.microsoft.com/office/drawing/2014/main" id="{00000000-0008-0000-0800-0000D9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2" name="Text Box 1549">
          <a:extLst>
            <a:ext uri="{FF2B5EF4-FFF2-40B4-BE49-F238E27FC236}">
              <a16:creationId xmlns:a16="http://schemas.microsoft.com/office/drawing/2014/main" id="{00000000-0008-0000-0800-0000DA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3" name="Text Box 1550">
          <a:extLst>
            <a:ext uri="{FF2B5EF4-FFF2-40B4-BE49-F238E27FC236}">
              <a16:creationId xmlns:a16="http://schemas.microsoft.com/office/drawing/2014/main" id="{00000000-0008-0000-0800-0000DB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4" name="Text Box 1551">
          <a:extLst>
            <a:ext uri="{FF2B5EF4-FFF2-40B4-BE49-F238E27FC236}">
              <a16:creationId xmlns:a16="http://schemas.microsoft.com/office/drawing/2014/main" id="{00000000-0008-0000-0800-0000DC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5" name="Text Box 1552">
          <a:extLst>
            <a:ext uri="{FF2B5EF4-FFF2-40B4-BE49-F238E27FC236}">
              <a16:creationId xmlns:a16="http://schemas.microsoft.com/office/drawing/2014/main" id="{00000000-0008-0000-0800-0000DD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6" name="Text Box 1553">
          <a:extLst>
            <a:ext uri="{FF2B5EF4-FFF2-40B4-BE49-F238E27FC236}">
              <a16:creationId xmlns:a16="http://schemas.microsoft.com/office/drawing/2014/main" id="{00000000-0008-0000-0800-0000DE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7" name="Text Box 1554">
          <a:extLst>
            <a:ext uri="{FF2B5EF4-FFF2-40B4-BE49-F238E27FC236}">
              <a16:creationId xmlns:a16="http://schemas.microsoft.com/office/drawing/2014/main" id="{00000000-0008-0000-0800-0000DF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8" name="Text Box 1555">
          <a:extLst>
            <a:ext uri="{FF2B5EF4-FFF2-40B4-BE49-F238E27FC236}">
              <a16:creationId xmlns:a16="http://schemas.microsoft.com/office/drawing/2014/main" id="{00000000-0008-0000-0800-0000E0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09" name="Text Box 1556">
          <a:extLst>
            <a:ext uri="{FF2B5EF4-FFF2-40B4-BE49-F238E27FC236}">
              <a16:creationId xmlns:a16="http://schemas.microsoft.com/office/drawing/2014/main" id="{00000000-0008-0000-0800-0000E1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0" name="Text Box 1557">
          <a:extLst>
            <a:ext uri="{FF2B5EF4-FFF2-40B4-BE49-F238E27FC236}">
              <a16:creationId xmlns:a16="http://schemas.microsoft.com/office/drawing/2014/main" id="{00000000-0008-0000-0800-0000E2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1" name="Text Box 1558">
          <a:extLst>
            <a:ext uri="{FF2B5EF4-FFF2-40B4-BE49-F238E27FC236}">
              <a16:creationId xmlns:a16="http://schemas.microsoft.com/office/drawing/2014/main" id="{00000000-0008-0000-0800-0000E3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2" name="Text Box 1559">
          <a:extLst>
            <a:ext uri="{FF2B5EF4-FFF2-40B4-BE49-F238E27FC236}">
              <a16:creationId xmlns:a16="http://schemas.microsoft.com/office/drawing/2014/main" id="{00000000-0008-0000-0800-0000E4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3" name="Text Box 1560">
          <a:extLst>
            <a:ext uri="{FF2B5EF4-FFF2-40B4-BE49-F238E27FC236}">
              <a16:creationId xmlns:a16="http://schemas.microsoft.com/office/drawing/2014/main" id="{00000000-0008-0000-0800-0000E5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4" name="Text Box 1561">
          <a:extLst>
            <a:ext uri="{FF2B5EF4-FFF2-40B4-BE49-F238E27FC236}">
              <a16:creationId xmlns:a16="http://schemas.microsoft.com/office/drawing/2014/main" id="{00000000-0008-0000-0800-0000E6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5" name="Text Box 1562">
          <a:extLst>
            <a:ext uri="{FF2B5EF4-FFF2-40B4-BE49-F238E27FC236}">
              <a16:creationId xmlns:a16="http://schemas.microsoft.com/office/drawing/2014/main" id="{00000000-0008-0000-0800-0000E7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6" name="Text Box 1563">
          <a:extLst>
            <a:ext uri="{FF2B5EF4-FFF2-40B4-BE49-F238E27FC236}">
              <a16:creationId xmlns:a16="http://schemas.microsoft.com/office/drawing/2014/main" id="{00000000-0008-0000-0800-0000E8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7" name="Text Box 1564">
          <a:extLst>
            <a:ext uri="{FF2B5EF4-FFF2-40B4-BE49-F238E27FC236}">
              <a16:creationId xmlns:a16="http://schemas.microsoft.com/office/drawing/2014/main" id="{00000000-0008-0000-0800-0000E9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8" name="Text Box 1529">
          <a:extLst>
            <a:ext uri="{FF2B5EF4-FFF2-40B4-BE49-F238E27FC236}">
              <a16:creationId xmlns:a16="http://schemas.microsoft.com/office/drawing/2014/main" id="{00000000-0008-0000-0800-0000EA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19" name="Text Box 1530">
          <a:extLst>
            <a:ext uri="{FF2B5EF4-FFF2-40B4-BE49-F238E27FC236}">
              <a16:creationId xmlns:a16="http://schemas.microsoft.com/office/drawing/2014/main" id="{00000000-0008-0000-0800-0000EB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0" name="Text Box 1531">
          <a:extLst>
            <a:ext uri="{FF2B5EF4-FFF2-40B4-BE49-F238E27FC236}">
              <a16:creationId xmlns:a16="http://schemas.microsoft.com/office/drawing/2014/main" id="{00000000-0008-0000-0800-0000EC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1" name="Text Box 1532">
          <a:extLst>
            <a:ext uri="{FF2B5EF4-FFF2-40B4-BE49-F238E27FC236}">
              <a16:creationId xmlns:a16="http://schemas.microsoft.com/office/drawing/2014/main" id="{00000000-0008-0000-0800-0000ED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2" name="Text Box 1533">
          <a:extLst>
            <a:ext uri="{FF2B5EF4-FFF2-40B4-BE49-F238E27FC236}">
              <a16:creationId xmlns:a16="http://schemas.microsoft.com/office/drawing/2014/main" id="{00000000-0008-0000-0800-0000EE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3" name="Text Box 1534">
          <a:extLst>
            <a:ext uri="{FF2B5EF4-FFF2-40B4-BE49-F238E27FC236}">
              <a16:creationId xmlns:a16="http://schemas.microsoft.com/office/drawing/2014/main" id="{00000000-0008-0000-0800-0000EF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4" name="Text Box 1535">
          <a:extLst>
            <a:ext uri="{FF2B5EF4-FFF2-40B4-BE49-F238E27FC236}">
              <a16:creationId xmlns:a16="http://schemas.microsoft.com/office/drawing/2014/main" id="{00000000-0008-0000-0800-0000F0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5" name="Text Box 1536">
          <a:extLst>
            <a:ext uri="{FF2B5EF4-FFF2-40B4-BE49-F238E27FC236}">
              <a16:creationId xmlns:a16="http://schemas.microsoft.com/office/drawing/2014/main" id="{00000000-0008-0000-0800-0000F1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6" name="Text Box 1537">
          <a:extLst>
            <a:ext uri="{FF2B5EF4-FFF2-40B4-BE49-F238E27FC236}">
              <a16:creationId xmlns:a16="http://schemas.microsoft.com/office/drawing/2014/main" id="{00000000-0008-0000-0800-0000F2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7" name="Text Box 1538">
          <a:extLst>
            <a:ext uri="{FF2B5EF4-FFF2-40B4-BE49-F238E27FC236}">
              <a16:creationId xmlns:a16="http://schemas.microsoft.com/office/drawing/2014/main" id="{00000000-0008-0000-0800-0000F3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8" name="Text Box 1539">
          <a:extLst>
            <a:ext uri="{FF2B5EF4-FFF2-40B4-BE49-F238E27FC236}">
              <a16:creationId xmlns:a16="http://schemas.microsoft.com/office/drawing/2014/main" id="{00000000-0008-0000-0800-0000F4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29" name="Text Box 1540">
          <a:extLst>
            <a:ext uri="{FF2B5EF4-FFF2-40B4-BE49-F238E27FC236}">
              <a16:creationId xmlns:a16="http://schemas.microsoft.com/office/drawing/2014/main" id="{00000000-0008-0000-0800-0000F5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0" name="Text Box 1541">
          <a:extLst>
            <a:ext uri="{FF2B5EF4-FFF2-40B4-BE49-F238E27FC236}">
              <a16:creationId xmlns:a16="http://schemas.microsoft.com/office/drawing/2014/main" id="{00000000-0008-0000-0800-0000F6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1" name="Text Box 1542">
          <a:extLst>
            <a:ext uri="{FF2B5EF4-FFF2-40B4-BE49-F238E27FC236}">
              <a16:creationId xmlns:a16="http://schemas.microsoft.com/office/drawing/2014/main" id="{00000000-0008-0000-0800-0000F7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2" name="Text Box 1543">
          <a:extLst>
            <a:ext uri="{FF2B5EF4-FFF2-40B4-BE49-F238E27FC236}">
              <a16:creationId xmlns:a16="http://schemas.microsoft.com/office/drawing/2014/main" id="{00000000-0008-0000-0800-0000F8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3" name="Text Box 1544">
          <a:extLst>
            <a:ext uri="{FF2B5EF4-FFF2-40B4-BE49-F238E27FC236}">
              <a16:creationId xmlns:a16="http://schemas.microsoft.com/office/drawing/2014/main" id="{00000000-0008-0000-0800-0000F9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4" name="Text Box 1545">
          <a:extLst>
            <a:ext uri="{FF2B5EF4-FFF2-40B4-BE49-F238E27FC236}">
              <a16:creationId xmlns:a16="http://schemas.microsoft.com/office/drawing/2014/main" id="{00000000-0008-0000-0800-0000FA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5" name="Text Box 1546">
          <a:extLst>
            <a:ext uri="{FF2B5EF4-FFF2-40B4-BE49-F238E27FC236}">
              <a16:creationId xmlns:a16="http://schemas.microsoft.com/office/drawing/2014/main" id="{00000000-0008-0000-0800-0000FB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6" name="Text Box 1547">
          <a:extLst>
            <a:ext uri="{FF2B5EF4-FFF2-40B4-BE49-F238E27FC236}">
              <a16:creationId xmlns:a16="http://schemas.microsoft.com/office/drawing/2014/main" id="{00000000-0008-0000-0800-0000FC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7" name="Text Box 1548">
          <a:extLst>
            <a:ext uri="{FF2B5EF4-FFF2-40B4-BE49-F238E27FC236}">
              <a16:creationId xmlns:a16="http://schemas.microsoft.com/office/drawing/2014/main" id="{00000000-0008-0000-0800-0000FD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8" name="Text Box 1549">
          <a:extLst>
            <a:ext uri="{FF2B5EF4-FFF2-40B4-BE49-F238E27FC236}">
              <a16:creationId xmlns:a16="http://schemas.microsoft.com/office/drawing/2014/main" id="{00000000-0008-0000-0800-0000FE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39" name="Text Box 1550">
          <a:extLst>
            <a:ext uri="{FF2B5EF4-FFF2-40B4-BE49-F238E27FC236}">
              <a16:creationId xmlns:a16="http://schemas.microsoft.com/office/drawing/2014/main" id="{00000000-0008-0000-0800-0000FF0E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0" name="Text Box 1551">
          <a:extLst>
            <a:ext uri="{FF2B5EF4-FFF2-40B4-BE49-F238E27FC236}">
              <a16:creationId xmlns:a16="http://schemas.microsoft.com/office/drawing/2014/main" id="{00000000-0008-0000-0800-000000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1" name="Text Box 1552">
          <a:extLst>
            <a:ext uri="{FF2B5EF4-FFF2-40B4-BE49-F238E27FC236}">
              <a16:creationId xmlns:a16="http://schemas.microsoft.com/office/drawing/2014/main" id="{00000000-0008-0000-0800-000001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2" name="Text Box 1553">
          <a:extLst>
            <a:ext uri="{FF2B5EF4-FFF2-40B4-BE49-F238E27FC236}">
              <a16:creationId xmlns:a16="http://schemas.microsoft.com/office/drawing/2014/main" id="{00000000-0008-0000-0800-000002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3" name="Text Box 1554">
          <a:extLst>
            <a:ext uri="{FF2B5EF4-FFF2-40B4-BE49-F238E27FC236}">
              <a16:creationId xmlns:a16="http://schemas.microsoft.com/office/drawing/2014/main" id="{00000000-0008-0000-0800-000003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4" name="Text Box 1555">
          <a:extLst>
            <a:ext uri="{FF2B5EF4-FFF2-40B4-BE49-F238E27FC236}">
              <a16:creationId xmlns:a16="http://schemas.microsoft.com/office/drawing/2014/main" id="{00000000-0008-0000-0800-000004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5" name="Text Box 1556">
          <a:extLst>
            <a:ext uri="{FF2B5EF4-FFF2-40B4-BE49-F238E27FC236}">
              <a16:creationId xmlns:a16="http://schemas.microsoft.com/office/drawing/2014/main" id="{00000000-0008-0000-0800-000005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6" name="Text Box 1557">
          <a:extLst>
            <a:ext uri="{FF2B5EF4-FFF2-40B4-BE49-F238E27FC236}">
              <a16:creationId xmlns:a16="http://schemas.microsoft.com/office/drawing/2014/main" id="{00000000-0008-0000-0800-000006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7" name="Text Box 1558">
          <a:extLst>
            <a:ext uri="{FF2B5EF4-FFF2-40B4-BE49-F238E27FC236}">
              <a16:creationId xmlns:a16="http://schemas.microsoft.com/office/drawing/2014/main" id="{00000000-0008-0000-0800-000007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8" name="Text Box 1559">
          <a:extLst>
            <a:ext uri="{FF2B5EF4-FFF2-40B4-BE49-F238E27FC236}">
              <a16:creationId xmlns:a16="http://schemas.microsoft.com/office/drawing/2014/main" id="{00000000-0008-0000-0800-000008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49" name="Text Box 1560">
          <a:extLst>
            <a:ext uri="{FF2B5EF4-FFF2-40B4-BE49-F238E27FC236}">
              <a16:creationId xmlns:a16="http://schemas.microsoft.com/office/drawing/2014/main" id="{00000000-0008-0000-0800-000009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0" name="Text Box 1561">
          <a:extLst>
            <a:ext uri="{FF2B5EF4-FFF2-40B4-BE49-F238E27FC236}">
              <a16:creationId xmlns:a16="http://schemas.microsoft.com/office/drawing/2014/main" id="{00000000-0008-0000-0800-00000A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1" name="Text Box 1562">
          <a:extLst>
            <a:ext uri="{FF2B5EF4-FFF2-40B4-BE49-F238E27FC236}">
              <a16:creationId xmlns:a16="http://schemas.microsoft.com/office/drawing/2014/main" id="{00000000-0008-0000-0800-00000B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2" name="Text Box 1563">
          <a:extLst>
            <a:ext uri="{FF2B5EF4-FFF2-40B4-BE49-F238E27FC236}">
              <a16:creationId xmlns:a16="http://schemas.microsoft.com/office/drawing/2014/main" id="{00000000-0008-0000-0800-00000C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3" name="Text Box 1564">
          <a:extLst>
            <a:ext uri="{FF2B5EF4-FFF2-40B4-BE49-F238E27FC236}">
              <a16:creationId xmlns:a16="http://schemas.microsoft.com/office/drawing/2014/main" id="{00000000-0008-0000-0800-00000D0F0000}"/>
            </a:ext>
          </a:extLst>
        </xdr:cNvPr>
        <xdr:cNvSpPr txBox="1">
          <a:spLocks noChangeArrowheads="1"/>
        </xdr:cNvSpPr>
      </xdr:nvSpPr>
      <xdr:spPr bwMode="auto">
        <a:xfrm>
          <a:off x="8601075" y="4048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4" name="Text Box 1529">
          <a:extLst>
            <a:ext uri="{FF2B5EF4-FFF2-40B4-BE49-F238E27FC236}">
              <a16:creationId xmlns:a16="http://schemas.microsoft.com/office/drawing/2014/main" id="{00000000-0008-0000-0800-00000E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5" name="Text Box 1530">
          <a:extLst>
            <a:ext uri="{FF2B5EF4-FFF2-40B4-BE49-F238E27FC236}">
              <a16:creationId xmlns:a16="http://schemas.microsoft.com/office/drawing/2014/main" id="{00000000-0008-0000-0800-00000F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6" name="Text Box 1531">
          <a:extLst>
            <a:ext uri="{FF2B5EF4-FFF2-40B4-BE49-F238E27FC236}">
              <a16:creationId xmlns:a16="http://schemas.microsoft.com/office/drawing/2014/main" id="{00000000-0008-0000-0800-000010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7" name="Text Box 1532">
          <a:extLst>
            <a:ext uri="{FF2B5EF4-FFF2-40B4-BE49-F238E27FC236}">
              <a16:creationId xmlns:a16="http://schemas.microsoft.com/office/drawing/2014/main" id="{00000000-0008-0000-0800-000011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8" name="Text Box 1533">
          <a:extLst>
            <a:ext uri="{FF2B5EF4-FFF2-40B4-BE49-F238E27FC236}">
              <a16:creationId xmlns:a16="http://schemas.microsoft.com/office/drawing/2014/main" id="{00000000-0008-0000-0800-000012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59" name="Text Box 1534">
          <a:extLst>
            <a:ext uri="{FF2B5EF4-FFF2-40B4-BE49-F238E27FC236}">
              <a16:creationId xmlns:a16="http://schemas.microsoft.com/office/drawing/2014/main" id="{00000000-0008-0000-0800-000013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0" name="Text Box 1535">
          <a:extLst>
            <a:ext uri="{FF2B5EF4-FFF2-40B4-BE49-F238E27FC236}">
              <a16:creationId xmlns:a16="http://schemas.microsoft.com/office/drawing/2014/main" id="{00000000-0008-0000-0800-000014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1" name="Text Box 1536">
          <a:extLst>
            <a:ext uri="{FF2B5EF4-FFF2-40B4-BE49-F238E27FC236}">
              <a16:creationId xmlns:a16="http://schemas.microsoft.com/office/drawing/2014/main" id="{00000000-0008-0000-0800-000015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2" name="Text Box 1537">
          <a:extLst>
            <a:ext uri="{FF2B5EF4-FFF2-40B4-BE49-F238E27FC236}">
              <a16:creationId xmlns:a16="http://schemas.microsoft.com/office/drawing/2014/main" id="{00000000-0008-0000-0800-000016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3" name="Text Box 1538">
          <a:extLst>
            <a:ext uri="{FF2B5EF4-FFF2-40B4-BE49-F238E27FC236}">
              <a16:creationId xmlns:a16="http://schemas.microsoft.com/office/drawing/2014/main" id="{00000000-0008-0000-0800-000017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4" name="Text Box 1539">
          <a:extLst>
            <a:ext uri="{FF2B5EF4-FFF2-40B4-BE49-F238E27FC236}">
              <a16:creationId xmlns:a16="http://schemas.microsoft.com/office/drawing/2014/main" id="{00000000-0008-0000-0800-000018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5" name="Text Box 1540">
          <a:extLst>
            <a:ext uri="{FF2B5EF4-FFF2-40B4-BE49-F238E27FC236}">
              <a16:creationId xmlns:a16="http://schemas.microsoft.com/office/drawing/2014/main" id="{00000000-0008-0000-0800-000019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6" name="Text Box 1541">
          <a:extLst>
            <a:ext uri="{FF2B5EF4-FFF2-40B4-BE49-F238E27FC236}">
              <a16:creationId xmlns:a16="http://schemas.microsoft.com/office/drawing/2014/main" id="{00000000-0008-0000-0800-00001A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7" name="Text Box 1542">
          <a:extLst>
            <a:ext uri="{FF2B5EF4-FFF2-40B4-BE49-F238E27FC236}">
              <a16:creationId xmlns:a16="http://schemas.microsoft.com/office/drawing/2014/main" id="{00000000-0008-0000-0800-00001B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8" name="Text Box 1543">
          <a:extLst>
            <a:ext uri="{FF2B5EF4-FFF2-40B4-BE49-F238E27FC236}">
              <a16:creationId xmlns:a16="http://schemas.microsoft.com/office/drawing/2014/main" id="{00000000-0008-0000-0800-00001C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69" name="Text Box 1544">
          <a:extLst>
            <a:ext uri="{FF2B5EF4-FFF2-40B4-BE49-F238E27FC236}">
              <a16:creationId xmlns:a16="http://schemas.microsoft.com/office/drawing/2014/main" id="{00000000-0008-0000-0800-00001D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0" name="Text Box 1545">
          <a:extLst>
            <a:ext uri="{FF2B5EF4-FFF2-40B4-BE49-F238E27FC236}">
              <a16:creationId xmlns:a16="http://schemas.microsoft.com/office/drawing/2014/main" id="{00000000-0008-0000-0800-00001E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1" name="Text Box 1546">
          <a:extLst>
            <a:ext uri="{FF2B5EF4-FFF2-40B4-BE49-F238E27FC236}">
              <a16:creationId xmlns:a16="http://schemas.microsoft.com/office/drawing/2014/main" id="{00000000-0008-0000-0800-00001F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2" name="Text Box 1547">
          <a:extLst>
            <a:ext uri="{FF2B5EF4-FFF2-40B4-BE49-F238E27FC236}">
              <a16:creationId xmlns:a16="http://schemas.microsoft.com/office/drawing/2014/main" id="{00000000-0008-0000-0800-000020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3" name="Text Box 1548">
          <a:extLst>
            <a:ext uri="{FF2B5EF4-FFF2-40B4-BE49-F238E27FC236}">
              <a16:creationId xmlns:a16="http://schemas.microsoft.com/office/drawing/2014/main" id="{00000000-0008-0000-0800-000021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4" name="Text Box 1549">
          <a:extLst>
            <a:ext uri="{FF2B5EF4-FFF2-40B4-BE49-F238E27FC236}">
              <a16:creationId xmlns:a16="http://schemas.microsoft.com/office/drawing/2014/main" id="{00000000-0008-0000-0800-000022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5" name="Text Box 1550">
          <a:extLst>
            <a:ext uri="{FF2B5EF4-FFF2-40B4-BE49-F238E27FC236}">
              <a16:creationId xmlns:a16="http://schemas.microsoft.com/office/drawing/2014/main" id="{00000000-0008-0000-0800-000023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6" name="Text Box 1551">
          <a:extLst>
            <a:ext uri="{FF2B5EF4-FFF2-40B4-BE49-F238E27FC236}">
              <a16:creationId xmlns:a16="http://schemas.microsoft.com/office/drawing/2014/main" id="{00000000-0008-0000-0800-000024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7" name="Text Box 1552">
          <a:extLst>
            <a:ext uri="{FF2B5EF4-FFF2-40B4-BE49-F238E27FC236}">
              <a16:creationId xmlns:a16="http://schemas.microsoft.com/office/drawing/2014/main" id="{00000000-0008-0000-0800-000025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8" name="Text Box 1553">
          <a:extLst>
            <a:ext uri="{FF2B5EF4-FFF2-40B4-BE49-F238E27FC236}">
              <a16:creationId xmlns:a16="http://schemas.microsoft.com/office/drawing/2014/main" id="{00000000-0008-0000-0800-000026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79" name="Text Box 1554">
          <a:extLst>
            <a:ext uri="{FF2B5EF4-FFF2-40B4-BE49-F238E27FC236}">
              <a16:creationId xmlns:a16="http://schemas.microsoft.com/office/drawing/2014/main" id="{00000000-0008-0000-0800-000027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0" name="Text Box 1555">
          <a:extLst>
            <a:ext uri="{FF2B5EF4-FFF2-40B4-BE49-F238E27FC236}">
              <a16:creationId xmlns:a16="http://schemas.microsoft.com/office/drawing/2014/main" id="{00000000-0008-0000-0800-000028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1" name="Text Box 1556">
          <a:extLst>
            <a:ext uri="{FF2B5EF4-FFF2-40B4-BE49-F238E27FC236}">
              <a16:creationId xmlns:a16="http://schemas.microsoft.com/office/drawing/2014/main" id="{00000000-0008-0000-0800-000029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2" name="Text Box 1557">
          <a:extLst>
            <a:ext uri="{FF2B5EF4-FFF2-40B4-BE49-F238E27FC236}">
              <a16:creationId xmlns:a16="http://schemas.microsoft.com/office/drawing/2014/main" id="{00000000-0008-0000-0800-00002A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3" name="Text Box 1558">
          <a:extLst>
            <a:ext uri="{FF2B5EF4-FFF2-40B4-BE49-F238E27FC236}">
              <a16:creationId xmlns:a16="http://schemas.microsoft.com/office/drawing/2014/main" id="{00000000-0008-0000-0800-00002B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4" name="Text Box 1559">
          <a:extLst>
            <a:ext uri="{FF2B5EF4-FFF2-40B4-BE49-F238E27FC236}">
              <a16:creationId xmlns:a16="http://schemas.microsoft.com/office/drawing/2014/main" id="{00000000-0008-0000-0800-00002C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5" name="Text Box 1560">
          <a:extLst>
            <a:ext uri="{FF2B5EF4-FFF2-40B4-BE49-F238E27FC236}">
              <a16:creationId xmlns:a16="http://schemas.microsoft.com/office/drawing/2014/main" id="{00000000-0008-0000-0800-00002D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6" name="Text Box 1561">
          <a:extLst>
            <a:ext uri="{FF2B5EF4-FFF2-40B4-BE49-F238E27FC236}">
              <a16:creationId xmlns:a16="http://schemas.microsoft.com/office/drawing/2014/main" id="{00000000-0008-0000-0800-00002E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7" name="Text Box 1562">
          <a:extLst>
            <a:ext uri="{FF2B5EF4-FFF2-40B4-BE49-F238E27FC236}">
              <a16:creationId xmlns:a16="http://schemas.microsoft.com/office/drawing/2014/main" id="{00000000-0008-0000-0800-00002F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8" name="Text Box 1563">
          <a:extLst>
            <a:ext uri="{FF2B5EF4-FFF2-40B4-BE49-F238E27FC236}">
              <a16:creationId xmlns:a16="http://schemas.microsoft.com/office/drawing/2014/main" id="{00000000-0008-0000-0800-000030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89" name="Text Box 1564">
          <a:extLst>
            <a:ext uri="{FF2B5EF4-FFF2-40B4-BE49-F238E27FC236}">
              <a16:creationId xmlns:a16="http://schemas.microsoft.com/office/drawing/2014/main" id="{00000000-0008-0000-0800-000031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0" name="Text Box 1529">
          <a:extLst>
            <a:ext uri="{FF2B5EF4-FFF2-40B4-BE49-F238E27FC236}">
              <a16:creationId xmlns:a16="http://schemas.microsoft.com/office/drawing/2014/main" id="{00000000-0008-0000-0800-000032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1" name="Text Box 1530">
          <a:extLst>
            <a:ext uri="{FF2B5EF4-FFF2-40B4-BE49-F238E27FC236}">
              <a16:creationId xmlns:a16="http://schemas.microsoft.com/office/drawing/2014/main" id="{00000000-0008-0000-0800-000033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2" name="Text Box 1531">
          <a:extLst>
            <a:ext uri="{FF2B5EF4-FFF2-40B4-BE49-F238E27FC236}">
              <a16:creationId xmlns:a16="http://schemas.microsoft.com/office/drawing/2014/main" id="{00000000-0008-0000-0800-000034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3" name="Text Box 1532">
          <a:extLst>
            <a:ext uri="{FF2B5EF4-FFF2-40B4-BE49-F238E27FC236}">
              <a16:creationId xmlns:a16="http://schemas.microsoft.com/office/drawing/2014/main" id="{00000000-0008-0000-0800-000035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4" name="Text Box 1533">
          <a:extLst>
            <a:ext uri="{FF2B5EF4-FFF2-40B4-BE49-F238E27FC236}">
              <a16:creationId xmlns:a16="http://schemas.microsoft.com/office/drawing/2014/main" id="{00000000-0008-0000-0800-000036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5" name="Text Box 1534">
          <a:extLst>
            <a:ext uri="{FF2B5EF4-FFF2-40B4-BE49-F238E27FC236}">
              <a16:creationId xmlns:a16="http://schemas.microsoft.com/office/drawing/2014/main" id="{00000000-0008-0000-0800-000037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6" name="Text Box 1535">
          <a:extLst>
            <a:ext uri="{FF2B5EF4-FFF2-40B4-BE49-F238E27FC236}">
              <a16:creationId xmlns:a16="http://schemas.microsoft.com/office/drawing/2014/main" id="{00000000-0008-0000-0800-000038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7" name="Text Box 1536">
          <a:extLst>
            <a:ext uri="{FF2B5EF4-FFF2-40B4-BE49-F238E27FC236}">
              <a16:creationId xmlns:a16="http://schemas.microsoft.com/office/drawing/2014/main" id="{00000000-0008-0000-0800-000039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8" name="Text Box 1537">
          <a:extLst>
            <a:ext uri="{FF2B5EF4-FFF2-40B4-BE49-F238E27FC236}">
              <a16:creationId xmlns:a16="http://schemas.microsoft.com/office/drawing/2014/main" id="{00000000-0008-0000-0800-00003A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899" name="Text Box 1538">
          <a:extLst>
            <a:ext uri="{FF2B5EF4-FFF2-40B4-BE49-F238E27FC236}">
              <a16:creationId xmlns:a16="http://schemas.microsoft.com/office/drawing/2014/main" id="{00000000-0008-0000-0800-00003B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0" name="Text Box 1539">
          <a:extLst>
            <a:ext uri="{FF2B5EF4-FFF2-40B4-BE49-F238E27FC236}">
              <a16:creationId xmlns:a16="http://schemas.microsoft.com/office/drawing/2014/main" id="{00000000-0008-0000-0800-00003C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1" name="Text Box 1540">
          <a:extLst>
            <a:ext uri="{FF2B5EF4-FFF2-40B4-BE49-F238E27FC236}">
              <a16:creationId xmlns:a16="http://schemas.microsoft.com/office/drawing/2014/main" id="{00000000-0008-0000-0800-00003D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2" name="Text Box 1541">
          <a:extLst>
            <a:ext uri="{FF2B5EF4-FFF2-40B4-BE49-F238E27FC236}">
              <a16:creationId xmlns:a16="http://schemas.microsoft.com/office/drawing/2014/main" id="{00000000-0008-0000-0800-00003E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3" name="Text Box 1542">
          <a:extLst>
            <a:ext uri="{FF2B5EF4-FFF2-40B4-BE49-F238E27FC236}">
              <a16:creationId xmlns:a16="http://schemas.microsoft.com/office/drawing/2014/main" id="{00000000-0008-0000-0800-00003F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4" name="Text Box 1543">
          <a:extLst>
            <a:ext uri="{FF2B5EF4-FFF2-40B4-BE49-F238E27FC236}">
              <a16:creationId xmlns:a16="http://schemas.microsoft.com/office/drawing/2014/main" id="{00000000-0008-0000-0800-000040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5" name="Text Box 1544">
          <a:extLst>
            <a:ext uri="{FF2B5EF4-FFF2-40B4-BE49-F238E27FC236}">
              <a16:creationId xmlns:a16="http://schemas.microsoft.com/office/drawing/2014/main" id="{00000000-0008-0000-0800-000041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6" name="Text Box 1545">
          <a:extLst>
            <a:ext uri="{FF2B5EF4-FFF2-40B4-BE49-F238E27FC236}">
              <a16:creationId xmlns:a16="http://schemas.microsoft.com/office/drawing/2014/main" id="{00000000-0008-0000-0800-000042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7" name="Text Box 1546">
          <a:extLst>
            <a:ext uri="{FF2B5EF4-FFF2-40B4-BE49-F238E27FC236}">
              <a16:creationId xmlns:a16="http://schemas.microsoft.com/office/drawing/2014/main" id="{00000000-0008-0000-0800-000043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8" name="Text Box 1547">
          <a:extLst>
            <a:ext uri="{FF2B5EF4-FFF2-40B4-BE49-F238E27FC236}">
              <a16:creationId xmlns:a16="http://schemas.microsoft.com/office/drawing/2014/main" id="{00000000-0008-0000-0800-000044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09" name="Text Box 1548">
          <a:extLst>
            <a:ext uri="{FF2B5EF4-FFF2-40B4-BE49-F238E27FC236}">
              <a16:creationId xmlns:a16="http://schemas.microsoft.com/office/drawing/2014/main" id="{00000000-0008-0000-0800-000045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0" name="Text Box 1549">
          <a:extLst>
            <a:ext uri="{FF2B5EF4-FFF2-40B4-BE49-F238E27FC236}">
              <a16:creationId xmlns:a16="http://schemas.microsoft.com/office/drawing/2014/main" id="{00000000-0008-0000-0800-000046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1" name="Text Box 1550">
          <a:extLst>
            <a:ext uri="{FF2B5EF4-FFF2-40B4-BE49-F238E27FC236}">
              <a16:creationId xmlns:a16="http://schemas.microsoft.com/office/drawing/2014/main" id="{00000000-0008-0000-0800-000047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2" name="Text Box 1551">
          <a:extLst>
            <a:ext uri="{FF2B5EF4-FFF2-40B4-BE49-F238E27FC236}">
              <a16:creationId xmlns:a16="http://schemas.microsoft.com/office/drawing/2014/main" id="{00000000-0008-0000-0800-000048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3" name="Text Box 1552">
          <a:extLst>
            <a:ext uri="{FF2B5EF4-FFF2-40B4-BE49-F238E27FC236}">
              <a16:creationId xmlns:a16="http://schemas.microsoft.com/office/drawing/2014/main" id="{00000000-0008-0000-0800-000049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4" name="Text Box 1553">
          <a:extLst>
            <a:ext uri="{FF2B5EF4-FFF2-40B4-BE49-F238E27FC236}">
              <a16:creationId xmlns:a16="http://schemas.microsoft.com/office/drawing/2014/main" id="{00000000-0008-0000-0800-00004A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5" name="Text Box 1554">
          <a:extLst>
            <a:ext uri="{FF2B5EF4-FFF2-40B4-BE49-F238E27FC236}">
              <a16:creationId xmlns:a16="http://schemas.microsoft.com/office/drawing/2014/main" id="{00000000-0008-0000-0800-00004B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6" name="Text Box 1555">
          <a:extLst>
            <a:ext uri="{FF2B5EF4-FFF2-40B4-BE49-F238E27FC236}">
              <a16:creationId xmlns:a16="http://schemas.microsoft.com/office/drawing/2014/main" id="{00000000-0008-0000-0800-00004C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7" name="Text Box 1556">
          <a:extLst>
            <a:ext uri="{FF2B5EF4-FFF2-40B4-BE49-F238E27FC236}">
              <a16:creationId xmlns:a16="http://schemas.microsoft.com/office/drawing/2014/main" id="{00000000-0008-0000-0800-00004D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8" name="Text Box 1557">
          <a:extLst>
            <a:ext uri="{FF2B5EF4-FFF2-40B4-BE49-F238E27FC236}">
              <a16:creationId xmlns:a16="http://schemas.microsoft.com/office/drawing/2014/main" id="{00000000-0008-0000-0800-00004E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19" name="Text Box 1558">
          <a:extLst>
            <a:ext uri="{FF2B5EF4-FFF2-40B4-BE49-F238E27FC236}">
              <a16:creationId xmlns:a16="http://schemas.microsoft.com/office/drawing/2014/main" id="{00000000-0008-0000-0800-00004F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20" name="Text Box 1559">
          <a:extLst>
            <a:ext uri="{FF2B5EF4-FFF2-40B4-BE49-F238E27FC236}">
              <a16:creationId xmlns:a16="http://schemas.microsoft.com/office/drawing/2014/main" id="{00000000-0008-0000-0800-000050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21" name="Text Box 1560">
          <a:extLst>
            <a:ext uri="{FF2B5EF4-FFF2-40B4-BE49-F238E27FC236}">
              <a16:creationId xmlns:a16="http://schemas.microsoft.com/office/drawing/2014/main" id="{00000000-0008-0000-0800-000051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22" name="Text Box 1561">
          <a:extLst>
            <a:ext uri="{FF2B5EF4-FFF2-40B4-BE49-F238E27FC236}">
              <a16:creationId xmlns:a16="http://schemas.microsoft.com/office/drawing/2014/main" id="{00000000-0008-0000-0800-000052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23" name="Text Box 1562">
          <a:extLst>
            <a:ext uri="{FF2B5EF4-FFF2-40B4-BE49-F238E27FC236}">
              <a16:creationId xmlns:a16="http://schemas.microsoft.com/office/drawing/2014/main" id="{00000000-0008-0000-0800-000053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24" name="Text Box 1563">
          <a:extLst>
            <a:ext uri="{FF2B5EF4-FFF2-40B4-BE49-F238E27FC236}">
              <a16:creationId xmlns:a16="http://schemas.microsoft.com/office/drawing/2014/main" id="{00000000-0008-0000-0800-000054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25</xdr:row>
      <xdr:rowOff>0</xdr:rowOff>
    </xdr:from>
    <xdr:ext cx="70104" cy="44958"/>
    <xdr:sp macro="" textlink="">
      <xdr:nvSpPr>
        <xdr:cNvPr id="3925" name="Text Box 1564">
          <a:extLst>
            <a:ext uri="{FF2B5EF4-FFF2-40B4-BE49-F238E27FC236}">
              <a16:creationId xmlns:a16="http://schemas.microsoft.com/office/drawing/2014/main" id="{00000000-0008-0000-0800-0000550F0000}"/>
            </a:ext>
          </a:extLst>
        </xdr:cNvPr>
        <xdr:cNvSpPr txBox="1">
          <a:spLocks noChangeArrowheads="1"/>
        </xdr:cNvSpPr>
      </xdr:nvSpPr>
      <xdr:spPr bwMode="auto">
        <a:xfrm>
          <a:off x="8601075" y="5476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17</xdr:col>
      <xdr:colOff>209550</xdr:colOff>
      <xdr:row>1</xdr:row>
      <xdr:rowOff>123825</xdr:rowOff>
    </xdr:from>
    <xdr:to>
      <xdr:col>23</xdr:col>
      <xdr:colOff>371988</xdr:colOff>
      <xdr:row>4</xdr:row>
      <xdr:rowOff>226238</xdr:rowOff>
    </xdr:to>
    <xdr:pic>
      <xdr:nvPicPr>
        <xdr:cNvPr id="3927" name="그림 3926">
          <a:extLst>
            <a:ext uri="{FF2B5EF4-FFF2-40B4-BE49-F238E27FC236}">
              <a16:creationId xmlns:a16="http://schemas.microsoft.com/office/drawing/2014/main" id="{0D16AADA-0B9F-4F78-B541-AC40FDF16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58750" y="542925"/>
          <a:ext cx="4867788" cy="978713"/>
        </a:xfrm>
        <a:prstGeom prst="rect">
          <a:avLst/>
        </a:prstGeom>
      </xdr:spPr>
    </xdr:pic>
    <xdr:clientData/>
  </xdr:twoCellAnchor>
  <xdr:twoCellAnchor editAs="oneCell">
    <xdr:from>
      <xdr:col>17</xdr:col>
      <xdr:colOff>219076</xdr:colOff>
      <xdr:row>5</xdr:row>
      <xdr:rowOff>127186</xdr:rowOff>
    </xdr:from>
    <xdr:to>
      <xdr:col>23</xdr:col>
      <xdr:colOff>372597</xdr:colOff>
      <xdr:row>18</xdr:row>
      <xdr:rowOff>66743</xdr:rowOff>
    </xdr:to>
    <xdr:pic>
      <xdr:nvPicPr>
        <xdr:cNvPr id="3928" name="그림 3927">
          <a:extLst>
            <a:ext uri="{FF2B5EF4-FFF2-40B4-BE49-F238E27FC236}">
              <a16:creationId xmlns:a16="http://schemas.microsoft.com/office/drawing/2014/main" id="{3887A393-EDCF-4EE4-A478-AD7F5B52A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68276" y="1603561"/>
          <a:ext cx="4858871" cy="3654307"/>
        </a:xfrm>
        <a:prstGeom prst="rect">
          <a:avLst/>
        </a:prstGeom>
      </xdr:spPr>
    </xdr:pic>
    <xdr:clientData/>
  </xdr:two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1" name="Text Box 1529">
          <a:extLst>
            <a:ext uri="{FF2B5EF4-FFF2-40B4-BE49-F238E27FC236}">
              <a16:creationId xmlns:a16="http://schemas.microsoft.com/office/drawing/2014/main" id="{D9D1E204-425A-4FFD-8349-ECB9EE56F34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2" name="Text Box 1530">
          <a:extLst>
            <a:ext uri="{FF2B5EF4-FFF2-40B4-BE49-F238E27FC236}">
              <a16:creationId xmlns:a16="http://schemas.microsoft.com/office/drawing/2014/main" id="{969A9456-BDB3-47F1-BF9C-067FE11F548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3" name="Text Box 1531">
          <a:extLst>
            <a:ext uri="{FF2B5EF4-FFF2-40B4-BE49-F238E27FC236}">
              <a16:creationId xmlns:a16="http://schemas.microsoft.com/office/drawing/2014/main" id="{386AD021-CEC2-47D2-BF74-E2F7E974920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4" name="Text Box 1532">
          <a:extLst>
            <a:ext uri="{FF2B5EF4-FFF2-40B4-BE49-F238E27FC236}">
              <a16:creationId xmlns:a16="http://schemas.microsoft.com/office/drawing/2014/main" id="{1438F8F0-F9D3-42CF-8801-DA335CFB69FE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5" name="Text Box 1533">
          <a:extLst>
            <a:ext uri="{FF2B5EF4-FFF2-40B4-BE49-F238E27FC236}">
              <a16:creationId xmlns:a16="http://schemas.microsoft.com/office/drawing/2014/main" id="{E2F1D5A8-CCB4-4F0B-99FE-AC4A319B1DF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6" name="Text Box 1534">
          <a:extLst>
            <a:ext uri="{FF2B5EF4-FFF2-40B4-BE49-F238E27FC236}">
              <a16:creationId xmlns:a16="http://schemas.microsoft.com/office/drawing/2014/main" id="{97296A06-FDFB-4A73-88AA-8BFD198D3B42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7" name="Text Box 1535">
          <a:extLst>
            <a:ext uri="{FF2B5EF4-FFF2-40B4-BE49-F238E27FC236}">
              <a16:creationId xmlns:a16="http://schemas.microsoft.com/office/drawing/2014/main" id="{F87B387D-E663-4190-B4D1-5DEC90D2F5F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8" name="Text Box 1536">
          <a:extLst>
            <a:ext uri="{FF2B5EF4-FFF2-40B4-BE49-F238E27FC236}">
              <a16:creationId xmlns:a16="http://schemas.microsoft.com/office/drawing/2014/main" id="{986B77F1-4A74-456D-ACDA-45278923DC2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69" name="Text Box 1537">
          <a:extLst>
            <a:ext uri="{FF2B5EF4-FFF2-40B4-BE49-F238E27FC236}">
              <a16:creationId xmlns:a16="http://schemas.microsoft.com/office/drawing/2014/main" id="{389C16FF-1CC0-4E0C-B208-587581AAB2A7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0" name="Text Box 1538">
          <a:extLst>
            <a:ext uri="{FF2B5EF4-FFF2-40B4-BE49-F238E27FC236}">
              <a16:creationId xmlns:a16="http://schemas.microsoft.com/office/drawing/2014/main" id="{A239757A-6764-49B7-8C1C-E63DC41974A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1" name="Text Box 1539">
          <a:extLst>
            <a:ext uri="{FF2B5EF4-FFF2-40B4-BE49-F238E27FC236}">
              <a16:creationId xmlns:a16="http://schemas.microsoft.com/office/drawing/2014/main" id="{E1A41A85-51FD-4861-B82A-E2CEC4E88779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2" name="Text Box 1540">
          <a:extLst>
            <a:ext uri="{FF2B5EF4-FFF2-40B4-BE49-F238E27FC236}">
              <a16:creationId xmlns:a16="http://schemas.microsoft.com/office/drawing/2014/main" id="{62ABEFD1-CA8B-4171-BB9B-0270AE49E8B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3" name="Text Box 1541">
          <a:extLst>
            <a:ext uri="{FF2B5EF4-FFF2-40B4-BE49-F238E27FC236}">
              <a16:creationId xmlns:a16="http://schemas.microsoft.com/office/drawing/2014/main" id="{434A8595-565B-4B0A-A1ED-BCF70DE4003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4" name="Text Box 1542">
          <a:extLst>
            <a:ext uri="{FF2B5EF4-FFF2-40B4-BE49-F238E27FC236}">
              <a16:creationId xmlns:a16="http://schemas.microsoft.com/office/drawing/2014/main" id="{3B81F11C-4762-4F8E-AB78-306A188B6177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5" name="Text Box 1543">
          <a:extLst>
            <a:ext uri="{FF2B5EF4-FFF2-40B4-BE49-F238E27FC236}">
              <a16:creationId xmlns:a16="http://schemas.microsoft.com/office/drawing/2014/main" id="{1070E648-804A-4EDA-A581-F5F7499877C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6" name="Text Box 1544">
          <a:extLst>
            <a:ext uri="{FF2B5EF4-FFF2-40B4-BE49-F238E27FC236}">
              <a16:creationId xmlns:a16="http://schemas.microsoft.com/office/drawing/2014/main" id="{B72C054E-FDF6-4014-AFEF-BA8A4E679FE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7" name="Text Box 1545">
          <a:extLst>
            <a:ext uri="{FF2B5EF4-FFF2-40B4-BE49-F238E27FC236}">
              <a16:creationId xmlns:a16="http://schemas.microsoft.com/office/drawing/2014/main" id="{6AED41E1-3194-444D-B6B2-77CBE550365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8" name="Text Box 1546">
          <a:extLst>
            <a:ext uri="{FF2B5EF4-FFF2-40B4-BE49-F238E27FC236}">
              <a16:creationId xmlns:a16="http://schemas.microsoft.com/office/drawing/2014/main" id="{790345A3-15A8-45C8-B19B-1BDEE6DC13C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79" name="Text Box 1547">
          <a:extLst>
            <a:ext uri="{FF2B5EF4-FFF2-40B4-BE49-F238E27FC236}">
              <a16:creationId xmlns:a16="http://schemas.microsoft.com/office/drawing/2014/main" id="{E1ECE0C8-B7AA-4DBC-9E9D-371AF8A218F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0" name="Text Box 1548">
          <a:extLst>
            <a:ext uri="{FF2B5EF4-FFF2-40B4-BE49-F238E27FC236}">
              <a16:creationId xmlns:a16="http://schemas.microsoft.com/office/drawing/2014/main" id="{152FB5AB-308E-46E2-AD22-4CC695C3141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1" name="Text Box 1549">
          <a:extLst>
            <a:ext uri="{FF2B5EF4-FFF2-40B4-BE49-F238E27FC236}">
              <a16:creationId xmlns:a16="http://schemas.microsoft.com/office/drawing/2014/main" id="{8FA60B6D-E034-4443-B263-B4CF45BE6D67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2" name="Text Box 1550">
          <a:extLst>
            <a:ext uri="{FF2B5EF4-FFF2-40B4-BE49-F238E27FC236}">
              <a16:creationId xmlns:a16="http://schemas.microsoft.com/office/drawing/2014/main" id="{0F461A27-0F26-44B1-A5A2-0C35DB537D28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3" name="Text Box 1551">
          <a:extLst>
            <a:ext uri="{FF2B5EF4-FFF2-40B4-BE49-F238E27FC236}">
              <a16:creationId xmlns:a16="http://schemas.microsoft.com/office/drawing/2014/main" id="{306CC900-A2CD-4CF8-93DB-5E01D0196BF5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4" name="Text Box 1552">
          <a:extLst>
            <a:ext uri="{FF2B5EF4-FFF2-40B4-BE49-F238E27FC236}">
              <a16:creationId xmlns:a16="http://schemas.microsoft.com/office/drawing/2014/main" id="{84FF034D-ABA3-4691-BD4E-7C96B7207EF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5" name="Text Box 1553">
          <a:extLst>
            <a:ext uri="{FF2B5EF4-FFF2-40B4-BE49-F238E27FC236}">
              <a16:creationId xmlns:a16="http://schemas.microsoft.com/office/drawing/2014/main" id="{8A280670-692B-4212-93D9-D9A83040FC6E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6" name="Text Box 1554">
          <a:extLst>
            <a:ext uri="{FF2B5EF4-FFF2-40B4-BE49-F238E27FC236}">
              <a16:creationId xmlns:a16="http://schemas.microsoft.com/office/drawing/2014/main" id="{B5244E7B-4B3E-4CBF-9700-21A6403E6E3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7" name="Text Box 1555">
          <a:extLst>
            <a:ext uri="{FF2B5EF4-FFF2-40B4-BE49-F238E27FC236}">
              <a16:creationId xmlns:a16="http://schemas.microsoft.com/office/drawing/2014/main" id="{C35FE680-244A-4B81-B531-F4F580F890B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8" name="Text Box 1556">
          <a:extLst>
            <a:ext uri="{FF2B5EF4-FFF2-40B4-BE49-F238E27FC236}">
              <a16:creationId xmlns:a16="http://schemas.microsoft.com/office/drawing/2014/main" id="{8562423C-1951-49C2-8E28-94D6EADAA2D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89" name="Text Box 1557">
          <a:extLst>
            <a:ext uri="{FF2B5EF4-FFF2-40B4-BE49-F238E27FC236}">
              <a16:creationId xmlns:a16="http://schemas.microsoft.com/office/drawing/2014/main" id="{1C8D772E-30E0-4264-B76A-C6033CCFF5C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0" name="Text Box 1558">
          <a:extLst>
            <a:ext uri="{FF2B5EF4-FFF2-40B4-BE49-F238E27FC236}">
              <a16:creationId xmlns:a16="http://schemas.microsoft.com/office/drawing/2014/main" id="{802AAABF-2F6B-47E9-8598-D4A21F37C46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1" name="Text Box 1559">
          <a:extLst>
            <a:ext uri="{FF2B5EF4-FFF2-40B4-BE49-F238E27FC236}">
              <a16:creationId xmlns:a16="http://schemas.microsoft.com/office/drawing/2014/main" id="{3BA55841-9016-4E5E-A7E6-7CC577F2372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2" name="Text Box 1560">
          <a:extLst>
            <a:ext uri="{FF2B5EF4-FFF2-40B4-BE49-F238E27FC236}">
              <a16:creationId xmlns:a16="http://schemas.microsoft.com/office/drawing/2014/main" id="{94379939-2C48-414F-A4CA-1B6994C34BEE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3" name="Text Box 1561">
          <a:extLst>
            <a:ext uri="{FF2B5EF4-FFF2-40B4-BE49-F238E27FC236}">
              <a16:creationId xmlns:a16="http://schemas.microsoft.com/office/drawing/2014/main" id="{0D4641F2-638B-4E5E-AC7B-CB4185DA3E6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4" name="Text Box 1562">
          <a:extLst>
            <a:ext uri="{FF2B5EF4-FFF2-40B4-BE49-F238E27FC236}">
              <a16:creationId xmlns:a16="http://schemas.microsoft.com/office/drawing/2014/main" id="{45F38DB2-DD2C-4FDB-B582-AD58C0FECC8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5" name="Text Box 1563">
          <a:extLst>
            <a:ext uri="{FF2B5EF4-FFF2-40B4-BE49-F238E27FC236}">
              <a16:creationId xmlns:a16="http://schemas.microsoft.com/office/drawing/2014/main" id="{55850E97-9027-454E-A458-226D61AAD352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6" name="Text Box 1564">
          <a:extLst>
            <a:ext uri="{FF2B5EF4-FFF2-40B4-BE49-F238E27FC236}">
              <a16:creationId xmlns:a16="http://schemas.microsoft.com/office/drawing/2014/main" id="{FCC1F476-6CAB-48B7-B83C-080050971DF5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7" name="Text Box 1529">
          <a:extLst>
            <a:ext uri="{FF2B5EF4-FFF2-40B4-BE49-F238E27FC236}">
              <a16:creationId xmlns:a16="http://schemas.microsoft.com/office/drawing/2014/main" id="{9A533BB9-B96A-400B-9FC6-8C40AD7F955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8" name="Text Box 1530">
          <a:extLst>
            <a:ext uri="{FF2B5EF4-FFF2-40B4-BE49-F238E27FC236}">
              <a16:creationId xmlns:a16="http://schemas.microsoft.com/office/drawing/2014/main" id="{0DA33356-442A-4D51-824F-C2A130AE9CD9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199" name="Text Box 1531">
          <a:extLst>
            <a:ext uri="{FF2B5EF4-FFF2-40B4-BE49-F238E27FC236}">
              <a16:creationId xmlns:a16="http://schemas.microsoft.com/office/drawing/2014/main" id="{796756A3-CB35-4B84-93E9-67809C76FEB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0" name="Text Box 1532">
          <a:extLst>
            <a:ext uri="{FF2B5EF4-FFF2-40B4-BE49-F238E27FC236}">
              <a16:creationId xmlns:a16="http://schemas.microsoft.com/office/drawing/2014/main" id="{E0AA06F3-A377-4CC1-9A21-BAF5235A68E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1" name="Text Box 1533">
          <a:extLst>
            <a:ext uri="{FF2B5EF4-FFF2-40B4-BE49-F238E27FC236}">
              <a16:creationId xmlns:a16="http://schemas.microsoft.com/office/drawing/2014/main" id="{98435E70-9EAC-4AC4-B40C-05049538EF9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2" name="Text Box 1534">
          <a:extLst>
            <a:ext uri="{FF2B5EF4-FFF2-40B4-BE49-F238E27FC236}">
              <a16:creationId xmlns:a16="http://schemas.microsoft.com/office/drawing/2014/main" id="{7DD531FA-DBC2-4CF0-A1BE-2421E3B39CE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3" name="Text Box 1535">
          <a:extLst>
            <a:ext uri="{FF2B5EF4-FFF2-40B4-BE49-F238E27FC236}">
              <a16:creationId xmlns:a16="http://schemas.microsoft.com/office/drawing/2014/main" id="{C46D15BD-91EC-49B8-93B6-322F11CBC883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4" name="Text Box 1536">
          <a:extLst>
            <a:ext uri="{FF2B5EF4-FFF2-40B4-BE49-F238E27FC236}">
              <a16:creationId xmlns:a16="http://schemas.microsoft.com/office/drawing/2014/main" id="{0754AC9B-8CA8-452B-A514-807E93A413F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5" name="Text Box 1537">
          <a:extLst>
            <a:ext uri="{FF2B5EF4-FFF2-40B4-BE49-F238E27FC236}">
              <a16:creationId xmlns:a16="http://schemas.microsoft.com/office/drawing/2014/main" id="{45860517-5D71-49AD-8C7F-F4D8F6F14AA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6" name="Text Box 1538">
          <a:extLst>
            <a:ext uri="{FF2B5EF4-FFF2-40B4-BE49-F238E27FC236}">
              <a16:creationId xmlns:a16="http://schemas.microsoft.com/office/drawing/2014/main" id="{1DD3FF1D-7E4A-4EA1-92FF-8F9320393C7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7" name="Text Box 1539">
          <a:extLst>
            <a:ext uri="{FF2B5EF4-FFF2-40B4-BE49-F238E27FC236}">
              <a16:creationId xmlns:a16="http://schemas.microsoft.com/office/drawing/2014/main" id="{A6934254-F081-4EBB-88C4-B13F8BE842E3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8" name="Text Box 1540">
          <a:extLst>
            <a:ext uri="{FF2B5EF4-FFF2-40B4-BE49-F238E27FC236}">
              <a16:creationId xmlns:a16="http://schemas.microsoft.com/office/drawing/2014/main" id="{24540BE6-CB27-4376-ACD9-B83A5C295992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09" name="Text Box 1541">
          <a:extLst>
            <a:ext uri="{FF2B5EF4-FFF2-40B4-BE49-F238E27FC236}">
              <a16:creationId xmlns:a16="http://schemas.microsoft.com/office/drawing/2014/main" id="{27882ED3-62E8-422D-82DB-51A6D756616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0" name="Text Box 1542">
          <a:extLst>
            <a:ext uri="{FF2B5EF4-FFF2-40B4-BE49-F238E27FC236}">
              <a16:creationId xmlns:a16="http://schemas.microsoft.com/office/drawing/2014/main" id="{0E553129-3665-4C21-AEB4-E0E26CBCB5F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1" name="Text Box 1543">
          <a:extLst>
            <a:ext uri="{FF2B5EF4-FFF2-40B4-BE49-F238E27FC236}">
              <a16:creationId xmlns:a16="http://schemas.microsoft.com/office/drawing/2014/main" id="{E3034A80-A5FE-45E0-928B-6BE39172073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2" name="Text Box 1544">
          <a:extLst>
            <a:ext uri="{FF2B5EF4-FFF2-40B4-BE49-F238E27FC236}">
              <a16:creationId xmlns:a16="http://schemas.microsoft.com/office/drawing/2014/main" id="{659A5276-7683-4C76-89F0-A309C2623B8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3" name="Text Box 1545">
          <a:extLst>
            <a:ext uri="{FF2B5EF4-FFF2-40B4-BE49-F238E27FC236}">
              <a16:creationId xmlns:a16="http://schemas.microsoft.com/office/drawing/2014/main" id="{654526CD-69B8-43E7-B537-D41B7AD9124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4" name="Text Box 1546">
          <a:extLst>
            <a:ext uri="{FF2B5EF4-FFF2-40B4-BE49-F238E27FC236}">
              <a16:creationId xmlns:a16="http://schemas.microsoft.com/office/drawing/2014/main" id="{A7E00432-9361-4840-9269-E1E6E704B3E3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5" name="Text Box 1547">
          <a:extLst>
            <a:ext uri="{FF2B5EF4-FFF2-40B4-BE49-F238E27FC236}">
              <a16:creationId xmlns:a16="http://schemas.microsoft.com/office/drawing/2014/main" id="{D2FC7F75-CA37-4CF1-A9A9-9F3F554B1CF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6" name="Text Box 1548">
          <a:extLst>
            <a:ext uri="{FF2B5EF4-FFF2-40B4-BE49-F238E27FC236}">
              <a16:creationId xmlns:a16="http://schemas.microsoft.com/office/drawing/2014/main" id="{2592524B-2799-470D-BF09-8A0E3BD4447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7" name="Text Box 1549">
          <a:extLst>
            <a:ext uri="{FF2B5EF4-FFF2-40B4-BE49-F238E27FC236}">
              <a16:creationId xmlns:a16="http://schemas.microsoft.com/office/drawing/2014/main" id="{3642558F-9E09-4C70-8397-C281CB5CA74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8" name="Text Box 1550">
          <a:extLst>
            <a:ext uri="{FF2B5EF4-FFF2-40B4-BE49-F238E27FC236}">
              <a16:creationId xmlns:a16="http://schemas.microsoft.com/office/drawing/2014/main" id="{7EB2A242-AAA5-456F-B527-A3FE8BE62D9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19" name="Text Box 1551">
          <a:extLst>
            <a:ext uri="{FF2B5EF4-FFF2-40B4-BE49-F238E27FC236}">
              <a16:creationId xmlns:a16="http://schemas.microsoft.com/office/drawing/2014/main" id="{BAAC9D2C-BC17-46A3-9402-C72AAE68EDF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0" name="Text Box 1552">
          <a:extLst>
            <a:ext uri="{FF2B5EF4-FFF2-40B4-BE49-F238E27FC236}">
              <a16:creationId xmlns:a16="http://schemas.microsoft.com/office/drawing/2014/main" id="{5F870CE2-6A9E-45A3-9215-9777E78855F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1" name="Text Box 1553">
          <a:extLst>
            <a:ext uri="{FF2B5EF4-FFF2-40B4-BE49-F238E27FC236}">
              <a16:creationId xmlns:a16="http://schemas.microsoft.com/office/drawing/2014/main" id="{08C58138-AA3D-40F3-B4FA-B13D3E15199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2" name="Text Box 1554">
          <a:extLst>
            <a:ext uri="{FF2B5EF4-FFF2-40B4-BE49-F238E27FC236}">
              <a16:creationId xmlns:a16="http://schemas.microsoft.com/office/drawing/2014/main" id="{5E42E745-5423-40E7-A4BD-BB6A1B97306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3" name="Text Box 1555">
          <a:extLst>
            <a:ext uri="{FF2B5EF4-FFF2-40B4-BE49-F238E27FC236}">
              <a16:creationId xmlns:a16="http://schemas.microsoft.com/office/drawing/2014/main" id="{AC21B696-9F7E-4162-88EB-B1801F4AA9C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4" name="Text Box 1556">
          <a:extLst>
            <a:ext uri="{FF2B5EF4-FFF2-40B4-BE49-F238E27FC236}">
              <a16:creationId xmlns:a16="http://schemas.microsoft.com/office/drawing/2014/main" id="{532F9F60-9B6F-47D6-B135-8232E72F6FC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5" name="Text Box 1557">
          <a:extLst>
            <a:ext uri="{FF2B5EF4-FFF2-40B4-BE49-F238E27FC236}">
              <a16:creationId xmlns:a16="http://schemas.microsoft.com/office/drawing/2014/main" id="{40F2AB4D-BBF8-4903-A726-CF1CE4E186DD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6" name="Text Box 1558">
          <a:extLst>
            <a:ext uri="{FF2B5EF4-FFF2-40B4-BE49-F238E27FC236}">
              <a16:creationId xmlns:a16="http://schemas.microsoft.com/office/drawing/2014/main" id="{FE201923-D5E4-46F1-B48E-D424812DA505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7" name="Text Box 1559">
          <a:extLst>
            <a:ext uri="{FF2B5EF4-FFF2-40B4-BE49-F238E27FC236}">
              <a16:creationId xmlns:a16="http://schemas.microsoft.com/office/drawing/2014/main" id="{0A94009F-2003-43BB-A162-9BF1B2FD649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8" name="Text Box 1560">
          <a:extLst>
            <a:ext uri="{FF2B5EF4-FFF2-40B4-BE49-F238E27FC236}">
              <a16:creationId xmlns:a16="http://schemas.microsoft.com/office/drawing/2014/main" id="{A51F8DCF-D447-47CD-828A-246B1B13EFA5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29" name="Text Box 1561">
          <a:extLst>
            <a:ext uri="{FF2B5EF4-FFF2-40B4-BE49-F238E27FC236}">
              <a16:creationId xmlns:a16="http://schemas.microsoft.com/office/drawing/2014/main" id="{458D71A1-BCA8-4F81-A864-C84052454D18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0" name="Text Box 1562">
          <a:extLst>
            <a:ext uri="{FF2B5EF4-FFF2-40B4-BE49-F238E27FC236}">
              <a16:creationId xmlns:a16="http://schemas.microsoft.com/office/drawing/2014/main" id="{9DD1C317-3888-4800-954B-323425D341D5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1" name="Text Box 1563">
          <a:extLst>
            <a:ext uri="{FF2B5EF4-FFF2-40B4-BE49-F238E27FC236}">
              <a16:creationId xmlns:a16="http://schemas.microsoft.com/office/drawing/2014/main" id="{05EB8E1A-CE0B-4F57-B2CA-4952C949E939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2" name="Text Box 1564">
          <a:extLst>
            <a:ext uri="{FF2B5EF4-FFF2-40B4-BE49-F238E27FC236}">
              <a16:creationId xmlns:a16="http://schemas.microsoft.com/office/drawing/2014/main" id="{5DF2695E-9E1F-4DDD-8C86-43FB2D81426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3" name="Text Box 1529">
          <a:extLst>
            <a:ext uri="{FF2B5EF4-FFF2-40B4-BE49-F238E27FC236}">
              <a16:creationId xmlns:a16="http://schemas.microsoft.com/office/drawing/2014/main" id="{03306A67-25F4-4B75-BF34-79A6447A3E9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4" name="Text Box 1530">
          <a:extLst>
            <a:ext uri="{FF2B5EF4-FFF2-40B4-BE49-F238E27FC236}">
              <a16:creationId xmlns:a16="http://schemas.microsoft.com/office/drawing/2014/main" id="{D2867A2A-953F-4160-8720-C663FDE6879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5" name="Text Box 1531">
          <a:extLst>
            <a:ext uri="{FF2B5EF4-FFF2-40B4-BE49-F238E27FC236}">
              <a16:creationId xmlns:a16="http://schemas.microsoft.com/office/drawing/2014/main" id="{D88CF012-24B2-487B-A2AB-42DE9420C64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6" name="Text Box 1532">
          <a:extLst>
            <a:ext uri="{FF2B5EF4-FFF2-40B4-BE49-F238E27FC236}">
              <a16:creationId xmlns:a16="http://schemas.microsoft.com/office/drawing/2014/main" id="{8EC2A795-8F70-4D2A-B665-AF9F37A1A47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7" name="Text Box 1533">
          <a:extLst>
            <a:ext uri="{FF2B5EF4-FFF2-40B4-BE49-F238E27FC236}">
              <a16:creationId xmlns:a16="http://schemas.microsoft.com/office/drawing/2014/main" id="{3433A47E-3F56-4343-A7F9-50A7B7A0BC5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8" name="Text Box 1534">
          <a:extLst>
            <a:ext uri="{FF2B5EF4-FFF2-40B4-BE49-F238E27FC236}">
              <a16:creationId xmlns:a16="http://schemas.microsoft.com/office/drawing/2014/main" id="{1F021D6A-0B0F-4667-A4F7-253EE76975A3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39" name="Text Box 1535">
          <a:extLst>
            <a:ext uri="{FF2B5EF4-FFF2-40B4-BE49-F238E27FC236}">
              <a16:creationId xmlns:a16="http://schemas.microsoft.com/office/drawing/2014/main" id="{B2074CE5-DF06-44E5-A68A-983E5EEB640E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0" name="Text Box 1536">
          <a:extLst>
            <a:ext uri="{FF2B5EF4-FFF2-40B4-BE49-F238E27FC236}">
              <a16:creationId xmlns:a16="http://schemas.microsoft.com/office/drawing/2014/main" id="{CAA81727-609F-4C62-B32B-A1EED815EC9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1" name="Text Box 1537">
          <a:extLst>
            <a:ext uri="{FF2B5EF4-FFF2-40B4-BE49-F238E27FC236}">
              <a16:creationId xmlns:a16="http://schemas.microsoft.com/office/drawing/2014/main" id="{3680CF04-7C7B-4F0D-A6DB-25D69F86C07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2" name="Text Box 1538">
          <a:extLst>
            <a:ext uri="{FF2B5EF4-FFF2-40B4-BE49-F238E27FC236}">
              <a16:creationId xmlns:a16="http://schemas.microsoft.com/office/drawing/2014/main" id="{D98F8B1E-C945-4830-825B-F044F846B41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3" name="Text Box 1539">
          <a:extLst>
            <a:ext uri="{FF2B5EF4-FFF2-40B4-BE49-F238E27FC236}">
              <a16:creationId xmlns:a16="http://schemas.microsoft.com/office/drawing/2014/main" id="{450CC8A7-2798-4658-B244-AC89C032A80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4" name="Text Box 1540">
          <a:extLst>
            <a:ext uri="{FF2B5EF4-FFF2-40B4-BE49-F238E27FC236}">
              <a16:creationId xmlns:a16="http://schemas.microsoft.com/office/drawing/2014/main" id="{5CD97F38-0E7E-409F-9012-70C4F9FE1F2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5" name="Text Box 1541">
          <a:extLst>
            <a:ext uri="{FF2B5EF4-FFF2-40B4-BE49-F238E27FC236}">
              <a16:creationId xmlns:a16="http://schemas.microsoft.com/office/drawing/2014/main" id="{FCE79AC6-E08F-4D02-A2AA-63C49B9DD5A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6" name="Text Box 1542">
          <a:extLst>
            <a:ext uri="{FF2B5EF4-FFF2-40B4-BE49-F238E27FC236}">
              <a16:creationId xmlns:a16="http://schemas.microsoft.com/office/drawing/2014/main" id="{4F53FC34-A8EF-480E-AD35-918ABF7CBBF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7" name="Text Box 1543">
          <a:extLst>
            <a:ext uri="{FF2B5EF4-FFF2-40B4-BE49-F238E27FC236}">
              <a16:creationId xmlns:a16="http://schemas.microsoft.com/office/drawing/2014/main" id="{E156297A-ED6C-4EC6-BD64-FEADE605C17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8" name="Text Box 1544">
          <a:extLst>
            <a:ext uri="{FF2B5EF4-FFF2-40B4-BE49-F238E27FC236}">
              <a16:creationId xmlns:a16="http://schemas.microsoft.com/office/drawing/2014/main" id="{75B5F7CF-EE4C-47F6-8D2D-1B66BD82646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49" name="Text Box 1545">
          <a:extLst>
            <a:ext uri="{FF2B5EF4-FFF2-40B4-BE49-F238E27FC236}">
              <a16:creationId xmlns:a16="http://schemas.microsoft.com/office/drawing/2014/main" id="{1373EAB3-B189-4CC6-99B5-DFD8A688C44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0" name="Text Box 1546">
          <a:extLst>
            <a:ext uri="{FF2B5EF4-FFF2-40B4-BE49-F238E27FC236}">
              <a16:creationId xmlns:a16="http://schemas.microsoft.com/office/drawing/2014/main" id="{B464EC7D-4909-47FA-9CBA-7C784490BC8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1" name="Text Box 1547">
          <a:extLst>
            <a:ext uri="{FF2B5EF4-FFF2-40B4-BE49-F238E27FC236}">
              <a16:creationId xmlns:a16="http://schemas.microsoft.com/office/drawing/2014/main" id="{BB43AA49-8B64-49A2-B592-872AB22E504E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2" name="Text Box 1548">
          <a:extLst>
            <a:ext uri="{FF2B5EF4-FFF2-40B4-BE49-F238E27FC236}">
              <a16:creationId xmlns:a16="http://schemas.microsoft.com/office/drawing/2014/main" id="{D316E047-D647-4B44-8089-27B9B4B6953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3" name="Text Box 1549">
          <a:extLst>
            <a:ext uri="{FF2B5EF4-FFF2-40B4-BE49-F238E27FC236}">
              <a16:creationId xmlns:a16="http://schemas.microsoft.com/office/drawing/2014/main" id="{8A631E94-C489-4907-B696-FF397D817508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4" name="Text Box 1550">
          <a:extLst>
            <a:ext uri="{FF2B5EF4-FFF2-40B4-BE49-F238E27FC236}">
              <a16:creationId xmlns:a16="http://schemas.microsoft.com/office/drawing/2014/main" id="{D0FC2D8A-BAB9-48DF-8AB0-9302E038811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5" name="Text Box 1551">
          <a:extLst>
            <a:ext uri="{FF2B5EF4-FFF2-40B4-BE49-F238E27FC236}">
              <a16:creationId xmlns:a16="http://schemas.microsoft.com/office/drawing/2014/main" id="{BE724060-EEB8-4AFC-89CA-DA3B9C7CDB4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6" name="Text Box 1552">
          <a:extLst>
            <a:ext uri="{FF2B5EF4-FFF2-40B4-BE49-F238E27FC236}">
              <a16:creationId xmlns:a16="http://schemas.microsoft.com/office/drawing/2014/main" id="{E8D4A865-F4DC-4CCF-A091-81A0478E54B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7" name="Text Box 1553">
          <a:extLst>
            <a:ext uri="{FF2B5EF4-FFF2-40B4-BE49-F238E27FC236}">
              <a16:creationId xmlns:a16="http://schemas.microsoft.com/office/drawing/2014/main" id="{7D982266-6180-4EC6-A6C9-789107C02C9C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8" name="Text Box 1554">
          <a:extLst>
            <a:ext uri="{FF2B5EF4-FFF2-40B4-BE49-F238E27FC236}">
              <a16:creationId xmlns:a16="http://schemas.microsoft.com/office/drawing/2014/main" id="{0F42EABE-EBF8-4B04-9E31-29C32F0E7C9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59" name="Text Box 1555">
          <a:extLst>
            <a:ext uri="{FF2B5EF4-FFF2-40B4-BE49-F238E27FC236}">
              <a16:creationId xmlns:a16="http://schemas.microsoft.com/office/drawing/2014/main" id="{B4587A86-E32E-449E-B97F-4E73B0F983C2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0" name="Text Box 1556">
          <a:extLst>
            <a:ext uri="{FF2B5EF4-FFF2-40B4-BE49-F238E27FC236}">
              <a16:creationId xmlns:a16="http://schemas.microsoft.com/office/drawing/2014/main" id="{EF2AC0F9-6FAA-4622-A510-12AEFD8F653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1" name="Text Box 1557">
          <a:extLst>
            <a:ext uri="{FF2B5EF4-FFF2-40B4-BE49-F238E27FC236}">
              <a16:creationId xmlns:a16="http://schemas.microsoft.com/office/drawing/2014/main" id="{379FCC1E-2873-4FB1-9B40-BB0772FE94CD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2" name="Text Box 1558">
          <a:extLst>
            <a:ext uri="{FF2B5EF4-FFF2-40B4-BE49-F238E27FC236}">
              <a16:creationId xmlns:a16="http://schemas.microsoft.com/office/drawing/2014/main" id="{4AEB396B-9512-4FB7-A16E-A4820075B4C2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3" name="Text Box 1559">
          <a:extLst>
            <a:ext uri="{FF2B5EF4-FFF2-40B4-BE49-F238E27FC236}">
              <a16:creationId xmlns:a16="http://schemas.microsoft.com/office/drawing/2014/main" id="{0D5C0425-7946-40A3-A313-0C08D1E24AFD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4" name="Text Box 1560">
          <a:extLst>
            <a:ext uri="{FF2B5EF4-FFF2-40B4-BE49-F238E27FC236}">
              <a16:creationId xmlns:a16="http://schemas.microsoft.com/office/drawing/2014/main" id="{E2B31D0F-1E73-44BA-898E-E2FFECA2FDB7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5" name="Text Box 1561">
          <a:extLst>
            <a:ext uri="{FF2B5EF4-FFF2-40B4-BE49-F238E27FC236}">
              <a16:creationId xmlns:a16="http://schemas.microsoft.com/office/drawing/2014/main" id="{78931A3A-CF68-4B24-B604-394410EE31B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6" name="Text Box 1562">
          <a:extLst>
            <a:ext uri="{FF2B5EF4-FFF2-40B4-BE49-F238E27FC236}">
              <a16:creationId xmlns:a16="http://schemas.microsoft.com/office/drawing/2014/main" id="{B38869EB-E3B3-40DC-8553-EEF96BE48C72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7" name="Text Box 1563">
          <a:extLst>
            <a:ext uri="{FF2B5EF4-FFF2-40B4-BE49-F238E27FC236}">
              <a16:creationId xmlns:a16="http://schemas.microsoft.com/office/drawing/2014/main" id="{4BFDFCFF-F3D2-4DAE-8D47-1AD15E214D1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8" name="Text Box 1564">
          <a:extLst>
            <a:ext uri="{FF2B5EF4-FFF2-40B4-BE49-F238E27FC236}">
              <a16:creationId xmlns:a16="http://schemas.microsoft.com/office/drawing/2014/main" id="{D5FCF084-8E85-4E80-8C6B-869569EF0ED2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69" name="Text Box 1529">
          <a:extLst>
            <a:ext uri="{FF2B5EF4-FFF2-40B4-BE49-F238E27FC236}">
              <a16:creationId xmlns:a16="http://schemas.microsoft.com/office/drawing/2014/main" id="{47DF353D-1C49-4DBA-9095-8886FDF30428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0" name="Text Box 1530">
          <a:extLst>
            <a:ext uri="{FF2B5EF4-FFF2-40B4-BE49-F238E27FC236}">
              <a16:creationId xmlns:a16="http://schemas.microsoft.com/office/drawing/2014/main" id="{A16C6415-1188-4E75-9A18-82F6DCC0749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1" name="Text Box 1531">
          <a:extLst>
            <a:ext uri="{FF2B5EF4-FFF2-40B4-BE49-F238E27FC236}">
              <a16:creationId xmlns:a16="http://schemas.microsoft.com/office/drawing/2014/main" id="{044F9587-571E-457A-B7EE-564960D4F307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2" name="Text Box 1532">
          <a:extLst>
            <a:ext uri="{FF2B5EF4-FFF2-40B4-BE49-F238E27FC236}">
              <a16:creationId xmlns:a16="http://schemas.microsoft.com/office/drawing/2014/main" id="{CC9B4D3D-1939-4205-8B8B-0A7A34C3A664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3" name="Text Box 1533">
          <a:extLst>
            <a:ext uri="{FF2B5EF4-FFF2-40B4-BE49-F238E27FC236}">
              <a16:creationId xmlns:a16="http://schemas.microsoft.com/office/drawing/2014/main" id="{E4B98995-AA4C-4D15-B5DE-724CE265A8C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4" name="Text Box 1534">
          <a:extLst>
            <a:ext uri="{FF2B5EF4-FFF2-40B4-BE49-F238E27FC236}">
              <a16:creationId xmlns:a16="http://schemas.microsoft.com/office/drawing/2014/main" id="{D0776AE1-1C29-40EB-9247-44D58DAEE3E7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5" name="Text Box 1535">
          <a:extLst>
            <a:ext uri="{FF2B5EF4-FFF2-40B4-BE49-F238E27FC236}">
              <a16:creationId xmlns:a16="http://schemas.microsoft.com/office/drawing/2014/main" id="{3B07828F-B30D-498E-A909-5E27C640E2A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6" name="Text Box 1536">
          <a:extLst>
            <a:ext uri="{FF2B5EF4-FFF2-40B4-BE49-F238E27FC236}">
              <a16:creationId xmlns:a16="http://schemas.microsoft.com/office/drawing/2014/main" id="{5FCAA97D-9E18-442B-9CDF-FD60CEC53BE5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7" name="Text Box 1537">
          <a:extLst>
            <a:ext uri="{FF2B5EF4-FFF2-40B4-BE49-F238E27FC236}">
              <a16:creationId xmlns:a16="http://schemas.microsoft.com/office/drawing/2014/main" id="{FE6E7110-7C47-4047-9FF7-75AAB525CFF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8" name="Text Box 1538">
          <a:extLst>
            <a:ext uri="{FF2B5EF4-FFF2-40B4-BE49-F238E27FC236}">
              <a16:creationId xmlns:a16="http://schemas.microsoft.com/office/drawing/2014/main" id="{F173C557-76AB-4F36-A2D4-338FC4D0007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79" name="Text Box 1539">
          <a:extLst>
            <a:ext uri="{FF2B5EF4-FFF2-40B4-BE49-F238E27FC236}">
              <a16:creationId xmlns:a16="http://schemas.microsoft.com/office/drawing/2014/main" id="{B3E7A7DD-6CBA-4E95-AADF-A1471BB80B0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0" name="Text Box 1540">
          <a:extLst>
            <a:ext uri="{FF2B5EF4-FFF2-40B4-BE49-F238E27FC236}">
              <a16:creationId xmlns:a16="http://schemas.microsoft.com/office/drawing/2014/main" id="{3A33E73C-A9C6-46A1-B905-22BF59F58B9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1" name="Text Box 1541">
          <a:extLst>
            <a:ext uri="{FF2B5EF4-FFF2-40B4-BE49-F238E27FC236}">
              <a16:creationId xmlns:a16="http://schemas.microsoft.com/office/drawing/2014/main" id="{6B406FB6-F603-425D-8D17-A24D6DCEEA6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2" name="Text Box 1542">
          <a:extLst>
            <a:ext uri="{FF2B5EF4-FFF2-40B4-BE49-F238E27FC236}">
              <a16:creationId xmlns:a16="http://schemas.microsoft.com/office/drawing/2014/main" id="{45374C6D-0097-4DB8-9791-D8BB216B9CC3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3" name="Text Box 1543">
          <a:extLst>
            <a:ext uri="{FF2B5EF4-FFF2-40B4-BE49-F238E27FC236}">
              <a16:creationId xmlns:a16="http://schemas.microsoft.com/office/drawing/2014/main" id="{48F30CCA-054C-4F51-84CC-E24E45D6366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4" name="Text Box 1544">
          <a:extLst>
            <a:ext uri="{FF2B5EF4-FFF2-40B4-BE49-F238E27FC236}">
              <a16:creationId xmlns:a16="http://schemas.microsoft.com/office/drawing/2014/main" id="{89C64A43-6B17-49BB-AF6A-2F014B04018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5" name="Text Box 1545">
          <a:extLst>
            <a:ext uri="{FF2B5EF4-FFF2-40B4-BE49-F238E27FC236}">
              <a16:creationId xmlns:a16="http://schemas.microsoft.com/office/drawing/2014/main" id="{C7EAD752-B61E-4CEC-A2BC-8B57214FB85D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6" name="Text Box 1546">
          <a:extLst>
            <a:ext uri="{FF2B5EF4-FFF2-40B4-BE49-F238E27FC236}">
              <a16:creationId xmlns:a16="http://schemas.microsoft.com/office/drawing/2014/main" id="{99D0C1C3-EE17-4383-B4C2-604AC90CF8A9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7" name="Text Box 1547">
          <a:extLst>
            <a:ext uri="{FF2B5EF4-FFF2-40B4-BE49-F238E27FC236}">
              <a16:creationId xmlns:a16="http://schemas.microsoft.com/office/drawing/2014/main" id="{99EB0B8D-595B-4E53-9D2D-CF3FC021F440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8" name="Text Box 1548">
          <a:extLst>
            <a:ext uri="{FF2B5EF4-FFF2-40B4-BE49-F238E27FC236}">
              <a16:creationId xmlns:a16="http://schemas.microsoft.com/office/drawing/2014/main" id="{9B951D66-16FD-4E10-815A-B5BEDE3DC2E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89" name="Text Box 1549">
          <a:extLst>
            <a:ext uri="{FF2B5EF4-FFF2-40B4-BE49-F238E27FC236}">
              <a16:creationId xmlns:a16="http://schemas.microsoft.com/office/drawing/2014/main" id="{EBE3B98C-695C-416C-A681-93FF0184EA26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0" name="Text Box 1550">
          <a:extLst>
            <a:ext uri="{FF2B5EF4-FFF2-40B4-BE49-F238E27FC236}">
              <a16:creationId xmlns:a16="http://schemas.microsoft.com/office/drawing/2014/main" id="{2D7B45CF-54E6-441F-8652-97253C8CD399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1" name="Text Box 1551">
          <a:extLst>
            <a:ext uri="{FF2B5EF4-FFF2-40B4-BE49-F238E27FC236}">
              <a16:creationId xmlns:a16="http://schemas.microsoft.com/office/drawing/2014/main" id="{95F0939A-E465-420B-9389-04782AAC8891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2" name="Text Box 1552">
          <a:extLst>
            <a:ext uri="{FF2B5EF4-FFF2-40B4-BE49-F238E27FC236}">
              <a16:creationId xmlns:a16="http://schemas.microsoft.com/office/drawing/2014/main" id="{7E59EE71-5D76-49CE-B0DD-29E36A851EF8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3" name="Text Box 1553">
          <a:extLst>
            <a:ext uri="{FF2B5EF4-FFF2-40B4-BE49-F238E27FC236}">
              <a16:creationId xmlns:a16="http://schemas.microsoft.com/office/drawing/2014/main" id="{A179ED61-B164-45C2-AFED-81EDFA382A88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4" name="Text Box 1554">
          <a:extLst>
            <a:ext uri="{FF2B5EF4-FFF2-40B4-BE49-F238E27FC236}">
              <a16:creationId xmlns:a16="http://schemas.microsoft.com/office/drawing/2014/main" id="{87B49D45-53A6-4DCD-853D-3AB6804CA9AD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5" name="Text Box 1555">
          <a:extLst>
            <a:ext uri="{FF2B5EF4-FFF2-40B4-BE49-F238E27FC236}">
              <a16:creationId xmlns:a16="http://schemas.microsoft.com/office/drawing/2014/main" id="{6493054D-550D-47DA-BE41-353F829BB27E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6" name="Text Box 1556">
          <a:extLst>
            <a:ext uri="{FF2B5EF4-FFF2-40B4-BE49-F238E27FC236}">
              <a16:creationId xmlns:a16="http://schemas.microsoft.com/office/drawing/2014/main" id="{94EFCAFB-6372-465D-8539-85F2A9F1DC2D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7" name="Text Box 1557">
          <a:extLst>
            <a:ext uri="{FF2B5EF4-FFF2-40B4-BE49-F238E27FC236}">
              <a16:creationId xmlns:a16="http://schemas.microsoft.com/office/drawing/2014/main" id="{57250D58-DD78-44C3-BAE3-FE4BEB119258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8" name="Text Box 1558">
          <a:extLst>
            <a:ext uri="{FF2B5EF4-FFF2-40B4-BE49-F238E27FC236}">
              <a16:creationId xmlns:a16="http://schemas.microsoft.com/office/drawing/2014/main" id="{3D1202AC-32F6-4DD1-885F-A29522C1375B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299" name="Text Box 1559">
          <a:extLst>
            <a:ext uri="{FF2B5EF4-FFF2-40B4-BE49-F238E27FC236}">
              <a16:creationId xmlns:a16="http://schemas.microsoft.com/office/drawing/2014/main" id="{11477910-9225-4FC3-8CE2-BAA0C79F0CE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00" name="Text Box 1560">
          <a:extLst>
            <a:ext uri="{FF2B5EF4-FFF2-40B4-BE49-F238E27FC236}">
              <a16:creationId xmlns:a16="http://schemas.microsoft.com/office/drawing/2014/main" id="{6434532E-61EF-49B8-BCC8-08C84600616D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01" name="Text Box 1561">
          <a:extLst>
            <a:ext uri="{FF2B5EF4-FFF2-40B4-BE49-F238E27FC236}">
              <a16:creationId xmlns:a16="http://schemas.microsoft.com/office/drawing/2014/main" id="{602D7F54-A1A9-4365-8EE2-66D3EEE36EF7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02" name="Text Box 1562">
          <a:extLst>
            <a:ext uri="{FF2B5EF4-FFF2-40B4-BE49-F238E27FC236}">
              <a16:creationId xmlns:a16="http://schemas.microsoft.com/office/drawing/2014/main" id="{38A9EC2D-3950-4E1D-9DB8-6C42B49945DA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03" name="Text Box 1563">
          <a:extLst>
            <a:ext uri="{FF2B5EF4-FFF2-40B4-BE49-F238E27FC236}">
              <a16:creationId xmlns:a16="http://schemas.microsoft.com/office/drawing/2014/main" id="{81CDB2BE-5B45-4890-957D-D45B6EF2B88F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04" name="Text Box 1564">
          <a:extLst>
            <a:ext uri="{FF2B5EF4-FFF2-40B4-BE49-F238E27FC236}">
              <a16:creationId xmlns:a16="http://schemas.microsoft.com/office/drawing/2014/main" id="{7C1C2215-E7E9-490A-9DD7-03BDE4FCDB43}"/>
            </a:ext>
          </a:extLst>
        </xdr:cNvPr>
        <xdr:cNvSpPr txBox="1">
          <a:spLocks noChangeArrowheads="1"/>
        </xdr:cNvSpPr>
      </xdr:nvSpPr>
      <xdr:spPr bwMode="auto">
        <a:xfrm>
          <a:off x="860107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05" name="Text Box 1529">
          <a:extLst>
            <a:ext uri="{FF2B5EF4-FFF2-40B4-BE49-F238E27FC236}">
              <a16:creationId xmlns:a16="http://schemas.microsoft.com/office/drawing/2014/main" id="{74A5307C-59D1-4368-9BAA-6653DC69810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06" name="Text Box 1530">
          <a:extLst>
            <a:ext uri="{FF2B5EF4-FFF2-40B4-BE49-F238E27FC236}">
              <a16:creationId xmlns:a16="http://schemas.microsoft.com/office/drawing/2014/main" id="{FAA4DC82-033D-4FE0-82D2-DCD6EDD6A1ED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07" name="Text Box 1531">
          <a:extLst>
            <a:ext uri="{FF2B5EF4-FFF2-40B4-BE49-F238E27FC236}">
              <a16:creationId xmlns:a16="http://schemas.microsoft.com/office/drawing/2014/main" id="{47544178-6E15-4D1C-BEC0-7F00B9D441C0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08" name="Text Box 1532">
          <a:extLst>
            <a:ext uri="{FF2B5EF4-FFF2-40B4-BE49-F238E27FC236}">
              <a16:creationId xmlns:a16="http://schemas.microsoft.com/office/drawing/2014/main" id="{E6735028-7FAA-4AD2-85C2-D87A6B6E313C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09" name="Text Box 1533">
          <a:extLst>
            <a:ext uri="{FF2B5EF4-FFF2-40B4-BE49-F238E27FC236}">
              <a16:creationId xmlns:a16="http://schemas.microsoft.com/office/drawing/2014/main" id="{C3600E20-2CD9-4EC2-92AE-3FAFB7292F81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0" name="Text Box 1534">
          <a:extLst>
            <a:ext uri="{FF2B5EF4-FFF2-40B4-BE49-F238E27FC236}">
              <a16:creationId xmlns:a16="http://schemas.microsoft.com/office/drawing/2014/main" id="{5873BAA8-1B9B-4092-B8EA-99775057BF52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1" name="Text Box 1535">
          <a:extLst>
            <a:ext uri="{FF2B5EF4-FFF2-40B4-BE49-F238E27FC236}">
              <a16:creationId xmlns:a16="http://schemas.microsoft.com/office/drawing/2014/main" id="{1DE04F7E-CFA3-4F30-802E-DA755E1F0C23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2" name="Text Box 1536">
          <a:extLst>
            <a:ext uri="{FF2B5EF4-FFF2-40B4-BE49-F238E27FC236}">
              <a16:creationId xmlns:a16="http://schemas.microsoft.com/office/drawing/2014/main" id="{FD6CC756-12E7-417B-B2D7-807451095A7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3" name="Text Box 1537">
          <a:extLst>
            <a:ext uri="{FF2B5EF4-FFF2-40B4-BE49-F238E27FC236}">
              <a16:creationId xmlns:a16="http://schemas.microsoft.com/office/drawing/2014/main" id="{94DCB74C-B23A-4A0A-8DA2-6324A6B33840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4" name="Text Box 1538">
          <a:extLst>
            <a:ext uri="{FF2B5EF4-FFF2-40B4-BE49-F238E27FC236}">
              <a16:creationId xmlns:a16="http://schemas.microsoft.com/office/drawing/2014/main" id="{6219B662-877F-4E07-9EA9-D36E58AD3032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5" name="Text Box 1539">
          <a:extLst>
            <a:ext uri="{FF2B5EF4-FFF2-40B4-BE49-F238E27FC236}">
              <a16:creationId xmlns:a16="http://schemas.microsoft.com/office/drawing/2014/main" id="{562812B3-5D2F-4715-AADD-F0D26E3EB207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6" name="Text Box 1540">
          <a:extLst>
            <a:ext uri="{FF2B5EF4-FFF2-40B4-BE49-F238E27FC236}">
              <a16:creationId xmlns:a16="http://schemas.microsoft.com/office/drawing/2014/main" id="{C54CADB3-8F00-4144-9A24-E338868EB51B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7" name="Text Box 1541">
          <a:extLst>
            <a:ext uri="{FF2B5EF4-FFF2-40B4-BE49-F238E27FC236}">
              <a16:creationId xmlns:a16="http://schemas.microsoft.com/office/drawing/2014/main" id="{4609F448-94A6-4E00-8ABC-4F4EBECA3251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8" name="Text Box 1542">
          <a:extLst>
            <a:ext uri="{FF2B5EF4-FFF2-40B4-BE49-F238E27FC236}">
              <a16:creationId xmlns:a16="http://schemas.microsoft.com/office/drawing/2014/main" id="{34A5DDC5-C0C2-42E4-B68D-869BF1DBB8B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19" name="Text Box 1543">
          <a:extLst>
            <a:ext uri="{FF2B5EF4-FFF2-40B4-BE49-F238E27FC236}">
              <a16:creationId xmlns:a16="http://schemas.microsoft.com/office/drawing/2014/main" id="{82EB181B-C17F-4ADC-8246-1C9638DB57BD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0" name="Text Box 1544">
          <a:extLst>
            <a:ext uri="{FF2B5EF4-FFF2-40B4-BE49-F238E27FC236}">
              <a16:creationId xmlns:a16="http://schemas.microsoft.com/office/drawing/2014/main" id="{6C72A49D-F58A-449B-B24B-946BB736983C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1" name="Text Box 1545">
          <a:extLst>
            <a:ext uri="{FF2B5EF4-FFF2-40B4-BE49-F238E27FC236}">
              <a16:creationId xmlns:a16="http://schemas.microsoft.com/office/drawing/2014/main" id="{0457C99E-D39A-41E7-926B-2AAD39639D8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2" name="Text Box 1546">
          <a:extLst>
            <a:ext uri="{FF2B5EF4-FFF2-40B4-BE49-F238E27FC236}">
              <a16:creationId xmlns:a16="http://schemas.microsoft.com/office/drawing/2014/main" id="{527362A2-4F90-4CB9-BB6B-561A0CFDA61E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3" name="Text Box 1547">
          <a:extLst>
            <a:ext uri="{FF2B5EF4-FFF2-40B4-BE49-F238E27FC236}">
              <a16:creationId xmlns:a16="http://schemas.microsoft.com/office/drawing/2014/main" id="{55F48FB2-14CD-4920-9D7D-39F7ACEC77A9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4" name="Text Box 1548">
          <a:extLst>
            <a:ext uri="{FF2B5EF4-FFF2-40B4-BE49-F238E27FC236}">
              <a16:creationId xmlns:a16="http://schemas.microsoft.com/office/drawing/2014/main" id="{F561B255-96E5-4590-8B55-7EFBAD59A64B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5" name="Text Box 1549">
          <a:extLst>
            <a:ext uri="{FF2B5EF4-FFF2-40B4-BE49-F238E27FC236}">
              <a16:creationId xmlns:a16="http://schemas.microsoft.com/office/drawing/2014/main" id="{AA225609-7E75-49A7-BA1D-8D0AE134ABD4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6" name="Text Box 1550">
          <a:extLst>
            <a:ext uri="{FF2B5EF4-FFF2-40B4-BE49-F238E27FC236}">
              <a16:creationId xmlns:a16="http://schemas.microsoft.com/office/drawing/2014/main" id="{7DF3552C-5FA8-43CA-9128-9D3AB9B8E2B6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7" name="Text Box 1551">
          <a:extLst>
            <a:ext uri="{FF2B5EF4-FFF2-40B4-BE49-F238E27FC236}">
              <a16:creationId xmlns:a16="http://schemas.microsoft.com/office/drawing/2014/main" id="{0766E1C6-A6FF-4930-A095-4972589F733C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8" name="Text Box 1552">
          <a:extLst>
            <a:ext uri="{FF2B5EF4-FFF2-40B4-BE49-F238E27FC236}">
              <a16:creationId xmlns:a16="http://schemas.microsoft.com/office/drawing/2014/main" id="{B63EE8D8-7017-45F8-A8CA-C0D8E8229778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29" name="Text Box 1553">
          <a:extLst>
            <a:ext uri="{FF2B5EF4-FFF2-40B4-BE49-F238E27FC236}">
              <a16:creationId xmlns:a16="http://schemas.microsoft.com/office/drawing/2014/main" id="{6D86716C-A022-410F-A07E-BB067D59124B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0" name="Text Box 1554">
          <a:extLst>
            <a:ext uri="{FF2B5EF4-FFF2-40B4-BE49-F238E27FC236}">
              <a16:creationId xmlns:a16="http://schemas.microsoft.com/office/drawing/2014/main" id="{29D8E535-3D86-433F-B7F3-7DFC1F030C2E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1" name="Text Box 1555">
          <a:extLst>
            <a:ext uri="{FF2B5EF4-FFF2-40B4-BE49-F238E27FC236}">
              <a16:creationId xmlns:a16="http://schemas.microsoft.com/office/drawing/2014/main" id="{E3DE1B28-AC17-4248-841A-D963FB380E1D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2" name="Text Box 1556">
          <a:extLst>
            <a:ext uri="{FF2B5EF4-FFF2-40B4-BE49-F238E27FC236}">
              <a16:creationId xmlns:a16="http://schemas.microsoft.com/office/drawing/2014/main" id="{D607D079-EBA9-4AC5-8D18-4DA6C00EB441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3" name="Text Box 1557">
          <a:extLst>
            <a:ext uri="{FF2B5EF4-FFF2-40B4-BE49-F238E27FC236}">
              <a16:creationId xmlns:a16="http://schemas.microsoft.com/office/drawing/2014/main" id="{6CA7CD46-769B-4A7F-BEED-F27E6011FFDF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4" name="Text Box 1558">
          <a:extLst>
            <a:ext uri="{FF2B5EF4-FFF2-40B4-BE49-F238E27FC236}">
              <a16:creationId xmlns:a16="http://schemas.microsoft.com/office/drawing/2014/main" id="{C55347B2-29E0-4F19-B5F2-BA5475BD7369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5" name="Text Box 1559">
          <a:extLst>
            <a:ext uri="{FF2B5EF4-FFF2-40B4-BE49-F238E27FC236}">
              <a16:creationId xmlns:a16="http://schemas.microsoft.com/office/drawing/2014/main" id="{83A3875F-1D44-4D82-B794-DAF114CF176F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6" name="Text Box 1560">
          <a:extLst>
            <a:ext uri="{FF2B5EF4-FFF2-40B4-BE49-F238E27FC236}">
              <a16:creationId xmlns:a16="http://schemas.microsoft.com/office/drawing/2014/main" id="{9EDADB3B-DAD1-47BD-95FE-51577687DA7F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7" name="Text Box 1561">
          <a:extLst>
            <a:ext uri="{FF2B5EF4-FFF2-40B4-BE49-F238E27FC236}">
              <a16:creationId xmlns:a16="http://schemas.microsoft.com/office/drawing/2014/main" id="{B26A2456-9FF1-4A91-8CDE-BA02195FF61C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8" name="Text Box 1562">
          <a:extLst>
            <a:ext uri="{FF2B5EF4-FFF2-40B4-BE49-F238E27FC236}">
              <a16:creationId xmlns:a16="http://schemas.microsoft.com/office/drawing/2014/main" id="{E99BE669-3DEE-40F2-8FD4-A766CDD91901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39" name="Text Box 1563">
          <a:extLst>
            <a:ext uri="{FF2B5EF4-FFF2-40B4-BE49-F238E27FC236}">
              <a16:creationId xmlns:a16="http://schemas.microsoft.com/office/drawing/2014/main" id="{78BC0118-DA7A-403E-8D25-094576CA61DD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0" name="Text Box 1564">
          <a:extLst>
            <a:ext uri="{FF2B5EF4-FFF2-40B4-BE49-F238E27FC236}">
              <a16:creationId xmlns:a16="http://schemas.microsoft.com/office/drawing/2014/main" id="{23FCB729-E03F-4CE6-98F9-390D93728714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1" name="Text Box 1529">
          <a:extLst>
            <a:ext uri="{FF2B5EF4-FFF2-40B4-BE49-F238E27FC236}">
              <a16:creationId xmlns:a16="http://schemas.microsoft.com/office/drawing/2014/main" id="{36307B5A-4F46-4689-A250-AB404687C23D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2" name="Text Box 1530">
          <a:extLst>
            <a:ext uri="{FF2B5EF4-FFF2-40B4-BE49-F238E27FC236}">
              <a16:creationId xmlns:a16="http://schemas.microsoft.com/office/drawing/2014/main" id="{7E4314FD-AA71-4654-BBD8-2F6B451A730F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3" name="Text Box 1531">
          <a:extLst>
            <a:ext uri="{FF2B5EF4-FFF2-40B4-BE49-F238E27FC236}">
              <a16:creationId xmlns:a16="http://schemas.microsoft.com/office/drawing/2014/main" id="{89E87DD3-4EF7-49A5-A23E-956D5D2DC560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4" name="Text Box 1532">
          <a:extLst>
            <a:ext uri="{FF2B5EF4-FFF2-40B4-BE49-F238E27FC236}">
              <a16:creationId xmlns:a16="http://schemas.microsoft.com/office/drawing/2014/main" id="{55DD8227-A73E-43AB-878C-A440EC92A6F4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5" name="Text Box 1533">
          <a:extLst>
            <a:ext uri="{FF2B5EF4-FFF2-40B4-BE49-F238E27FC236}">
              <a16:creationId xmlns:a16="http://schemas.microsoft.com/office/drawing/2014/main" id="{F2DBD64E-01B1-4448-A657-8AEC47EAF7C7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6" name="Text Box 1534">
          <a:extLst>
            <a:ext uri="{FF2B5EF4-FFF2-40B4-BE49-F238E27FC236}">
              <a16:creationId xmlns:a16="http://schemas.microsoft.com/office/drawing/2014/main" id="{1C0698EC-6231-4393-A7E0-39ACE99181F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7" name="Text Box 1535">
          <a:extLst>
            <a:ext uri="{FF2B5EF4-FFF2-40B4-BE49-F238E27FC236}">
              <a16:creationId xmlns:a16="http://schemas.microsoft.com/office/drawing/2014/main" id="{30A3CA3B-A5D0-4789-958B-C3296E5C5A5D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8" name="Text Box 1536">
          <a:extLst>
            <a:ext uri="{FF2B5EF4-FFF2-40B4-BE49-F238E27FC236}">
              <a16:creationId xmlns:a16="http://schemas.microsoft.com/office/drawing/2014/main" id="{1B5C080D-40A0-4730-BD41-8CB3EBE2F6FE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49" name="Text Box 1537">
          <a:extLst>
            <a:ext uri="{FF2B5EF4-FFF2-40B4-BE49-F238E27FC236}">
              <a16:creationId xmlns:a16="http://schemas.microsoft.com/office/drawing/2014/main" id="{1156C147-8665-4133-9F45-4030D67EDF49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0" name="Text Box 1538">
          <a:extLst>
            <a:ext uri="{FF2B5EF4-FFF2-40B4-BE49-F238E27FC236}">
              <a16:creationId xmlns:a16="http://schemas.microsoft.com/office/drawing/2014/main" id="{E77B7FE7-CC6A-4BCC-AB02-5BF24BF40669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1" name="Text Box 1539">
          <a:extLst>
            <a:ext uri="{FF2B5EF4-FFF2-40B4-BE49-F238E27FC236}">
              <a16:creationId xmlns:a16="http://schemas.microsoft.com/office/drawing/2014/main" id="{5A584C0F-06B4-4CB9-8DD9-ABBF1A36D80E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2" name="Text Box 1540">
          <a:extLst>
            <a:ext uri="{FF2B5EF4-FFF2-40B4-BE49-F238E27FC236}">
              <a16:creationId xmlns:a16="http://schemas.microsoft.com/office/drawing/2014/main" id="{DE284580-F109-436B-8234-0B25ACC49A4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3" name="Text Box 1541">
          <a:extLst>
            <a:ext uri="{FF2B5EF4-FFF2-40B4-BE49-F238E27FC236}">
              <a16:creationId xmlns:a16="http://schemas.microsoft.com/office/drawing/2014/main" id="{FDF19B12-B1D2-48A1-B47E-1FE2C8D06D36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4" name="Text Box 1542">
          <a:extLst>
            <a:ext uri="{FF2B5EF4-FFF2-40B4-BE49-F238E27FC236}">
              <a16:creationId xmlns:a16="http://schemas.microsoft.com/office/drawing/2014/main" id="{96C24CB7-4EA7-440C-9EFB-8CB4B3833377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5" name="Text Box 1543">
          <a:extLst>
            <a:ext uri="{FF2B5EF4-FFF2-40B4-BE49-F238E27FC236}">
              <a16:creationId xmlns:a16="http://schemas.microsoft.com/office/drawing/2014/main" id="{D1F81234-AFAB-47DA-9BBF-6080BB7A2930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6" name="Text Box 1544">
          <a:extLst>
            <a:ext uri="{FF2B5EF4-FFF2-40B4-BE49-F238E27FC236}">
              <a16:creationId xmlns:a16="http://schemas.microsoft.com/office/drawing/2014/main" id="{6D8F6712-B066-4F91-8F70-141AEF9140E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7" name="Text Box 1545">
          <a:extLst>
            <a:ext uri="{FF2B5EF4-FFF2-40B4-BE49-F238E27FC236}">
              <a16:creationId xmlns:a16="http://schemas.microsoft.com/office/drawing/2014/main" id="{EF3F098A-7626-499C-BB60-C358EA6A9561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8" name="Text Box 1546">
          <a:extLst>
            <a:ext uri="{FF2B5EF4-FFF2-40B4-BE49-F238E27FC236}">
              <a16:creationId xmlns:a16="http://schemas.microsoft.com/office/drawing/2014/main" id="{734F0F97-E658-4A6A-995A-70E967E7455B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59" name="Text Box 1547">
          <a:extLst>
            <a:ext uri="{FF2B5EF4-FFF2-40B4-BE49-F238E27FC236}">
              <a16:creationId xmlns:a16="http://schemas.microsoft.com/office/drawing/2014/main" id="{F87B1F71-61FF-46C9-B398-5910C115BFBE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0" name="Text Box 1548">
          <a:extLst>
            <a:ext uri="{FF2B5EF4-FFF2-40B4-BE49-F238E27FC236}">
              <a16:creationId xmlns:a16="http://schemas.microsoft.com/office/drawing/2014/main" id="{D4DB9BD4-7D5E-42B7-B604-42558F78DFEB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1" name="Text Box 1549">
          <a:extLst>
            <a:ext uri="{FF2B5EF4-FFF2-40B4-BE49-F238E27FC236}">
              <a16:creationId xmlns:a16="http://schemas.microsoft.com/office/drawing/2014/main" id="{CB69F896-3F5B-4203-8BA5-11464FFD0960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2" name="Text Box 1550">
          <a:extLst>
            <a:ext uri="{FF2B5EF4-FFF2-40B4-BE49-F238E27FC236}">
              <a16:creationId xmlns:a16="http://schemas.microsoft.com/office/drawing/2014/main" id="{9136C8C8-72C9-4353-9933-FF90455C6786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3" name="Text Box 1551">
          <a:extLst>
            <a:ext uri="{FF2B5EF4-FFF2-40B4-BE49-F238E27FC236}">
              <a16:creationId xmlns:a16="http://schemas.microsoft.com/office/drawing/2014/main" id="{E60B3404-677E-478F-9E49-863A73B3103E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4" name="Text Box 1552">
          <a:extLst>
            <a:ext uri="{FF2B5EF4-FFF2-40B4-BE49-F238E27FC236}">
              <a16:creationId xmlns:a16="http://schemas.microsoft.com/office/drawing/2014/main" id="{BABDCFF3-D8B0-48CC-8063-9CE00836496E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5" name="Text Box 1553">
          <a:extLst>
            <a:ext uri="{FF2B5EF4-FFF2-40B4-BE49-F238E27FC236}">
              <a16:creationId xmlns:a16="http://schemas.microsoft.com/office/drawing/2014/main" id="{9EB7CA0F-8142-442C-AB20-361804251EC5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6" name="Text Box 1554">
          <a:extLst>
            <a:ext uri="{FF2B5EF4-FFF2-40B4-BE49-F238E27FC236}">
              <a16:creationId xmlns:a16="http://schemas.microsoft.com/office/drawing/2014/main" id="{50AE3908-0488-4494-9D56-0E2CD8D99C28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7" name="Text Box 1555">
          <a:extLst>
            <a:ext uri="{FF2B5EF4-FFF2-40B4-BE49-F238E27FC236}">
              <a16:creationId xmlns:a16="http://schemas.microsoft.com/office/drawing/2014/main" id="{EEDD5A36-F694-4D48-8467-72357224312A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8" name="Text Box 1556">
          <a:extLst>
            <a:ext uri="{FF2B5EF4-FFF2-40B4-BE49-F238E27FC236}">
              <a16:creationId xmlns:a16="http://schemas.microsoft.com/office/drawing/2014/main" id="{F3A5DCF2-6F12-4B49-BAF7-9051ADF694A8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69" name="Text Box 1557">
          <a:extLst>
            <a:ext uri="{FF2B5EF4-FFF2-40B4-BE49-F238E27FC236}">
              <a16:creationId xmlns:a16="http://schemas.microsoft.com/office/drawing/2014/main" id="{AB159F0B-0F68-40FE-A8D5-FB8BE1B03132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70" name="Text Box 1558">
          <a:extLst>
            <a:ext uri="{FF2B5EF4-FFF2-40B4-BE49-F238E27FC236}">
              <a16:creationId xmlns:a16="http://schemas.microsoft.com/office/drawing/2014/main" id="{D8395C8B-5A53-409C-9386-D7BAE58C3AC8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71" name="Text Box 1559">
          <a:extLst>
            <a:ext uri="{FF2B5EF4-FFF2-40B4-BE49-F238E27FC236}">
              <a16:creationId xmlns:a16="http://schemas.microsoft.com/office/drawing/2014/main" id="{03206477-EB73-4172-80B6-C29FFF0FE47F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72" name="Text Box 1560">
          <a:extLst>
            <a:ext uri="{FF2B5EF4-FFF2-40B4-BE49-F238E27FC236}">
              <a16:creationId xmlns:a16="http://schemas.microsoft.com/office/drawing/2014/main" id="{57969A0A-3BD6-4E8C-A117-D831A1C20FBF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73" name="Text Box 1561">
          <a:extLst>
            <a:ext uri="{FF2B5EF4-FFF2-40B4-BE49-F238E27FC236}">
              <a16:creationId xmlns:a16="http://schemas.microsoft.com/office/drawing/2014/main" id="{667D8757-A5E5-40ED-9189-0E103AFF4D37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74" name="Text Box 1562">
          <a:extLst>
            <a:ext uri="{FF2B5EF4-FFF2-40B4-BE49-F238E27FC236}">
              <a16:creationId xmlns:a16="http://schemas.microsoft.com/office/drawing/2014/main" id="{2E01401D-3F97-4375-B94F-EE83111C9497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75" name="Text Box 1563">
          <a:extLst>
            <a:ext uri="{FF2B5EF4-FFF2-40B4-BE49-F238E27FC236}">
              <a16:creationId xmlns:a16="http://schemas.microsoft.com/office/drawing/2014/main" id="{3488861F-5A51-43B2-9906-5756BB9FBBDD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376" name="Text Box 1564">
          <a:extLst>
            <a:ext uri="{FF2B5EF4-FFF2-40B4-BE49-F238E27FC236}">
              <a16:creationId xmlns:a16="http://schemas.microsoft.com/office/drawing/2014/main" id="{BFCED4B8-2ECB-46B9-81FA-E163C09C6314}"/>
            </a:ext>
          </a:extLst>
        </xdr:cNvPr>
        <xdr:cNvSpPr txBox="1">
          <a:spLocks noChangeArrowheads="1"/>
        </xdr:cNvSpPr>
      </xdr:nvSpPr>
      <xdr:spPr bwMode="auto">
        <a:xfrm>
          <a:off x="860107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78" name="Text Box 1529">
          <a:extLst>
            <a:ext uri="{FF2B5EF4-FFF2-40B4-BE49-F238E27FC236}">
              <a16:creationId xmlns:a16="http://schemas.microsoft.com/office/drawing/2014/main" id="{568D49B2-DBE3-4754-88C5-0B3E73714AEA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79" name="Text Box 1530">
          <a:extLst>
            <a:ext uri="{FF2B5EF4-FFF2-40B4-BE49-F238E27FC236}">
              <a16:creationId xmlns:a16="http://schemas.microsoft.com/office/drawing/2014/main" id="{983DC554-3474-4AD8-8528-238A9977982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0" name="Text Box 1531">
          <a:extLst>
            <a:ext uri="{FF2B5EF4-FFF2-40B4-BE49-F238E27FC236}">
              <a16:creationId xmlns:a16="http://schemas.microsoft.com/office/drawing/2014/main" id="{2C31026A-DA02-4C5F-944B-E653A9C5337B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1" name="Text Box 1532">
          <a:extLst>
            <a:ext uri="{FF2B5EF4-FFF2-40B4-BE49-F238E27FC236}">
              <a16:creationId xmlns:a16="http://schemas.microsoft.com/office/drawing/2014/main" id="{9A6DFF95-A2C1-40A1-A0CD-EEC3D956C0DA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2" name="Text Box 1533">
          <a:extLst>
            <a:ext uri="{FF2B5EF4-FFF2-40B4-BE49-F238E27FC236}">
              <a16:creationId xmlns:a16="http://schemas.microsoft.com/office/drawing/2014/main" id="{574C3121-E41C-4C14-8BDA-888670FAAC3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3" name="Text Box 1534">
          <a:extLst>
            <a:ext uri="{FF2B5EF4-FFF2-40B4-BE49-F238E27FC236}">
              <a16:creationId xmlns:a16="http://schemas.microsoft.com/office/drawing/2014/main" id="{FCF50C83-3920-492D-98F4-2934E077DA2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4" name="Text Box 1535">
          <a:extLst>
            <a:ext uri="{FF2B5EF4-FFF2-40B4-BE49-F238E27FC236}">
              <a16:creationId xmlns:a16="http://schemas.microsoft.com/office/drawing/2014/main" id="{4D081042-0D31-4B4F-BA51-4901F6DC783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5" name="Text Box 1536">
          <a:extLst>
            <a:ext uri="{FF2B5EF4-FFF2-40B4-BE49-F238E27FC236}">
              <a16:creationId xmlns:a16="http://schemas.microsoft.com/office/drawing/2014/main" id="{1EC978B3-A8BA-45FE-9B05-F9D93966D98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6" name="Text Box 1537">
          <a:extLst>
            <a:ext uri="{FF2B5EF4-FFF2-40B4-BE49-F238E27FC236}">
              <a16:creationId xmlns:a16="http://schemas.microsoft.com/office/drawing/2014/main" id="{96CA54AF-5203-44D7-B652-D46273C6E58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7" name="Text Box 1538">
          <a:extLst>
            <a:ext uri="{FF2B5EF4-FFF2-40B4-BE49-F238E27FC236}">
              <a16:creationId xmlns:a16="http://schemas.microsoft.com/office/drawing/2014/main" id="{FFFEC8EF-34BF-47CC-BE8C-8F9CE30CE87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8" name="Text Box 1539">
          <a:extLst>
            <a:ext uri="{FF2B5EF4-FFF2-40B4-BE49-F238E27FC236}">
              <a16:creationId xmlns:a16="http://schemas.microsoft.com/office/drawing/2014/main" id="{56B94676-0CF6-49FA-8B6F-94A07A97A4C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89" name="Text Box 1540">
          <a:extLst>
            <a:ext uri="{FF2B5EF4-FFF2-40B4-BE49-F238E27FC236}">
              <a16:creationId xmlns:a16="http://schemas.microsoft.com/office/drawing/2014/main" id="{C939D147-5312-48ED-8EFC-8E3026ECA91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0" name="Text Box 1541">
          <a:extLst>
            <a:ext uri="{FF2B5EF4-FFF2-40B4-BE49-F238E27FC236}">
              <a16:creationId xmlns:a16="http://schemas.microsoft.com/office/drawing/2014/main" id="{785B6E06-004F-42AB-B52D-0909A645DBE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1" name="Text Box 1542">
          <a:extLst>
            <a:ext uri="{FF2B5EF4-FFF2-40B4-BE49-F238E27FC236}">
              <a16:creationId xmlns:a16="http://schemas.microsoft.com/office/drawing/2014/main" id="{DDFC8721-E82F-4881-9A6F-B1ED599131DE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2" name="Text Box 1543">
          <a:extLst>
            <a:ext uri="{FF2B5EF4-FFF2-40B4-BE49-F238E27FC236}">
              <a16:creationId xmlns:a16="http://schemas.microsoft.com/office/drawing/2014/main" id="{E6E46F63-58B8-4D79-8082-FA5A02E6CE5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3" name="Text Box 1544">
          <a:extLst>
            <a:ext uri="{FF2B5EF4-FFF2-40B4-BE49-F238E27FC236}">
              <a16:creationId xmlns:a16="http://schemas.microsoft.com/office/drawing/2014/main" id="{49D29BF6-5F35-4A79-B133-06878980E33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4" name="Text Box 1545">
          <a:extLst>
            <a:ext uri="{FF2B5EF4-FFF2-40B4-BE49-F238E27FC236}">
              <a16:creationId xmlns:a16="http://schemas.microsoft.com/office/drawing/2014/main" id="{CEAF818C-928C-43AB-A8A8-A9CCE67C24B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5" name="Text Box 1546">
          <a:extLst>
            <a:ext uri="{FF2B5EF4-FFF2-40B4-BE49-F238E27FC236}">
              <a16:creationId xmlns:a16="http://schemas.microsoft.com/office/drawing/2014/main" id="{6347DFEE-9093-4963-A520-FAE43887861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6" name="Text Box 1547">
          <a:extLst>
            <a:ext uri="{FF2B5EF4-FFF2-40B4-BE49-F238E27FC236}">
              <a16:creationId xmlns:a16="http://schemas.microsoft.com/office/drawing/2014/main" id="{1C321F64-60AC-4C28-A9DA-B9D18DFC72B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7" name="Text Box 1548">
          <a:extLst>
            <a:ext uri="{FF2B5EF4-FFF2-40B4-BE49-F238E27FC236}">
              <a16:creationId xmlns:a16="http://schemas.microsoft.com/office/drawing/2014/main" id="{C67A059B-CFB3-4DD5-86AC-910E0D2B0EF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8" name="Text Box 1549">
          <a:extLst>
            <a:ext uri="{FF2B5EF4-FFF2-40B4-BE49-F238E27FC236}">
              <a16:creationId xmlns:a16="http://schemas.microsoft.com/office/drawing/2014/main" id="{0BFF7CF1-47B5-4FC7-B9A7-3FC1419C4D4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399" name="Text Box 1550">
          <a:extLst>
            <a:ext uri="{FF2B5EF4-FFF2-40B4-BE49-F238E27FC236}">
              <a16:creationId xmlns:a16="http://schemas.microsoft.com/office/drawing/2014/main" id="{B875F2AB-AA81-4CB6-B5DF-102A2912DE6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0" name="Text Box 1551">
          <a:extLst>
            <a:ext uri="{FF2B5EF4-FFF2-40B4-BE49-F238E27FC236}">
              <a16:creationId xmlns:a16="http://schemas.microsoft.com/office/drawing/2014/main" id="{6BE2FB68-B250-4471-9310-1732C0E6016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1" name="Text Box 1552">
          <a:extLst>
            <a:ext uri="{FF2B5EF4-FFF2-40B4-BE49-F238E27FC236}">
              <a16:creationId xmlns:a16="http://schemas.microsoft.com/office/drawing/2014/main" id="{A8125EE0-C028-499F-9A7A-C3E9E711C64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2" name="Text Box 1553">
          <a:extLst>
            <a:ext uri="{FF2B5EF4-FFF2-40B4-BE49-F238E27FC236}">
              <a16:creationId xmlns:a16="http://schemas.microsoft.com/office/drawing/2014/main" id="{685AA58A-5189-46C4-95DE-9157CDEE979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3" name="Text Box 1554">
          <a:extLst>
            <a:ext uri="{FF2B5EF4-FFF2-40B4-BE49-F238E27FC236}">
              <a16:creationId xmlns:a16="http://schemas.microsoft.com/office/drawing/2014/main" id="{E9BEF309-C8D3-4E07-9EC0-D2C2BFF0A48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4" name="Text Box 1555">
          <a:extLst>
            <a:ext uri="{FF2B5EF4-FFF2-40B4-BE49-F238E27FC236}">
              <a16:creationId xmlns:a16="http://schemas.microsoft.com/office/drawing/2014/main" id="{B337D6AB-26B1-475A-A0B2-6418606988E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5" name="Text Box 1556">
          <a:extLst>
            <a:ext uri="{FF2B5EF4-FFF2-40B4-BE49-F238E27FC236}">
              <a16:creationId xmlns:a16="http://schemas.microsoft.com/office/drawing/2014/main" id="{93CBD389-6A17-4345-821A-E8D2BB0CF97D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6" name="Text Box 1557">
          <a:extLst>
            <a:ext uri="{FF2B5EF4-FFF2-40B4-BE49-F238E27FC236}">
              <a16:creationId xmlns:a16="http://schemas.microsoft.com/office/drawing/2014/main" id="{EBFE050A-4B91-4DE1-BBE9-04FEC621A13A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7" name="Text Box 1558">
          <a:extLst>
            <a:ext uri="{FF2B5EF4-FFF2-40B4-BE49-F238E27FC236}">
              <a16:creationId xmlns:a16="http://schemas.microsoft.com/office/drawing/2014/main" id="{FE91461A-BF97-4AE6-A71E-09FA6472205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8" name="Text Box 1559">
          <a:extLst>
            <a:ext uri="{FF2B5EF4-FFF2-40B4-BE49-F238E27FC236}">
              <a16:creationId xmlns:a16="http://schemas.microsoft.com/office/drawing/2014/main" id="{2915D74B-5A52-4AE9-B7A6-926A88636F1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09" name="Text Box 1560">
          <a:extLst>
            <a:ext uri="{FF2B5EF4-FFF2-40B4-BE49-F238E27FC236}">
              <a16:creationId xmlns:a16="http://schemas.microsoft.com/office/drawing/2014/main" id="{7A50A92B-7454-4C46-81C0-6A538B3A48E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0" name="Text Box 1561">
          <a:extLst>
            <a:ext uri="{FF2B5EF4-FFF2-40B4-BE49-F238E27FC236}">
              <a16:creationId xmlns:a16="http://schemas.microsoft.com/office/drawing/2014/main" id="{1AC91883-9CDA-46B9-94BD-6584691E0459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1" name="Text Box 1562">
          <a:extLst>
            <a:ext uri="{FF2B5EF4-FFF2-40B4-BE49-F238E27FC236}">
              <a16:creationId xmlns:a16="http://schemas.microsoft.com/office/drawing/2014/main" id="{7ABFE128-4986-48F6-B6DD-9A83D928839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2" name="Text Box 1563">
          <a:extLst>
            <a:ext uri="{FF2B5EF4-FFF2-40B4-BE49-F238E27FC236}">
              <a16:creationId xmlns:a16="http://schemas.microsoft.com/office/drawing/2014/main" id="{3AD73C16-FB21-4552-A10B-0197E84E181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3" name="Text Box 1564">
          <a:extLst>
            <a:ext uri="{FF2B5EF4-FFF2-40B4-BE49-F238E27FC236}">
              <a16:creationId xmlns:a16="http://schemas.microsoft.com/office/drawing/2014/main" id="{CFBD8D70-5C43-48E0-B295-4223E37B898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4" name="Text Box 1529">
          <a:extLst>
            <a:ext uri="{FF2B5EF4-FFF2-40B4-BE49-F238E27FC236}">
              <a16:creationId xmlns:a16="http://schemas.microsoft.com/office/drawing/2014/main" id="{EA929B4F-C548-4ABF-9A6D-DF361F879F3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5" name="Text Box 1530">
          <a:extLst>
            <a:ext uri="{FF2B5EF4-FFF2-40B4-BE49-F238E27FC236}">
              <a16:creationId xmlns:a16="http://schemas.microsoft.com/office/drawing/2014/main" id="{92F91211-E498-47DA-8CEB-8FEE0EB1365A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6" name="Text Box 1531">
          <a:extLst>
            <a:ext uri="{FF2B5EF4-FFF2-40B4-BE49-F238E27FC236}">
              <a16:creationId xmlns:a16="http://schemas.microsoft.com/office/drawing/2014/main" id="{560A8F4A-18C3-4A4A-AD6B-CC3175D7C0E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7" name="Text Box 1532">
          <a:extLst>
            <a:ext uri="{FF2B5EF4-FFF2-40B4-BE49-F238E27FC236}">
              <a16:creationId xmlns:a16="http://schemas.microsoft.com/office/drawing/2014/main" id="{B148FDC9-D296-43C3-AAE9-04E118712199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8" name="Text Box 1533">
          <a:extLst>
            <a:ext uri="{FF2B5EF4-FFF2-40B4-BE49-F238E27FC236}">
              <a16:creationId xmlns:a16="http://schemas.microsoft.com/office/drawing/2014/main" id="{72D1B28F-4BA7-4D3B-96CD-11AEDB7F35D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19" name="Text Box 1534">
          <a:extLst>
            <a:ext uri="{FF2B5EF4-FFF2-40B4-BE49-F238E27FC236}">
              <a16:creationId xmlns:a16="http://schemas.microsoft.com/office/drawing/2014/main" id="{03A9A88E-9CDA-43F4-9B01-F79C04DF799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0" name="Text Box 1535">
          <a:extLst>
            <a:ext uri="{FF2B5EF4-FFF2-40B4-BE49-F238E27FC236}">
              <a16:creationId xmlns:a16="http://schemas.microsoft.com/office/drawing/2014/main" id="{A754AB62-43FA-4D9B-911D-920DCAFDE1F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1" name="Text Box 1536">
          <a:extLst>
            <a:ext uri="{FF2B5EF4-FFF2-40B4-BE49-F238E27FC236}">
              <a16:creationId xmlns:a16="http://schemas.microsoft.com/office/drawing/2014/main" id="{192ED88D-A543-4F38-81ED-7003CB0CA169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2" name="Text Box 1537">
          <a:extLst>
            <a:ext uri="{FF2B5EF4-FFF2-40B4-BE49-F238E27FC236}">
              <a16:creationId xmlns:a16="http://schemas.microsoft.com/office/drawing/2014/main" id="{4D0875DF-A55E-499B-8551-779DA198EDF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3" name="Text Box 1538">
          <a:extLst>
            <a:ext uri="{FF2B5EF4-FFF2-40B4-BE49-F238E27FC236}">
              <a16:creationId xmlns:a16="http://schemas.microsoft.com/office/drawing/2014/main" id="{39EA84DC-F95F-41ED-89E8-80A8D16FB70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4" name="Text Box 1539">
          <a:extLst>
            <a:ext uri="{FF2B5EF4-FFF2-40B4-BE49-F238E27FC236}">
              <a16:creationId xmlns:a16="http://schemas.microsoft.com/office/drawing/2014/main" id="{9035BA08-9A94-421C-BC55-04989C83B75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5" name="Text Box 1540">
          <a:extLst>
            <a:ext uri="{FF2B5EF4-FFF2-40B4-BE49-F238E27FC236}">
              <a16:creationId xmlns:a16="http://schemas.microsoft.com/office/drawing/2014/main" id="{D89250A4-427B-457B-9892-7D8CEE808D4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6" name="Text Box 1541">
          <a:extLst>
            <a:ext uri="{FF2B5EF4-FFF2-40B4-BE49-F238E27FC236}">
              <a16:creationId xmlns:a16="http://schemas.microsoft.com/office/drawing/2014/main" id="{2A90F952-345B-4A39-8C09-9E3551C9A6F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7" name="Text Box 1542">
          <a:extLst>
            <a:ext uri="{FF2B5EF4-FFF2-40B4-BE49-F238E27FC236}">
              <a16:creationId xmlns:a16="http://schemas.microsoft.com/office/drawing/2014/main" id="{C65FBF12-B534-4637-B8E5-5EFEA62F624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8" name="Text Box 1543">
          <a:extLst>
            <a:ext uri="{FF2B5EF4-FFF2-40B4-BE49-F238E27FC236}">
              <a16:creationId xmlns:a16="http://schemas.microsoft.com/office/drawing/2014/main" id="{C31269E5-BC6E-4CA7-A443-1468ABC979C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29" name="Text Box 1544">
          <a:extLst>
            <a:ext uri="{FF2B5EF4-FFF2-40B4-BE49-F238E27FC236}">
              <a16:creationId xmlns:a16="http://schemas.microsoft.com/office/drawing/2014/main" id="{51C83D44-0E39-42A4-8879-D59A243231BE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0" name="Text Box 1545">
          <a:extLst>
            <a:ext uri="{FF2B5EF4-FFF2-40B4-BE49-F238E27FC236}">
              <a16:creationId xmlns:a16="http://schemas.microsoft.com/office/drawing/2014/main" id="{4310F1B4-4ED8-4280-96B4-550EE8A45EF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1" name="Text Box 1546">
          <a:extLst>
            <a:ext uri="{FF2B5EF4-FFF2-40B4-BE49-F238E27FC236}">
              <a16:creationId xmlns:a16="http://schemas.microsoft.com/office/drawing/2014/main" id="{99FF309B-81A5-46B7-B7CA-E852D410E4FD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2" name="Text Box 1547">
          <a:extLst>
            <a:ext uri="{FF2B5EF4-FFF2-40B4-BE49-F238E27FC236}">
              <a16:creationId xmlns:a16="http://schemas.microsoft.com/office/drawing/2014/main" id="{8AAE93EA-B3BA-4016-AD92-10548CE16FAD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3" name="Text Box 1548">
          <a:extLst>
            <a:ext uri="{FF2B5EF4-FFF2-40B4-BE49-F238E27FC236}">
              <a16:creationId xmlns:a16="http://schemas.microsoft.com/office/drawing/2014/main" id="{C50F174B-DF89-41B4-92ED-EE65BEA32EA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4" name="Text Box 1549">
          <a:extLst>
            <a:ext uri="{FF2B5EF4-FFF2-40B4-BE49-F238E27FC236}">
              <a16:creationId xmlns:a16="http://schemas.microsoft.com/office/drawing/2014/main" id="{34F57461-018B-4E01-986E-16C0103D9E3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5" name="Text Box 1550">
          <a:extLst>
            <a:ext uri="{FF2B5EF4-FFF2-40B4-BE49-F238E27FC236}">
              <a16:creationId xmlns:a16="http://schemas.microsoft.com/office/drawing/2014/main" id="{C9C4CD05-86B2-430C-A545-5DD34F775E9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6" name="Text Box 1551">
          <a:extLst>
            <a:ext uri="{FF2B5EF4-FFF2-40B4-BE49-F238E27FC236}">
              <a16:creationId xmlns:a16="http://schemas.microsoft.com/office/drawing/2014/main" id="{9F4FD663-D630-4624-A2D3-5B1E3A9745B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7" name="Text Box 1552">
          <a:extLst>
            <a:ext uri="{FF2B5EF4-FFF2-40B4-BE49-F238E27FC236}">
              <a16:creationId xmlns:a16="http://schemas.microsoft.com/office/drawing/2014/main" id="{1CBDE031-A715-4B59-8849-009F312CA8F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8" name="Text Box 1553">
          <a:extLst>
            <a:ext uri="{FF2B5EF4-FFF2-40B4-BE49-F238E27FC236}">
              <a16:creationId xmlns:a16="http://schemas.microsoft.com/office/drawing/2014/main" id="{F589B368-2A0A-4DB1-A86F-066CAF618A2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39" name="Text Box 1554">
          <a:extLst>
            <a:ext uri="{FF2B5EF4-FFF2-40B4-BE49-F238E27FC236}">
              <a16:creationId xmlns:a16="http://schemas.microsoft.com/office/drawing/2014/main" id="{485C3C9C-D53E-4FAE-92D4-30DDF6FD02CE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0" name="Text Box 1555">
          <a:extLst>
            <a:ext uri="{FF2B5EF4-FFF2-40B4-BE49-F238E27FC236}">
              <a16:creationId xmlns:a16="http://schemas.microsoft.com/office/drawing/2014/main" id="{1462E050-B01C-4CE0-8FE8-51C315F9701B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1" name="Text Box 1556">
          <a:extLst>
            <a:ext uri="{FF2B5EF4-FFF2-40B4-BE49-F238E27FC236}">
              <a16:creationId xmlns:a16="http://schemas.microsoft.com/office/drawing/2014/main" id="{254E7F47-2BC9-4122-8EEA-5FD1A4B9F57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2" name="Text Box 1557">
          <a:extLst>
            <a:ext uri="{FF2B5EF4-FFF2-40B4-BE49-F238E27FC236}">
              <a16:creationId xmlns:a16="http://schemas.microsoft.com/office/drawing/2014/main" id="{D4907177-A465-4AA9-848C-498BC37E187D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3" name="Text Box 1558">
          <a:extLst>
            <a:ext uri="{FF2B5EF4-FFF2-40B4-BE49-F238E27FC236}">
              <a16:creationId xmlns:a16="http://schemas.microsoft.com/office/drawing/2014/main" id="{9E94C771-336C-4138-9643-0279B994E2C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4" name="Text Box 1559">
          <a:extLst>
            <a:ext uri="{FF2B5EF4-FFF2-40B4-BE49-F238E27FC236}">
              <a16:creationId xmlns:a16="http://schemas.microsoft.com/office/drawing/2014/main" id="{3C7AAE8E-C8CB-4265-AAC2-EE0759ED589E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5" name="Text Box 1560">
          <a:extLst>
            <a:ext uri="{FF2B5EF4-FFF2-40B4-BE49-F238E27FC236}">
              <a16:creationId xmlns:a16="http://schemas.microsoft.com/office/drawing/2014/main" id="{07C1C27C-FDD9-45BA-A776-47B7298A18D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6" name="Text Box 1561">
          <a:extLst>
            <a:ext uri="{FF2B5EF4-FFF2-40B4-BE49-F238E27FC236}">
              <a16:creationId xmlns:a16="http://schemas.microsoft.com/office/drawing/2014/main" id="{E9238CAB-F7AE-430A-9F90-28D7154FCA8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7" name="Text Box 1562">
          <a:extLst>
            <a:ext uri="{FF2B5EF4-FFF2-40B4-BE49-F238E27FC236}">
              <a16:creationId xmlns:a16="http://schemas.microsoft.com/office/drawing/2014/main" id="{43EADB3D-BB37-4718-B3AE-FE3486806CF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8" name="Text Box 1563">
          <a:extLst>
            <a:ext uri="{FF2B5EF4-FFF2-40B4-BE49-F238E27FC236}">
              <a16:creationId xmlns:a16="http://schemas.microsoft.com/office/drawing/2014/main" id="{CAD2E35D-22F9-4B2B-8C89-1C36ACAA287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49" name="Text Box 1564">
          <a:extLst>
            <a:ext uri="{FF2B5EF4-FFF2-40B4-BE49-F238E27FC236}">
              <a16:creationId xmlns:a16="http://schemas.microsoft.com/office/drawing/2014/main" id="{ED3361DE-1D74-4BAB-A2D2-387F9828537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0" name="Text Box 1529">
          <a:extLst>
            <a:ext uri="{FF2B5EF4-FFF2-40B4-BE49-F238E27FC236}">
              <a16:creationId xmlns:a16="http://schemas.microsoft.com/office/drawing/2014/main" id="{7887D471-4622-4521-9A9F-AA698275F85D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1" name="Text Box 1530">
          <a:extLst>
            <a:ext uri="{FF2B5EF4-FFF2-40B4-BE49-F238E27FC236}">
              <a16:creationId xmlns:a16="http://schemas.microsoft.com/office/drawing/2014/main" id="{9D3A905A-C831-49E6-BED9-5D13984D7EE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2" name="Text Box 1531">
          <a:extLst>
            <a:ext uri="{FF2B5EF4-FFF2-40B4-BE49-F238E27FC236}">
              <a16:creationId xmlns:a16="http://schemas.microsoft.com/office/drawing/2014/main" id="{115039BA-50FF-4F10-B565-44FF3F04B7F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3" name="Text Box 1532">
          <a:extLst>
            <a:ext uri="{FF2B5EF4-FFF2-40B4-BE49-F238E27FC236}">
              <a16:creationId xmlns:a16="http://schemas.microsoft.com/office/drawing/2014/main" id="{93FAD9D0-FC53-4818-8042-731FE1BC0FB0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4" name="Text Box 1533">
          <a:extLst>
            <a:ext uri="{FF2B5EF4-FFF2-40B4-BE49-F238E27FC236}">
              <a16:creationId xmlns:a16="http://schemas.microsoft.com/office/drawing/2014/main" id="{270F92ED-1E02-462F-A919-3FA00739256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5" name="Text Box 1534">
          <a:extLst>
            <a:ext uri="{FF2B5EF4-FFF2-40B4-BE49-F238E27FC236}">
              <a16:creationId xmlns:a16="http://schemas.microsoft.com/office/drawing/2014/main" id="{150EB5C9-0993-48CC-94B7-92B81B319ED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6" name="Text Box 1535">
          <a:extLst>
            <a:ext uri="{FF2B5EF4-FFF2-40B4-BE49-F238E27FC236}">
              <a16:creationId xmlns:a16="http://schemas.microsoft.com/office/drawing/2014/main" id="{C8DABF7E-4195-4C76-B64F-7D8E31044E2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7" name="Text Box 1536">
          <a:extLst>
            <a:ext uri="{FF2B5EF4-FFF2-40B4-BE49-F238E27FC236}">
              <a16:creationId xmlns:a16="http://schemas.microsoft.com/office/drawing/2014/main" id="{810182CF-C6AF-4411-A897-58E9FA42008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8" name="Text Box 1537">
          <a:extLst>
            <a:ext uri="{FF2B5EF4-FFF2-40B4-BE49-F238E27FC236}">
              <a16:creationId xmlns:a16="http://schemas.microsoft.com/office/drawing/2014/main" id="{3C74057A-13AD-4154-B770-54BCDE04615B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59" name="Text Box 1538">
          <a:extLst>
            <a:ext uri="{FF2B5EF4-FFF2-40B4-BE49-F238E27FC236}">
              <a16:creationId xmlns:a16="http://schemas.microsoft.com/office/drawing/2014/main" id="{4CCB0378-C3C6-42C3-8372-89E498C4F1A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0" name="Text Box 1539">
          <a:extLst>
            <a:ext uri="{FF2B5EF4-FFF2-40B4-BE49-F238E27FC236}">
              <a16:creationId xmlns:a16="http://schemas.microsoft.com/office/drawing/2014/main" id="{63AA77FB-1BE5-4941-B173-BB269E0B0AE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1" name="Text Box 1540">
          <a:extLst>
            <a:ext uri="{FF2B5EF4-FFF2-40B4-BE49-F238E27FC236}">
              <a16:creationId xmlns:a16="http://schemas.microsoft.com/office/drawing/2014/main" id="{53E00B95-88B7-4698-82EE-DD3454C520A9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2" name="Text Box 1541">
          <a:extLst>
            <a:ext uri="{FF2B5EF4-FFF2-40B4-BE49-F238E27FC236}">
              <a16:creationId xmlns:a16="http://schemas.microsoft.com/office/drawing/2014/main" id="{076120C3-8F41-4C80-AC0F-481A75E9D34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3" name="Text Box 1542">
          <a:extLst>
            <a:ext uri="{FF2B5EF4-FFF2-40B4-BE49-F238E27FC236}">
              <a16:creationId xmlns:a16="http://schemas.microsoft.com/office/drawing/2014/main" id="{8639A9B6-127E-4459-B423-103D6386E7FB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4" name="Text Box 1543">
          <a:extLst>
            <a:ext uri="{FF2B5EF4-FFF2-40B4-BE49-F238E27FC236}">
              <a16:creationId xmlns:a16="http://schemas.microsoft.com/office/drawing/2014/main" id="{16E8DC1C-AD15-47E6-91B5-AC6E5AE24DEE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5" name="Text Box 1544">
          <a:extLst>
            <a:ext uri="{FF2B5EF4-FFF2-40B4-BE49-F238E27FC236}">
              <a16:creationId xmlns:a16="http://schemas.microsoft.com/office/drawing/2014/main" id="{10936CE1-27BA-4577-9FDF-B5966954BF1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6" name="Text Box 1545">
          <a:extLst>
            <a:ext uri="{FF2B5EF4-FFF2-40B4-BE49-F238E27FC236}">
              <a16:creationId xmlns:a16="http://schemas.microsoft.com/office/drawing/2014/main" id="{7309B5C8-9539-4956-9267-0907F60483B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7" name="Text Box 1546">
          <a:extLst>
            <a:ext uri="{FF2B5EF4-FFF2-40B4-BE49-F238E27FC236}">
              <a16:creationId xmlns:a16="http://schemas.microsoft.com/office/drawing/2014/main" id="{495DF7F2-A276-4A9C-BCE4-507DA19B55C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8" name="Text Box 1547">
          <a:extLst>
            <a:ext uri="{FF2B5EF4-FFF2-40B4-BE49-F238E27FC236}">
              <a16:creationId xmlns:a16="http://schemas.microsoft.com/office/drawing/2014/main" id="{83747CFD-A3D4-4BAD-86C3-7AEE46AB1F1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69" name="Text Box 1548">
          <a:extLst>
            <a:ext uri="{FF2B5EF4-FFF2-40B4-BE49-F238E27FC236}">
              <a16:creationId xmlns:a16="http://schemas.microsoft.com/office/drawing/2014/main" id="{C5F9560B-D752-46CE-9050-38D451E6275D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0" name="Text Box 1549">
          <a:extLst>
            <a:ext uri="{FF2B5EF4-FFF2-40B4-BE49-F238E27FC236}">
              <a16:creationId xmlns:a16="http://schemas.microsoft.com/office/drawing/2014/main" id="{F3B5FFDC-DE0F-4585-B243-E82DCA6B2A7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1" name="Text Box 1550">
          <a:extLst>
            <a:ext uri="{FF2B5EF4-FFF2-40B4-BE49-F238E27FC236}">
              <a16:creationId xmlns:a16="http://schemas.microsoft.com/office/drawing/2014/main" id="{BE4FCA90-20D3-49C9-A69B-D69E28F763F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2" name="Text Box 1551">
          <a:extLst>
            <a:ext uri="{FF2B5EF4-FFF2-40B4-BE49-F238E27FC236}">
              <a16:creationId xmlns:a16="http://schemas.microsoft.com/office/drawing/2014/main" id="{064D85EB-1AF8-46A8-9976-2344D4E2912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3" name="Text Box 1552">
          <a:extLst>
            <a:ext uri="{FF2B5EF4-FFF2-40B4-BE49-F238E27FC236}">
              <a16:creationId xmlns:a16="http://schemas.microsoft.com/office/drawing/2014/main" id="{FB2A6B5E-C4E7-41D2-9E04-25120312CC5B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4" name="Text Box 1553">
          <a:extLst>
            <a:ext uri="{FF2B5EF4-FFF2-40B4-BE49-F238E27FC236}">
              <a16:creationId xmlns:a16="http://schemas.microsoft.com/office/drawing/2014/main" id="{1A606819-05D4-4917-82A0-262766BE448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5" name="Text Box 1554">
          <a:extLst>
            <a:ext uri="{FF2B5EF4-FFF2-40B4-BE49-F238E27FC236}">
              <a16:creationId xmlns:a16="http://schemas.microsoft.com/office/drawing/2014/main" id="{5D5AD49D-B9D0-45FC-84FD-586C38C86860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6" name="Text Box 1555">
          <a:extLst>
            <a:ext uri="{FF2B5EF4-FFF2-40B4-BE49-F238E27FC236}">
              <a16:creationId xmlns:a16="http://schemas.microsoft.com/office/drawing/2014/main" id="{03D54911-0995-4729-A670-FFC52BB91C2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7" name="Text Box 1556">
          <a:extLst>
            <a:ext uri="{FF2B5EF4-FFF2-40B4-BE49-F238E27FC236}">
              <a16:creationId xmlns:a16="http://schemas.microsoft.com/office/drawing/2014/main" id="{170AF856-7DDD-47CD-8558-9C3E01C0C65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8" name="Text Box 1557">
          <a:extLst>
            <a:ext uri="{FF2B5EF4-FFF2-40B4-BE49-F238E27FC236}">
              <a16:creationId xmlns:a16="http://schemas.microsoft.com/office/drawing/2014/main" id="{11B50D9E-178A-4571-AE69-C9DCDBEF36B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79" name="Text Box 1558">
          <a:extLst>
            <a:ext uri="{FF2B5EF4-FFF2-40B4-BE49-F238E27FC236}">
              <a16:creationId xmlns:a16="http://schemas.microsoft.com/office/drawing/2014/main" id="{D4DBF218-8646-460B-AB90-D5980365F6D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0" name="Text Box 1559">
          <a:extLst>
            <a:ext uri="{FF2B5EF4-FFF2-40B4-BE49-F238E27FC236}">
              <a16:creationId xmlns:a16="http://schemas.microsoft.com/office/drawing/2014/main" id="{7FCCAB13-9BF7-4D2D-BE6F-59D19BC62D5D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1" name="Text Box 1560">
          <a:extLst>
            <a:ext uri="{FF2B5EF4-FFF2-40B4-BE49-F238E27FC236}">
              <a16:creationId xmlns:a16="http://schemas.microsoft.com/office/drawing/2014/main" id="{BD2F0881-5984-4A3A-B2CD-4E5AA73E16F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2" name="Text Box 1561">
          <a:extLst>
            <a:ext uri="{FF2B5EF4-FFF2-40B4-BE49-F238E27FC236}">
              <a16:creationId xmlns:a16="http://schemas.microsoft.com/office/drawing/2014/main" id="{1DA59C50-902B-43D2-B20D-D21A49AA0B1E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3" name="Text Box 1562">
          <a:extLst>
            <a:ext uri="{FF2B5EF4-FFF2-40B4-BE49-F238E27FC236}">
              <a16:creationId xmlns:a16="http://schemas.microsoft.com/office/drawing/2014/main" id="{F66DDCBA-F2D8-44C7-B8FF-EDB4101ADE10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4" name="Text Box 1563">
          <a:extLst>
            <a:ext uri="{FF2B5EF4-FFF2-40B4-BE49-F238E27FC236}">
              <a16:creationId xmlns:a16="http://schemas.microsoft.com/office/drawing/2014/main" id="{966FF439-40FE-4D54-B406-BC398329332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5" name="Text Box 1564">
          <a:extLst>
            <a:ext uri="{FF2B5EF4-FFF2-40B4-BE49-F238E27FC236}">
              <a16:creationId xmlns:a16="http://schemas.microsoft.com/office/drawing/2014/main" id="{463D9EBF-86AA-4BE5-87D8-68D47A6FA8F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6" name="Text Box 1529">
          <a:extLst>
            <a:ext uri="{FF2B5EF4-FFF2-40B4-BE49-F238E27FC236}">
              <a16:creationId xmlns:a16="http://schemas.microsoft.com/office/drawing/2014/main" id="{36A3F01E-FA99-43C2-986E-26AB730BC4C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7" name="Text Box 1530">
          <a:extLst>
            <a:ext uri="{FF2B5EF4-FFF2-40B4-BE49-F238E27FC236}">
              <a16:creationId xmlns:a16="http://schemas.microsoft.com/office/drawing/2014/main" id="{C9076E34-F2C6-409E-8BE0-82D186752EE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8" name="Text Box 1531">
          <a:extLst>
            <a:ext uri="{FF2B5EF4-FFF2-40B4-BE49-F238E27FC236}">
              <a16:creationId xmlns:a16="http://schemas.microsoft.com/office/drawing/2014/main" id="{37702790-0C65-4400-B4FF-BFC6FB1B15F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89" name="Text Box 1532">
          <a:extLst>
            <a:ext uri="{FF2B5EF4-FFF2-40B4-BE49-F238E27FC236}">
              <a16:creationId xmlns:a16="http://schemas.microsoft.com/office/drawing/2014/main" id="{3E15008F-965F-446A-822C-63D31EDF8F80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0" name="Text Box 1533">
          <a:extLst>
            <a:ext uri="{FF2B5EF4-FFF2-40B4-BE49-F238E27FC236}">
              <a16:creationId xmlns:a16="http://schemas.microsoft.com/office/drawing/2014/main" id="{48EC29F7-9F6E-4302-BA1D-7FD3DA8E141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1" name="Text Box 1534">
          <a:extLst>
            <a:ext uri="{FF2B5EF4-FFF2-40B4-BE49-F238E27FC236}">
              <a16:creationId xmlns:a16="http://schemas.microsoft.com/office/drawing/2014/main" id="{B1257653-2861-418F-9C57-DB4B3CA6D9B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2" name="Text Box 1535">
          <a:extLst>
            <a:ext uri="{FF2B5EF4-FFF2-40B4-BE49-F238E27FC236}">
              <a16:creationId xmlns:a16="http://schemas.microsoft.com/office/drawing/2014/main" id="{E1846F1F-A5C4-4FF0-96DF-379EB7BFB62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3" name="Text Box 1536">
          <a:extLst>
            <a:ext uri="{FF2B5EF4-FFF2-40B4-BE49-F238E27FC236}">
              <a16:creationId xmlns:a16="http://schemas.microsoft.com/office/drawing/2014/main" id="{C0DE354A-CD87-43B2-B847-7AEEB1181C2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4" name="Text Box 1537">
          <a:extLst>
            <a:ext uri="{FF2B5EF4-FFF2-40B4-BE49-F238E27FC236}">
              <a16:creationId xmlns:a16="http://schemas.microsoft.com/office/drawing/2014/main" id="{138200C7-84AF-4EE7-8E2B-8AB3D4561C6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5" name="Text Box 1538">
          <a:extLst>
            <a:ext uri="{FF2B5EF4-FFF2-40B4-BE49-F238E27FC236}">
              <a16:creationId xmlns:a16="http://schemas.microsoft.com/office/drawing/2014/main" id="{E841D287-98C6-4B58-84B9-68453C7D12E9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6" name="Text Box 1539">
          <a:extLst>
            <a:ext uri="{FF2B5EF4-FFF2-40B4-BE49-F238E27FC236}">
              <a16:creationId xmlns:a16="http://schemas.microsoft.com/office/drawing/2014/main" id="{C95BCCF7-A607-48DF-83AB-7603901FA9F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7" name="Text Box 1540">
          <a:extLst>
            <a:ext uri="{FF2B5EF4-FFF2-40B4-BE49-F238E27FC236}">
              <a16:creationId xmlns:a16="http://schemas.microsoft.com/office/drawing/2014/main" id="{04BC7A9A-A0F0-406B-B39C-A7588C5882D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8" name="Text Box 1541">
          <a:extLst>
            <a:ext uri="{FF2B5EF4-FFF2-40B4-BE49-F238E27FC236}">
              <a16:creationId xmlns:a16="http://schemas.microsoft.com/office/drawing/2014/main" id="{80E904EF-E137-405F-B2C9-19B86E8EEE5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499" name="Text Box 1542">
          <a:extLst>
            <a:ext uri="{FF2B5EF4-FFF2-40B4-BE49-F238E27FC236}">
              <a16:creationId xmlns:a16="http://schemas.microsoft.com/office/drawing/2014/main" id="{BE65B09A-0F02-4D9F-8435-1836FFEC0D0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0" name="Text Box 1543">
          <a:extLst>
            <a:ext uri="{FF2B5EF4-FFF2-40B4-BE49-F238E27FC236}">
              <a16:creationId xmlns:a16="http://schemas.microsoft.com/office/drawing/2014/main" id="{9839CF9F-0A95-42AE-853D-574C6C05880F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1" name="Text Box 1544">
          <a:extLst>
            <a:ext uri="{FF2B5EF4-FFF2-40B4-BE49-F238E27FC236}">
              <a16:creationId xmlns:a16="http://schemas.microsoft.com/office/drawing/2014/main" id="{1CD9202C-95FF-4F64-B803-DF53E2FF384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2" name="Text Box 1545">
          <a:extLst>
            <a:ext uri="{FF2B5EF4-FFF2-40B4-BE49-F238E27FC236}">
              <a16:creationId xmlns:a16="http://schemas.microsoft.com/office/drawing/2014/main" id="{A1B0FCCE-8120-4A87-8939-F0060C7B306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3" name="Text Box 1546">
          <a:extLst>
            <a:ext uri="{FF2B5EF4-FFF2-40B4-BE49-F238E27FC236}">
              <a16:creationId xmlns:a16="http://schemas.microsoft.com/office/drawing/2014/main" id="{228B7359-3EA0-408C-B621-24F0C6DE0BE1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4" name="Text Box 1547">
          <a:extLst>
            <a:ext uri="{FF2B5EF4-FFF2-40B4-BE49-F238E27FC236}">
              <a16:creationId xmlns:a16="http://schemas.microsoft.com/office/drawing/2014/main" id="{1FC8FB58-2888-4E0F-A62E-5F5B580F9D09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5" name="Text Box 1548">
          <a:extLst>
            <a:ext uri="{FF2B5EF4-FFF2-40B4-BE49-F238E27FC236}">
              <a16:creationId xmlns:a16="http://schemas.microsoft.com/office/drawing/2014/main" id="{751C5CFE-0B82-4583-AEA1-0389406A8CB3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6" name="Text Box 1549">
          <a:extLst>
            <a:ext uri="{FF2B5EF4-FFF2-40B4-BE49-F238E27FC236}">
              <a16:creationId xmlns:a16="http://schemas.microsoft.com/office/drawing/2014/main" id="{33BAC37E-B87A-4981-9895-D5632E7F32A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7" name="Text Box 1550">
          <a:extLst>
            <a:ext uri="{FF2B5EF4-FFF2-40B4-BE49-F238E27FC236}">
              <a16:creationId xmlns:a16="http://schemas.microsoft.com/office/drawing/2014/main" id="{8CA1478F-4556-496C-A1CF-11FCA029F28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8" name="Text Box 1551">
          <a:extLst>
            <a:ext uri="{FF2B5EF4-FFF2-40B4-BE49-F238E27FC236}">
              <a16:creationId xmlns:a16="http://schemas.microsoft.com/office/drawing/2014/main" id="{42B46CDF-B9BD-42D0-BF39-BD2ADF5E171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09" name="Text Box 1552">
          <a:extLst>
            <a:ext uri="{FF2B5EF4-FFF2-40B4-BE49-F238E27FC236}">
              <a16:creationId xmlns:a16="http://schemas.microsoft.com/office/drawing/2014/main" id="{CE1B7617-1240-40B2-A731-89630BE95EF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0" name="Text Box 1553">
          <a:extLst>
            <a:ext uri="{FF2B5EF4-FFF2-40B4-BE49-F238E27FC236}">
              <a16:creationId xmlns:a16="http://schemas.microsoft.com/office/drawing/2014/main" id="{F23AF681-9396-47DD-AAD7-2649AE150095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1" name="Text Box 1554">
          <a:extLst>
            <a:ext uri="{FF2B5EF4-FFF2-40B4-BE49-F238E27FC236}">
              <a16:creationId xmlns:a16="http://schemas.microsoft.com/office/drawing/2014/main" id="{19CD79BC-7C2B-4318-9AA0-63097892CC26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2" name="Text Box 1555">
          <a:extLst>
            <a:ext uri="{FF2B5EF4-FFF2-40B4-BE49-F238E27FC236}">
              <a16:creationId xmlns:a16="http://schemas.microsoft.com/office/drawing/2014/main" id="{2082C5FB-3426-4E9D-9201-964B30C7E60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3" name="Text Box 1556">
          <a:extLst>
            <a:ext uri="{FF2B5EF4-FFF2-40B4-BE49-F238E27FC236}">
              <a16:creationId xmlns:a16="http://schemas.microsoft.com/office/drawing/2014/main" id="{6D683927-7348-416D-9CB9-0FFC9ADADE2A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4" name="Text Box 1557">
          <a:extLst>
            <a:ext uri="{FF2B5EF4-FFF2-40B4-BE49-F238E27FC236}">
              <a16:creationId xmlns:a16="http://schemas.microsoft.com/office/drawing/2014/main" id="{46CA0881-88FB-4E0D-8A8A-10E03B002598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5" name="Text Box 1558">
          <a:extLst>
            <a:ext uri="{FF2B5EF4-FFF2-40B4-BE49-F238E27FC236}">
              <a16:creationId xmlns:a16="http://schemas.microsoft.com/office/drawing/2014/main" id="{2142125E-9BD0-4B9B-9403-7039E1964E2E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6" name="Text Box 1559">
          <a:extLst>
            <a:ext uri="{FF2B5EF4-FFF2-40B4-BE49-F238E27FC236}">
              <a16:creationId xmlns:a16="http://schemas.microsoft.com/office/drawing/2014/main" id="{7740A3C2-3218-4B69-B7F2-26590D3132EC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7" name="Text Box 1560">
          <a:extLst>
            <a:ext uri="{FF2B5EF4-FFF2-40B4-BE49-F238E27FC236}">
              <a16:creationId xmlns:a16="http://schemas.microsoft.com/office/drawing/2014/main" id="{2C45AB16-AC0A-4DCA-99DF-375F347EC192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8" name="Text Box 1561">
          <a:extLst>
            <a:ext uri="{FF2B5EF4-FFF2-40B4-BE49-F238E27FC236}">
              <a16:creationId xmlns:a16="http://schemas.microsoft.com/office/drawing/2014/main" id="{3B767980-144A-45AF-84CC-38318E33EEF0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19" name="Text Box 1562">
          <a:extLst>
            <a:ext uri="{FF2B5EF4-FFF2-40B4-BE49-F238E27FC236}">
              <a16:creationId xmlns:a16="http://schemas.microsoft.com/office/drawing/2014/main" id="{C445C8F6-1D88-49BF-812B-B8B3A3EA64A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20" name="Text Box 1563">
          <a:extLst>
            <a:ext uri="{FF2B5EF4-FFF2-40B4-BE49-F238E27FC236}">
              <a16:creationId xmlns:a16="http://schemas.microsoft.com/office/drawing/2014/main" id="{7AC23241-B907-4953-8F83-2D6E6DAB9564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14</xdr:row>
      <xdr:rowOff>0</xdr:rowOff>
    </xdr:from>
    <xdr:ext cx="70104" cy="44958"/>
    <xdr:sp macro="" textlink="">
      <xdr:nvSpPr>
        <xdr:cNvPr id="386521" name="Text Box 1564">
          <a:extLst>
            <a:ext uri="{FF2B5EF4-FFF2-40B4-BE49-F238E27FC236}">
              <a16:creationId xmlns:a16="http://schemas.microsoft.com/office/drawing/2014/main" id="{1B8FD35D-7918-4639-AFC2-6FD2442B57E7}"/>
            </a:ext>
          </a:extLst>
        </xdr:cNvPr>
        <xdr:cNvSpPr txBox="1">
          <a:spLocks noChangeArrowheads="1"/>
        </xdr:cNvSpPr>
      </xdr:nvSpPr>
      <xdr:spPr bwMode="auto">
        <a:xfrm>
          <a:off x="9486900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2" name="Text Box 1529">
          <a:extLst>
            <a:ext uri="{FF2B5EF4-FFF2-40B4-BE49-F238E27FC236}">
              <a16:creationId xmlns:a16="http://schemas.microsoft.com/office/drawing/2014/main" id="{03D30441-6366-4E69-8A5D-94BF7F88E650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3" name="Text Box 1530">
          <a:extLst>
            <a:ext uri="{FF2B5EF4-FFF2-40B4-BE49-F238E27FC236}">
              <a16:creationId xmlns:a16="http://schemas.microsoft.com/office/drawing/2014/main" id="{2C06D6E1-80EF-4156-A1C1-31483F84E338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4" name="Text Box 1531">
          <a:extLst>
            <a:ext uri="{FF2B5EF4-FFF2-40B4-BE49-F238E27FC236}">
              <a16:creationId xmlns:a16="http://schemas.microsoft.com/office/drawing/2014/main" id="{50340FAE-C81E-4E12-97E6-831301D582E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5" name="Text Box 1532">
          <a:extLst>
            <a:ext uri="{FF2B5EF4-FFF2-40B4-BE49-F238E27FC236}">
              <a16:creationId xmlns:a16="http://schemas.microsoft.com/office/drawing/2014/main" id="{520C13F2-7549-4E89-8D2E-89A6603AAEB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6" name="Text Box 1533">
          <a:extLst>
            <a:ext uri="{FF2B5EF4-FFF2-40B4-BE49-F238E27FC236}">
              <a16:creationId xmlns:a16="http://schemas.microsoft.com/office/drawing/2014/main" id="{6DD9C113-EF7A-4CE2-963C-B3C1DE7D42F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7" name="Text Box 1534">
          <a:extLst>
            <a:ext uri="{FF2B5EF4-FFF2-40B4-BE49-F238E27FC236}">
              <a16:creationId xmlns:a16="http://schemas.microsoft.com/office/drawing/2014/main" id="{642DB52E-635D-4AA3-94C4-2CE662D6890A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8" name="Text Box 1535">
          <a:extLst>
            <a:ext uri="{FF2B5EF4-FFF2-40B4-BE49-F238E27FC236}">
              <a16:creationId xmlns:a16="http://schemas.microsoft.com/office/drawing/2014/main" id="{70DF58AA-DFBC-4643-BAA3-B0ADEF9F314E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29" name="Text Box 1536">
          <a:extLst>
            <a:ext uri="{FF2B5EF4-FFF2-40B4-BE49-F238E27FC236}">
              <a16:creationId xmlns:a16="http://schemas.microsoft.com/office/drawing/2014/main" id="{06FD6AD5-F8D8-4DEB-9B20-78D88E4D6122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0" name="Text Box 1537">
          <a:extLst>
            <a:ext uri="{FF2B5EF4-FFF2-40B4-BE49-F238E27FC236}">
              <a16:creationId xmlns:a16="http://schemas.microsoft.com/office/drawing/2014/main" id="{162DEC9A-DF01-461E-B5B4-131F87558AAE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1" name="Text Box 1538">
          <a:extLst>
            <a:ext uri="{FF2B5EF4-FFF2-40B4-BE49-F238E27FC236}">
              <a16:creationId xmlns:a16="http://schemas.microsoft.com/office/drawing/2014/main" id="{72F11A9E-61BC-4F99-A4DA-2E7066B4A0C8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2" name="Text Box 1539">
          <a:extLst>
            <a:ext uri="{FF2B5EF4-FFF2-40B4-BE49-F238E27FC236}">
              <a16:creationId xmlns:a16="http://schemas.microsoft.com/office/drawing/2014/main" id="{23AEEA60-E156-43C9-B868-384B7D2E1C34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3" name="Text Box 1540">
          <a:extLst>
            <a:ext uri="{FF2B5EF4-FFF2-40B4-BE49-F238E27FC236}">
              <a16:creationId xmlns:a16="http://schemas.microsoft.com/office/drawing/2014/main" id="{9AC906A2-4BA2-4F42-B28F-1CD89FA8B20D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4" name="Text Box 1541">
          <a:extLst>
            <a:ext uri="{FF2B5EF4-FFF2-40B4-BE49-F238E27FC236}">
              <a16:creationId xmlns:a16="http://schemas.microsoft.com/office/drawing/2014/main" id="{AE8C9061-0D5B-4B5C-AB5D-AFB31356945E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5" name="Text Box 1542">
          <a:extLst>
            <a:ext uri="{FF2B5EF4-FFF2-40B4-BE49-F238E27FC236}">
              <a16:creationId xmlns:a16="http://schemas.microsoft.com/office/drawing/2014/main" id="{D88A223A-8957-4949-AFF0-8397CB9BD07E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6" name="Text Box 1543">
          <a:extLst>
            <a:ext uri="{FF2B5EF4-FFF2-40B4-BE49-F238E27FC236}">
              <a16:creationId xmlns:a16="http://schemas.microsoft.com/office/drawing/2014/main" id="{A97D4E3D-78FC-466D-AC22-4CE610273860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7" name="Text Box 1544">
          <a:extLst>
            <a:ext uri="{FF2B5EF4-FFF2-40B4-BE49-F238E27FC236}">
              <a16:creationId xmlns:a16="http://schemas.microsoft.com/office/drawing/2014/main" id="{01912159-DBB9-47A0-86CD-F6A7BE34E2C0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8" name="Text Box 1545">
          <a:extLst>
            <a:ext uri="{FF2B5EF4-FFF2-40B4-BE49-F238E27FC236}">
              <a16:creationId xmlns:a16="http://schemas.microsoft.com/office/drawing/2014/main" id="{F7CA7F19-9F1A-432D-B7AD-D3D848DE482A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39" name="Text Box 1546">
          <a:extLst>
            <a:ext uri="{FF2B5EF4-FFF2-40B4-BE49-F238E27FC236}">
              <a16:creationId xmlns:a16="http://schemas.microsoft.com/office/drawing/2014/main" id="{7909B3B4-6825-4B03-BC82-9E509D3CC8F0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0" name="Text Box 1547">
          <a:extLst>
            <a:ext uri="{FF2B5EF4-FFF2-40B4-BE49-F238E27FC236}">
              <a16:creationId xmlns:a16="http://schemas.microsoft.com/office/drawing/2014/main" id="{12334667-EC3B-4AF0-8A22-B9567ABD3ABF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1" name="Text Box 1548">
          <a:extLst>
            <a:ext uri="{FF2B5EF4-FFF2-40B4-BE49-F238E27FC236}">
              <a16:creationId xmlns:a16="http://schemas.microsoft.com/office/drawing/2014/main" id="{631CD25C-1C13-4D73-8931-D82E69D4E9FE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2" name="Text Box 1549">
          <a:extLst>
            <a:ext uri="{FF2B5EF4-FFF2-40B4-BE49-F238E27FC236}">
              <a16:creationId xmlns:a16="http://schemas.microsoft.com/office/drawing/2014/main" id="{AFDFF9F8-D44A-4333-8E8D-89C3378A1819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3" name="Text Box 1550">
          <a:extLst>
            <a:ext uri="{FF2B5EF4-FFF2-40B4-BE49-F238E27FC236}">
              <a16:creationId xmlns:a16="http://schemas.microsoft.com/office/drawing/2014/main" id="{C8D30819-EE28-442B-BAB0-99A9B71944ED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4" name="Text Box 1551">
          <a:extLst>
            <a:ext uri="{FF2B5EF4-FFF2-40B4-BE49-F238E27FC236}">
              <a16:creationId xmlns:a16="http://schemas.microsoft.com/office/drawing/2014/main" id="{13605674-93DC-4273-BC35-74E7C76914F5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5" name="Text Box 1552">
          <a:extLst>
            <a:ext uri="{FF2B5EF4-FFF2-40B4-BE49-F238E27FC236}">
              <a16:creationId xmlns:a16="http://schemas.microsoft.com/office/drawing/2014/main" id="{9748EB52-F95B-49DC-8F9B-A26163E444D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6" name="Text Box 1553">
          <a:extLst>
            <a:ext uri="{FF2B5EF4-FFF2-40B4-BE49-F238E27FC236}">
              <a16:creationId xmlns:a16="http://schemas.microsoft.com/office/drawing/2014/main" id="{E2E71A10-7E7B-4197-B662-2DC40B896A5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7" name="Text Box 1554">
          <a:extLst>
            <a:ext uri="{FF2B5EF4-FFF2-40B4-BE49-F238E27FC236}">
              <a16:creationId xmlns:a16="http://schemas.microsoft.com/office/drawing/2014/main" id="{7C4F4222-828C-4C20-A51F-B0D378EADF5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8" name="Text Box 1555">
          <a:extLst>
            <a:ext uri="{FF2B5EF4-FFF2-40B4-BE49-F238E27FC236}">
              <a16:creationId xmlns:a16="http://schemas.microsoft.com/office/drawing/2014/main" id="{F9F66076-F9A1-49F6-BBBA-C80D7F3EF6D6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49" name="Text Box 1556">
          <a:extLst>
            <a:ext uri="{FF2B5EF4-FFF2-40B4-BE49-F238E27FC236}">
              <a16:creationId xmlns:a16="http://schemas.microsoft.com/office/drawing/2014/main" id="{BC56231C-FEC3-4590-AB27-2680D3FA8F0A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0" name="Text Box 1557">
          <a:extLst>
            <a:ext uri="{FF2B5EF4-FFF2-40B4-BE49-F238E27FC236}">
              <a16:creationId xmlns:a16="http://schemas.microsoft.com/office/drawing/2014/main" id="{AEFCCF94-D070-494C-A350-BA6FE176ACC8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1" name="Text Box 1558">
          <a:extLst>
            <a:ext uri="{FF2B5EF4-FFF2-40B4-BE49-F238E27FC236}">
              <a16:creationId xmlns:a16="http://schemas.microsoft.com/office/drawing/2014/main" id="{07F318FA-8288-4DD1-B0B9-BFB7762886D0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2" name="Text Box 1559">
          <a:extLst>
            <a:ext uri="{FF2B5EF4-FFF2-40B4-BE49-F238E27FC236}">
              <a16:creationId xmlns:a16="http://schemas.microsoft.com/office/drawing/2014/main" id="{547FE571-7F39-4D6B-ACD2-0807D04FE0C9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3" name="Text Box 1560">
          <a:extLst>
            <a:ext uri="{FF2B5EF4-FFF2-40B4-BE49-F238E27FC236}">
              <a16:creationId xmlns:a16="http://schemas.microsoft.com/office/drawing/2014/main" id="{C7735DD0-222A-4EBB-9954-ADCF7A93F874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4" name="Text Box 1561">
          <a:extLst>
            <a:ext uri="{FF2B5EF4-FFF2-40B4-BE49-F238E27FC236}">
              <a16:creationId xmlns:a16="http://schemas.microsoft.com/office/drawing/2014/main" id="{213359EE-BFFE-4943-AD96-6251D51ECE1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5" name="Text Box 1562">
          <a:extLst>
            <a:ext uri="{FF2B5EF4-FFF2-40B4-BE49-F238E27FC236}">
              <a16:creationId xmlns:a16="http://schemas.microsoft.com/office/drawing/2014/main" id="{81A5D63A-606E-4C07-8200-F32B999C15A3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6" name="Text Box 1563">
          <a:extLst>
            <a:ext uri="{FF2B5EF4-FFF2-40B4-BE49-F238E27FC236}">
              <a16:creationId xmlns:a16="http://schemas.microsoft.com/office/drawing/2014/main" id="{72727E28-797A-4B3D-B1F0-A2A15C6EDA0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7" name="Text Box 1564">
          <a:extLst>
            <a:ext uri="{FF2B5EF4-FFF2-40B4-BE49-F238E27FC236}">
              <a16:creationId xmlns:a16="http://schemas.microsoft.com/office/drawing/2014/main" id="{8C294ACE-6DBA-4343-8921-6A99CB319E3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8" name="Text Box 1529">
          <a:extLst>
            <a:ext uri="{FF2B5EF4-FFF2-40B4-BE49-F238E27FC236}">
              <a16:creationId xmlns:a16="http://schemas.microsoft.com/office/drawing/2014/main" id="{A2BE8C4A-5997-464F-959D-2E1AF3B6C957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59" name="Text Box 1530">
          <a:extLst>
            <a:ext uri="{FF2B5EF4-FFF2-40B4-BE49-F238E27FC236}">
              <a16:creationId xmlns:a16="http://schemas.microsoft.com/office/drawing/2014/main" id="{76BA3997-ACD3-43B7-9BD6-55E267FE3C5F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0" name="Text Box 1531">
          <a:extLst>
            <a:ext uri="{FF2B5EF4-FFF2-40B4-BE49-F238E27FC236}">
              <a16:creationId xmlns:a16="http://schemas.microsoft.com/office/drawing/2014/main" id="{8ABF760B-7067-4784-9013-D607D277035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1" name="Text Box 1532">
          <a:extLst>
            <a:ext uri="{FF2B5EF4-FFF2-40B4-BE49-F238E27FC236}">
              <a16:creationId xmlns:a16="http://schemas.microsoft.com/office/drawing/2014/main" id="{F6896BE3-F7ED-456B-9140-A02E711503D9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2" name="Text Box 1533">
          <a:extLst>
            <a:ext uri="{FF2B5EF4-FFF2-40B4-BE49-F238E27FC236}">
              <a16:creationId xmlns:a16="http://schemas.microsoft.com/office/drawing/2014/main" id="{0D853FAF-2424-4FDD-A2E1-8EA0B104DDAF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3" name="Text Box 1534">
          <a:extLst>
            <a:ext uri="{FF2B5EF4-FFF2-40B4-BE49-F238E27FC236}">
              <a16:creationId xmlns:a16="http://schemas.microsoft.com/office/drawing/2014/main" id="{F32BC829-C791-4746-8E05-1AD22110B724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4" name="Text Box 1535">
          <a:extLst>
            <a:ext uri="{FF2B5EF4-FFF2-40B4-BE49-F238E27FC236}">
              <a16:creationId xmlns:a16="http://schemas.microsoft.com/office/drawing/2014/main" id="{8E56B2F6-BA05-442D-9DFB-87AE628C5E77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5" name="Text Box 1536">
          <a:extLst>
            <a:ext uri="{FF2B5EF4-FFF2-40B4-BE49-F238E27FC236}">
              <a16:creationId xmlns:a16="http://schemas.microsoft.com/office/drawing/2014/main" id="{77627CA3-724F-44C8-A861-AD8DF50B87BF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6" name="Text Box 1537">
          <a:extLst>
            <a:ext uri="{FF2B5EF4-FFF2-40B4-BE49-F238E27FC236}">
              <a16:creationId xmlns:a16="http://schemas.microsoft.com/office/drawing/2014/main" id="{8CD6BF5B-3862-4D93-BB14-861F684B8168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7" name="Text Box 1538">
          <a:extLst>
            <a:ext uri="{FF2B5EF4-FFF2-40B4-BE49-F238E27FC236}">
              <a16:creationId xmlns:a16="http://schemas.microsoft.com/office/drawing/2014/main" id="{AE9709C5-7242-4FD0-B210-BA63DEE440E4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8" name="Text Box 1539">
          <a:extLst>
            <a:ext uri="{FF2B5EF4-FFF2-40B4-BE49-F238E27FC236}">
              <a16:creationId xmlns:a16="http://schemas.microsoft.com/office/drawing/2014/main" id="{7A70876E-CB57-4DD5-8E9E-27376A590386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69" name="Text Box 1540">
          <a:extLst>
            <a:ext uri="{FF2B5EF4-FFF2-40B4-BE49-F238E27FC236}">
              <a16:creationId xmlns:a16="http://schemas.microsoft.com/office/drawing/2014/main" id="{8E9EA6EE-0895-4E94-AAFC-769FF732133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0" name="Text Box 1541">
          <a:extLst>
            <a:ext uri="{FF2B5EF4-FFF2-40B4-BE49-F238E27FC236}">
              <a16:creationId xmlns:a16="http://schemas.microsoft.com/office/drawing/2014/main" id="{ED856A62-0C57-4ED7-B1D6-22C8D29AE87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1" name="Text Box 1542">
          <a:extLst>
            <a:ext uri="{FF2B5EF4-FFF2-40B4-BE49-F238E27FC236}">
              <a16:creationId xmlns:a16="http://schemas.microsoft.com/office/drawing/2014/main" id="{5DCD7F51-44DF-4EFC-B342-4C54213A0072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2" name="Text Box 1543">
          <a:extLst>
            <a:ext uri="{FF2B5EF4-FFF2-40B4-BE49-F238E27FC236}">
              <a16:creationId xmlns:a16="http://schemas.microsoft.com/office/drawing/2014/main" id="{637736EA-4846-40CA-A383-86946744713D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3" name="Text Box 1544">
          <a:extLst>
            <a:ext uri="{FF2B5EF4-FFF2-40B4-BE49-F238E27FC236}">
              <a16:creationId xmlns:a16="http://schemas.microsoft.com/office/drawing/2014/main" id="{5DA5D71D-5F75-4FF4-9D9F-980B99A9FB7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4" name="Text Box 1545">
          <a:extLst>
            <a:ext uri="{FF2B5EF4-FFF2-40B4-BE49-F238E27FC236}">
              <a16:creationId xmlns:a16="http://schemas.microsoft.com/office/drawing/2014/main" id="{7F9D4882-E66B-4E5A-A158-186B321033C8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5" name="Text Box 1546">
          <a:extLst>
            <a:ext uri="{FF2B5EF4-FFF2-40B4-BE49-F238E27FC236}">
              <a16:creationId xmlns:a16="http://schemas.microsoft.com/office/drawing/2014/main" id="{63BCA669-AE45-4424-AB3E-6B5BECBC014D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6" name="Text Box 1547">
          <a:extLst>
            <a:ext uri="{FF2B5EF4-FFF2-40B4-BE49-F238E27FC236}">
              <a16:creationId xmlns:a16="http://schemas.microsoft.com/office/drawing/2014/main" id="{38DA72AE-9990-4D5E-9890-3DD7565012E9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7" name="Text Box 1548">
          <a:extLst>
            <a:ext uri="{FF2B5EF4-FFF2-40B4-BE49-F238E27FC236}">
              <a16:creationId xmlns:a16="http://schemas.microsoft.com/office/drawing/2014/main" id="{96B26AB6-3F87-4449-9A28-3DEEA3A4101F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8" name="Text Box 1549">
          <a:extLst>
            <a:ext uri="{FF2B5EF4-FFF2-40B4-BE49-F238E27FC236}">
              <a16:creationId xmlns:a16="http://schemas.microsoft.com/office/drawing/2014/main" id="{6A93F5A6-3EA9-4E58-A0A8-FD6B8A7CC1DA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79" name="Text Box 1550">
          <a:extLst>
            <a:ext uri="{FF2B5EF4-FFF2-40B4-BE49-F238E27FC236}">
              <a16:creationId xmlns:a16="http://schemas.microsoft.com/office/drawing/2014/main" id="{1D326D1A-5A39-4ECA-A884-566D1FE7E64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0" name="Text Box 1551">
          <a:extLst>
            <a:ext uri="{FF2B5EF4-FFF2-40B4-BE49-F238E27FC236}">
              <a16:creationId xmlns:a16="http://schemas.microsoft.com/office/drawing/2014/main" id="{7D31A0B0-E23A-4FCD-9E3B-6EE1E7908A02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1" name="Text Box 1552">
          <a:extLst>
            <a:ext uri="{FF2B5EF4-FFF2-40B4-BE49-F238E27FC236}">
              <a16:creationId xmlns:a16="http://schemas.microsoft.com/office/drawing/2014/main" id="{05515E02-1CB7-4086-9D4D-7223BD427F64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2" name="Text Box 1553">
          <a:extLst>
            <a:ext uri="{FF2B5EF4-FFF2-40B4-BE49-F238E27FC236}">
              <a16:creationId xmlns:a16="http://schemas.microsoft.com/office/drawing/2014/main" id="{1DD6224F-B8F8-4ED3-B481-893F28CB1B7F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3" name="Text Box 1554">
          <a:extLst>
            <a:ext uri="{FF2B5EF4-FFF2-40B4-BE49-F238E27FC236}">
              <a16:creationId xmlns:a16="http://schemas.microsoft.com/office/drawing/2014/main" id="{9CC4AD72-2B73-4A50-B02D-99A0F5586B91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4" name="Text Box 1555">
          <a:extLst>
            <a:ext uri="{FF2B5EF4-FFF2-40B4-BE49-F238E27FC236}">
              <a16:creationId xmlns:a16="http://schemas.microsoft.com/office/drawing/2014/main" id="{421AB237-1983-4100-9908-62EA37CD9B3F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5" name="Text Box 1556">
          <a:extLst>
            <a:ext uri="{FF2B5EF4-FFF2-40B4-BE49-F238E27FC236}">
              <a16:creationId xmlns:a16="http://schemas.microsoft.com/office/drawing/2014/main" id="{5D17E249-0893-4406-A92D-8A50DB664AD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6" name="Text Box 1557">
          <a:extLst>
            <a:ext uri="{FF2B5EF4-FFF2-40B4-BE49-F238E27FC236}">
              <a16:creationId xmlns:a16="http://schemas.microsoft.com/office/drawing/2014/main" id="{B6FD08BA-D778-4F3E-AFB0-F1F3D4930760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7" name="Text Box 1558">
          <a:extLst>
            <a:ext uri="{FF2B5EF4-FFF2-40B4-BE49-F238E27FC236}">
              <a16:creationId xmlns:a16="http://schemas.microsoft.com/office/drawing/2014/main" id="{F0F74802-E21D-479B-B2DA-C37B0224EEAD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8" name="Text Box 1559">
          <a:extLst>
            <a:ext uri="{FF2B5EF4-FFF2-40B4-BE49-F238E27FC236}">
              <a16:creationId xmlns:a16="http://schemas.microsoft.com/office/drawing/2014/main" id="{4FC1FA0F-5EFA-43C4-9F50-6A772128294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89" name="Text Box 1560">
          <a:extLst>
            <a:ext uri="{FF2B5EF4-FFF2-40B4-BE49-F238E27FC236}">
              <a16:creationId xmlns:a16="http://schemas.microsoft.com/office/drawing/2014/main" id="{83027AEF-9872-4CD2-A72F-6147B7918B2B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90" name="Text Box 1561">
          <a:extLst>
            <a:ext uri="{FF2B5EF4-FFF2-40B4-BE49-F238E27FC236}">
              <a16:creationId xmlns:a16="http://schemas.microsoft.com/office/drawing/2014/main" id="{9D04107C-D385-4B9E-8590-C5AD8DB280D6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91" name="Text Box 1562">
          <a:extLst>
            <a:ext uri="{FF2B5EF4-FFF2-40B4-BE49-F238E27FC236}">
              <a16:creationId xmlns:a16="http://schemas.microsoft.com/office/drawing/2014/main" id="{EB661D3C-82BA-46CB-B9D4-34C2E871D060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92" name="Text Box 1563">
          <a:extLst>
            <a:ext uri="{FF2B5EF4-FFF2-40B4-BE49-F238E27FC236}">
              <a16:creationId xmlns:a16="http://schemas.microsoft.com/office/drawing/2014/main" id="{F4A8909D-DC2E-4200-BF88-7AF5AAD012F6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19</xdr:row>
      <xdr:rowOff>0</xdr:rowOff>
    </xdr:from>
    <xdr:ext cx="70104" cy="44958"/>
    <xdr:sp macro="" textlink="">
      <xdr:nvSpPr>
        <xdr:cNvPr id="386593" name="Text Box 1564">
          <a:extLst>
            <a:ext uri="{FF2B5EF4-FFF2-40B4-BE49-F238E27FC236}">
              <a16:creationId xmlns:a16="http://schemas.microsoft.com/office/drawing/2014/main" id="{DD9D6CAB-70B6-404E-BC9B-D1852E87289C}"/>
            </a:ext>
          </a:extLst>
        </xdr:cNvPr>
        <xdr:cNvSpPr txBox="1">
          <a:spLocks noChangeArrowheads="1"/>
        </xdr:cNvSpPr>
      </xdr:nvSpPr>
      <xdr:spPr bwMode="auto">
        <a:xfrm>
          <a:off x="9486900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2" name="Text Box 1529">
          <a:extLst>
            <a:ext uri="{FF2B5EF4-FFF2-40B4-BE49-F238E27FC236}">
              <a16:creationId xmlns:a16="http://schemas.microsoft.com/office/drawing/2014/main" id="{47683DBE-9BE4-41DC-B300-FD4BE349BC6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3" name="Text Box 1530">
          <a:extLst>
            <a:ext uri="{FF2B5EF4-FFF2-40B4-BE49-F238E27FC236}">
              <a16:creationId xmlns:a16="http://schemas.microsoft.com/office/drawing/2014/main" id="{838F4AE9-7C11-46F0-AA7A-4D8119168E7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4" name="Text Box 1531">
          <a:extLst>
            <a:ext uri="{FF2B5EF4-FFF2-40B4-BE49-F238E27FC236}">
              <a16:creationId xmlns:a16="http://schemas.microsoft.com/office/drawing/2014/main" id="{C26DEABB-E09B-4A43-897D-FB73B4286E8A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5" name="Text Box 1532">
          <a:extLst>
            <a:ext uri="{FF2B5EF4-FFF2-40B4-BE49-F238E27FC236}">
              <a16:creationId xmlns:a16="http://schemas.microsoft.com/office/drawing/2014/main" id="{A9B9E942-38DE-4FA5-9FFA-05E06DE516C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6" name="Text Box 1533">
          <a:extLst>
            <a:ext uri="{FF2B5EF4-FFF2-40B4-BE49-F238E27FC236}">
              <a16:creationId xmlns:a16="http://schemas.microsoft.com/office/drawing/2014/main" id="{9C680881-0992-4CFA-91A5-FC58F81619D5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7" name="Text Box 1534">
          <a:extLst>
            <a:ext uri="{FF2B5EF4-FFF2-40B4-BE49-F238E27FC236}">
              <a16:creationId xmlns:a16="http://schemas.microsoft.com/office/drawing/2014/main" id="{D18E14BC-0FB5-40D2-AFCA-F765BAAC1BB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8" name="Text Box 1535">
          <a:extLst>
            <a:ext uri="{FF2B5EF4-FFF2-40B4-BE49-F238E27FC236}">
              <a16:creationId xmlns:a16="http://schemas.microsoft.com/office/drawing/2014/main" id="{23C154A2-D02D-4F5D-9D63-9C7FF91D70C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19" name="Text Box 1536">
          <a:extLst>
            <a:ext uri="{FF2B5EF4-FFF2-40B4-BE49-F238E27FC236}">
              <a16:creationId xmlns:a16="http://schemas.microsoft.com/office/drawing/2014/main" id="{0484BF2B-8A99-4847-B013-0ED31B7DA4F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0" name="Text Box 1537">
          <a:extLst>
            <a:ext uri="{FF2B5EF4-FFF2-40B4-BE49-F238E27FC236}">
              <a16:creationId xmlns:a16="http://schemas.microsoft.com/office/drawing/2014/main" id="{DEC1B5BB-80FC-4BD8-B1E1-9618C2C7E88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1" name="Text Box 1538">
          <a:extLst>
            <a:ext uri="{FF2B5EF4-FFF2-40B4-BE49-F238E27FC236}">
              <a16:creationId xmlns:a16="http://schemas.microsoft.com/office/drawing/2014/main" id="{9EF3A68A-C0E5-490C-B9B2-382AFCCF7EE5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2" name="Text Box 1539">
          <a:extLst>
            <a:ext uri="{FF2B5EF4-FFF2-40B4-BE49-F238E27FC236}">
              <a16:creationId xmlns:a16="http://schemas.microsoft.com/office/drawing/2014/main" id="{FD0E102D-6F74-4213-AF73-AFDC93D1F5F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3" name="Text Box 1540">
          <a:extLst>
            <a:ext uri="{FF2B5EF4-FFF2-40B4-BE49-F238E27FC236}">
              <a16:creationId xmlns:a16="http://schemas.microsoft.com/office/drawing/2014/main" id="{4F950EE1-C0F8-45F2-B5D5-A23EBA84C8B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4" name="Text Box 1541">
          <a:extLst>
            <a:ext uri="{FF2B5EF4-FFF2-40B4-BE49-F238E27FC236}">
              <a16:creationId xmlns:a16="http://schemas.microsoft.com/office/drawing/2014/main" id="{B3386502-0A63-4DD8-B830-8D93DFF4EF6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5" name="Text Box 1542">
          <a:extLst>
            <a:ext uri="{FF2B5EF4-FFF2-40B4-BE49-F238E27FC236}">
              <a16:creationId xmlns:a16="http://schemas.microsoft.com/office/drawing/2014/main" id="{827E2401-70D5-4736-A06F-540CDCD2525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6" name="Text Box 1543">
          <a:extLst>
            <a:ext uri="{FF2B5EF4-FFF2-40B4-BE49-F238E27FC236}">
              <a16:creationId xmlns:a16="http://schemas.microsoft.com/office/drawing/2014/main" id="{EEBED11B-056F-4066-91FD-DCCB9306876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7" name="Text Box 1544">
          <a:extLst>
            <a:ext uri="{FF2B5EF4-FFF2-40B4-BE49-F238E27FC236}">
              <a16:creationId xmlns:a16="http://schemas.microsoft.com/office/drawing/2014/main" id="{A25EF19E-9F7E-4B51-AE12-9DFE8DCBD6B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8" name="Text Box 1545">
          <a:extLst>
            <a:ext uri="{FF2B5EF4-FFF2-40B4-BE49-F238E27FC236}">
              <a16:creationId xmlns:a16="http://schemas.microsoft.com/office/drawing/2014/main" id="{174BE856-5A34-4A58-807F-56AAB6393E2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29" name="Text Box 1546">
          <a:extLst>
            <a:ext uri="{FF2B5EF4-FFF2-40B4-BE49-F238E27FC236}">
              <a16:creationId xmlns:a16="http://schemas.microsoft.com/office/drawing/2014/main" id="{F6087035-6386-46DE-84E7-BA6ECB88CF3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0" name="Text Box 1547">
          <a:extLst>
            <a:ext uri="{FF2B5EF4-FFF2-40B4-BE49-F238E27FC236}">
              <a16:creationId xmlns:a16="http://schemas.microsoft.com/office/drawing/2014/main" id="{E64B0F11-7E24-4F85-BE98-FABDA419CEF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1" name="Text Box 1548">
          <a:extLst>
            <a:ext uri="{FF2B5EF4-FFF2-40B4-BE49-F238E27FC236}">
              <a16:creationId xmlns:a16="http://schemas.microsoft.com/office/drawing/2014/main" id="{DC46FBBD-CBFE-446F-91FC-948488B1196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2" name="Text Box 1549">
          <a:extLst>
            <a:ext uri="{FF2B5EF4-FFF2-40B4-BE49-F238E27FC236}">
              <a16:creationId xmlns:a16="http://schemas.microsoft.com/office/drawing/2014/main" id="{8DEE275E-4928-4339-A4F3-EB6282F99BC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3" name="Text Box 1550">
          <a:extLst>
            <a:ext uri="{FF2B5EF4-FFF2-40B4-BE49-F238E27FC236}">
              <a16:creationId xmlns:a16="http://schemas.microsoft.com/office/drawing/2014/main" id="{3D1FB803-BA0C-47B1-AF02-C109DF8BC16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4" name="Text Box 1551">
          <a:extLst>
            <a:ext uri="{FF2B5EF4-FFF2-40B4-BE49-F238E27FC236}">
              <a16:creationId xmlns:a16="http://schemas.microsoft.com/office/drawing/2014/main" id="{3035BFF0-BAC8-4B85-A97E-DFA37644B1A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5" name="Text Box 1552">
          <a:extLst>
            <a:ext uri="{FF2B5EF4-FFF2-40B4-BE49-F238E27FC236}">
              <a16:creationId xmlns:a16="http://schemas.microsoft.com/office/drawing/2014/main" id="{699F75C2-EF40-433C-96FE-470AE7518B95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6" name="Text Box 1553">
          <a:extLst>
            <a:ext uri="{FF2B5EF4-FFF2-40B4-BE49-F238E27FC236}">
              <a16:creationId xmlns:a16="http://schemas.microsoft.com/office/drawing/2014/main" id="{F6AE809B-14B4-48D7-8965-E3F14AEB2B3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7" name="Text Box 1554">
          <a:extLst>
            <a:ext uri="{FF2B5EF4-FFF2-40B4-BE49-F238E27FC236}">
              <a16:creationId xmlns:a16="http://schemas.microsoft.com/office/drawing/2014/main" id="{841B39E1-3DEF-4ECA-B2C7-CA02543A697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8" name="Text Box 1555">
          <a:extLst>
            <a:ext uri="{FF2B5EF4-FFF2-40B4-BE49-F238E27FC236}">
              <a16:creationId xmlns:a16="http://schemas.microsoft.com/office/drawing/2014/main" id="{7E6E7DC1-AE6B-456E-91A2-60323CC2ED2A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39" name="Text Box 1556">
          <a:extLst>
            <a:ext uri="{FF2B5EF4-FFF2-40B4-BE49-F238E27FC236}">
              <a16:creationId xmlns:a16="http://schemas.microsoft.com/office/drawing/2014/main" id="{1D3C6AE8-6AF9-4260-96FB-6CC9AACD1CF5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0" name="Text Box 1557">
          <a:extLst>
            <a:ext uri="{FF2B5EF4-FFF2-40B4-BE49-F238E27FC236}">
              <a16:creationId xmlns:a16="http://schemas.microsoft.com/office/drawing/2014/main" id="{4E46EA75-017C-44EF-B518-2DEB791584F1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1" name="Text Box 1558">
          <a:extLst>
            <a:ext uri="{FF2B5EF4-FFF2-40B4-BE49-F238E27FC236}">
              <a16:creationId xmlns:a16="http://schemas.microsoft.com/office/drawing/2014/main" id="{CD6EFFB1-BF59-4EBD-9593-5870AE18A25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2" name="Text Box 1559">
          <a:extLst>
            <a:ext uri="{FF2B5EF4-FFF2-40B4-BE49-F238E27FC236}">
              <a16:creationId xmlns:a16="http://schemas.microsoft.com/office/drawing/2014/main" id="{B834C166-0787-4FAF-B7ED-14B7D9EA223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3" name="Text Box 1560">
          <a:extLst>
            <a:ext uri="{FF2B5EF4-FFF2-40B4-BE49-F238E27FC236}">
              <a16:creationId xmlns:a16="http://schemas.microsoft.com/office/drawing/2014/main" id="{37B1627B-AF28-4F66-8ED7-D4DBAE0A22C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4" name="Text Box 1561">
          <a:extLst>
            <a:ext uri="{FF2B5EF4-FFF2-40B4-BE49-F238E27FC236}">
              <a16:creationId xmlns:a16="http://schemas.microsoft.com/office/drawing/2014/main" id="{7D4CFAF7-81D6-4B14-8BB7-E8CDA5A8278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5" name="Text Box 1562">
          <a:extLst>
            <a:ext uri="{FF2B5EF4-FFF2-40B4-BE49-F238E27FC236}">
              <a16:creationId xmlns:a16="http://schemas.microsoft.com/office/drawing/2014/main" id="{9BD1DE7B-1831-4CBF-BC20-AD9B00D6424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6" name="Text Box 1563">
          <a:extLst>
            <a:ext uri="{FF2B5EF4-FFF2-40B4-BE49-F238E27FC236}">
              <a16:creationId xmlns:a16="http://schemas.microsoft.com/office/drawing/2014/main" id="{F17D74E9-E76C-4CD8-A719-B6F0438127E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7" name="Text Box 1564">
          <a:extLst>
            <a:ext uri="{FF2B5EF4-FFF2-40B4-BE49-F238E27FC236}">
              <a16:creationId xmlns:a16="http://schemas.microsoft.com/office/drawing/2014/main" id="{A1AAE393-AD2E-48E6-A4BC-08BDF00553B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8" name="Text Box 1529">
          <a:extLst>
            <a:ext uri="{FF2B5EF4-FFF2-40B4-BE49-F238E27FC236}">
              <a16:creationId xmlns:a16="http://schemas.microsoft.com/office/drawing/2014/main" id="{2945414D-EC9A-4DEC-994C-3126E433FA0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49" name="Text Box 1530">
          <a:extLst>
            <a:ext uri="{FF2B5EF4-FFF2-40B4-BE49-F238E27FC236}">
              <a16:creationId xmlns:a16="http://schemas.microsoft.com/office/drawing/2014/main" id="{1CCFA0B7-1DB9-4D5B-9FD6-40E2624116B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0" name="Text Box 1531">
          <a:extLst>
            <a:ext uri="{FF2B5EF4-FFF2-40B4-BE49-F238E27FC236}">
              <a16:creationId xmlns:a16="http://schemas.microsoft.com/office/drawing/2014/main" id="{A13F0CAD-3727-413F-8193-134BB650D61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1" name="Text Box 1532">
          <a:extLst>
            <a:ext uri="{FF2B5EF4-FFF2-40B4-BE49-F238E27FC236}">
              <a16:creationId xmlns:a16="http://schemas.microsoft.com/office/drawing/2014/main" id="{08DE52C6-1A51-4E4F-ABA9-AF395A55C4BA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2" name="Text Box 1533">
          <a:extLst>
            <a:ext uri="{FF2B5EF4-FFF2-40B4-BE49-F238E27FC236}">
              <a16:creationId xmlns:a16="http://schemas.microsoft.com/office/drawing/2014/main" id="{51553A26-424A-4526-B2C4-17E1A5114C9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3" name="Text Box 1534">
          <a:extLst>
            <a:ext uri="{FF2B5EF4-FFF2-40B4-BE49-F238E27FC236}">
              <a16:creationId xmlns:a16="http://schemas.microsoft.com/office/drawing/2014/main" id="{1083B2CE-D285-4CAC-94F1-A16D2685BA55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4" name="Text Box 1535">
          <a:extLst>
            <a:ext uri="{FF2B5EF4-FFF2-40B4-BE49-F238E27FC236}">
              <a16:creationId xmlns:a16="http://schemas.microsoft.com/office/drawing/2014/main" id="{7D454CAF-0306-4AEB-8862-5C03A65BC7E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5" name="Text Box 1536">
          <a:extLst>
            <a:ext uri="{FF2B5EF4-FFF2-40B4-BE49-F238E27FC236}">
              <a16:creationId xmlns:a16="http://schemas.microsoft.com/office/drawing/2014/main" id="{9C0E3EBC-0E29-4C07-BCD1-51055CA604D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6" name="Text Box 1537">
          <a:extLst>
            <a:ext uri="{FF2B5EF4-FFF2-40B4-BE49-F238E27FC236}">
              <a16:creationId xmlns:a16="http://schemas.microsoft.com/office/drawing/2014/main" id="{42DA983A-ED94-46CF-88D4-DAC8E8A8FC1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7" name="Text Box 1538">
          <a:extLst>
            <a:ext uri="{FF2B5EF4-FFF2-40B4-BE49-F238E27FC236}">
              <a16:creationId xmlns:a16="http://schemas.microsoft.com/office/drawing/2014/main" id="{63883C56-3AC3-46B1-B649-A2EFA85E4E6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8" name="Text Box 1539">
          <a:extLst>
            <a:ext uri="{FF2B5EF4-FFF2-40B4-BE49-F238E27FC236}">
              <a16:creationId xmlns:a16="http://schemas.microsoft.com/office/drawing/2014/main" id="{1430B855-8F27-44B1-A836-4662EADD87C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59" name="Text Box 1540">
          <a:extLst>
            <a:ext uri="{FF2B5EF4-FFF2-40B4-BE49-F238E27FC236}">
              <a16:creationId xmlns:a16="http://schemas.microsoft.com/office/drawing/2014/main" id="{AFC98ECF-2C98-47B5-A64D-1F42C280734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0" name="Text Box 1541">
          <a:extLst>
            <a:ext uri="{FF2B5EF4-FFF2-40B4-BE49-F238E27FC236}">
              <a16:creationId xmlns:a16="http://schemas.microsoft.com/office/drawing/2014/main" id="{E8809A32-4687-4099-AEA9-A5A25FCFC5B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1" name="Text Box 1542">
          <a:extLst>
            <a:ext uri="{FF2B5EF4-FFF2-40B4-BE49-F238E27FC236}">
              <a16:creationId xmlns:a16="http://schemas.microsoft.com/office/drawing/2014/main" id="{0D9EFED9-EB83-4A40-93C5-BC421831661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2" name="Text Box 1543">
          <a:extLst>
            <a:ext uri="{FF2B5EF4-FFF2-40B4-BE49-F238E27FC236}">
              <a16:creationId xmlns:a16="http://schemas.microsoft.com/office/drawing/2014/main" id="{D1BE582E-B159-473A-8B61-029A265B85FA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3" name="Text Box 1544">
          <a:extLst>
            <a:ext uri="{FF2B5EF4-FFF2-40B4-BE49-F238E27FC236}">
              <a16:creationId xmlns:a16="http://schemas.microsoft.com/office/drawing/2014/main" id="{545CBA4E-1C12-4112-8C88-6F400513AFA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4" name="Text Box 1545">
          <a:extLst>
            <a:ext uri="{FF2B5EF4-FFF2-40B4-BE49-F238E27FC236}">
              <a16:creationId xmlns:a16="http://schemas.microsoft.com/office/drawing/2014/main" id="{093373E5-7F8E-4C5F-9233-473F85A8397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5" name="Text Box 1546">
          <a:extLst>
            <a:ext uri="{FF2B5EF4-FFF2-40B4-BE49-F238E27FC236}">
              <a16:creationId xmlns:a16="http://schemas.microsoft.com/office/drawing/2014/main" id="{9BA7D348-EDB2-462F-B263-CEFAAC78819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6" name="Text Box 1547">
          <a:extLst>
            <a:ext uri="{FF2B5EF4-FFF2-40B4-BE49-F238E27FC236}">
              <a16:creationId xmlns:a16="http://schemas.microsoft.com/office/drawing/2014/main" id="{02FD7B9F-BBE4-43F2-AFA2-872A74D2E40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7" name="Text Box 1548">
          <a:extLst>
            <a:ext uri="{FF2B5EF4-FFF2-40B4-BE49-F238E27FC236}">
              <a16:creationId xmlns:a16="http://schemas.microsoft.com/office/drawing/2014/main" id="{777A0B4E-E847-49C2-A63A-FED08D00ACE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8" name="Text Box 1549">
          <a:extLst>
            <a:ext uri="{FF2B5EF4-FFF2-40B4-BE49-F238E27FC236}">
              <a16:creationId xmlns:a16="http://schemas.microsoft.com/office/drawing/2014/main" id="{9D6FA9C3-CD91-43C4-B2E4-35EC0241FA3A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69" name="Text Box 1550">
          <a:extLst>
            <a:ext uri="{FF2B5EF4-FFF2-40B4-BE49-F238E27FC236}">
              <a16:creationId xmlns:a16="http://schemas.microsoft.com/office/drawing/2014/main" id="{97689327-0F17-4910-A5E9-AB3BEB41AB61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0" name="Text Box 1551">
          <a:extLst>
            <a:ext uri="{FF2B5EF4-FFF2-40B4-BE49-F238E27FC236}">
              <a16:creationId xmlns:a16="http://schemas.microsoft.com/office/drawing/2014/main" id="{E12910BD-F1F2-42D1-A71B-1D6A85D5CF1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1" name="Text Box 1552">
          <a:extLst>
            <a:ext uri="{FF2B5EF4-FFF2-40B4-BE49-F238E27FC236}">
              <a16:creationId xmlns:a16="http://schemas.microsoft.com/office/drawing/2014/main" id="{6F524D26-E38F-4C47-AFB5-8FC5F23C4D0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2" name="Text Box 1553">
          <a:extLst>
            <a:ext uri="{FF2B5EF4-FFF2-40B4-BE49-F238E27FC236}">
              <a16:creationId xmlns:a16="http://schemas.microsoft.com/office/drawing/2014/main" id="{F4D34CB8-4514-489B-9D39-47A9EE74EA1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3" name="Text Box 1554">
          <a:extLst>
            <a:ext uri="{FF2B5EF4-FFF2-40B4-BE49-F238E27FC236}">
              <a16:creationId xmlns:a16="http://schemas.microsoft.com/office/drawing/2014/main" id="{FEA71C3A-00BA-4565-BBE2-749D8B458C4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4" name="Text Box 1555">
          <a:extLst>
            <a:ext uri="{FF2B5EF4-FFF2-40B4-BE49-F238E27FC236}">
              <a16:creationId xmlns:a16="http://schemas.microsoft.com/office/drawing/2014/main" id="{06683A04-CE67-4227-BA1A-96AE2D9CB11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5" name="Text Box 1556">
          <a:extLst>
            <a:ext uri="{FF2B5EF4-FFF2-40B4-BE49-F238E27FC236}">
              <a16:creationId xmlns:a16="http://schemas.microsoft.com/office/drawing/2014/main" id="{661AF0F0-9E34-4311-8EE8-E6A6AE858DA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6" name="Text Box 1557">
          <a:extLst>
            <a:ext uri="{FF2B5EF4-FFF2-40B4-BE49-F238E27FC236}">
              <a16:creationId xmlns:a16="http://schemas.microsoft.com/office/drawing/2014/main" id="{5AA379A3-631D-4302-84D8-8448FB08CC4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7" name="Text Box 1558">
          <a:extLst>
            <a:ext uri="{FF2B5EF4-FFF2-40B4-BE49-F238E27FC236}">
              <a16:creationId xmlns:a16="http://schemas.microsoft.com/office/drawing/2014/main" id="{BD782520-2D9F-4E18-89D5-DD739473B04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8" name="Text Box 1559">
          <a:extLst>
            <a:ext uri="{FF2B5EF4-FFF2-40B4-BE49-F238E27FC236}">
              <a16:creationId xmlns:a16="http://schemas.microsoft.com/office/drawing/2014/main" id="{DEAD59F2-0C82-44E9-A4D0-6D44569FC35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79" name="Text Box 1560">
          <a:extLst>
            <a:ext uri="{FF2B5EF4-FFF2-40B4-BE49-F238E27FC236}">
              <a16:creationId xmlns:a16="http://schemas.microsoft.com/office/drawing/2014/main" id="{39CF08FC-8043-4C5B-824D-F5AC8D0AF0A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0" name="Text Box 1561">
          <a:extLst>
            <a:ext uri="{FF2B5EF4-FFF2-40B4-BE49-F238E27FC236}">
              <a16:creationId xmlns:a16="http://schemas.microsoft.com/office/drawing/2014/main" id="{9DB9633A-7841-47DF-9A51-6D99485B5D7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1" name="Text Box 1562">
          <a:extLst>
            <a:ext uri="{FF2B5EF4-FFF2-40B4-BE49-F238E27FC236}">
              <a16:creationId xmlns:a16="http://schemas.microsoft.com/office/drawing/2014/main" id="{A2335DE5-E29A-46D9-B287-641F223A1FF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2" name="Text Box 1563">
          <a:extLst>
            <a:ext uri="{FF2B5EF4-FFF2-40B4-BE49-F238E27FC236}">
              <a16:creationId xmlns:a16="http://schemas.microsoft.com/office/drawing/2014/main" id="{BFB5AC03-3762-4E1B-9588-3A3D35DDAD5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3" name="Text Box 1564">
          <a:extLst>
            <a:ext uri="{FF2B5EF4-FFF2-40B4-BE49-F238E27FC236}">
              <a16:creationId xmlns:a16="http://schemas.microsoft.com/office/drawing/2014/main" id="{84A048D8-6393-42A0-89C4-79EEFABBC31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4" name="Text Box 1529">
          <a:extLst>
            <a:ext uri="{FF2B5EF4-FFF2-40B4-BE49-F238E27FC236}">
              <a16:creationId xmlns:a16="http://schemas.microsoft.com/office/drawing/2014/main" id="{814BC6E2-0C01-44FB-9D41-AC3FDCB9AF6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5" name="Text Box 1530">
          <a:extLst>
            <a:ext uri="{FF2B5EF4-FFF2-40B4-BE49-F238E27FC236}">
              <a16:creationId xmlns:a16="http://schemas.microsoft.com/office/drawing/2014/main" id="{F6C322DB-A124-42B1-A68F-74FE9440B2C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6" name="Text Box 1531">
          <a:extLst>
            <a:ext uri="{FF2B5EF4-FFF2-40B4-BE49-F238E27FC236}">
              <a16:creationId xmlns:a16="http://schemas.microsoft.com/office/drawing/2014/main" id="{F6B15F65-25D4-4342-A023-408D4958572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7" name="Text Box 1532">
          <a:extLst>
            <a:ext uri="{FF2B5EF4-FFF2-40B4-BE49-F238E27FC236}">
              <a16:creationId xmlns:a16="http://schemas.microsoft.com/office/drawing/2014/main" id="{2FFF4443-1810-4AAC-805C-F064BA40C7D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8" name="Text Box 1533">
          <a:extLst>
            <a:ext uri="{FF2B5EF4-FFF2-40B4-BE49-F238E27FC236}">
              <a16:creationId xmlns:a16="http://schemas.microsoft.com/office/drawing/2014/main" id="{0B5F4E67-7D77-4EE9-8B9E-1E1DD2F599E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89" name="Text Box 1534">
          <a:extLst>
            <a:ext uri="{FF2B5EF4-FFF2-40B4-BE49-F238E27FC236}">
              <a16:creationId xmlns:a16="http://schemas.microsoft.com/office/drawing/2014/main" id="{B066E1E6-C3FF-48E4-8384-5FBA45C28BB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0" name="Text Box 1535">
          <a:extLst>
            <a:ext uri="{FF2B5EF4-FFF2-40B4-BE49-F238E27FC236}">
              <a16:creationId xmlns:a16="http://schemas.microsoft.com/office/drawing/2014/main" id="{091B6CDD-BC6F-487A-AB55-8DB89C03055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1" name="Text Box 1536">
          <a:extLst>
            <a:ext uri="{FF2B5EF4-FFF2-40B4-BE49-F238E27FC236}">
              <a16:creationId xmlns:a16="http://schemas.microsoft.com/office/drawing/2014/main" id="{CC00BFB0-4276-4C9D-8A70-A10ABDE259C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2" name="Text Box 1537">
          <a:extLst>
            <a:ext uri="{FF2B5EF4-FFF2-40B4-BE49-F238E27FC236}">
              <a16:creationId xmlns:a16="http://schemas.microsoft.com/office/drawing/2014/main" id="{D70F0743-BB5F-4A96-8D53-27DA9BA1A56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3" name="Text Box 1538">
          <a:extLst>
            <a:ext uri="{FF2B5EF4-FFF2-40B4-BE49-F238E27FC236}">
              <a16:creationId xmlns:a16="http://schemas.microsoft.com/office/drawing/2014/main" id="{A113731D-C644-4D69-9D9F-26524717A65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4" name="Text Box 1539">
          <a:extLst>
            <a:ext uri="{FF2B5EF4-FFF2-40B4-BE49-F238E27FC236}">
              <a16:creationId xmlns:a16="http://schemas.microsoft.com/office/drawing/2014/main" id="{ACA8CAB5-F1AC-4769-85E3-DDC9C7A80E7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5" name="Text Box 1540">
          <a:extLst>
            <a:ext uri="{FF2B5EF4-FFF2-40B4-BE49-F238E27FC236}">
              <a16:creationId xmlns:a16="http://schemas.microsoft.com/office/drawing/2014/main" id="{06E0EB94-F1D5-4C47-B96D-8F36FCC88B6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6" name="Text Box 1541">
          <a:extLst>
            <a:ext uri="{FF2B5EF4-FFF2-40B4-BE49-F238E27FC236}">
              <a16:creationId xmlns:a16="http://schemas.microsoft.com/office/drawing/2014/main" id="{63C60FE0-F2B5-462B-90D7-31E115E202F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7" name="Text Box 1542">
          <a:extLst>
            <a:ext uri="{FF2B5EF4-FFF2-40B4-BE49-F238E27FC236}">
              <a16:creationId xmlns:a16="http://schemas.microsoft.com/office/drawing/2014/main" id="{0F3DBE24-D21A-413B-8F95-76DAA7BB9DF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8" name="Text Box 1543">
          <a:extLst>
            <a:ext uri="{FF2B5EF4-FFF2-40B4-BE49-F238E27FC236}">
              <a16:creationId xmlns:a16="http://schemas.microsoft.com/office/drawing/2014/main" id="{A76D1C2C-B17D-43A8-8795-2393BDB1102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899" name="Text Box 1544">
          <a:extLst>
            <a:ext uri="{FF2B5EF4-FFF2-40B4-BE49-F238E27FC236}">
              <a16:creationId xmlns:a16="http://schemas.microsoft.com/office/drawing/2014/main" id="{1C2DFDFB-9F68-498B-909C-64CB31DFFBD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0" name="Text Box 1545">
          <a:extLst>
            <a:ext uri="{FF2B5EF4-FFF2-40B4-BE49-F238E27FC236}">
              <a16:creationId xmlns:a16="http://schemas.microsoft.com/office/drawing/2014/main" id="{9ACD956A-B3DD-4770-B0F2-E94338AC886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1" name="Text Box 1546">
          <a:extLst>
            <a:ext uri="{FF2B5EF4-FFF2-40B4-BE49-F238E27FC236}">
              <a16:creationId xmlns:a16="http://schemas.microsoft.com/office/drawing/2014/main" id="{2555A017-DEBF-478C-AFE0-6319D82414D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2" name="Text Box 1547">
          <a:extLst>
            <a:ext uri="{FF2B5EF4-FFF2-40B4-BE49-F238E27FC236}">
              <a16:creationId xmlns:a16="http://schemas.microsoft.com/office/drawing/2014/main" id="{43AF0505-14E6-4128-BCED-388969BAB93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3" name="Text Box 1548">
          <a:extLst>
            <a:ext uri="{FF2B5EF4-FFF2-40B4-BE49-F238E27FC236}">
              <a16:creationId xmlns:a16="http://schemas.microsoft.com/office/drawing/2014/main" id="{045BEE75-B3E5-468C-92E4-7B7662EC641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4" name="Text Box 1549">
          <a:extLst>
            <a:ext uri="{FF2B5EF4-FFF2-40B4-BE49-F238E27FC236}">
              <a16:creationId xmlns:a16="http://schemas.microsoft.com/office/drawing/2014/main" id="{E94F7CA3-ECCC-49AB-B42E-A40A36C0EC0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5" name="Text Box 1550">
          <a:extLst>
            <a:ext uri="{FF2B5EF4-FFF2-40B4-BE49-F238E27FC236}">
              <a16:creationId xmlns:a16="http://schemas.microsoft.com/office/drawing/2014/main" id="{5FF2DE3A-5CD7-4893-9A94-E79EA959945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6" name="Text Box 1551">
          <a:extLst>
            <a:ext uri="{FF2B5EF4-FFF2-40B4-BE49-F238E27FC236}">
              <a16:creationId xmlns:a16="http://schemas.microsoft.com/office/drawing/2014/main" id="{872B788E-1308-4095-8550-C3FF678A23A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7" name="Text Box 1552">
          <a:extLst>
            <a:ext uri="{FF2B5EF4-FFF2-40B4-BE49-F238E27FC236}">
              <a16:creationId xmlns:a16="http://schemas.microsoft.com/office/drawing/2014/main" id="{CC36D9E3-BB46-4A06-9C9C-65D9541F117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8" name="Text Box 1553">
          <a:extLst>
            <a:ext uri="{FF2B5EF4-FFF2-40B4-BE49-F238E27FC236}">
              <a16:creationId xmlns:a16="http://schemas.microsoft.com/office/drawing/2014/main" id="{620AAA5B-E3E9-4AE6-A2C4-DB57B42A8A7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09" name="Text Box 1554">
          <a:extLst>
            <a:ext uri="{FF2B5EF4-FFF2-40B4-BE49-F238E27FC236}">
              <a16:creationId xmlns:a16="http://schemas.microsoft.com/office/drawing/2014/main" id="{B0B4DCE9-B0A3-4254-BC1F-269C587BE22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0" name="Text Box 1555">
          <a:extLst>
            <a:ext uri="{FF2B5EF4-FFF2-40B4-BE49-F238E27FC236}">
              <a16:creationId xmlns:a16="http://schemas.microsoft.com/office/drawing/2014/main" id="{B810B31F-6FDF-437C-A0DD-1B9ED5C39CD1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1" name="Text Box 1556">
          <a:extLst>
            <a:ext uri="{FF2B5EF4-FFF2-40B4-BE49-F238E27FC236}">
              <a16:creationId xmlns:a16="http://schemas.microsoft.com/office/drawing/2014/main" id="{45D9D935-D239-40DC-8096-E8D74B63660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2" name="Text Box 1557">
          <a:extLst>
            <a:ext uri="{FF2B5EF4-FFF2-40B4-BE49-F238E27FC236}">
              <a16:creationId xmlns:a16="http://schemas.microsoft.com/office/drawing/2014/main" id="{3B3C0D6A-575E-4904-96B3-F62A3117B61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3" name="Text Box 1558">
          <a:extLst>
            <a:ext uri="{FF2B5EF4-FFF2-40B4-BE49-F238E27FC236}">
              <a16:creationId xmlns:a16="http://schemas.microsoft.com/office/drawing/2014/main" id="{2EBFD239-5526-44E5-8089-E91517EEA22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4" name="Text Box 1559">
          <a:extLst>
            <a:ext uri="{FF2B5EF4-FFF2-40B4-BE49-F238E27FC236}">
              <a16:creationId xmlns:a16="http://schemas.microsoft.com/office/drawing/2014/main" id="{921B7134-E9FE-42C5-9283-3C72F3408D1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5" name="Text Box 1560">
          <a:extLst>
            <a:ext uri="{FF2B5EF4-FFF2-40B4-BE49-F238E27FC236}">
              <a16:creationId xmlns:a16="http://schemas.microsoft.com/office/drawing/2014/main" id="{F2B6A495-4A5E-4202-B391-D7B687A2498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6" name="Text Box 1561">
          <a:extLst>
            <a:ext uri="{FF2B5EF4-FFF2-40B4-BE49-F238E27FC236}">
              <a16:creationId xmlns:a16="http://schemas.microsoft.com/office/drawing/2014/main" id="{BF5AF345-6083-4541-B3A6-32014FCE63A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7" name="Text Box 1562">
          <a:extLst>
            <a:ext uri="{FF2B5EF4-FFF2-40B4-BE49-F238E27FC236}">
              <a16:creationId xmlns:a16="http://schemas.microsoft.com/office/drawing/2014/main" id="{5967D82C-93EB-4487-A26B-504F15E7DB4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8" name="Text Box 1563">
          <a:extLst>
            <a:ext uri="{FF2B5EF4-FFF2-40B4-BE49-F238E27FC236}">
              <a16:creationId xmlns:a16="http://schemas.microsoft.com/office/drawing/2014/main" id="{F7A33193-4AA0-4384-8759-C3952697FB8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19" name="Text Box 1564">
          <a:extLst>
            <a:ext uri="{FF2B5EF4-FFF2-40B4-BE49-F238E27FC236}">
              <a16:creationId xmlns:a16="http://schemas.microsoft.com/office/drawing/2014/main" id="{79530A81-63D4-446C-A1D2-60E28E89DC3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0" name="Text Box 1529">
          <a:extLst>
            <a:ext uri="{FF2B5EF4-FFF2-40B4-BE49-F238E27FC236}">
              <a16:creationId xmlns:a16="http://schemas.microsoft.com/office/drawing/2014/main" id="{E4243F0B-8FC4-4EE4-9A6F-3575E4578F9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1" name="Text Box 1530">
          <a:extLst>
            <a:ext uri="{FF2B5EF4-FFF2-40B4-BE49-F238E27FC236}">
              <a16:creationId xmlns:a16="http://schemas.microsoft.com/office/drawing/2014/main" id="{2AF97528-29B2-47B5-B48D-607C01DBDF6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2" name="Text Box 1531">
          <a:extLst>
            <a:ext uri="{FF2B5EF4-FFF2-40B4-BE49-F238E27FC236}">
              <a16:creationId xmlns:a16="http://schemas.microsoft.com/office/drawing/2014/main" id="{4261285F-49A9-434F-9C0E-34B58994A98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3" name="Text Box 1532">
          <a:extLst>
            <a:ext uri="{FF2B5EF4-FFF2-40B4-BE49-F238E27FC236}">
              <a16:creationId xmlns:a16="http://schemas.microsoft.com/office/drawing/2014/main" id="{E1828AE2-0DAD-4EBE-A19B-124045E3F3D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4" name="Text Box 1533">
          <a:extLst>
            <a:ext uri="{FF2B5EF4-FFF2-40B4-BE49-F238E27FC236}">
              <a16:creationId xmlns:a16="http://schemas.microsoft.com/office/drawing/2014/main" id="{D7DDC90B-4D3F-4E54-BF1B-3CA0A9D3BBA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5" name="Text Box 1534">
          <a:extLst>
            <a:ext uri="{FF2B5EF4-FFF2-40B4-BE49-F238E27FC236}">
              <a16:creationId xmlns:a16="http://schemas.microsoft.com/office/drawing/2014/main" id="{E82A25D9-2CA4-4B2E-89EE-C54A07C53C7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6" name="Text Box 1535">
          <a:extLst>
            <a:ext uri="{FF2B5EF4-FFF2-40B4-BE49-F238E27FC236}">
              <a16:creationId xmlns:a16="http://schemas.microsoft.com/office/drawing/2014/main" id="{CDD994FF-64D1-48F0-BF71-B8D1F87B851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7" name="Text Box 1536">
          <a:extLst>
            <a:ext uri="{FF2B5EF4-FFF2-40B4-BE49-F238E27FC236}">
              <a16:creationId xmlns:a16="http://schemas.microsoft.com/office/drawing/2014/main" id="{AF5C29EC-1D12-4CFE-B463-390FDA36B2E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8" name="Text Box 1537">
          <a:extLst>
            <a:ext uri="{FF2B5EF4-FFF2-40B4-BE49-F238E27FC236}">
              <a16:creationId xmlns:a16="http://schemas.microsoft.com/office/drawing/2014/main" id="{623DAE50-E927-4D85-90BC-A3802DE8705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29" name="Text Box 1538">
          <a:extLst>
            <a:ext uri="{FF2B5EF4-FFF2-40B4-BE49-F238E27FC236}">
              <a16:creationId xmlns:a16="http://schemas.microsoft.com/office/drawing/2014/main" id="{829BC8A3-EB70-40AA-B00A-288E052E1C0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0" name="Text Box 1539">
          <a:extLst>
            <a:ext uri="{FF2B5EF4-FFF2-40B4-BE49-F238E27FC236}">
              <a16:creationId xmlns:a16="http://schemas.microsoft.com/office/drawing/2014/main" id="{0B0B201F-DB7E-4955-A1AA-777AD172830D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1" name="Text Box 1540">
          <a:extLst>
            <a:ext uri="{FF2B5EF4-FFF2-40B4-BE49-F238E27FC236}">
              <a16:creationId xmlns:a16="http://schemas.microsoft.com/office/drawing/2014/main" id="{8AF4ABDC-CE53-430F-AE73-FF7CEA591B7C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2" name="Text Box 1541">
          <a:extLst>
            <a:ext uri="{FF2B5EF4-FFF2-40B4-BE49-F238E27FC236}">
              <a16:creationId xmlns:a16="http://schemas.microsoft.com/office/drawing/2014/main" id="{5279402E-4A55-4487-96F1-3EEA18799795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3" name="Text Box 1542">
          <a:extLst>
            <a:ext uri="{FF2B5EF4-FFF2-40B4-BE49-F238E27FC236}">
              <a16:creationId xmlns:a16="http://schemas.microsoft.com/office/drawing/2014/main" id="{7FFF1E52-F2FF-4471-BB54-1EF9E330E715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4" name="Text Box 1543">
          <a:extLst>
            <a:ext uri="{FF2B5EF4-FFF2-40B4-BE49-F238E27FC236}">
              <a16:creationId xmlns:a16="http://schemas.microsoft.com/office/drawing/2014/main" id="{DE7E8BE6-6454-4E5D-89C7-7393162D865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5" name="Text Box 1544">
          <a:extLst>
            <a:ext uri="{FF2B5EF4-FFF2-40B4-BE49-F238E27FC236}">
              <a16:creationId xmlns:a16="http://schemas.microsoft.com/office/drawing/2014/main" id="{C3480064-1B4F-44D9-9C13-A83A37CF028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6" name="Text Box 1545">
          <a:extLst>
            <a:ext uri="{FF2B5EF4-FFF2-40B4-BE49-F238E27FC236}">
              <a16:creationId xmlns:a16="http://schemas.microsoft.com/office/drawing/2014/main" id="{78024590-9702-478F-827C-2EC25BD79429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7" name="Text Box 1546">
          <a:extLst>
            <a:ext uri="{FF2B5EF4-FFF2-40B4-BE49-F238E27FC236}">
              <a16:creationId xmlns:a16="http://schemas.microsoft.com/office/drawing/2014/main" id="{812F3888-7A04-4A23-88F6-0791953331A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8" name="Text Box 1547">
          <a:extLst>
            <a:ext uri="{FF2B5EF4-FFF2-40B4-BE49-F238E27FC236}">
              <a16:creationId xmlns:a16="http://schemas.microsoft.com/office/drawing/2014/main" id="{120CA137-5608-4CBD-956C-610C82E296F7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39" name="Text Box 1548">
          <a:extLst>
            <a:ext uri="{FF2B5EF4-FFF2-40B4-BE49-F238E27FC236}">
              <a16:creationId xmlns:a16="http://schemas.microsoft.com/office/drawing/2014/main" id="{85E41106-80F1-4AC4-A2C3-0752EA8C12B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0" name="Text Box 1549">
          <a:extLst>
            <a:ext uri="{FF2B5EF4-FFF2-40B4-BE49-F238E27FC236}">
              <a16:creationId xmlns:a16="http://schemas.microsoft.com/office/drawing/2014/main" id="{7BC1C06B-8FEF-4DB2-99A2-193FD5F806AA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1" name="Text Box 1550">
          <a:extLst>
            <a:ext uri="{FF2B5EF4-FFF2-40B4-BE49-F238E27FC236}">
              <a16:creationId xmlns:a16="http://schemas.microsoft.com/office/drawing/2014/main" id="{B9933E72-E4FA-4811-B863-8B8D71975FB4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2" name="Text Box 1551">
          <a:extLst>
            <a:ext uri="{FF2B5EF4-FFF2-40B4-BE49-F238E27FC236}">
              <a16:creationId xmlns:a16="http://schemas.microsoft.com/office/drawing/2014/main" id="{B252E6F8-0915-4B9D-9D98-8E5B9E83B5B3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3" name="Text Box 1552">
          <a:extLst>
            <a:ext uri="{FF2B5EF4-FFF2-40B4-BE49-F238E27FC236}">
              <a16:creationId xmlns:a16="http://schemas.microsoft.com/office/drawing/2014/main" id="{3105B58D-3716-4C30-998F-D7C1A6C78D2F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4" name="Text Box 1553">
          <a:extLst>
            <a:ext uri="{FF2B5EF4-FFF2-40B4-BE49-F238E27FC236}">
              <a16:creationId xmlns:a16="http://schemas.microsoft.com/office/drawing/2014/main" id="{6AADD296-E0B0-49F0-B3C3-CFBBC6A5C39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5" name="Text Box 1554">
          <a:extLst>
            <a:ext uri="{FF2B5EF4-FFF2-40B4-BE49-F238E27FC236}">
              <a16:creationId xmlns:a16="http://schemas.microsoft.com/office/drawing/2014/main" id="{87E78B3A-D7BC-46BB-B5F9-D2A2D3FE44E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6" name="Text Box 1555">
          <a:extLst>
            <a:ext uri="{FF2B5EF4-FFF2-40B4-BE49-F238E27FC236}">
              <a16:creationId xmlns:a16="http://schemas.microsoft.com/office/drawing/2014/main" id="{2E579EA0-B969-4B16-835C-C0F67FFB363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7" name="Text Box 1556">
          <a:extLst>
            <a:ext uri="{FF2B5EF4-FFF2-40B4-BE49-F238E27FC236}">
              <a16:creationId xmlns:a16="http://schemas.microsoft.com/office/drawing/2014/main" id="{03135712-048D-4F94-92F7-52B10E914538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8" name="Text Box 1557">
          <a:extLst>
            <a:ext uri="{FF2B5EF4-FFF2-40B4-BE49-F238E27FC236}">
              <a16:creationId xmlns:a16="http://schemas.microsoft.com/office/drawing/2014/main" id="{F48CFA7D-8435-4547-B9AA-7D040E628CB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49" name="Text Box 1558">
          <a:extLst>
            <a:ext uri="{FF2B5EF4-FFF2-40B4-BE49-F238E27FC236}">
              <a16:creationId xmlns:a16="http://schemas.microsoft.com/office/drawing/2014/main" id="{3C865E84-A652-4CC2-9F81-2EA20C05C8B0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0" name="Text Box 1559">
          <a:extLst>
            <a:ext uri="{FF2B5EF4-FFF2-40B4-BE49-F238E27FC236}">
              <a16:creationId xmlns:a16="http://schemas.microsoft.com/office/drawing/2014/main" id="{96EBAED7-7DFA-4645-A09F-2F207018313E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1" name="Text Box 1560">
          <a:extLst>
            <a:ext uri="{FF2B5EF4-FFF2-40B4-BE49-F238E27FC236}">
              <a16:creationId xmlns:a16="http://schemas.microsoft.com/office/drawing/2014/main" id="{25769D45-6EAB-4294-8D62-F8015CBD543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2" name="Text Box 1561">
          <a:extLst>
            <a:ext uri="{FF2B5EF4-FFF2-40B4-BE49-F238E27FC236}">
              <a16:creationId xmlns:a16="http://schemas.microsoft.com/office/drawing/2014/main" id="{D2AFBA3A-32C6-4267-A3F0-0253FC93892A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3" name="Text Box 1562">
          <a:extLst>
            <a:ext uri="{FF2B5EF4-FFF2-40B4-BE49-F238E27FC236}">
              <a16:creationId xmlns:a16="http://schemas.microsoft.com/office/drawing/2014/main" id="{BD991753-F0C9-4B57-B23F-25784A9AD046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4" name="Text Box 1563">
          <a:extLst>
            <a:ext uri="{FF2B5EF4-FFF2-40B4-BE49-F238E27FC236}">
              <a16:creationId xmlns:a16="http://schemas.microsoft.com/office/drawing/2014/main" id="{2AD04A21-75E2-48EA-AABA-F8560C71C0FB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5" name="Text Box 1564">
          <a:extLst>
            <a:ext uri="{FF2B5EF4-FFF2-40B4-BE49-F238E27FC236}">
              <a16:creationId xmlns:a16="http://schemas.microsoft.com/office/drawing/2014/main" id="{EF4F81D7-C159-44EF-A918-5C4ECE434CA2}"/>
            </a:ext>
          </a:extLst>
        </xdr:cNvPr>
        <xdr:cNvSpPr txBox="1">
          <a:spLocks noChangeArrowheads="1"/>
        </xdr:cNvSpPr>
      </xdr:nvSpPr>
      <xdr:spPr bwMode="auto">
        <a:xfrm>
          <a:off x="9801225" y="11906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6" name="Text Box 1529">
          <a:extLst>
            <a:ext uri="{FF2B5EF4-FFF2-40B4-BE49-F238E27FC236}">
              <a16:creationId xmlns:a16="http://schemas.microsoft.com/office/drawing/2014/main" id="{F2DBD3D3-B691-422E-9ABE-88B7F2E13855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7" name="Text Box 1530">
          <a:extLst>
            <a:ext uri="{FF2B5EF4-FFF2-40B4-BE49-F238E27FC236}">
              <a16:creationId xmlns:a16="http://schemas.microsoft.com/office/drawing/2014/main" id="{B52BF23E-1981-499C-A6A4-2213C86C52A9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8" name="Text Box 1531">
          <a:extLst>
            <a:ext uri="{FF2B5EF4-FFF2-40B4-BE49-F238E27FC236}">
              <a16:creationId xmlns:a16="http://schemas.microsoft.com/office/drawing/2014/main" id="{D0433C95-F3A6-49E0-91BB-DED40057C5D2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59" name="Text Box 1532">
          <a:extLst>
            <a:ext uri="{FF2B5EF4-FFF2-40B4-BE49-F238E27FC236}">
              <a16:creationId xmlns:a16="http://schemas.microsoft.com/office/drawing/2014/main" id="{53976AD7-59F5-4F97-905F-70DD6EA2538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0" name="Text Box 1533">
          <a:extLst>
            <a:ext uri="{FF2B5EF4-FFF2-40B4-BE49-F238E27FC236}">
              <a16:creationId xmlns:a16="http://schemas.microsoft.com/office/drawing/2014/main" id="{61E614E5-5568-49FC-BEF4-B636C4F0488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1" name="Text Box 1534">
          <a:extLst>
            <a:ext uri="{FF2B5EF4-FFF2-40B4-BE49-F238E27FC236}">
              <a16:creationId xmlns:a16="http://schemas.microsoft.com/office/drawing/2014/main" id="{8F63DD50-5F59-4772-8621-7FBD6F8C8EF1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2" name="Text Box 1535">
          <a:extLst>
            <a:ext uri="{FF2B5EF4-FFF2-40B4-BE49-F238E27FC236}">
              <a16:creationId xmlns:a16="http://schemas.microsoft.com/office/drawing/2014/main" id="{27B471A7-3C8B-4DD9-B102-E10FA6947919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3" name="Text Box 1536">
          <a:extLst>
            <a:ext uri="{FF2B5EF4-FFF2-40B4-BE49-F238E27FC236}">
              <a16:creationId xmlns:a16="http://schemas.microsoft.com/office/drawing/2014/main" id="{5059E456-D4D8-4762-B7FC-3DF29393A7B0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4" name="Text Box 1537">
          <a:extLst>
            <a:ext uri="{FF2B5EF4-FFF2-40B4-BE49-F238E27FC236}">
              <a16:creationId xmlns:a16="http://schemas.microsoft.com/office/drawing/2014/main" id="{24E02261-ACAB-4062-985C-D70FA7AE9C27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5" name="Text Box 1538">
          <a:extLst>
            <a:ext uri="{FF2B5EF4-FFF2-40B4-BE49-F238E27FC236}">
              <a16:creationId xmlns:a16="http://schemas.microsoft.com/office/drawing/2014/main" id="{292E6BED-C68F-4F5A-946A-A139223FD9CC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6" name="Text Box 1539">
          <a:extLst>
            <a:ext uri="{FF2B5EF4-FFF2-40B4-BE49-F238E27FC236}">
              <a16:creationId xmlns:a16="http://schemas.microsoft.com/office/drawing/2014/main" id="{86B9F255-0F42-4901-9A9A-510F4CA56CEF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7" name="Text Box 1540">
          <a:extLst>
            <a:ext uri="{FF2B5EF4-FFF2-40B4-BE49-F238E27FC236}">
              <a16:creationId xmlns:a16="http://schemas.microsoft.com/office/drawing/2014/main" id="{1AC65327-3CA4-49AE-81E7-6791B2A3C575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8" name="Text Box 1541">
          <a:extLst>
            <a:ext uri="{FF2B5EF4-FFF2-40B4-BE49-F238E27FC236}">
              <a16:creationId xmlns:a16="http://schemas.microsoft.com/office/drawing/2014/main" id="{4B514995-945F-45C0-97E5-2741C926275D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69" name="Text Box 1542">
          <a:extLst>
            <a:ext uri="{FF2B5EF4-FFF2-40B4-BE49-F238E27FC236}">
              <a16:creationId xmlns:a16="http://schemas.microsoft.com/office/drawing/2014/main" id="{F90BC120-9445-4917-9354-75C833D87D5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0" name="Text Box 1543">
          <a:extLst>
            <a:ext uri="{FF2B5EF4-FFF2-40B4-BE49-F238E27FC236}">
              <a16:creationId xmlns:a16="http://schemas.microsoft.com/office/drawing/2014/main" id="{B30F81F8-1996-427D-AB71-1A1B5117CE0F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1" name="Text Box 1544">
          <a:extLst>
            <a:ext uri="{FF2B5EF4-FFF2-40B4-BE49-F238E27FC236}">
              <a16:creationId xmlns:a16="http://schemas.microsoft.com/office/drawing/2014/main" id="{D2B4A22B-CCE2-4D37-A391-5F360F3FAEC3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2" name="Text Box 1545">
          <a:extLst>
            <a:ext uri="{FF2B5EF4-FFF2-40B4-BE49-F238E27FC236}">
              <a16:creationId xmlns:a16="http://schemas.microsoft.com/office/drawing/2014/main" id="{1C3B39FB-DFEF-48CD-8CBD-6F6E8F5B4F3F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3" name="Text Box 1546">
          <a:extLst>
            <a:ext uri="{FF2B5EF4-FFF2-40B4-BE49-F238E27FC236}">
              <a16:creationId xmlns:a16="http://schemas.microsoft.com/office/drawing/2014/main" id="{4CF3D3DA-F48C-4876-A87A-8C6E43B5FF30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4" name="Text Box 1547">
          <a:extLst>
            <a:ext uri="{FF2B5EF4-FFF2-40B4-BE49-F238E27FC236}">
              <a16:creationId xmlns:a16="http://schemas.microsoft.com/office/drawing/2014/main" id="{3AF1AD79-6780-4F24-BAF6-698137A4E2D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5" name="Text Box 1548">
          <a:extLst>
            <a:ext uri="{FF2B5EF4-FFF2-40B4-BE49-F238E27FC236}">
              <a16:creationId xmlns:a16="http://schemas.microsoft.com/office/drawing/2014/main" id="{66437091-9893-4CF6-88E5-22A7C9B3A8E8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6" name="Text Box 1549">
          <a:extLst>
            <a:ext uri="{FF2B5EF4-FFF2-40B4-BE49-F238E27FC236}">
              <a16:creationId xmlns:a16="http://schemas.microsoft.com/office/drawing/2014/main" id="{03F2ED99-B5DB-4CDE-8C15-A80483D79201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7" name="Text Box 1550">
          <a:extLst>
            <a:ext uri="{FF2B5EF4-FFF2-40B4-BE49-F238E27FC236}">
              <a16:creationId xmlns:a16="http://schemas.microsoft.com/office/drawing/2014/main" id="{04E4ABBF-C1BB-4EBC-8D78-C5CD002E6E5A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8" name="Text Box 1551">
          <a:extLst>
            <a:ext uri="{FF2B5EF4-FFF2-40B4-BE49-F238E27FC236}">
              <a16:creationId xmlns:a16="http://schemas.microsoft.com/office/drawing/2014/main" id="{7D03D9A5-3E0A-4C6D-940B-C02778D49BE2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79" name="Text Box 1552">
          <a:extLst>
            <a:ext uri="{FF2B5EF4-FFF2-40B4-BE49-F238E27FC236}">
              <a16:creationId xmlns:a16="http://schemas.microsoft.com/office/drawing/2014/main" id="{4E3393AF-7321-4C67-B07A-9632CB7237A8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0" name="Text Box 1553">
          <a:extLst>
            <a:ext uri="{FF2B5EF4-FFF2-40B4-BE49-F238E27FC236}">
              <a16:creationId xmlns:a16="http://schemas.microsoft.com/office/drawing/2014/main" id="{B2639E35-7D9C-4B9F-A1A3-AEDD8F976A63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1" name="Text Box 1554">
          <a:extLst>
            <a:ext uri="{FF2B5EF4-FFF2-40B4-BE49-F238E27FC236}">
              <a16:creationId xmlns:a16="http://schemas.microsoft.com/office/drawing/2014/main" id="{649B20B2-5C67-4E72-9514-018053CCDF45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2" name="Text Box 1555">
          <a:extLst>
            <a:ext uri="{FF2B5EF4-FFF2-40B4-BE49-F238E27FC236}">
              <a16:creationId xmlns:a16="http://schemas.microsoft.com/office/drawing/2014/main" id="{81258897-108B-4A79-9DC8-BEF21E72B06B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3" name="Text Box 1556">
          <a:extLst>
            <a:ext uri="{FF2B5EF4-FFF2-40B4-BE49-F238E27FC236}">
              <a16:creationId xmlns:a16="http://schemas.microsoft.com/office/drawing/2014/main" id="{BE4202C9-71D4-437C-8E6A-CEC8A785BACB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4" name="Text Box 1557">
          <a:extLst>
            <a:ext uri="{FF2B5EF4-FFF2-40B4-BE49-F238E27FC236}">
              <a16:creationId xmlns:a16="http://schemas.microsoft.com/office/drawing/2014/main" id="{D701844A-C546-44EB-AC85-534657DEF500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5" name="Text Box 1558">
          <a:extLst>
            <a:ext uri="{FF2B5EF4-FFF2-40B4-BE49-F238E27FC236}">
              <a16:creationId xmlns:a16="http://schemas.microsoft.com/office/drawing/2014/main" id="{E073281C-295D-4127-8D75-69593A1C0CF5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6" name="Text Box 1559">
          <a:extLst>
            <a:ext uri="{FF2B5EF4-FFF2-40B4-BE49-F238E27FC236}">
              <a16:creationId xmlns:a16="http://schemas.microsoft.com/office/drawing/2014/main" id="{D90C2E4F-517E-47E3-9AF1-673F56560AE0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7" name="Text Box 1560">
          <a:extLst>
            <a:ext uri="{FF2B5EF4-FFF2-40B4-BE49-F238E27FC236}">
              <a16:creationId xmlns:a16="http://schemas.microsoft.com/office/drawing/2014/main" id="{132434D0-7BBB-43AE-9319-7E0618643EC0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8" name="Text Box 1561">
          <a:extLst>
            <a:ext uri="{FF2B5EF4-FFF2-40B4-BE49-F238E27FC236}">
              <a16:creationId xmlns:a16="http://schemas.microsoft.com/office/drawing/2014/main" id="{77664D25-CA2C-4EDC-889A-E065357951DB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89" name="Text Box 1562">
          <a:extLst>
            <a:ext uri="{FF2B5EF4-FFF2-40B4-BE49-F238E27FC236}">
              <a16:creationId xmlns:a16="http://schemas.microsoft.com/office/drawing/2014/main" id="{22456E59-2046-4EFF-9076-DFB0987114D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0" name="Text Box 1563">
          <a:extLst>
            <a:ext uri="{FF2B5EF4-FFF2-40B4-BE49-F238E27FC236}">
              <a16:creationId xmlns:a16="http://schemas.microsoft.com/office/drawing/2014/main" id="{5DB0DEE5-4798-44A6-AF3D-0AA13A61AE9D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1" name="Text Box 1564">
          <a:extLst>
            <a:ext uri="{FF2B5EF4-FFF2-40B4-BE49-F238E27FC236}">
              <a16:creationId xmlns:a16="http://schemas.microsoft.com/office/drawing/2014/main" id="{D4A09950-A2D9-4420-A9FA-F9CCE81514BF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2" name="Text Box 1529">
          <a:extLst>
            <a:ext uri="{FF2B5EF4-FFF2-40B4-BE49-F238E27FC236}">
              <a16:creationId xmlns:a16="http://schemas.microsoft.com/office/drawing/2014/main" id="{1D5EBF32-0378-4D25-A5DD-FC4E3541856F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3" name="Text Box 1530">
          <a:extLst>
            <a:ext uri="{FF2B5EF4-FFF2-40B4-BE49-F238E27FC236}">
              <a16:creationId xmlns:a16="http://schemas.microsoft.com/office/drawing/2014/main" id="{2507DAC6-C2EA-42BD-9C0B-ABB8974796C2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4" name="Text Box 1531">
          <a:extLst>
            <a:ext uri="{FF2B5EF4-FFF2-40B4-BE49-F238E27FC236}">
              <a16:creationId xmlns:a16="http://schemas.microsoft.com/office/drawing/2014/main" id="{1E160C86-C9D7-45F9-9F67-0540216D4A6C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5" name="Text Box 1532">
          <a:extLst>
            <a:ext uri="{FF2B5EF4-FFF2-40B4-BE49-F238E27FC236}">
              <a16:creationId xmlns:a16="http://schemas.microsoft.com/office/drawing/2014/main" id="{E9E2597E-66BA-480F-9F68-1C46B4EF09D8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6" name="Text Box 1533">
          <a:extLst>
            <a:ext uri="{FF2B5EF4-FFF2-40B4-BE49-F238E27FC236}">
              <a16:creationId xmlns:a16="http://schemas.microsoft.com/office/drawing/2014/main" id="{EC8CA7A1-797C-45B2-9E14-4052D9096CDC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7" name="Text Box 1534">
          <a:extLst>
            <a:ext uri="{FF2B5EF4-FFF2-40B4-BE49-F238E27FC236}">
              <a16:creationId xmlns:a16="http://schemas.microsoft.com/office/drawing/2014/main" id="{A136AAD1-2ED8-4684-A739-EA6271DFD559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8" name="Text Box 1535">
          <a:extLst>
            <a:ext uri="{FF2B5EF4-FFF2-40B4-BE49-F238E27FC236}">
              <a16:creationId xmlns:a16="http://schemas.microsoft.com/office/drawing/2014/main" id="{93C42A68-1793-49BA-A020-49175E038BEB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6999" name="Text Box 1536">
          <a:extLst>
            <a:ext uri="{FF2B5EF4-FFF2-40B4-BE49-F238E27FC236}">
              <a16:creationId xmlns:a16="http://schemas.microsoft.com/office/drawing/2014/main" id="{29983849-77B0-4636-83D4-DDB49314C69A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0" name="Text Box 1537">
          <a:extLst>
            <a:ext uri="{FF2B5EF4-FFF2-40B4-BE49-F238E27FC236}">
              <a16:creationId xmlns:a16="http://schemas.microsoft.com/office/drawing/2014/main" id="{8B53717C-7C2A-432E-A27E-07A59B185CD6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1" name="Text Box 1538">
          <a:extLst>
            <a:ext uri="{FF2B5EF4-FFF2-40B4-BE49-F238E27FC236}">
              <a16:creationId xmlns:a16="http://schemas.microsoft.com/office/drawing/2014/main" id="{B753FD8C-6CEA-47D9-80ED-747780BDE61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2" name="Text Box 1539">
          <a:extLst>
            <a:ext uri="{FF2B5EF4-FFF2-40B4-BE49-F238E27FC236}">
              <a16:creationId xmlns:a16="http://schemas.microsoft.com/office/drawing/2014/main" id="{CB9102BF-1CEB-40C4-8EA5-C179DD75E2E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3" name="Text Box 1540">
          <a:extLst>
            <a:ext uri="{FF2B5EF4-FFF2-40B4-BE49-F238E27FC236}">
              <a16:creationId xmlns:a16="http://schemas.microsoft.com/office/drawing/2014/main" id="{361E3B4C-30D2-48ED-8A7A-3E36866CB898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4" name="Text Box 1541">
          <a:extLst>
            <a:ext uri="{FF2B5EF4-FFF2-40B4-BE49-F238E27FC236}">
              <a16:creationId xmlns:a16="http://schemas.microsoft.com/office/drawing/2014/main" id="{9D10499C-4384-42DA-99F2-3AC09E54786A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5" name="Text Box 1542">
          <a:extLst>
            <a:ext uri="{FF2B5EF4-FFF2-40B4-BE49-F238E27FC236}">
              <a16:creationId xmlns:a16="http://schemas.microsoft.com/office/drawing/2014/main" id="{4FA8FB81-FA2D-4DC0-98E5-692E926CBBB3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6" name="Text Box 1543">
          <a:extLst>
            <a:ext uri="{FF2B5EF4-FFF2-40B4-BE49-F238E27FC236}">
              <a16:creationId xmlns:a16="http://schemas.microsoft.com/office/drawing/2014/main" id="{C0C132FE-000A-4EF2-BCD2-887B2CBEE684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7" name="Text Box 1544">
          <a:extLst>
            <a:ext uri="{FF2B5EF4-FFF2-40B4-BE49-F238E27FC236}">
              <a16:creationId xmlns:a16="http://schemas.microsoft.com/office/drawing/2014/main" id="{5E9F2A5D-D638-49D2-A721-87E7C974DAED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8" name="Text Box 1545">
          <a:extLst>
            <a:ext uri="{FF2B5EF4-FFF2-40B4-BE49-F238E27FC236}">
              <a16:creationId xmlns:a16="http://schemas.microsoft.com/office/drawing/2014/main" id="{9614E7AD-CABC-4A61-B330-83CB9AF22873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09" name="Text Box 1546">
          <a:extLst>
            <a:ext uri="{FF2B5EF4-FFF2-40B4-BE49-F238E27FC236}">
              <a16:creationId xmlns:a16="http://schemas.microsoft.com/office/drawing/2014/main" id="{08FAC159-78A4-4590-98EC-4DE0F1FF038C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0" name="Text Box 1547">
          <a:extLst>
            <a:ext uri="{FF2B5EF4-FFF2-40B4-BE49-F238E27FC236}">
              <a16:creationId xmlns:a16="http://schemas.microsoft.com/office/drawing/2014/main" id="{601C6070-5D29-499E-A6F7-F4CA2B8B2B69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1" name="Text Box 1548">
          <a:extLst>
            <a:ext uri="{FF2B5EF4-FFF2-40B4-BE49-F238E27FC236}">
              <a16:creationId xmlns:a16="http://schemas.microsoft.com/office/drawing/2014/main" id="{E4604D06-6D1D-4021-A20C-F136B8B26E3C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2" name="Text Box 1549">
          <a:extLst>
            <a:ext uri="{FF2B5EF4-FFF2-40B4-BE49-F238E27FC236}">
              <a16:creationId xmlns:a16="http://schemas.microsoft.com/office/drawing/2014/main" id="{51DC2067-ECDF-4425-AF8D-BBEC1B19CB41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3" name="Text Box 1550">
          <a:extLst>
            <a:ext uri="{FF2B5EF4-FFF2-40B4-BE49-F238E27FC236}">
              <a16:creationId xmlns:a16="http://schemas.microsoft.com/office/drawing/2014/main" id="{D480819F-0182-4E58-8E43-47F942E88A89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4" name="Text Box 1551">
          <a:extLst>
            <a:ext uri="{FF2B5EF4-FFF2-40B4-BE49-F238E27FC236}">
              <a16:creationId xmlns:a16="http://schemas.microsoft.com/office/drawing/2014/main" id="{F08379B7-FB74-48D0-8E72-9615DCF28B78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5" name="Text Box 1552">
          <a:extLst>
            <a:ext uri="{FF2B5EF4-FFF2-40B4-BE49-F238E27FC236}">
              <a16:creationId xmlns:a16="http://schemas.microsoft.com/office/drawing/2014/main" id="{29715E5C-8246-4CA3-9A07-10169004F1EB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6" name="Text Box 1553">
          <a:extLst>
            <a:ext uri="{FF2B5EF4-FFF2-40B4-BE49-F238E27FC236}">
              <a16:creationId xmlns:a16="http://schemas.microsoft.com/office/drawing/2014/main" id="{6E253BFD-19FF-4F05-AA11-9E41DE8CCBD2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7" name="Text Box 1554">
          <a:extLst>
            <a:ext uri="{FF2B5EF4-FFF2-40B4-BE49-F238E27FC236}">
              <a16:creationId xmlns:a16="http://schemas.microsoft.com/office/drawing/2014/main" id="{3E258756-E915-4591-A576-694357E064B3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8" name="Text Box 1555">
          <a:extLst>
            <a:ext uri="{FF2B5EF4-FFF2-40B4-BE49-F238E27FC236}">
              <a16:creationId xmlns:a16="http://schemas.microsoft.com/office/drawing/2014/main" id="{F2BA7C2E-D327-4EE4-A0F4-29D090C468F7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19" name="Text Box 1556">
          <a:extLst>
            <a:ext uri="{FF2B5EF4-FFF2-40B4-BE49-F238E27FC236}">
              <a16:creationId xmlns:a16="http://schemas.microsoft.com/office/drawing/2014/main" id="{10CF0156-72E5-41B4-A263-F9E7F8169115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0" name="Text Box 1557">
          <a:extLst>
            <a:ext uri="{FF2B5EF4-FFF2-40B4-BE49-F238E27FC236}">
              <a16:creationId xmlns:a16="http://schemas.microsoft.com/office/drawing/2014/main" id="{660F936D-A102-4FC0-92F4-A9F9C217F21A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1" name="Text Box 1558">
          <a:extLst>
            <a:ext uri="{FF2B5EF4-FFF2-40B4-BE49-F238E27FC236}">
              <a16:creationId xmlns:a16="http://schemas.microsoft.com/office/drawing/2014/main" id="{3F7E7CEE-67F3-4F42-8DCC-5C9C93838FF3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2" name="Text Box 1559">
          <a:extLst>
            <a:ext uri="{FF2B5EF4-FFF2-40B4-BE49-F238E27FC236}">
              <a16:creationId xmlns:a16="http://schemas.microsoft.com/office/drawing/2014/main" id="{0276E191-5D78-4EF4-A708-E58EA102056A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3" name="Text Box 1560">
          <a:extLst>
            <a:ext uri="{FF2B5EF4-FFF2-40B4-BE49-F238E27FC236}">
              <a16:creationId xmlns:a16="http://schemas.microsoft.com/office/drawing/2014/main" id="{9C27051C-7D35-44B5-8A9D-7A1D138FD70D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4" name="Text Box 1561">
          <a:extLst>
            <a:ext uri="{FF2B5EF4-FFF2-40B4-BE49-F238E27FC236}">
              <a16:creationId xmlns:a16="http://schemas.microsoft.com/office/drawing/2014/main" id="{DCDC5109-1953-4C7D-A4AE-707D67084881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5" name="Text Box 1562">
          <a:extLst>
            <a:ext uri="{FF2B5EF4-FFF2-40B4-BE49-F238E27FC236}">
              <a16:creationId xmlns:a16="http://schemas.microsoft.com/office/drawing/2014/main" id="{40A4524D-A0BA-45D8-BBAD-CC297A8DD3E6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6" name="Text Box 1563">
          <a:extLst>
            <a:ext uri="{FF2B5EF4-FFF2-40B4-BE49-F238E27FC236}">
              <a16:creationId xmlns:a16="http://schemas.microsoft.com/office/drawing/2014/main" id="{27CFBD9B-7A54-4B0F-9A38-35E9D2D24C37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7" name="Text Box 1564">
          <a:extLst>
            <a:ext uri="{FF2B5EF4-FFF2-40B4-BE49-F238E27FC236}">
              <a16:creationId xmlns:a16="http://schemas.microsoft.com/office/drawing/2014/main" id="{3BC54C9F-088E-42AB-AC69-33F6B18A396F}"/>
            </a:ext>
          </a:extLst>
        </xdr:cNvPr>
        <xdr:cNvSpPr txBox="1">
          <a:spLocks noChangeArrowheads="1"/>
        </xdr:cNvSpPr>
      </xdr:nvSpPr>
      <xdr:spPr bwMode="auto">
        <a:xfrm>
          <a:off x="9801225" y="26193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29" name="Text Box 1529">
          <a:extLst>
            <a:ext uri="{FF2B5EF4-FFF2-40B4-BE49-F238E27FC236}">
              <a16:creationId xmlns:a16="http://schemas.microsoft.com/office/drawing/2014/main" id="{5326C231-6AC7-43A7-B770-069DA7A65D7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0" name="Text Box 1530">
          <a:extLst>
            <a:ext uri="{FF2B5EF4-FFF2-40B4-BE49-F238E27FC236}">
              <a16:creationId xmlns:a16="http://schemas.microsoft.com/office/drawing/2014/main" id="{4B459326-3A65-439C-B0FF-C9A9A2C7DF23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1" name="Text Box 1531">
          <a:extLst>
            <a:ext uri="{FF2B5EF4-FFF2-40B4-BE49-F238E27FC236}">
              <a16:creationId xmlns:a16="http://schemas.microsoft.com/office/drawing/2014/main" id="{FA74575F-5396-4294-BE1A-C6CF5840FEA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2" name="Text Box 1532">
          <a:extLst>
            <a:ext uri="{FF2B5EF4-FFF2-40B4-BE49-F238E27FC236}">
              <a16:creationId xmlns:a16="http://schemas.microsoft.com/office/drawing/2014/main" id="{E98612E6-A464-4DF7-A614-D5FE3217C57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3" name="Text Box 1533">
          <a:extLst>
            <a:ext uri="{FF2B5EF4-FFF2-40B4-BE49-F238E27FC236}">
              <a16:creationId xmlns:a16="http://schemas.microsoft.com/office/drawing/2014/main" id="{E822E430-24B1-4AF0-98A9-2B2D5875A60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4" name="Text Box 1534">
          <a:extLst>
            <a:ext uri="{FF2B5EF4-FFF2-40B4-BE49-F238E27FC236}">
              <a16:creationId xmlns:a16="http://schemas.microsoft.com/office/drawing/2014/main" id="{44DA9FEA-1B2F-4E97-AB6F-E24DAB691DD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5" name="Text Box 1535">
          <a:extLst>
            <a:ext uri="{FF2B5EF4-FFF2-40B4-BE49-F238E27FC236}">
              <a16:creationId xmlns:a16="http://schemas.microsoft.com/office/drawing/2014/main" id="{823A2B30-CC6E-4BA8-9762-630555FCBA0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6" name="Text Box 1536">
          <a:extLst>
            <a:ext uri="{FF2B5EF4-FFF2-40B4-BE49-F238E27FC236}">
              <a16:creationId xmlns:a16="http://schemas.microsoft.com/office/drawing/2014/main" id="{2864B35E-82B2-47D2-98DD-BE3DEBDB8DF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7" name="Text Box 1537">
          <a:extLst>
            <a:ext uri="{FF2B5EF4-FFF2-40B4-BE49-F238E27FC236}">
              <a16:creationId xmlns:a16="http://schemas.microsoft.com/office/drawing/2014/main" id="{234144BF-0F79-4CF4-9BAC-657B5296590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8" name="Text Box 1538">
          <a:extLst>
            <a:ext uri="{FF2B5EF4-FFF2-40B4-BE49-F238E27FC236}">
              <a16:creationId xmlns:a16="http://schemas.microsoft.com/office/drawing/2014/main" id="{01BFF84F-1AA1-46C3-BCE7-B5BA8E1118A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39" name="Text Box 1539">
          <a:extLst>
            <a:ext uri="{FF2B5EF4-FFF2-40B4-BE49-F238E27FC236}">
              <a16:creationId xmlns:a16="http://schemas.microsoft.com/office/drawing/2014/main" id="{DFAE85F2-BA22-4283-B3C4-9E03D31BC31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0" name="Text Box 1540">
          <a:extLst>
            <a:ext uri="{FF2B5EF4-FFF2-40B4-BE49-F238E27FC236}">
              <a16:creationId xmlns:a16="http://schemas.microsoft.com/office/drawing/2014/main" id="{E84812ED-3959-44DA-8D5A-A01DABFDF7C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1" name="Text Box 1541">
          <a:extLst>
            <a:ext uri="{FF2B5EF4-FFF2-40B4-BE49-F238E27FC236}">
              <a16:creationId xmlns:a16="http://schemas.microsoft.com/office/drawing/2014/main" id="{C43FA27B-3A60-4910-A3DA-8390DDD3995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2" name="Text Box 1542">
          <a:extLst>
            <a:ext uri="{FF2B5EF4-FFF2-40B4-BE49-F238E27FC236}">
              <a16:creationId xmlns:a16="http://schemas.microsoft.com/office/drawing/2014/main" id="{7B9FA39B-EDA7-49A6-8705-C4947688E51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3" name="Text Box 1543">
          <a:extLst>
            <a:ext uri="{FF2B5EF4-FFF2-40B4-BE49-F238E27FC236}">
              <a16:creationId xmlns:a16="http://schemas.microsoft.com/office/drawing/2014/main" id="{23077C6D-5B82-4073-86E2-E10F22876E3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4" name="Text Box 1544">
          <a:extLst>
            <a:ext uri="{FF2B5EF4-FFF2-40B4-BE49-F238E27FC236}">
              <a16:creationId xmlns:a16="http://schemas.microsoft.com/office/drawing/2014/main" id="{89307BB2-2E2E-4F21-9DD1-E86198A549C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5" name="Text Box 1545">
          <a:extLst>
            <a:ext uri="{FF2B5EF4-FFF2-40B4-BE49-F238E27FC236}">
              <a16:creationId xmlns:a16="http://schemas.microsoft.com/office/drawing/2014/main" id="{26AF2653-604F-4DE6-AAA2-5DB6664ECF5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6" name="Text Box 1546">
          <a:extLst>
            <a:ext uri="{FF2B5EF4-FFF2-40B4-BE49-F238E27FC236}">
              <a16:creationId xmlns:a16="http://schemas.microsoft.com/office/drawing/2014/main" id="{310EBFF1-2072-42F9-A5FB-C95101EA0FF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7" name="Text Box 1547">
          <a:extLst>
            <a:ext uri="{FF2B5EF4-FFF2-40B4-BE49-F238E27FC236}">
              <a16:creationId xmlns:a16="http://schemas.microsoft.com/office/drawing/2014/main" id="{EEA36343-4369-4705-9E6F-D1362E3FF47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8" name="Text Box 1548">
          <a:extLst>
            <a:ext uri="{FF2B5EF4-FFF2-40B4-BE49-F238E27FC236}">
              <a16:creationId xmlns:a16="http://schemas.microsoft.com/office/drawing/2014/main" id="{687DA5E9-8CAB-4707-9B3B-24B72D7E28A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49" name="Text Box 1549">
          <a:extLst>
            <a:ext uri="{FF2B5EF4-FFF2-40B4-BE49-F238E27FC236}">
              <a16:creationId xmlns:a16="http://schemas.microsoft.com/office/drawing/2014/main" id="{5A7044D6-B606-4A93-99A6-B97022BA6CB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0" name="Text Box 1550">
          <a:extLst>
            <a:ext uri="{FF2B5EF4-FFF2-40B4-BE49-F238E27FC236}">
              <a16:creationId xmlns:a16="http://schemas.microsoft.com/office/drawing/2014/main" id="{1D635C7C-6236-4222-BFE1-CA3F6D20A20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1" name="Text Box 1551">
          <a:extLst>
            <a:ext uri="{FF2B5EF4-FFF2-40B4-BE49-F238E27FC236}">
              <a16:creationId xmlns:a16="http://schemas.microsoft.com/office/drawing/2014/main" id="{CC3EEAF2-29CF-4E70-A3A5-98A0A9EFE06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2" name="Text Box 1552">
          <a:extLst>
            <a:ext uri="{FF2B5EF4-FFF2-40B4-BE49-F238E27FC236}">
              <a16:creationId xmlns:a16="http://schemas.microsoft.com/office/drawing/2014/main" id="{572035BF-D44A-4184-B1A5-9883DB2E4C3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3" name="Text Box 1553">
          <a:extLst>
            <a:ext uri="{FF2B5EF4-FFF2-40B4-BE49-F238E27FC236}">
              <a16:creationId xmlns:a16="http://schemas.microsoft.com/office/drawing/2014/main" id="{3EC98891-7426-4161-A20A-93EAB92D9A7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4" name="Text Box 1554">
          <a:extLst>
            <a:ext uri="{FF2B5EF4-FFF2-40B4-BE49-F238E27FC236}">
              <a16:creationId xmlns:a16="http://schemas.microsoft.com/office/drawing/2014/main" id="{B04E89B1-5E76-411F-A852-B14371BB53E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5" name="Text Box 1555">
          <a:extLst>
            <a:ext uri="{FF2B5EF4-FFF2-40B4-BE49-F238E27FC236}">
              <a16:creationId xmlns:a16="http://schemas.microsoft.com/office/drawing/2014/main" id="{4AC96E1D-B748-4F72-B6ED-2F47555CC75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6" name="Text Box 1556">
          <a:extLst>
            <a:ext uri="{FF2B5EF4-FFF2-40B4-BE49-F238E27FC236}">
              <a16:creationId xmlns:a16="http://schemas.microsoft.com/office/drawing/2014/main" id="{E9C59655-DACE-4F51-8F3C-0660AFB995C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7" name="Text Box 1557">
          <a:extLst>
            <a:ext uri="{FF2B5EF4-FFF2-40B4-BE49-F238E27FC236}">
              <a16:creationId xmlns:a16="http://schemas.microsoft.com/office/drawing/2014/main" id="{B7A6D010-C296-483F-97D4-1C66BE878663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8" name="Text Box 1558">
          <a:extLst>
            <a:ext uri="{FF2B5EF4-FFF2-40B4-BE49-F238E27FC236}">
              <a16:creationId xmlns:a16="http://schemas.microsoft.com/office/drawing/2014/main" id="{AEEF59E3-0876-42B7-8741-5C8051DB400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59" name="Text Box 1559">
          <a:extLst>
            <a:ext uri="{FF2B5EF4-FFF2-40B4-BE49-F238E27FC236}">
              <a16:creationId xmlns:a16="http://schemas.microsoft.com/office/drawing/2014/main" id="{E4CBB80F-D0E0-46AA-911D-11991A1B625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0" name="Text Box 1560">
          <a:extLst>
            <a:ext uri="{FF2B5EF4-FFF2-40B4-BE49-F238E27FC236}">
              <a16:creationId xmlns:a16="http://schemas.microsoft.com/office/drawing/2014/main" id="{06FD1547-F3C4-4E9D-9100-9C0B8F87DC4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1" name="Text Box 1561">
          <a:extLst>
            <a:ext uri="{FF2B5EF4-FFF2-40B4-BE49-F238E27FC236}">
              <a16:creationId xmlns:a16="http://schemas.microsoft.com/office/drawing/2014/main" id="{4DB649FD-C068-43B8-B3DA-D3054DD62E2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2" name="Text Box 1562">
          <a:extLst>
            <a:ext uri="{FF2B5EF4-FFF2-40B4-BE49-F238E27FC236}">
              <a16:creationId xmlns:a16="http://schemas.microsoft.com/office/drawing/2014/main" id="{EBBAA8EA-02FD-4FAE-8317-F68B532E0B7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3" name="Text Box 1563">
          <a:extLst>
            <a:ext uri="{FF2B5EF4-FFF2-40B4-BE49-F238E27FC236}">
              <a16:creationId xmlns:a16="http://schemas.microsoft.com/office/drawing/2014/main" id="{52F9D9D2-830B-4840-9BFE-D02462B57D9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4" name="Text Box 1564">
          <a:extLst>
            <a:ext uri="{FF2B5EF4-FFF2-40B4-BE49-F238E27FC236}">
              <a16:creationId xmlns:a16="http://schemas.microsoft.com/office/drawing/2014/main" id="{C0C51BB1-E4AB-474C-BE4E-6FB9672C7B7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5" name="Text Box 1529">
          <a:extLst>
            <a:ext uri="{FF2B5EF4-FFF2-40B4-BE49-F238E27FC236}">
              <a16:creationId xmlns:a16="http://schemas.microsoft.com/office/drawing/2014/main" id="{B361A48C-683B-4DD6-825D-9497A052FD5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6" name="Text Box 1530">
          <a:extLst>
            <a:ext uri="{FF2B5EF4-FFF2-40B4-BE49-F238E27FC236}">
              <a16:creationId xmlns:a16="http://schemas.microsoft.com/office/drawing/2014/main" id="{D458E9CB-F4A9-4FB2-A9E6-692CFD66BE4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7" name="Text Box 1531">
          <a:extLst>
            <a:ext uri="{FF2B5EF4-FFF2-40B4-BE49-F238E27FC236}">
              <a16:creationId xmlns:a16="http://schemas.microsoft.com/office/drawing/2014/main" id="{29783F06-E6CF-46F4-A26A-3FF11C4FCB7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8" name="Text Box 1532">
          <a:extLst>
            <a:ext uri="{FF2B5EF4-FFF2-40B4-BE49-F238E27FC236}">
              <a16:creationId xmlns:a16="http://schemas.microsoft.com/office/drawing/2014/main" id="{B1D439D1-4C28-4FA3-8FD0-7E5179CABC8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69" name="Text Box 1533">
          <a:extLst>
            <a:ext uri="{FF2B5EF4-FFF2-40B4-BE49-F238E27FC236}">
              <a16:creationId xmlns:a16="http://schemas.microsoft.com/office/drawing/2014/main" id="{799AEDDF-2938-46C9-8448-68841479E86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0" name="Text Box 1534">
          <a:extLst>
            <a:ext uri="{FF2B5EF4-FFF2-40B4-BE49-F238E27FC236}">
              <a16:creationId xmlns:a16="http://schemas.microsoft.com/office/drawing/2014/main" id="{9887A56B-105C-4C36-9B4E-31DE6CCE830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1" name="Text Box 1535">
          <a:extLst>
            <a:ext uri="{FF2B5EF4-FFF2-40B4-BE49-F238E27FC236}">
              <a16:creationId xmlns:a16="http://schemas.microsoft.com/office/drawing/2014/main" id="{20D62B6E-8C4F-4F3C-B9D5-B30E4AADACC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2" name="Text Box 1536">
          <a:extLst>
            <a:ext uri="{FF2B5EF4-FFF2-40B4-BE49-F238E27FC236}">
              <a16:creationId xmlns:a16="http://schemas.microsoft.com/office/drawing/2014/main" id="{9F900BC9-7625-477B-B361-C83E2CCD277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3" name="Text Box 1537">
          <a:extLst>
            <a:ext uri="{FF2B5EF4-FFF2-40B4-BE49-F238E27FC236}">
              <a16:creationId xmlns:a16="http://schemas.microsoft.com/office/drawing/2014/main" id="{4F4C1BD4-0E65-4BB2-9F53-8442852853C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4" name="Text Box 1538">
          <a:extLst>
            <a:ext uri="{FF2B5EF4-FFF2-40B4-BE49-F238E27FC236}">
              <a16:creationId xmlns:a16="http://schemas.microsoft.com/office/drawing/2014/main" id="{828F3AD3-6465-49BC-880B-D5A38625272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5" name="Text Box 1539">
          <a:extLst>
            <a:ext uri="{FF2B5EF4-FFF2-40B4-BE49-F238E27FC236}">
              <a16:creationId xmlns:a16="http://schemas.microsoft.com/office/drawing/2014/main" id="{99CC1400-4623-47F3-ADDA-8063F0F13C9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6" name="Text Box 1540">
          <a:extLst>
            <a:ext uri="{FF2B5EF4-FFF2-40B4-BE49-F238E27FC236}">
              <a16:creationId xmlns:a16="http://schemas.microsoft.com/office/drawing/2014/main" id="{7A8A5354-762E-4E6F-89D9-6B1321A7B1A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7" name="Text Box 1541">
          <a:extLst>
            <a:ext uri="{FF2B5EF4-FFF2-40B4-BE49-F238E27FC236}">
              <a16:creationId xmlns:a16="http://schemas.microsoft.com/office/drawing/2014/main" id="{144F2821-E6EA-449C-B6B4-3F470B518A8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8" name="Text Box 1542">
          <a:extLst>
            <a:ext uri="{FF2B5EF4-FFF2-40B4-BE49-F238E27FC236}">
              <a16:creationId xmlns:a16="http://schemas.microsoft.com/office/drawing/2014/main" id="{50194CA3-18DC-4FB4-84D9-FC6852748AF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79" name="Text Box 1543">
          <a:extLst>
            <a:ext uri="{FF2B5EF4-FFF2-40B4-BE49-F238E27FC236}">
              <a16:creationId xmlns:a16="http://schemas.microsoft.com/office/drawing/2014/main" id="{681F192A-AE4F-46F2-9955-7423946F834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0" name="Text Box 1544">
          <a:extLst>
            <a:ext uri="{FF2B5EF4-FFF2-40B4-BE49-F238E27FC236}">
              <a16:creationId xmlns:a16="http://schemas.microsoft.com/office/drawing/2014/main" id="{84299DCD-AD6E-4813-B4F5-0C7413443BB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1" name="Text Box 1545">
          <a:extLst>
            <a:ext uri="{FF2B5EF4-FFF2-40B4-BE49-F238E27FC236}">
              <a16:creationId xmlns:a16="http://schemas.microsoft.com/office/drawing/2014/main" id="{A8B3A9A4-B6DF-46F8-B61E-3A1A022765E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2" name="Text Box 1546">
          <a:extLst>
            <a:ext uri="{FF2B5EF4-FFF2-40B4-BE49-F238E27FC236}">
              <a16:creationId xmlns:a16="http://schemas.microsoft.com/office/drawing/2014/main" id="{8D172FB4-18D1-4815-BF14-50CBF455588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3" name="Text Box 1547">
          <a:extLst>
            <a:ext uri="{FF2B5EF4-FFF2-40B4-BE49-F238E27FC236}">
              <a16:creationId xmlns:a16="http://schemas.microsoft.com/office/drawing/2014/main" id="{23B39526-2F7F-484B-B07B-E873297FC36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4" name="Text Box 1548">
          <a:extLst>
            <a:ext uri="{FF2B5EF4-FFF2-40B4-BE49-F238E27FC236}">
              <a16:creationId xmlns:a16="http://schemas.microsoft.com/office/drawing/2014/main" id="{1054BA77-A298-42A8-9C29-2FFA7EE02DD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5" name="Text Box 1549">
          <a:extLst>
            <a:ext uri="{FF2B5EF4-FFF2-40B4-BE49-F238E27FC236}">
              <a16:creationId xmlns:a16="http://schemas.microsoft.com/office/drawing/2014/main" id="{055E9696-7B9D-4D26-B536-ACEB9641A30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6" name="Text Box 1550">
          <a:extLst>
            <a:ext uri="{FF2B5EF4-FFF2-40B4-BE49-F238E27FC236}">
              <a16:creationId xmlns:a16="http://schemas.microsoft.com/office/drawing/2014/main" id="{3D2B3133-F74B-45A3-BC47-9B180C6CE81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7" name="Text Box 1551">
          <a:extLst>
            <a:ext uri="{FF2B5EF4-FFF2-40B4-BE49-F238E27FC236}">
              <a16:creationId xmlns:a16="http://schemas.microsoft.com/office/drawing/2014/main" id="{7BC2C1D7-0E4D-4D00-AB04-CCC3D940A3C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8" name="Text Box 1552">
          <a:extLst>
            <a:ext uri="{FF2B5EF4-FFF2-40B4-BE49-F238E27FC236}">
              <a16:creationId xmlns:a16="http://schemas.microsoft.com/office/drawing/2014/main" id="{808583FF-851B-4039-84A5-EA6A53E16D03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89" name="Text Box 1553">
          <a:extLst>
            <a:ext uri="{FF2B5EF4-FFF2-40B4-BE49-F238E27FC236}">
              <a16:creationId xmlns:a16="http://schemas.microsoft.com/office/drawing/2014/main" id="{CE735731-35F5-4446-A01A-80EA31F352E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0" name="Text Box 1554">
          <a:extLst>
            <a:ext uri="{FF2B5EF4-FFF2-40B4-BE49-F238E27FC236}">
              <a16:creationId xmlns:a16="http://schemas.microsoft.com/office/drawing/2014/main" id="{F7E56D6E-FB48-47FB-8E1C-6E424445EE6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1" name="Text Box 1555">
          <a:extLst>
            <a:ext uri="{FF2B5EF4-FFF2-40B4-BE49-F238E27FC236}">
              <a16:creationId xmlns:a16="http://schemas.microsoft.com/office/drawing/2014/main" id="{6C0B7843-D09A-49C6-95D0-103A02C1A30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2" name="Text Box 1556">
          <a:extLst>
            <a:ext uri="{FF2B5EF4-FFF2-40B4-BE49-F238E27FC236}">
              <a16:creationId xmlns:a16="http://schemas.microsoft.com/office/drawing/2014/main" id="{B4FFFF91-5E89-42F6-9C9C-D62085249AE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3" name="Text Box 1557">
          <a:extLst>
            <a:ext uri="{FF2B5EF4-FFF2-40B4-BE49-F238E27FC236}">
              <a16:creationId xmlns:a16="http://schemas.microsoft.com/office/drawing/2014/main" id="{C665EFDF-C517-4631-B6AB-E9A49361A0A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4" name="Text Box 1558">
          <a:extLst>
            <a:ext uri="{FF2B5EF4-FFF2-40B4-BE49-F238E27FC236}">
              <a16:creationId xmlns:a16="http://schemas.microsoft.com/office/drawing/2014/main" id="{18A3523F-A3FB-475C-8EC4-96471BD2BD9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5" name="Text Box 1559">
          <a:extLst>
            <a:ext uri="{FF2B5EF4-FFF2-40B4-BE49-F238E27FC236}">
              <a16:creationId xmlns:a16="http://schemas.microsoft.com/office/drawing/2014/main" id="{852CF2F5-F470-48D5-8972-EF529702A33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6" name="Text Box 1560">
          <a:extLst>
            <a:ext uri="{FF2B5EF4-FFF2-40B4-BE49-F238E27FC236}">
              <a16:creationId xmlns:a16="http://schemas.microsoft.com/office/drawing/2014/main" id="{0590CFCE-982C-4359-9BB8-963951BE50D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7" name="Text Box 1561">
          <a:extLst>
            <a:ext uri="{FF2B5EF4-FFF2-40B4-BE49-F238E27FC236}">
              <a16:creationId xmlns:a16="http://schemas.microsoft.com/office/drawing/2014/main" id="{E7F29C5C-343E-46D7-A7BC-7FA3AF7E058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8" name="Text Box 1562">
          <a:extLst>
            <a:ext uri="{FF2B5EF4-FFF2-40B4-BE49-F238E27FC236}">
              <a16:creationId xmlns:a16="http://schemas.microsoft.com/office/drawing/2014/main" id="{D873EF5E-58B2-434A-9D25-F70D1DF4DD6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099" name="Text Box 1563">
          <a:extLst>
            <a:ext uri="{FF2B5EF4-FFF2-40B4-BE49-F238E27FC236}">
              <a16:creationId xmlns:a16="http://schemas.microsoft.com/office/drawing/2014/main" id="{6964007D-D96B-4730-B0E2-F25AFBC74E8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0" name="Text Box 1564">
          <a:extLst>
            <a:ext uri="{FF2B5EF4-FFF2-40B4-BE49-F238E27FC236}">
              <a16:creationId xmlns:a16="http://schemas.microsoft.com/office/drawing/2014/main" id="{E8871279-2123-4468-9AD8-22BAC7F0C43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1" name="Text Box 1529">
          <a:extLst>
            <a:ext uri="{FF2B5EF4-FFF2-40B4-BE49-F238E27FC236}">
              <a16:creationId xmlns:a16="http://schemas.microsoft.com/office/drawing/2014/main" id="{AD6C06BF-EC3F-4FF9-B12E-C9F3386B666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2" name="Text Box 1530">
          <a:extLst>
            <a:ext uri="{FF2B5EF4-FFF2-40B4-BE49-F238E27FC236}">
              <a16:creationId xmlns:a16="http://schemas.microsoft.com/office/drawing/2014/main" id="{A50152D1-67CB-4722-AE92-41902DF4D88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3" name="Text Box 1531">
          <a:extLst>
            <a:ext uri="{FF2B5EF4-FFF2-40B4-BE49-F238E27FC236}">
              <a16:creationId xmlns:a16="http://schemas.microsoft.com/office/drawing/2014/main" id="{E9143F04-A666-4332-A806-E72A86EC940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4" name="Text Box 1532">
          <a:extLst>
            <a:ext uri="{FF2B5EF4-FFF2-40B4-BE49-F238E27FC236}">
              <a16:creationId xmlns:a16="http://schemas.microsoft.com/office/drawing/2014/main" id="{4BF8E42F-F313-4D79-8DF9-0EB737019EB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5" name="Text Box 1533">
          <a:extLst>
            <a:ext uri="{FF2B5EF4-FFF2-40B4-BE49-F238E27FC236}">
              <a16:creationId xmlns:a16="http://schemas.microsoft.com/office/drawing/2014/main" id="{D9C98392-66A4-4827-B540-06FC5C21A17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6" name="Text Box 1534">
          <a:extLst>
            <a:ext uri="{FF2B5EF4-FFF2-40B4-BE49-F238E27FC236}">
              <a16:creationId xmlns:a16="http://schemas.microsoft.com/office/drawing/2014/main" id="{4E3CA1D4-8C2C-445E-85FE-2C9B5082B59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7" name="Text Box 1535">
          <a:extLst>
            <a:ext uri="{FF2B5EF4-FFF2-40B4-BE49-F238E27FC236}">
              <a16:creationId xmlns:a16="http://schemas.microsoft.com/office/drawing/2014/main" id="{59F47701-0202-494E-BFD3-B20F18804D6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8" name="Text Box 1536">
          <a:extLst>
            <a:ext uri="{FF2B5EF4-FFF2-40B4-BE49-F238E27FC236}">
              <a16:creationId xmlns:a16="http://schemas.microsoft.com/office/drawing/2014/main" id="{C380F0E2-133A-440D-880E-16275DFAE02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09" name="Text Box 1537">
          <a:extLst>
            <a:ext uri="{FF2B5EF4-FFF2-40B4-BE49-F238E27FC236}">
              <a16:creationId xmlns:a16="http://schemas.microsoft.com/office/drawing/2014/main" id="{198272AC-82D8-43AA-97B2-FC839682B02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0" name="Text Box 1538">
          <a:extLst>
            <a:ext uri="{FF2B5EF4-FFF2-40B4-BE49-F238E27FC236}">
              <a16:creationId xmlns:a16="http://schemas.microsoft.com/office/drawing/2014/main" id="{0125F8D2-4876-480E-A12B-6D8E9328956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1" name="Text Box 1539">
          <a:extLst>
            <a:ext uri="{FF2B5EF4-FFF2-40B4-BE49-F238E27FC236}">
              <a16:creationId xmlns:a16="http://schemas.microsoft.com/office/drawing/2014/main" id="{EB23B388-BCC7-41C7-A829-4A5B3CEEC90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2" name="Text Box 1540">
          <a:extLst>
            <a:ext uri="{FF2B5EF4-FFF2-40B4-BE49-F238E27FC236}">
              <a16:creationId xmlns:a16="http://schemas.microsoft.com/office/drawing/2014/main" id="{2716EA7E-305B-4767-9961-7D6309D15F7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3" name="Text Box 1541">
          <a:extLst>
            <a:ext uri="{FF2B5EF4-FFF2-40B4-BE49-F238E27FC236}">
              <a16:creationId xmlns:a16="http://schemas.microsoft.com/office/drawing/2014/main" id="{42D109C1-5180-4D77-A8CE-F4F332ECC24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4" name="Text Box 1542">
          <a:extLst>
            <a:ext uri="{FF2B5EF4-FFF2-40B4-BE49-F238E27FC236}">
              <a16:creationId xmlns:a16="http://schemas.microsoft.com/office/drawing/2014/main" id="{8AB54BA4-3358-4FBC-9252-46AF190F722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5" name="Text Box 1543">
          <a:extLst>
            <a:ext uri="{FF2B5EF4-FFF2-40B4-BE49-F238E27FC236}">
              <a16:creationId xmlns:a16="http://schemas.microsoft.com/office/drawing/2014/main" id="{6430C9A1-F3FD-47AC-8AD4-77E1AD73369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6" name="Text Box 1544">
          <a:extLst>
            <a:ext uri="{FF2B5EF4-FFF2-40B4-BE49-F238E27FC236}">
              <a16:creationId xmlns:a16="http://schemas.microsoft.com/office/drawing/2014/main" id="{FECEDE77-7202-4617-9127-28C000ADC8E3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7" name="Text Box 1545">
          <a:extLst>
            <a:ext uri="{FF2B5EF4-FFF2-40B4-BE49-F238E27FC236}">
              <a16:creationId xmlns:a16="http://schemas.microsoft.com/office/drawing/2014/main" id="{9A6E8E33-C18A-4E84-ADF7-E6F1F7DE6A6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8" name="Text Box 1546">
          <a:extLst>
            <a:ext uri="{FF2B5EF4-FFF2-40B4-BE49-F238E27FC236}">
              <a16:creationId xmlns:a16="http://schemas.microsoft.com/office/drawing/2014/main" id="{C88B4293-B364-480D-BD0F-43A5C53BE0E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19" name="Text Box 1547">
          <a:extLst>
            <a:ext uri="{FF2B5EF4-FFF2-40B4-BE49-F238E27FC236}">
              <a16:creationId xmlns:a16="http://schemas.microsoft.com/office/drawing/2014/main" id="{7526E582-CD47-4748-9B98-C89284F07A2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0" name="Text Box 1548">
          <a:extLst>
            <a:ext uri="{FF2B5EF4-FFF2-40B4-BE49-F238E27FC236}">
              <a16:creationId xmlns:a16="http://schemas.microsoft.com/office/drawing/2014/main" id="{8CB507D6-1338-4009-83BD-D2C239E9A1A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1" name="Text Box 1549">
          <a:extLst>
            <a:ext uri="{FF2B5EF4-FFF2-40B4-BE49-F238E27FC236}">
              <a16:creationId xmlns:a16="http://schemas.microsoft.com/office/drawing/2014/main" id="{34BC2DFF-DA19-413F-A6AB-12C6BBC61E5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2" name="Text Box 1550">
          <a:extLst>
            <a:ext uri="{FF2B5EF4-FFF2-40B4-BE49-F238E27FC236}">
              <a16:creationId xmlns:a16="http://schemas.microsoft.com/office/drawing/2014/main" id="{6A3A676D-9A89-41CF-BBB6-B3F7AD68C53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3" name="Text Box 1551">
          <a:extLst>
            <a:ext uri="{FF2B5EF4-FFF2-40B4-BE49-F238E27FC236}">
              <a16:creationId xmlns:a16="http://schemas.microsoft.com/office/drawing/2014/main" id="{5C6CFA91-A029-4B9A-AB7E-B47D23B967E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4" name="Text Box 1552">
          <a:extLst>
            <a:ext uri="{FF2B5EF4-FFF2-40B4-BE49-F238E27FC236}">
              <a16:creationId xmlns:a16="http://schemas.microsoft.com/office/drawing/2014/main" id="{A8D5929A-CE27-493F-9DD3-36095E22EED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5" name="Text Box 1553">
          <a:extLst>
            <a:ext uri="{FF2B5EF4-FFF2-40B4-BE49-F238E27FC236}">
              <a16:creationId xmlns:a16="http://schemas.microsoft.com/office/drawing/2014/main" id="{791A4F0E-B237-4005-97A2-F3E5C61639A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6" name="Text Box 1554">
          <a:extLst>
            <a:ext uri="{FF2B5EF4-FFF2-40B4-BE49-F238E27FC236}">
              <a16:creationId xmlns:a16="http://schemas.microsoft.com/office/drawing/2014/main" id="{30097731-1B2C-4DB9-9D03-52421FDEB02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7" name="Text Box 1555">
          <a:extLst>
            <a:ext uri="{FF2B5EF4-FFF2-40B4-BE49-F238E27FC236}">
              <a16:creationId xmlns:a16="http://schemas.microsoft.com/office/drawing/2014/main" id="{3402761A-2E2A-47C2-BDF0-C3EBDBE306B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8" name="Text Box 1556">
          <a:extLst>
            <a:ext uri="{FF2B5EF4-FFF2-40B4-BE49-F238E27FC236}">
              <a16:creationId xmlns:a16="http://schemas.microsoft.com/office/drawing/2014/main" id="{85E0D4DC-FA28-4BA7-A524-F9A458F01B2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29" name="Text Box 1557">
          <a:extLst>
            <a:ext uri="{FF2B5EF4-FFF2-40B4-BE49-F238E27FC236}">
              <a16:creationId xmlns:a16="http://schemas.microsoft.com/office/drawing/2014/main" id="{E020BE25-F424-477A-8C44-A7700D32D1D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0" name="Text Box 1558">
          <a:extLst>
            <a:ext uri="{FF2B5EF4-FFF2-40B4-BE49-F238E27FC236}">
              <a16:creationId xmlns:a16="http://schemas.microsoft.com/office/drawing/2014/main" id="{EB95E7AF-9C86-4348-8445-5F586176372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1" name="Text Box 1559">
          <a:extLst>
            <a:ext uri="{FF2B5EF4-FFF2-40B4-BE49-F238E27FC236}">
              <a16:creationId xmlns:a16="http://schemas.microsoft.com/office/drawing/2014/main" id="{CFBABE37-17B0-4BE6-BC2C-29062462205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2" name="Text Box 1560">
          <a:extLst>
            <a:ext uri="{FF2B5EF4-FFF2-40B4-BE49-F238E27FC236}">
              <a16:creationId xmlns:a16="http://schemas.microsoft.com/office/drawing/2014/main" id="{008C7472-B9DF-41B0-8369-203359547C9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3" name="Text Box 1561">
          <a:extLst>
            <a:ext uri="{FF2B5EF4-FFF2-40B4-BE49-F238E27FC236}">
              <a16:creationId xmlns:a16="http://schemas.microsoft.com/office/drawing/2014/main" id="{19669A52-2054-48AD-9D4B-85F34D56CDE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4" name="Text Box 1562">
          <a:extLst>
            <a:ext uri="{FF2B5EF4-FFF2-40B4-BE49-F238E27FC236}">
              <a16:creationId xmlns:a16="http://schemas.microsoft.com/office/drawing/2014/main" id="{A6F1AC92-F6DE-4358-A248-2A95FEF2D71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5" name="Text Box 1563">
          <a:extLst>
            <a:ext uri="{FF2B5EF4-FFF2-40B4-BE49-F238E27FC236}">
              <a16:creationId xmlns:a16="http://schemas.microsoft.com/office/drawing/2014/main" id="{BE8CD0AE-8CA7-45F1-A1D1-0439D5C63E0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6" name="Text Box 1564">
          <a:extLst>
            <a:ext uri="{FF2B5EF4-FFF2-40B4-BE49-F238E27FC236}">
              <a16:creationId xmlns:a16="http://schemas.microsoft.com/office/drawing/2014/main" id="{3F66F3B0-F715-4055-82C7-E558FF611FF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7" name="Text Box 1529">
          <a:extLst>
            <a:ext uri="{FF2B5EF4-FFF2-40B4-BE49-F238E27FC236}">
              <a16:creationId xmlns:a16="http://schemas.microsoft.com/office/drawing/2014/main" id="{4E60126E-2CD3-4FF9-8D88-808E5A2EE89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8" name="Text Box 1530">
          <a:extLst>
            <a:ext uri="{FF2B5EF4-FFF2-40B4-BE49-F238E27FC236}">
              <a16:creationId xmlns:a16="http://schemas.microsoft.com/office/drawing/2014/main" id="{DB186570-A2BF-46C4-9E74-6C1197C6074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39" name="Text Box 1531">
          <a:extLst>
            <a:ext uri="{FF2B5EF4-FFF2-40B4-BE49-F238E27FC236}">
              <a16:creationId xmlns:a16="http://schemas.microsoft.com/office/drawing/2014/main" id="{634F9F8C-6D83-4F10-9333-02A02B35BB5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0" name="Text Box 1532">
          <a:extLst>
            <a:ext uri="{FF2B5EF4-FFF2-40B4-BE49-F238E27FC236}">
              <a16:creationId xmlns:a16="http://schemas.microsoft.com/office/drawing/2014/main" id="{AA3C1991-300A-45D0-90F5-B428452965F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1" name="Text Box 1533">
          <a:extLst>
            <a:ext uri="{FF2B5EF4-FFF2-40B4-BE49-F238E27FC236}">
              <a16:creationId xmlns:a16="http://schemas.microsoft.com/office/drawing/2014/main" id="{1CC637FB-5AB7-4833-9ACC-8989DFA1305F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2" name="Text Box 1534">
          <a:extLst>
            <a:ext uri="{FF2B5EF4-FFF2-40B4-BE49-F238E27FC236}">
              <a16:creationId xmlns:a16="http://schemas.microsoft.com/office/drawing/2014/main" id="{7D89EE37-C8E8-4437-9035-4A6F4B37F2A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3" name="Text Box 1535">
          <a:extLst>
            <a:ext uri="{FF2B5EF4-FFF2-40B4-BE49-F238E27FC236}">
              <a16:creationId xmlns:a16="http://schemas.microsoft.com/office/drawing/2014/main" id="{35C4E2B4-82FA-43DF-BA0B-79325432AFF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4" name="Text Box 1536">
          <a:extLst>
            <a:ext uri="{FF2B5EF4-FFF2-40B4-BE49-F238E27FC236}">
              <a16:creationId xmlns:a16="http://schemas.microsoft.com/office/drawing/2014/main" id="{FE3B5721-C3AA-439E-81CD-CDA8593EEA0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5" name="Text Box 1537">
          <a:extLst>
            <a:ext uri="{FF2B5EF4-FFF2-40B4-BE49-F238E27FC236}">
              <a16:creationId xmlns:a16="http://schemas.microsoft.com/office/drawing/2014/main" id="{C2B66107-4A41-4BF7-BB38-6128C6512E6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6" name="Text Box 1538">
          <a:extLst>
            <a:ext uri="{FF2B5EF4-FFF2-40B4-BE49-F238E27FC236}">
              <a16:creationId xmlns:a16="http://schemas.microsoft.com/office/drawing/2014/main" id="{058EAD21-06B7-4CFB-998D-2F3C40E7A51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7" name="Text Box 1539">
          <a:extLst>
            <a:ext uri="{FF2B5EF4-FFF2-40B4-BE49-F238E27FC236}">
              <a16:creationId xmlns:a16="http://schemas.microsoft.com/office/drawing/2014/main" id="{3BA65349-F5F3-441A-B754-8B7CBCAB3B7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8" name="Text Box 1540">
          <a:extLst>
            <a:ext uri="{FF2B5EF4-FFF2-40B4-BE49-F238E27FC236}">
              <a16:creationId xmlns:a16="http://schemas.microsoft.com/office/drawing/2014/main" id="{63C80CD3-AC5F-4A49-892D-1942D53D2D6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49" name="Text Box 1541">
          <a:extLst>
            <a:ext uri="{FF2B5EF4-FFF2-40B4-BE49-F238E27FC236}">
              <a16:creationId xmlns:a16="http://schemas.microsoft.com/office/drawing/2014/main" id="{28AB61C0-2E7D-4B04-8A2A-2D57136E1989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0" name="Text Box 1542">
          <a:extLst>
            <a:ext uri="{FF2B5EF4-FFF2-40B4-BE49-F238E27FC236}">
              <a16:creationId xmlns:a16="http://schemas.microsoft.com/office/drawing/2014/main" id="{02628406-BA99-40EB-913E-9407682C825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1" name="Text Box 1543">
          <a:extLst>
            <a:ext uri="{FF2B5EF4-FFF2-40B4-BE49-F238E27FC236}">
              <a16:creationId xmlns:a16="http://schemas.microsoft.com/office/drawing/2014/main" id="{E14B1E2B-158D-4DDC-A1AC-FB69A72B633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2" name="Text Box 1544">
          <a:extLst>
            <a:ext uri="{FF2B5EF4-FFF2-40B4-BE49-F238E27FC236}">
              <a16:creationId xmlns:a16="http://schemas.microsoft.com/office/drawing/2014/main" id="{3454AAA8-F12F-4EFF-88A1-AAC8523B6F74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3" name="Text Box 1545">
          <a:extLst>
            <a:ext uri="{FF2B5EF4-FFF2-40B4-BE49-F238E27FC236}">
              <a16:creationId xmlns:a16="http://schemas.microsoft.com/office/drawing/2014/main" id="{CA23B7F2-A31E-460D-85F7-E050398825EE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4" name="Text Box 1546">
          <a:extLst>
            <a:ext uri="{FF2B5EF4-FFF2-40B4-BE49-F238E27FC236}">
              <a16:creationId xmlns:a16="http://schemas.microsoft.com/office/drawing/2014/main" id="{289C0635-CD36-4EE5-B94E-9C02C5F2F2A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5" name="Text Box 1547">
          <a:extLst>
            <a:ext uri="{FF2B5EF4-FFF2-40B4-BE49-F238E27FC236}">
              <a16:creationId xmlns:a16="http://schemas.microsoft.com/office/drawing/2014/main" id="{6080AC4A-EEE1-478A-884B-BDEAD7E2766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6" name="Text Box 1548">
          <a:extLst>
            <a:ext uri="{FF2B5EF4-FFF2-40B4-BE49-F238E27FC236}">
              <a16:creationId xmlns:a16="http://schemas.microsoft.com/office/drawing/2014/main" id="{7BCD5DAC-A4EF-4B2C-B054-B228F7D8457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7" name="Text Box 1549">
          <a:extLst>
            <a:ext uri="{FF2B5EF4-FFF2-40B4-BE49-F238E27FC236}">
              <a16:creationId xmlns:a16="http://schemas.microsoft.com/office/drawing/2014/main" id="{59A5C68F-62E8-4628-8E32-070D456AF61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8" name="Text Box 1550">
          <a:extLst>
            <a:ext uri="{FF2B5EF4-FFF2-40B4-BE49-F238E27FC236}">
              <a16:creationId xmlns:a16="http://schemas.microsoft.com/office/drawing/2014/main" id="{B1E8E5B8-43D2-43C6-A733-CD37F2746DA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59" name="Text Box 1551">
          <a:extLst>
            <a:ext uri="{FF2B5EF4-FFF2-40B4-BE49-F238E27FC236}">
              <a16:creationId xmlns:a16="http://schemas.microsoft.com/office/drawing/2014/main" id="{3C960614-5B71-4E4E-84F8-DEFCB2B1F61A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0" name="Text Box 1552">
          <a:extLst>
            <a:ext uri="{FF2B5EF4-FFF2-40B4-BE49-F238E27FC236}">
              <a16:creationId xmlns:a16="http://schemas.microsoft.com/office/drawing/2014/main" id="{E080FDB9-3670-454B-8FDA-697BCA1C710B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1" name="Text Box 1553">
          <a:extLst>
            <a:ext uri="{FF2B5EF4-FFF2-40B4-BE49-F238E27FC236}">
              <a16:creationId xmlns:a16="http://schemas.microsoft.com/office/drawing/2014/main" id="{D916AB3A-5D31-4D54-87C2-88ED16E7270D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2" name="Text Box 1554">
          <a:extLst>
            <a:ext uri="{FF2B5EF4-FFF2-40B4-BE49-F238E27FC236}">
              <a16:creationId xmlns:a16="http://schemas.microsoft.com/office/drawing/2014/main" id="{B73C0773-1D1A-471F-A773-401907368700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3" name="Text Box 1555">
          <a:extLst>
            <a:ext uri="{FF2B5EF4-FFF2-40B4-BE49-F238E27FC236}">
              <a16:creationId xmlns:a16="http://schemas.microsoft.com/office/drawing/2014/main" id="{ADADE134-AEE3-4CAB-B271-E71C55AE468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4" name="Text Box 1556">
          <a:extLst>
            <a:ext uri="{FF2B5EF4-FFF2-40B4-BE49-F238E27FC236}">
              <a16:creationId xmlns:a16="http://schemas.microsoft.com/office/drawing/2014/main" id="{DA57C119-90F2-4A8F-A662-D8002007856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5" name="Text Box 1557">
          <a:extLst>
            <a:ext uri="{FF2B5EF4-FFF2-40B4-BE49-F238E27FC236}">
              <a16:creationId xmlns:a16="http://schemas.microsoft.com/office/drawing/2014/main" id="{06B41299-CFF9-4BF6-9162-983A881C13A7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6" name="Text Box 1558">
          <a:extLst>
            <a:ext uri="{FF2B5EF4-FFF2-40B4-BE49-F238E27FC236}">
              <a16:creationId xmlns:a16="http://schemas.microsoft.com/office/drawing/2014/main" id="{0F0AF466-C9B8-407B-AFF9-730DE2BC1188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7" name="Text Box 1559">
          <a:extLst>
            <a:ext uri="{FF2B5EF4-FFF2-40B4-BE49-F238E27FC236}">
              <a16:creationId xmlns:a16="http://schemas.microsoft.com/office/drawing/2014/main" id="{DD78E0E8-BA0A-4436-ACA9-89D0C9DBB252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8" name="Text Box 1560">
          <a:extLst>
            <a:ext uri="{FF2B5EF4-FFF2-40B4-BE49-F238E27FC236}">
              <a16:creationId xmlns:a16="http://schemas.microsoft.com/office/drawing/2014/main" id="{7DFC9BCE-A4C2-4CD9-ABAD-3B48B4AC2E93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69" name="Text Box 1561">
          <a:extLst>
            <a:ext uri="{FF2B5EF4-FFF2-40B4-BE49-F238E27FC236}">
              <a16:creationId xmlns:a16="http://schemas.microsoft.com/office/drawing/2014/main" id="{F9A33994-8E35-40C6-A774-60917357B98C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0" name="Text Box 1562">
          <a:extLst>
            <a:ext uri="{FF2B5EF4-FFF2-40B4-BE49-F238E27FC236}">
              <a16:creationId xmlns:a16="http://schemas.microsoft.com/office/drawing/2014/main" id="{6EF52CB5-5AA3-42A0-9832-831224C95875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1" name="Text Box 1563">
          <a:extLst>
            <a:ext uri="{FF2B5EF4-FFF2-40B4-BE49-F238E27FC236}">
              <a16:creationId xmlns:a16="http://schemas.microsoft.com/office/drawing/2014/main" id="{D9836972-9E91-4B6F-8969-8F0471209D21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2" name="Text Box 1564">
          <a:extLst>
            <a:ext uri="{FF2B5EF4-FFF2-40B4-BE49-F238E27FC236}">
              <a16:creationId xmlns:a16="http://schemas.microsoft.com/office/drawing/2014/main" id="{7874CFF8-33FF-4474-843F-41655CC8FBB6}"/>
            </a:ext>
          </a:extLst>
        </xdr:cNvPr>
        <xdr:cNvSpPr txBox="1">
          <a:spLocks noChangeArrowheads="1"/>
        </xdr:cNvSpPr>
      </xdr:nvSpPr>
      <xdr:spPr bwMode="auto">
        <a:xfrm>
          <a:off x="9801225" y="633412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3" name="Text Box 1529">
          <a:extLst>
            <a:ext uri="{FF2B5EF4-FFF2-40B4-BE49-F238E27FC236}">
              <a16:creationId xmlns:a16="http://schemas.microsoft.com/office/drawing/2014/main" id="{24AB51EB-44E5-4DE1-9D0B-3F3AB4AA4A5B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4" name="Text Box 1530">
          <a:extLst>
            <a:ext uri="{FF2B5EF4-FFF2-40B4-BE49-F238E27FC236}">
              <a16:creationId xmlns:a16="http://schemas.microsoft.com/office/drawing/2014/main" id="{0AB5B82B-0C5D-482B-8F34-8F19336C92CC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5" name="Text Box 1531">
          <a:extLst>
            <a:ext uri="{FF2B5EF4-FFF2-40B4-BE49-F238E27FC236}">
              <a16:creationId xmlns:a16="http://schemas.microsoft.com/office/drawing/2014/main" id="{104166D5-3877-45BF-9A59-423E5FBCC0C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6" name="Text Box 1532">
          <a:extLst>
            <a:ext uri="{FF2B5EF4-FFF2-40B4-BE49-F238E27FC236}">
              <a16:creationId xmlns:a16="http://schemas.microsoft.com/office/drawing/2014/main" id="{CC7F2CA6-C67A-4DC7-82C7-38B059DB093E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7" name="Text Box 1533">
          <a:extLst>
            <a:ext uri="{FF2B5EF4-FFF2-40B4-BE49-F238E27FC236}">
              <a16:creationId xmlns:a16="http://schemas.microsoft.com/office/drawing/2014/main" id="{B4E9EA46-CA0D-4183-B0DA-6084761BDE20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8" name="Text Box 1534">
          <a:extLst>
            <a:ext uri="{FF2B5EF4-FFF2-40B4-BE49-F238E27FC236}">
              <a16:creationId xmlns:a16="http://schemas.microsoft.com/office/drawing/2014/main" id="{CDEDC3AA-DE46-442D-9B75-05F543C682AC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79" name="Text Box 1535">
          <a:extLst>
            <a:ext uri="{FF2B5EF4-FFF2-40B4-BE49-F238E27FC236}">
              <a16:creationId xmlns:a16="http://schemas.microsoft.com/office/drawing/2014/main" id="{49B66A07-B3A3-44B6-AA9E-0414716B93BF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0" name="Text Box 1536">
          <a:extLst>
            <a:ext uri="{FF2B5EF4-FFF2-40B4-BE49-F238E27FC236}">
              <a16:creationId xmlns:a16="http://schemas.microsoft.com/office/drawing/2014/main" id="{166C127F-6C0A-44ED-A0E3-53409A8153B6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1" name="Text Box 1537">
          <a:extLst>
            <a:ext uri="{FF2B5EF4-FFF2-40B4-BE49-F238E27FC236}">
              <a16:creationId xmlns:a16="http://schemas.microsoft.com/office/drawing/2014/main" id="{E0D45EF8-2CE1-4276-9C33-2444497A1787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2" name="Text Box 1538">
          <a:extLst>
            <a:ext uri="{FF2B5EF4-FFF2-40B4-BE49-F238E27FC236}">
              <a16:creationId xmlns:a16="http://schemas.microsoft.com/office/drawing/2014/main" id="{44492F01-28C4-4FE2-BCA4-EAC84DCC0FC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3" name="Text Box 1539">
          <a:extLst>
            <a:ext uri="{FF2B5EF4-FFF2-40B4-BE49-F238E27FC236}">
              <a16:creationId xmlns:a16="http://schemas.microsoft.com/office/drawing/2014/main" id="{4757B1C8-0367-4E84-A170-D0174C07E3A9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4" name="Text Box 1540">
          <a:extLst>
            <a:ext uri="{FF2B5EF4-FFF2-40B4-BE49-F238E27FC236}">
              <a16:creationId xmlns:a16="http://schemas.microsoft.com/office/drawing/2014/main" id="{C83067B3-2BBB-44E6-A057-5F7E4F3FE54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5" name="Text Box 1541">
          <a:extLst>
            <a:ext uri="{FF2B5EF4-FFF2-40B4-BE49-F238E27FC236}">
              <a16:creationId xmlns:a16="http://schemas.microsoft.com/office/drawing/2014/main" id="{0B463E6A-AA81-4A10-AD8E-2160DFE5A56F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6" name="Text Box 1542">
          <a:extLst>
            <a:ext uri="{FF2B5EF4-FFF2-40B4-BE49-F238E27FC236}">
              <a16:creationId xmlns:a16="http://schemas.microsoft.com/office/drawing/2014/main" id="{93CBF4A6-29F7-4606-856B-0D78F923D198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7" name="Text Box 1543">
          <a:extLst>
            <a:ext uri="{FF2B5EF4-FFF2-40B4-BE49-F238E27FC236}">
              <a16:creationId xmlns:a16="http://schemas.microsoft.com/office/drawing/2014/main" id="{929F675A-A0C2-4D82-ABA5-B035A1E6CB94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8" name="Text Box 1544">
          <a:extLst>
            <a:ext uri="{FF2B5EF4-FFF2-40B4-BE49-F238E27FC236}">
              <a16:creationId xmlns:a16="http://schemas.microsoft.com/office/drawing/2014/main" id="{BED50B96-6723-42FB-BAB9-EA688E63E249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89" name="Text Box 1545">
          <a:extLst>
            <a:ext uri="{FF2B5EF4-FFF2-40B4-BE49-F238E27FC236}">
              <a16:creationId xmlns:a16="http://schemas.microsoft.com/office/drawing/2014/main" id="{1BB2AC35-D225-4066-9D5F-FF17401DCBA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0" name="Text Box 1546">
          <a:extLst>
            <a:ext uri="{FF2B5EF4-FFF2-40B4-BE49-F238E27FC236}">
              <a16:creationId xmlns:a16="http://schemas.microsoft.com/office/drawing/2014/main" id="{5498BB99-EB1F-4888-BB04-6CEBD26DCB7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1" name="Text Box 1547">
          <a:extLst>
            <a:ext uri="{FF2B5EF4-FFF2-40B4-BE49-F238E27FC236}">
              <a16:creationId xmlns:a16="http://schemas.microsoft.com/office/drawing/2014/main" id="{9F4C83EC-094C-450C-AC77-F39CDE4C0C68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2" name="Text Box 1548">
          <a:extLst>
            <a:ext uri="{FF2B5EF4-FFF2-40B4-BE49-F238E27FC236}">
              <a16:creationId xmlns:a16="http://schemas.microsoft.com/office/drawing/2014/main" id="{2C3F3C43-C965-446B-9FDF-BC3458E1045C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3" name="Text Box 1549">
          <a:extLst>
            <a:ext uri="{FF2B5EF4-FFF2-40B4-BE49-F238E27FC236}">
              <a16:creationId xmlns:a16="http://schemas.microsoft.com/office/drawing/2014/main" id="{E3D1C8D5-346D-4A57-BC31-0D6851F21BA8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4" name="Text Box 1550">
          <a:extLst>
            <a:ext uri="{FF2B5EF4-FFF2-40B4-BE49-F238E27FC236}">
              <a16:creationId xmlns:a16="http://schemas.microsoft.com/office/drawing/2014/main" id="{8CC414AE-1187-4179-B8FC-36E98306A30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5" name="Text Box 1551">
          <a:extLst>
            <a:ext uri="{FF2B5EF4-FFF2-40B4-BE49-F238E27FC236}">
              <a16:creationId xmlns:a16="http://schemas.microsoft.com/office/drawing/2014/main" id="{0ACBA38F-368A-43EB-9DC3-FFD5D4DBC00D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6" name="Text Box 1552">
          <a:extLst>
            <a:ext uri="{FF2B5EF4-FFF2-40B4-BE49-F238E27FC236}">
              <a16:creationId xmlns:a16="http://schemas.microsoft.com/office/drawing/2014/main" id="{B6F60113-0C3C-45B5-B70A-F464CB6149E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7" name="Text Box 1553">
          <a:extLst>
            <a:ext uri="{FF2B5EF4-FFF2-40B4-BE49-F238E27FC236}">
              <a16:creationId xmlns:a16="http://schemas.microsoft.com/office/drawing/2014/main" id="{F7BFA59A-2491-4C3F-A0C2-81E0869CC5C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8" name="Text Box 1554">
          <a:extLst>
            <a:ext uri="{FF2B5EF4-FFF2-40B4-BE49-F238E27FC236}">
              <a16:creationId xmlns:a16="http://schemas.microsoft.com/office/drawing/2014/main" id="{9F00D645-F038-4C67-85A0-97B39BE2149D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199" name="Text Box 1555">
          <a:extLst>
            <a:ext uri="{FF2B5EF4-FFF2-40B4-BE49-F238E27FC236}">
              <a16:creationId xmlns:a16="http://schemas.microsoft.com/office/drawing/2014/main" id="{31A4160B-74B1-4E1E-9695-4A67BA358134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0" name="Text Box 1556">
          <a:extLst>
            <a:ext uri="{FF2B5EF4-FFF2-40B4-BE49-F238E27FC236}">
              <a16:creationId xmlns:a16="http://schemas.microsoft.com/office/drawing/2014/main" id="{A6B99B61-415F-4C7E-BD62-D3364967EFA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1" name="Text Box 1557">
          <a:extLst>
            <a:ext uri="{FF2B5EF4-FFF2-40B4-BE49-F238E27FC236}">
              <a16:creationId xmlns:a16="http://schemas.microsoft.com/office/drawing/2014/main" id="{2BDD644D-F0C5-4B7C-8682-80AD3A36D353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2" name="Text Box 1558">
          <a:extLst>
            <a:ext uri="{FF2B5EF4-FFF2-40B4-BE49-F238E27FC236}">
              <a16:creationId xmlns:a16="http://schemas.microsoft.com/office/drawing/2014/main" id="{AC277A09-767E-4B23-8482-41632FB1E61E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3" name="Text Box 1559">
          <a:extLst>
            <a:ext uri="{FF2B5EF4-FFF2-40B4-BE49-F238E27FC236}">
              <a16:creationId xmlns:a16="http://schemas.microsoft.com/office/drawing/2014/main" id="{07F14D76-020C-4F59-ACFA-C701E36D0699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4" name="Text Box 1560">
          <a:extLst>
            <a:ext uri="{FF2B5EF4-FFF2-40B4-BE49-F238E27FC236}">
              <a16:creationId xmlns:a16="http://schemas.microsoft.com/office/drawing/2014/main" id="{7AFC3E44-0B63-42BB-A153-AE6BD10A344F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5" name="Text Box 1561">
          <a:extLst>
            <a:ext uri="{FF2B5EF4-FFF2-40B4-BE49-F238E27FC236}">
              <a16:creationId xmlns:a16="http://schemas.microsoft.com/office/drawing/2014/main" id="{C4AE0CAE-7405-4697-857E-911F7C323E7C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6" name="Text Box 1562">
          <a:extLst>
            <a:ext uri="{FF2B5EF4-FFF2-40B4-BE49-F238E27FC236}">
              <a16:creationId xmlns:a16="http://schemas.microsoft.com/office/drawing/2014/main" id="{F3BE446F-9474-47B8-9BDC-19873F9B8F72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7" name="Text Box 1563">
          <a:extLst>
            <a:ext uri="{FF2B5EF4-FFF2-40B4-BE49-F238E27FC236}">
              <a16:creationId xmlns:a16="http://schemas.microsoft.com/office/drawing/2014/main" id="{3525BAB8-DCC8-45CD-8538-F1CE4CEC94F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8" name="Text Box 1564">
          <a:extLst>
            <a:ext uri="{FF2B5EF4-FFF2-40B4-BE49-F238E27FC236}">
              <a16:creationId xmlns:a16="http://schemas.microsoft.com/office/drawing/2014/main" id="{75D9DCBE-32E0-4AB6-B9D9-2694F2E40579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09" name="Text Box 1529">
          <a:extLst>
            <a:ext uri="{FF2B5EF4-FFF2-40B4-BE49-F238E27FC236}">
              <a16:creationId xmlns:a16="http://schemas.microsoft.com/office/drawing/2014/main" id="{038963B6-2A19-4838-A5D6-1BCAC35038F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0" name="Text Box 1530">
          <a:extLst>
            <a:ext uri="{FF2B5EF4-FFF2-40B4-BE49-F238E27FC236}">
              <a16:creationId xmlns:a16="http://schemas.microsoft.com/office/drawing/2014/main" id="{7E511077-BDED-4D5C-9DA0-D0AB790E35D9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1" name="Text Box 1531">
          <a:extLst>
            <a:ext uri="{FF2B5EF4-FFF2-40B4-BE49-F238E27FC236}">
              <a16:creationId xmlns:a16="http://schemas.microsoft.com/office/drawing/2014/main" id="{EFF73988-944B-4183-B9A5-0C74FB4C35D6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2" name="Text Box 1532">
          <a:extLst>
            <a:ext uri="{FF2B5EF4-FFF2-40B4-BE49-F238E27FC236}">
              <a16:creationId xmlns:a16="http://schemas.microsoft.com/office/drawing/2014/main" id="{BDE95D7C-24A3-4268-B386-18BE5E47C873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3" name="Text Box 1533">
          <a:extLst>
            <a:ext uri="{FF2B5EF4-FFF2-40B4-BE49-F238E27FC236}">
              <a16:creationId xmlns:a16="http://schemas.microsoft.com/office/drawing/2014/main" id="{531D3686-9BB3-43EE-B32C-A9ED2B05FB6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4" name="Text Box 1534">
          <a:extLst>
            <a:ext uri="{FF2B5EF4-FFF2-40B4-BE49-F238E27FC236}">
              <a16:creationId xmlns:a16="http://schemas.microsoft.com/office/drawing/2014/main" id="{D5205243-3D9B-4950-859A-4A798B90A9B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5" name="Text Box 1535">
          <a:extLst>
            <a:ext uri="{FF2B5EF4-FFF2-40B4-BE49-F238E27FC236}">
              <a16:creationId xmlns:a16="http://schemas.microsoft.com/office/drawing/2014/main" id="{A808665A-3133-4BAC-9BB2-173EC6D1FB58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6" name="Text Box 1536">
          <a:extLst>
            <a:ext uri="{FF2B5EF4-FFF2-40B4-BE49-F238E27FC236}">
              <a16:creationId xmlns:a16="http://schemas.microsoft.com/office/drawing/2014/main" id="{57462DE5-7660-4BD8-8692-D424F2FB9D47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7" name="Text Box 1537">
          <a:extLst>
            <a:ext uri="{FF2B5EF4-FFF2-40B4-BE49-F238E27FC236}">
              <a16:creationId xmlns:a16="http://schemas.microsoft.com/office/drawing/2014/main" id="{FD732EDC-9BB5-44DE-AFF3-9EA26F594FE3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8" name="Text Box 1538">
          <a:extLst>
            <a:ext uri="{FF2B5EF4-FFF2-40B4-BE49-F238E27FC236}">
              <a16:creationId xmlns:a16="http://schemas.microsoft.com/office/drawing/2014/main" id="{A5822A9D-4E5E-4189-8CA5-11FD5956AE4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19" name="Text Box 1539">
          <a:extLst>
            <a:ext uri="{FF2B5EF4-FFF2-40B4-BE49-F238E27FC236}">
              <a16:creationId xmlns:a16="http://schemas.microsoft.com/office/drawing/2014/main" id="{2AD53B9F-4AC6-4CA9-B552-AAE1925CA254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0" name="Text Box 1540">
          <a:extLst>
            <a:ext uri="{FF2B5EF4-FFF2-40B4-BE49-F238E27FC236}">
              <a16:creationId xmlns:a16="http://schemas.microsoft.com/office/drawing/2014/main" id="{75F0ACE1-0AA9-4BA4-B0A0-C15781E8410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1" name="Text Box 1541">
          <a:extLst>
            <a:ext uri="{FF2B5EF4-FFF2-40B4-BE49-F238E27FC236}">
              <a16:creationId xmlns:a16="http://schemas.microsoft.com/office/drawing/2014/main" id="{E3365121-8314-407B-ABEC-28D82FE3664D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2" name="Text Box 1542">
          <a:extLst>
            <a:ext uri="{FF2B5EF4-FFF2-40B4-BE49-F238E27FC236}">
              <a16:creationId xmlns:a16="http://schemas.microsoft.com/office/drawing/2014/main" id="{CE61CDC0-8643-40F6-B34A-36D684968B5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3" name="Text Box 1543">
          <a:extLst>
            <a:ext uri="{FF2B5EF4-FFF2-40B4-BE49-F238E27FC236}">
              <a16:creationId xmlns:a16="http://schemas.microsoft.com/office/drawing/2014/main" id="{8FCD12A7-A8F7-49C5-AE7F-FB938FFD556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4" name="Text Box 1544">
          <a:extLst>
            <a:ext uri="{FF2B5EF4-FFF2-40B4-BE49-F238E27FC236}">
              <a16:creationId xmlns:a16="http://schemas.microsoft.com/office/drawing/2014/main" id="{D75E9B39-8E41-4334-9886-63A3C8371601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5" name="Text Box 1545">
          <a:extLst>
            <a:ext uri="{FF2B5EF4-FFF2-40B4-BE49-F238E27FC236}">
              <a16:creationId xmlns:a16="http://schemas.microsoft.com/office/drawing/2014/main" id="{A6CAE56D-459F-4622-AA2F-B84BA821A963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6" name="Text Box 1546">
          <a:extLst>
            <a:ext uri="{FF2B5EF4-FFF2-40B4-BE49-F238E27FC236}">
              <a16:creationId xmlns:a16="http://schemas.microsoft.com/office/drawing/2014/main" id="{9A21EB67-E9C3-4986-9F07-2EAE9DFC9960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7" name="Text Box 1547">
          <a:extLst>
            <a:ext uri="{FF2B5EF4-FFF2-40B4-BE49-F238E27FC236}">
              <a16:creationId xmlns:a16="http://schemas.microsoft.com/office/drawing/2014/main" id="{6398B5D5-32ED-433A-8DDB-64DF5142ACDE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8" name="Text Box 1548">
          <a:extLst>
            <a:ext uri="{FF2B5EF4-FFF2-40B4-BE49-F238E27FC236}">
              <a16:creationId xmlns:a16="http://schemas.microsoft.com/office/drawing/2014/main" id="{A12BBFEB-2541-4AE7-BE5F-85C2D635FAED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29" name="Text Box 1549">
          <a:extLst>
            <a:ext uri="{FF2B5EF4-FFF2-40B4-BE49-F238E27FC236}">
              <a16:creationId xmlns:a16="http://schemas.microsoft.com/office/drawing/2014/main" id="{75BBD9F2-CB0E-4D27-BAFE-A92F653EA720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0" name="Text Box 1550">
          <a:extLst>
            <a:ext uri="{FF2B5EF4-FFF2-40B4-BE49-F238E27FC236}">
              <a16:creationId xmlns:a16="http://schemas.microsoft.com/office/drawing/2014/main" id="{85966DC3-4ECD-4AF9-B469-63A39BD79B6E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1" name="Text Box 1551">
          <a:extLst>
            <a:ext uri="{FF2B5EF4-FFF2-40B4-BE49-F238E27FC236}">
              <a16:creationId xmlns:a16="http://schemas.microsoft.com/office/drawing/2014/main" id="{3778F2D4-67E7-4B75-B329-ED53C7727DD9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2" name="Text Box 1552">
          <a:extLst>
            <a:ext uri="{FF2B5EF4-FFF2-40B4-BE49-F238E27FC236}">
              <a16:creationId xmlns:a16="http://schemas.microsoft.com/office/drawing/2014/main" id="{2F379248-D151-4E0C-86ED-7D2DCC030DA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3" name="Text Box 1553">
          <a:extLst>
            <a:ext uri="{FF2B5EF4-FFF2-40B4-BE49-F238E27FC236}">
              <a16:creationId xmlns:a16="http://schemas.microsoft.com/office/drawing/2014/main" id="{8B26B419-65DE-4EDB-9C94-ED23E808A6C5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4" name="Text Box 1554">
          <a:extLst>
            <a:ext uri="{FF2B5EF4-FFF2-40B4-BE49-F238E27FC236}">
              <a16:creationId xmlns:a16="http://schemas.microsoft.com/office/drawing/2014/main" id="{1A07803A-F8F5-4D41-BE05-D56FC4099E43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5" name="Text Box 1555">
          <a:extLst>
            <a:ext uri="{FF2B5EF4-FFF2-40B4-BE49-F238E27FC236}">
              <a16:creationId xmlns:a16="http://schemas.microsoft.com/office/drawing/2014/main" id="{6A4C9384-CE00-4111-915F-D939419E71CD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6" name="Text Box 1556">
          <a:extLst>
            <a:ext uri="{FF2B5EF4-FFF2-40B4-BE49-F238E27FC236}">
              <a16:creationId xmlns:a16="http://schemas.microsoft.com/office/drawing/2014/main" id="{49E4D19A-DDC3-482E-983E-5F583388DF9D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7" name="Text Box 1557">
          <a:extLst>
            <a:ext uri="{FF2B5EF4-FFF2-40B4-BE49-F238E27FC236}">
              <a16:creationId xmlns:a16="http://schemas.microsoft.com/office/drawing/2014/main" id="{A82644B6-8732-4087-963F-771C2A190915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8" name="Text Box 1558">
          <a:extLst>
            <a:ext uri="{FF2B5EF4-FFF2-40B4-BE49-F238E27FC236}">
              <a16:creationId xmlns:a16="http://schemas.microsoft.com/office/drawing/2014/main" id="{A9E4B18D-4D5A-4C74-873D-F52DB90858D6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39" name="Text Box 1559">
          <a:extLst>
            <a:ext uri="{FF2B5EF4-FFF2-40B4-BE49-F238E27FC236}">
              <a16:creationId xmlns:a16="http://schemas.microsoft.com/office/drawing/2014/main" id="{0316B9BC-561B-40C8-86FC-E59D94CFAAA2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40" name="Text Box 1560">
          <a:extLst>
            <a:ext uri="{FF2B5EF4-FFF2-40B4-BE49-F238E27FC236}">
              <a16:creationId xmlns:a16="http://schemas.microsoft.com/office/drawing/2014/main" id="{E81F31DB-7DC5-4806-AA9A-9C3055D68C02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41" name="Text Box 1561">
          <a:extLst>
            <a:ext uri="{FF2B5EF4-FFF2-40B4-BE49-F238E27FC236}">
              <a16:creationId xmlns:a16="http://schemas.microsoft.com/office/drawing/2014/main" id="{FE80A37C-2CA1-49B3-9308-85E42F23D852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42" name="Text Box 1562">
          <a:extLst>
            <a:ext uri="{FF2B5EF4-FFF2-40B4-BE49-F238E27FC236}">
              <a16:creationId xmlns:a16="http://schemas.microsoft.com/office/drawing/2014/main" id="{F1F16E0E-7892-486E-9AB6-1887A726739A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43" name="Text Box 1563">
          <a:extLst>
            <a:ext uri="{FF2B5EF4-FFF2-40B4-BE49-F238E27FC236}">
              <a16:creationId xmlns:a16="http://schemas.microsoft.com/office/drawing/2014/main" id="{377A0691-5B03-4048-A405-2B31DB902288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152400</xdr:colOff>
      <xdr:row>24</xdr:row>
      <xdr:rowOff>0</xdr:rowOff>
    </xdr:from>
    <xdr:ext cx="70104" cy="44958"/>
    <xdr:sp macro="" textlink="">
      <xdr:nvSpPr>
        <xdr:cNvPr id="387244" name="Text Box 1564">
          <a:extLst>
            <a:ext uri="{FF2B5EF4-FFF2-40B4-BE49-F238E27FC236}">
              <a16:creationId xmlns:a16="http://schemas.microsoft.com/office/drawing/2014/main" id="{4DDBB612-6D88-4A01-916F-36E42D2DBF29}"/>
            </a:ext>
          </a:extLst>
        </xdr:cNvPr>
        <xdr:cNvSpPr txBox="1">
          <a:spLocks noChangeArrowheads="1"/>
        </xdr:cNvSpPr>
      </xdr:nvSpPr>
      <xdr:spPr bwMode="auto">
        <a:xfrm>
          <a:off x="9801225" y="7762875"/>
          <a:ext cx="70104" cy="4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oneCellAnchor>
  <xdr:twoCellAnchor editAs="oneCell">
    <xdr:from>
      <xdr:col>17</xdr:col>
      <xdr:colOff>219075</xdr:colOff>
      <xdr:row>18</xdr:row>
      <xdr:rowOff>95250</xdr:rowOff>
    </xdr:from>
    <xdr:to>
      <xdr:col>22</xdr:col>
      <xdr:colOff>586467</xdr:colOff>
      <xdr:row>30</xdr:row>
      <xdr:rowOff>142875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91F1CB4-2320-C3ED-D77D-9AC13F8F77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58" b="33157"/>
        <a:stretch/>
      </xdr:blipFill>
      <xdr:spPr>
        <a:xfrm>
          <a:off x="12868275" y="5286375"/>
          <a:ext cx="4310742" cy="3648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156882</xdr:colOff>
      <xdr:row>0</xdr:row>
      <xdr:rowOff>89646</xdr:rowOff>
    </xdr:from>
    <xdr:to>
      <xdr:col>7</xdr:col>
      <xdr:colOff>638736</xdr:colOff>
      <xdr:row>53</xdr:row>
      <xdr:rowOff>109361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C2FF3BE-8C98-C926-F14E-D08BD84843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28" t="10361" r="12918" b="9426"/>
        <a:stretch/>
      </xdr:blipFill>
      <xdr:spPr>
        <a:xfrm>
          <a:off x="156882" y="89646"/>
          <a:ext cx="5815854" cy="89283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12;&#47548;\&#44053;&#54812;&#47548;\&#44608;&#50857;&#44592;\&#50641;&#49472;\GUMI4B2\&#44396;&#48120;4&#45800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산출근거"/>
      <sheetName val="코드표"/>
      <sheetName val="말뚝지지력산정"/>
      <sheetName val="1.설계조건"/>
      <sheetName val="내역서 "/>
      <sheetName val="대로근거"/>
      <sheetName val="중로근거"/>
      <sheetName val="단가"/>
      <sheetName val="대전21토목내역서"/>
      <sheetName val="하도금액분계"/>
      <sheetName val="금액내역서"/>
      <sheetName val="8.PILE  (돌출)"/>
      <sheetName val="내역서"/>
      <sheetName val="Y-WORK"/>
      <sheetName val="실행철강하도"/>
      <sheetName val="SLAB&quot;1&quot;"/>
      <sheetName val="철근단면적"/>
      <sheetName val="식생블럭단위수량"/>
      <sheetName val="일반부표"/>
      <sheetName val="일위대가9803"/>
      <sheetName val="교각1"/>
      <sheetName val="DATE"/>
      <sheetName val="수로단위수량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견적990322"/>
      <sheetName val="Macro(전선)"/>
      <sheetName val="단면가정"/>
      <sheetName val="DATA"/>
      <sheetName val="WVAL"/>
      <sheetName val="총괄표"/>
      <sheetName val="hvac(제어동)"/>
      <sheetName val="기둥(원형)"/>
      <sheetName val="입찰안"/>
      <sheetName val="역T형"/>
      <sheetName val="9GNG운반"/>
      <sheetName val="Sheet1"/>
      <sheetName val="TYPE-A"/>
      <sheetName val="대비"/>
      <sheetName val="danga"/>
      <sheetName val="ilch"/>
      <sheetName val="설계예산"/>
      <sheetName val="원형맨홀수량"/>
      <sheetName val="#REF"/>
      <sheetName val="토목"/>
      <sheetName val="설명서 "/>
      <sheetName val="단위수량"/>
      <sheetName val="구조물철거타공정이월"/>
      <sheetName val="가도공"/>
      <sheetName val="hvac내역서(제어동)"/>
      <sheetName val="ABUT수량-A1"/>
      <sheetName val="guard(mac)"/>
      <sheetName val="합계금액"/>
      <sheetName val="노임이"/>
      <sheetName val="전기"/>
      <sheetName val="전체"/>
      <sheetName val="CODE"/>
      <sheetName val="분석"/>
      <sheetName val="70%"/>
      <sheetName val="1"/>
      <sheetName val="세목전체"/>
      <sheetName val="업체별기성내역"/>
      <sheetName val="20관리비율"/>
      <sheetName val="보온자재단가표"/>
      <sheetName val="자료"/>
      <sheetName val="COPING"/>
      <sheetName val="좌측"/>
      <sheetName val="데이타"/>
      <sheetName val="Front"/>
      <sheetName val="wall"/>
      <sheetName val="ITEM"/>
      <sheetName val="용산1(해보)"/>
      <sheetName val="터파기및재료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99노임기준"/>
      <sheetName val="개산공사비"/>
      <sheetName val="INPUT"/>
      <sheetName val="1. 설계조건 2.단면가정 3. 하중계산"/>
      <sheetName val="DATA 입력란"/>
      <sheetName val="송라터널총괄"/>
      <sheetName val="절취및터파기"/>
      <sheetName val="을"/>
      <sheetName val="가중치"/>
      <sheetName val="방음벽기초(H=4m)"/>
      <sheetName val="2호맨홀공제수량"/>
      <sheetName val="토공총괄집계"/>
      <sheetName val="하수급견적대비"/>
      <sheetName val="설직재-1"/>
      <sheetName val="sw1"/>
      <sheetName val="6PILE  (돌출)"/>
      <sheetName val="crude.SLAB RE-bar"/>
      <sheetName val="CRUDE RE-bar"/>
      <sheetName val="Macro1"/>
      <sheetName val="일위대가표"/>
      <sheetName val="설계조건"/>
      <sheetName val="지장물C"/>
      <sheetName val="제직재"/>
      <sheetName val="제-노임"/>
      <sheetName val="N賃率-職"/>
      <sheetName val="단면 (2)"/>
      <sheetName val="우수공"/>
      <sheetName val="관리,공감"/>
      <sheetName val="물량표S"/>
      <sheetName val="PAINT"/>
      <sheetName val="SUMMARY"/>
      <sheetName val="물량표"/>
      <sheetName val="물량표(신)"/>
      <sheetName val="교대(A1)"/>
      <sheetName val="총괄내역서"/>
      <sheetName val="조작대(1연)"/>
      <sheetName val="전기일위대가"/>
      <sheetName val="산출내역서집계표"/>
      <sheetName val="총집계"/>
      <sheetName val="공통가설"/>
      <sheetName val="BID"/>
      <sheetName val="식재일위대가"/>
      <sheetName val="내역서_"/>
      <sheetName val="몰탈재료산출"/>
      <sheetName val="일위대가(가설)"/>
      <sheetName val="유림골조"/>
      <sheetName val="지구단위계획"/>
      <sheetName val="주차구획선수량"/>
      <sheetName val="물가자료"/>
      <sheetName val="1,2,3,4,5단위수량"/>
      <sheetName val="3BL공동구 수량"/>
      <sheetName val="참조"/>
      <sheetName val="참조M"/>
      <sheetName val="플랜트 설치"/>
      <sheetName val="INPUT(덕도방향-시점)"/>
      <sheetName val="본체"/>
      <sheetName val="원형1호맨홀토공수량"/>
      <sheetName val="3.하중산정4.지지력"/>
      <sheetName val="조명율표"/>
      <sheetName val="일위대가(계측기설치)"/>
      <sheetName val="CON포장수량"/>
      <sheetName val="CONUNIT"/>
      <sheetName val="포장공"/>
      <sheetName val="1.설계기준"/>
      <sheetName val="관경별우수관집계"/>
      <sheetName val="날개벽수량표"/>
      <sheetName val="석축"/>
      <sheetName val="내역"/>
      <sheetName val="토공"/>
      <sheetName val="법면"/>
      <sheetName val="부대공"/>
      <sheetName val="구조물공"/>
      <sheetName val="중기일위대가"/>
      <sheetName val="배수공1"/>
      <sheetName val="철근량"/>
      <sheetName val="안산기계장치"/>
      <sheetName val="노임"/>
      <sheetName val="BOX전기내역"/>
      <sheetName val="소운반"/>
      <sheetName val="기기리스트"/>
      <sheetName val="찍기"/>
      <sheetName val="정부노임단가"/>
      <sheetName val="견적조건"/>
      <sheetName val="개략"/>
      <sheetName val="수량산출"/>
      <sheetName val="WORK"/>
      <sheetName val="2.가정단면"/>
      <sheetName val="내력서"/>
      <sheetName val="설계변경원가계산총괄표"/>
      <sheetName val="기계경비(시간당)"/>
      <sheetName val="램머"/>
      <sheetName val="COPING-1"/>
      <sheetName val="역T형교대-2수량"/>
      <sheetName val="토목품셈"/>
      <sheetName val="옥룡잡비"/>
      <sheetName val="배수통관(좌)"/>
      <sheetName val="갑지(추정)"/>
      <sheetName val="신표지1"/>
      <sheetName val="표  지"/>
      <sheetName val="안정계산"/>
      <sheetName val="단면검토"/>
      <sheetName val="신규 수주분(사용자 정의)"/>
      <sheetName val="DATA2000"/>
      <sheetName val="가로등내역서"/>
      <sheetName val="1.우편집중내역서"/>
      <sheetName val="설계내역서"/>
      <sheetName val="단가대비표"/>
      <sheetName val="UEC영화관본공사내역"/>
      <sheetName val="마산방향철근집계"/>
      <sheetName val="진주방향"/>
      <sheetName val="마산방향"/>
      <sheetName val="현장일반사항"/>
      <sheetName val="XL4Poppy"/>
      <sheetName val="집수정"/>
      <sheetName val="도장수량(하1)"/>
      <sheetName val="주형"/>
      <sheetName val="H-pile(298x299)"/>
      <sheetName val="H-pile(250x250)"/>
      <sheetName val="W3단면"/>
      <sheetName val="수목표준대가"/>
      <sheetName val="SLIDES"/>
      <sheetName val="간선계산"/>
      <sheetName val="덕전리"/>
      <sheetName val="토적계산서"/>
      <sheetName val="2000용수잠관-수량집계"/>
      <sheetName val="시설물기초"/>
      <sheetName val="단가산출서1"/>
      <sheetName val="식재총괄"/>
      <sheetName val="시행후면적"/>
      <sheetName val="토공총괄표"/>
      <sheetName val="2000년1차"/>
      <sheetName val="연령현황"/>
      <sheetName val="물가시세표"/>
      <sheetName val="기초공"/>
      <sheetName val="차액보증"/>
      <sheetName val="기계시공"/>
      <sheetName val="소업1교"/>
      <sheetName val="산근(PE,300)"/>
      <sheetName val="특2호하천산근"/>
      <sheetName val="특2호부관하천산근"/>
      <sheetName val="Total"/>
      <sheetName val="Sheet2"/>
      <sheetName val="포장복구집계"/>
      <sheetName val="spiral"/>
      <sheetName val="한강운반비"/>
      <sheetName val="CPM챠트"/>
      <sheetName val="전력구구조물산근"/>
      <sheetName val="부하계산서"/>
      <sheetName val="Sheet1 (2)"/>
      <sheetName val="품셈TABLE"/>
      <sheetName val="식재인부"/>
      <sheetName val="98수문일위"/>
      <sheetName val="공사비예산서(토목분)"/>
      <sheetName val="손익분석"/>
      <sheetName val="일위대가(건축)"/>
      <sheetName val="증감내역서"/>
      <sheetName val="직공비"/>
      <sheetName val="7.PILE  (돌출)"/>
      <sheetName val="견적서"/>
      <sheetName val="수량BOQ"/>
      <sheetName val="횡배수관"/>
      <sheetName val="교각계산"/>
      <sheetName val="COMPARISON TABLE"/>
      <sheetName val="부대공Ⅱ"/>
      <sheetName val="견적대비"/>
      <sheetName val="단가조사서"/>
      <sheetName val="목차"/>
      <sheetName val="통영LNG입찰현황"/>
      <sheetName val="슬래브"/>
      <sheetName val="내역및총괄"/>
      <sheetName val="신우"/>
      <sheetName val="2.입력sheet"/>
      <sheetName val="M1"/>
      <sheetName val="뚝토공"/>
      <sheetName val="(3.품질관리 시험 총괄표)"/>
      <sheetName val="지급자재"/>
      <sheetName val="토량1-1"/>
      <sheetName val="토목주소"/>
      <sheetName val="프랜트면허"/>
      <sheetName val="별표 "/>
      <sheetName val="단가조사-2"/>
      <sheetName val="VE절감"/>
      <sheetName val="음료실행"/>
      <sheetName val="토공(우물통,기타) "/>
      <sheetName val="정렬"/>
      <sheetName val="TB-내역서"/>
      <sheetName val="공량산출서"/>
      <sheetName val="내역표지"/>
      <sheetName val="총괄"/>
      <sheetName val="건축공사"/>
      <sheetName val="&lt;목록&gt;"/>
      <sheetName val="금융비용"/>
      <sheetName val="COL"/>
      <sheetName val="BOILING검토"/>
      <sheetName val="대비표"/>
      <sheetName val="1.2.1 마루높이결정"/>
      <sheetName val="DIAPHRAGM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종배수관(신)"/>
      <sheetName val="적용단위길이"/>
      <sheetName val="자료입력"/>
      <sheetName val="종배수관면벽신"/>
      <sheetName val="2공구산출내역"/>
      <sheetName val="수량집계표"/>
      <sheetName val="1-1"/>
      <sheetName val="실행대비"/>
      <sheetName val="표지 (2)"/>
      <sheetName val="BOX(1.5X1.5)"/>
      <sheetName val="U-TYPE(1)"/>
      <sheetName val="우수관"/>
      <sheetName val="날개벽(시점좌측)"/>
      <sheetName val="설계기준"/>
      <sheetName val="지주목시비량산출서"/>
      <sheetName val="일반공사"/>
      <sheetName val="별총"/>
      <sheetName val="개요"/>
      <sheetName val="원하도급내역서(당초)"/>
      <sheetName val="하중"/>
      <sheetName val="갑지1"/>
      <sheetName val="입찰보고"/>
      <sheetName val="맨홀평균높이"/>
      <sheetName val="노무비계"/>
      <sheetName val="o현장경비"/>
      <sheetName val="PAD TR보호대기초"/>
      <sheetName val="가로등기초"/>
      <sheetName val="중기사용료산출근거"/>
      <sheetName val="단가 및 재료비"/>
      <sheetName val="TEL"/>
      <sheetName val="수입"/>
      <sheetName val="조경"/>
      <sheetName val="SILICATE"/>
      <sheetName val="간지9)"/>
      <sheetName val="기안"/>
      <sheetName val="수정내역서"/>
      <sheetName val="설계명세"/>
      <sheetName val="예산작성기준(전기)"/>
      <sheetName val="주경기-오배수"/>
      <sheetName val="단가조사"/>
      <sheetName val="설계예산서"/>
      <sheetName val="공사내역"/>
      <sheetName val="※참고자료※"/>
      <sheetName val="전력"/>
      <sheetName val="Sheet3"/>
      <sheetName val="대운산출"/>
      <sheetName val="세부내역"/>
      <sheetName val="소방현물"/>
      <sheetName val="맨홀수량"/>
      <sheetName val="토사(PE)"/>
      <sheetName val="단가(반정1교-원주)"/>
      <sheetName val="Sheet10"/>
      <sheetName val="데리네이타현황"/>
      <sheetName val="인명부"/>
      <sheetName val="A-4"/>
      <sheetName val="1TL종점(1)"/>
      <sheetName val="도로경계블럭연장조서"/>
      <sheetName val="전차선로 물량표"/>
      <sheetName val="방음벽기초"/>
      <sheetName val="웅진교-S2"/>
      <sheetName val="pvc연결관"/>
      <sheetName val="Pier 3"/>
      <sheetName val="거래처등록"/>
      <sheetName val="type-F"/>
      <sheetName val="관경"/>
      <sheetName val="토목내역"/>
      <sheetName val="시가지우회도로공내역서"/>
      <sheetName val="품의"/>
      <sheetName val="약품공급2"/>
      <sheetName val="2011.(4)"/>
      <sheetName val="PD-5(직선)"/>
      <sheetName val="차선도색현황"/>
      <sheetName val="결과조달"/>
      <sheetName val="재집"/>
      <sheetName val="직재"/>
      <sheetName val="집계표(육상)"/>
      <sheetName val="기계경비일람"/>
      <sheetName val="BID9697"/>
      <sheetName val="단가(1)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2. 공원조도"/>
      <sheetName val="inter"/>
      <sheetName val="공정별 수량산출서"/>
      <sheetName val="일반시방서"/>
      <sheetName val="갑지"/>
      <sheetName val="일위대가(조경)"/>
      <sheetName val="공사원가계산서"/>
      <sheetName val="수량집계"/>
      <sheetName val="자재 및 폐기물견적(2008)"/>
      <sheetName val="수량산출근거"/>
      <sheetName val="기자재비"/>
      <sheetName val="기초(중마오수)"/>
      <sheetName val="원형측구(B-type)"/>
      <sheetName val="배수내역"/>
      <sheetName val="공내역"/>
      <sheetName val="woo(mac)"/>
      <sheetName val="단면 _2_"/>
      <sheetName val="MOTOR"/>
      <sheetName val="자재목록"/>
      <sheetName val="입력"/>
      <sheetName val="전선 및 전선관"/>
      <sheetName val="시선유도표지집계표"/>
      <sheetName val="-몰탈콘크리트"/>
      <sheetName val="지급자재조서"/>
      <sheetName val="옹벽"/>
      <sheetName val="Baby일위대가"/>
      <sheetName val="주식"/>
      <sheetName val="6호기"/>
      <sheetName val="조건표"/>
      <sheetName val="일위대가1"/>
      <sheetName val="Sheet15"/>
      <sheetName val="ACUNIT"/>
      <sheetName val="현황산출서"/>
      <sheetName val="용수량(생활용수)"/>
      <sheetName val="sheeet2"/>
      <sheetName val=" 냉각수펌프"/>
      <sheetName val="Sheet5"/>
      <sheetName val="1062-X방향 "/>
      <sheetName val="은행"/>
      <sheetName val="원가계산서"/>
      <sheetName val="공사비산출내역"/>
      <sheetName val="2000전체분"/>
      <sheetName val="인천제철"/>
      <sheetName val="대림경상68억"/>
      <sheetName val="상승요인분석"/>
      <sheetName val="보차도경계석"/>
      <sheetName val="상수도공-간지"/>
      <sheetName val="11.자재단가"/>
      <sheetName val="Dike for 49T03 &amp; 49T04"/>
      <sheetName val="Dike for 49T02, 05~07, 19 (1)"/>
      <sheetName val="변경후-SHEET"/>
      <sheetName val="상시"/>
      <sheetName val="날개벽"/>
      <sheetName val="예상"/>
      <sheetName val="2002년12월"/>
      <sheetName val="주요자재집계표"/>
      <sheetName val="통합"/>
      <sheetName val="포장물량집계"/>
      <sheetName val="예산대비"/>
      <sheetName val="배수공"/>
      <sheetName val="바닥판(1)"/>
      <sheetName val="터널구조물산근"/>
      <sheetName val="일반수량총괄집계"/>
      <sheetName val="2000년하반기"/>
      <sheetName val="내역서(전기)"/>
      <sheetName val="유림총괄"/>
      <sheetName val="공종별수량집계"/>
      <sheetName val="계단"/>
      <sheetName val="WEON"/>
      <sheetName val="설계기준 및 하중계산"/>
      <sheetName val="입력시트"/>
      <sheetName val="공사현황"/>
      <sheetName val="단가일람"/>
      <sheetName val="단위량당중기"/>
      <sheetName val="P3"/>
      <sheetName val="산근"/>
      <sheetName val="설계개요"/>
      <sheetName val="원가입력"/>
      <sheetName val="계화배수"/>
      <sheetName val="ASP"/>
      <sheetName val="조은나오스빌"/>
      <sheetName val="일위대가_호표"/>
      <sheetName val="일위대가_호표 (계약)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GAEYO"/>
      <sheetName val="SUMDO"/>
      <sheetName val="ENDDO"/>
      <sheetName val="PLDB"/>
      <sheetName val="AAA"/>
      <sheetName val="M-HOUR"/>
      <sheetName val="공기"/>
      <sheetName val="맨홀수량산출"/>
      <sheetName val="구조물공위치조서"/>
      <sheetName val="자재단가대비표"/>
      <sheetName val="BOX-1515"/>
      <sheetName val="BOX-1510"/>
      <sheetName val="산근목록"/>
      <sheetName val="각사별공사비분개 "/>
      <sheetName val="집계"/>
      <sheetName val="수량산출서 갑지"/>
      <sheetName val="기계내역"/>
      <sheetName val="3CHBDC"/>
      <sheetName val="사급자재"/>
      <sheetName val="CAT_5"/>
      <sheetName val="간접비내역-1"/>
      <sheetName val="슬래브(유곡)"/>
      <sheetName val="재료"/>
      <sheetName val="전계가"/>
      <sheetName val="기둥"/>
      <sheetName val="저판(버림100)"/>
      <sheetName val="준검 내역서"/>
      <sheetName val="Sheet6"/>
      <sheetName val="북방3터널"/>
      <sheetName val="실행"/>
      <sheetName val="예산내역서"/>
      <sheetName val="0226"/>
      <sheetName val="기계경비"/>
      <sheetName val="포장직선구간"/>
      <sheetName val="대정2공구"/>
      <sheetName val="역T형(H=6.0) (2)"/>
      <sheetName val="중기집계"/>
      <sheetName val="코드"/>
      <sheetName val="단가산출"/>
      <sheetName val="1호맨홀토공"/>
      <sheetName val="CTEMCOST"/>
      <sheetName val="현장관리비"/>
      <sheetName val="계산서(곡선부)"/>
      <sheetName val="-치수표(곡선부)"/>
      <sheetName val="설정"/>
      <sheetName val="품셈총괄표"/>
      <sheetName val="FOOTING단면력"/>
      <sheetName val="00000"/>
      <sheetName val="공구"/>
      <sheetName val="공통부대비"/>
      <sheetName val="M_DB"/>
      <sheetName val="TYPE"/>
      <sheetName val="costing_FE"/>
      <sheetName val="공종집계"/>
      <sheetName val="접속도로"/>
      <sheetName val="약품설비"/>
      <sheetName val="접속 SLAB,BRACKET 설계"/>
      <sheetName val="성곽내역서"/>
      <sheetName val="암거공"/>
      <sheetName val="측구공"/>
      <sheetName val="배수철근"/>
      <sheetName val="안정검토"/>
      <sheetName val="단면설계"/>
      <sheetName val="최적단면"/>
      <sheetName val="공사비증감"/>
      <sheetName val="가시설수량"/>
      <sheetName val="(A)내역서"/>
      <sheetName val="평균터파기"/>
      <sheetName val="J直材4"/>
      <sheetName val="Sheet16"/>
      <sheetName val="Sheet14"/>
      <sheetName val="부하"/>
      <sheetName val="APT"/>
      <sheetName val="Sheet13"/>
      <sheetName val="건축내역"/>
      <sheetName val="내역서_1"/>
      <sheetName val="단면_(2)"/>
      <sheetName val="8_PILE__(돌출)"/>
      <sheetName val="1_우편집중내역서"/>
      <sheetName val="1_설계기준"/>
      <sheetName val="3BL공동구_수량"/>
      <sheetName val="6PILE__(돌출)"/>
      <sheetName val="Sheet1_(2)"/>
      <sheetName val="신규_수주분(사용자_정의)"/>
      <sheetName val="pile_bearing_capa_&amp;_arrenge"/>
      <sheetName val="설명서_"/>
      <sheetName val="플랜트_설치"/>
      <sheetName val="DATA_입력란"/>
      <sheetName val="3_하중산정4_지지력"/>
      <sheetName val="2_가정단면"/>
      <sheetName val="표__지"/>
      <sheetName val="crude_SLAB_RE-bar"/>
      <sheetName val="CRUDE_RE-bar"/>
      <sheetName val="표지_(2)"/>
      <sheetName val="COMPARISON_TABLE"/>
      <sheetName val="STRA2"/>
      <sheetName val="추정공사비_산출내역1.xlsx"/>
      <sheetName val="견적대비 견적서"/>
      <sheetName val="음봉방향"/>
      <sheetName val="cable data1"/>
      <sheetName val="EP0618"/>
      <sheetName val="DESCRIPTION"/>
      <sheetName val="BOQ"/>
      <sheetName val="아스콘단위"/>
      <sheetName val="주beam"/>
      <sheetName val="인건비"/>
      <sheetName val="수지예산"/>
      <sheetName val="예정(3)"/>
      <sheetName val="입력값"/>
      <sheetName val="중동공구"/>
      <sheetName val="우수"/>
      <sheetName val="공사내역서(을)실행"/>
      <sheetName val="업무"/>
      <sheetName val="3.공통공사대비"/>
      <sheetName val="관로토공"/>
      <sheetName val="명세서"/>
      <sheetName val="기본DATA"/>
      <sheetName val="2.단면가정 "/>
      <sheetName val="EQUIP-H"/>
      <sheetName val="CTG"/>
      <sheetName val="2.2 S-Curve"/>
      <sheetName val="일위대가목차"/>
      <sheetName val="변화치수"/>
      <sheetName val="대포2교접속"/>
      <sheetName val="천방교접속"/>
      <sheetName val="돌담교 상부수량"/>
      <sheetName val="H-PILE수량집계"/>
      <sheetName val="수량-가로등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1호-아(오)0.4"/>
      <sheetName val="재료비"/>
      <sheetName val="내역(전체)"/>
      <sheetName val="화단 철거"/>
      <sheetName val="옥내아파트(전기)"/>
      <sheetName val="Model"/>
      <sheetName val="CONSTRUCTION COMPONENT"/>
      <sheetName val="소비자가"/>
      <sheetName val="CABLE SIZE-3"/>
      <sheetName val="대치판정"/>
      <sheetName val="BOX(1_5X1_5)"/>
      <sheetName val="2_입력sheet"/>
      <sheetName val="(3_품질관리_시험_총괄표)"/>
      <sheetName val="별표_"/>
      <sheetName val="토공(우물통,기타)_"/>
      <sheetName val="7_PILE__(돌출)"/>
      <sheetName val="경비_원본"/>
      <sheetName val="건축집계"/>
      <sheetName val="총수량집계표"/>
      <sheetName val="wk prgs"/>
      <sheetName val="Berm"/>
      <sheetName val="결재갑지"/>
      <sheetName val="포장재료집계표"/>
      <sheetName val="국공유지및사유지"/>
      <sheetName val="IMPEADENCE MAP 취수장"/>
      <sheetName val="중기비"/>
      <sheetName val="EQ"/>
      <sheetName val="부속동"/>
      <sheetName val="밸브설치"/>
      <sheetName val="배수개거"/>
      <sheetName val="현장별계약현황('98.10.31)"/>
      <sheetName val="가정급수관"/>
      <sheetName val="자재 집계표"/>
      <sheetName val="세부내역서"/>
      <sheetName val="간접비계산"/>
      <sheetName val="점수계산1-2"/>
      <sheetName val="TYPE1"/>
      <sheetName val="공사비집계"/>
      <sheetName val="물가시세"/>
      <sheetName val="빌딩 안내"/>
      <sheetName val="대우단가(풍산)"/>
      <sheetName val="단면치수"/>
      <sheetName val="직접인건비"/>
      <sheetName val="장비사양"/>
      <sheetName val="빙장비사양"/>
      <sheetName val="Tables"/>
      <sheetName val="깨기"/>
      <sheetName val="산출내역서"/>
      <sheetName val="예가표"/>
      <sheetName val="단지조성공(가포)"/>
      <sheetName val="종단계산"/>
      <sheetName val="영동(D)"/>
      <sheetName val="AC포장수량"/>
      <sheetName val="특수선일위대가"/>
      <sheetName val="개방1"/>
      <sheetName val="항목"/>
      <sheetName val="DNW"/>
      <sheetName val="S.중기사용료"/>
      <sheetName val="97노임단가"/>
      <sheetName val="입력란"/>
      <sheetName val="중간간지 (2)"/>
      <sheetName val="배수내역 (2)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제수"/>
      <sheetName val="노임단가기준"/>
      <sheetName val="CAL"/>
      <sheetName val="도"/>
      <sheetName val="BSD (2)"/>
      <sheetName val="S0"/>
      <sheetName val="일위목록"/>
      <sheetName val="수량명세서"/>
      <sheetName val="수량"/>
      <sheetName val="수문보고"/>
      <sheetName val="가감수량"/>
      <sheetName val="화산경계"/>
      <sheetName val="I.설계조건"/>
      <sheetName val="수량이동"/>
      <sheetName val="tggwan(mac)"/>
      <sheetName val="N10(미지급) "/>
      <sheetName val="(평균)"/>
      <sheetName val="단면A-A(TR)"/>
      <sheetName val="단위중량"/>
      <sheetName val="배수공BOQ"/>
      <sheetName val="전체내역서"/>
      <sheetName val="Contents"/>
      <sheetName val="-배수구조물공토공"/>
      <sheetName val="횡배수관재료-"/>
      <sheetName val="계산서(직선부)"/>
      <sheetName val="정읍농소"/>
      <sheetName val="편입용지조서"/>
      <sheetName val="6공구(당초)"/>
      <sheetName val="계약ITEM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LKVL-CK-HT-GD1"/>
      <sheetName val="BG"/>
      <sheetName val="실행내역서 "/>
      <sheetName val="dnc4"/>
      <sheetName val="변실"/>
      <sheetName val="이음부"/>
      <sheetName val="SG"/>
      <sheetName val="종배수관"/>
      <sheetName val="설직재_1"/>
      <sheetName val="주소록2000(전화번호부)"/>
      <sheetName val="목표세부명세"/>
      <sheetName val="Multi-dims"/>
      <sheetName val="기초자료"/>
      <sheetName val="암거 제원표"/>
      <sheetName val="D-철근총괄"/>
      <sheetName val="수량산출서"/>
      <sheetName val="간접경상비"/>
      <sheetName val="3련 BOX"/>
      <sheetName val="수안보-MBR1"/>
      <sheetName val="Macro(전동기)"/>
      <sheetName val="위치조서"/>
      <sheetName val="96보완계획7.12"/>
      <sheetName val="설계"/>
      <sheetName val="수문일1"/>
      <sheetName val="252K444"/>
      <sheetName val="BLOCK(1)"/>
      <sheetName val="경비"/>
      <sheetName val="기초코드"/>
      <sheetName val="6.단면검토"/>
      <sheetName val="내역서(토목)"/>
      <sheetName val="부대내역"/>
      <sheetName val="배수관산출"/>
      <sheetName val="하중계산"/>
      <sheetName val="汇总表"/>
      <sheetName val="7월천안현장 집계표"/>
      <sheetName val="장비.자재"/>
      <sheetName val="장비명세서"/>
      <sheetName val=" 노무집계"/>
      <sheetName val="일용노무비"/>
      <sheetName val="수로교총재료집계"/>
      <sheetName val="현금및현금등가물1"/>
      <sheetName val="지장물총괄표"/>
      <sheetName val="경영상태"/>
      <sheetName val="마산월령동골조물량변경"/>
      <sheetName val="PAINT (2)"/>
      <sheetName val="철거산출근거"/>
      <sheetName val="사각맨홀"/>
      <sheetName val="대전노은1차_조적_집계표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단가산출총괄표"/>
      <sheetName val="초기화면"/>
      <sheetName val="상세"/>
      <sheetName val="직노"/>
      <sheetName val="BOX"/>
      <sheetName val="목록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Project Brief"/>
      <sheetName val="AILC004"/>
      <sheetName val="입찰견적보고서"/>
      <sheetName val="4)유동표"/>
      <sheetName val="농로수량집계"/>
      <sheetName val="농로토공집계"/>
      <sheetName val="내역서 (2)"/>
      <sheetName val="1.일반수량산출근거"/>
      <sheetName val="시설물"/>
      <sheetName val="식재출력용"/>
      <sheetName val="유지관리"/>
      <sheetName val="배수관접합및부설  "/>
      <sheetName val="공문"/>
      <sheetName val="공사계약현황"/>
      <sheetName val="97 사업추정(WEKI)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산거각호표"/>
      <sheetName val="본장"/>
      <sheetName val="단가산출서"/>
      <sheetName val="Hydrant"/>
      <sheetName val="예산서"/>
      <sheetName val="재료집계(분수관)"/>
      <sheetName val="전기단가조사서"/>
      <sheetName val="지하시설물작성"/>
      <sheetName val="5지구단위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현황"/>
      <sheetName val="计算稿"/>
      <sheetName val="노동부"/>
      <sheetName val="구성비"/>
      <sheetName val="Financial impact"/>
      <sheetName val="Sch7a (토요일)"/>
      <sheetName val="총괄설계내역서"/>
      <sheetName val="판"/>
      <sheetName val="부재치수입력"/>
      <sheetName val="표 지"/>
      <sheetName val="인사자료총집계"/>
      <sheetName val="CAUDIT"/>
      <sheetName val="계획집계"/>
      <sheetName val=""/>
      <sheetName val="대전(세창동)"/>
      <sheetName val="건설성적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깨기수량집계"/>
      <sheetName val="콘크리트측구연장"/>
      <sheetName val="2000_x0000__x0000__x0005__x0000_"/>
      <sheetName val="공사원가"/>
      <sheetName val="일반수량총괄집계표"/>
      <sheetName val="화재 탐지 설비"/>
      <sheetName val="내역서(우)"/>
      <sheetName val="폐기물집계표"/>
      <sheetName val="지장물조서"/>
      <sheetName val="갑지 "/>
      <sheetName val="허용전류"/>
      <sheetName val="8. 안정검토"/>
      <sheetName val="맨홀토_x0000__x0000__x0005_"/>
      <sheetName val="버스운행안내"/>
      <sheetName val="근태계획서"/>
      <sheetName val="정화조"/>
      <sheetName val="daf-3(OK)"/>
      <sheetName val="daf-7(OK)"/>
      <sheetName val="Cash Flow"/>
      <sheetName val="Yield"/>
      <sheetName val="Xunit (단위환산)"/>
      <sheetName val="고객사 관리 코드"/>
      <sheetName val="연부97-1"/>
      <sheetName val="DTCT"/>
      <sheetName val="2.1 受電設備棟"/>
      <sheetName val="2.2 受・防火水槽"/>
      <sheetName val="2.3 排水処理設備棟"/>
      <sheetName val="2.4 倉庫棟"/>
      <sheetName val="2.5 守衛棟"/>
      <sheetName val="울산자동제어"/>
      <sheetName val="Xunit_(단위환산)"/>
      <sheetName val="고객사_관리_코드"/>
      <sheetName val="인상효1"/>
      <sheetName val="Cover (x)"/>
      <sheetName val="SORT"/>
      <sheetName val="Cor Apt"/>
      <sheetName val="CPBTXM-THUONG"/>
      <sheetName val="HE SO DIEU CHINH"/>
      <sheetName val="VCV-BE-TONG"/>
      <sheetName val="KLDT DIEN"/>
      <sheetName val="PTVT DIEN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건축내역서_(경제상무실)"/>
      <sheetName val="내역서1999_8최종"/>
      <sheetName val="1000_DB구축_부표"/>
      <sheetName val="Cash_Flow_bulanan"/>
      <sheetName val="Currency_Rate"/>
      <sheetName val="MU"/>
      <sheetName val="tra VL"/>
      <sheetName val="8.3해석단면 선정"/>
      <sheetName val="관보호공단위수량"/>
      <sheetName val="관경결정"/>
      <sheetName val="Cấu tạo giá"/>
      <sheetName val="Cover page"/>
      <sheetName val="수정시산표"/>
      <sheetName val="Phu cap"/>
      <sheetName val="CE(E)"/>
      <sheetName val="CE(M)"/>
      <sheetName val="Project Data"/>
      <sheetName val="FD"/>
      <sheetName val="GI"/>
      <sheetName val="EE (3)"/>
      <sheetName val="PAVEMENT"/>
      <sheetName val="TRAFFIC"/>
      <sheetName val="Lookups"/>
      <sheetName val="NOTE"/>
      <sheetName val="Add cost08"/>
      <sheetName val="SumBricks08"/>
      <sheetName val="SCOPE OF WORK"/>
      <sheetName val="Gia"/>
      <sheetName val="PH 5"/>
      <sheetName val="Dầm -4.7m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Inputs_Sens"/>
      <sheetName val="IS_Sum_CM"/>
      <sheetName val="Daf 1"/>
      <sheetName val="남양시작동자105노65기1.3화1.2"/>
      <sheetName val="工程量计算书"/>
      <sheetName val="카니발(자105노60)"/>
      <sheetName val="TRE TABLE"/>
      <sheetName val="조도계산서 (도서)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삼홍테크"/>
      <sheetName val="Item-DATA"/>
      <sheetName val="NSA fr Revit"/>
      <sheetName val="PTdam"/>
      <sheetName val="Bang gia"/>
      <sheetName val="HRG BHN"/>
      <sheetName val="조선용암면"/>
      <sheetName val="백암비스타내역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LEGEND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FAB"/>
      <sheetName val="Data&amp;Result"/>
      <sheetName val="적용(기계)"/>
      <sheetName val="C_DATA"/>
      <sheetName val="-15.0"/>
      <sheetName val="BOX(1_5X1_瘠·"/>
      <sheetName val="집1"/>
      <sheetName val="CODE1"/>
      <sheetName val="CODE2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Ⅴ-2_공종별내역"/>
      <sheetName val="Bill No.01"/>
      <sheetName val="Breakdown (B)"/>
      <sheetName val="THVT"/>
      <sheetName val="현장별"/>
      <sheetName val="IBASE"/>
      <sheetName val="NKC6"/>
      <sheetName val="DeluxeVilla 4"/>
      <sheetName val="공사원가 (3)"/>
      <sheetName val="내역서-2"/>
      <sheetName val="업무처리전"/>
      <sheetName val="Summary - Budget"/>
      <sheetName val="Khoi luong"/>
      <sheetName val="BQ-E20-02(Rp)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전선_및_전선관1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1__설계조건_2_단면가정_3__하중계산1"/>
      <sheetName val="단가_및_재료비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환경기계공정표_(3)1"/>
      <sheetName val="배관배선_단가조사1"/>
      <sheetName val="9_정착구_보강1"/>
      <sheetName val="단가_(2)1"/>
      <sheetName val="96보완계획7_121"/>
      <sheetName val="배수공_시멘트_및_골재량_산출1"/>
      <sheetName val="1차_내역서1"/>
      <sheetName val="1_수인터널1"/>
      <sheetName val="Sheet2_(2)1"/>
      <sheetName val="건축내역서_(경제상무실)1"/>
      <sheetName val="BSD_(2)1"/>
      <sheetName val="내역서1999_8최종1"/>
      <sheetName val="PROJECT_BRIEF(EX_NEW)1"/>
      <sheetName val="Site_Expenses1"/>
      <sheetName val="1000_DB구축_부표1"/>
      <sheetName val="상_부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내역서_제출"/>
      <sheetName val="97년_추정"/>
      <sheetName val="내역_ver1_0"/>
      <sheetName val="단양_00_아파트-세부내역"/>
      <sheetName val="RAMP_단면(R2)"/>
      <sheetName val="토목내역서_(도급단가)"/>
      <sheetName val="목차_"/>
      <sheetName val="4_2유효폭의_계산"/>
      <sheetName val="세골재__T2_변경_현황"/>
      <sheetName val="0_단가"/>
      <sheetName val="토공_total"/>
      <sheetName val="3련_BOX"/>
      <sheetName val="4__주형설계"/>
      <sheetName val="노무비_근거"/>
      <sheetName val="_총괄표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Customer_Databas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경비2내역"/>
      <sheetName val="공사개요-C"/>
      <sheetName val="동원(3)"/>
      <sheetName val="P.M 별"/>
      <sheetName val="공조"/>
      <sheetName val="TOWER 12TON"/>
      <sheetName val="JIB CRANE,HOIST"/>
      <sheetName val="TOWER 10TON"/>
      <sheetName val="SLAB"/>
      <sheetName val="작성"/>
      <sheetName val="안정성검토"/>
      <sheetName val="도장수량"/>
      <sheetName val="INTRO.(X)"/>
      <sheetName val="당초토량산출서"/>
      <sheetName val="변경토량산출서"/>
      <sheetName val="봉양~조차장간고하개명(신설)"/>
      <sheetName val="견적및기타"/>
      <sheetName val="단가산출목록"/>
      <sheetName val="L_RPTB16_05"/>
      <sheetName val="2. 2공구"/>
      <sheetName val="설산1.나"/>
      <sheetName val="본사S"/>
      <sheetName val="전체 내역서(통합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배수관공"/>
      <sheetName val="RCMinput"/>
      <sheetName val="IW-LIST"/>
      <sheetName val="FAB4생산"/>
      <sheetName val="간지1"/>
      <sheetName val="1.사유서"/>
      <sheetName val="간지2"/>
      <sheetName val="간지3"/>
      <sheetName val="부재별집계표"/>
      <sheetName val="도면"/>
      <sheetName val="COA-17"/>
      <sheetName val="C-18"/>
      <sheetName val="목공사품의서"/>
      <sheetName val="Variable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1-1평균터파기고(1)"/>
      <sheetName val="2_토목공사"/>
      <sheetName val="2-1__경관조명_내역총괄표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옹벽공_수량집계표1"/>
      <sheetName val="사__업__비__수__지__예__산__서1"/>
      <sheetName val="11_1_단면hwp"/>
      <sheetName val="A-8_PD(도로중앙)1"/>
      <sheetName val="청_구1"/>
      <sheetName val="설내역서_1"/>
      <sheetName val="배수공_주요자재_집계표"/>
      <sheetName val="06_일위대가목록"/>
      <sheetName val="내역서_(2)"/>
      <sheetName val="전_기"/>
      <sheetName val="공사비_증감_내역서1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PROCURE"/>
      <sheetName val="노무DB"/>
      <sheetName val="수량분개내역"/>
      <sheetName val="Tool"/>
      <sheetName val="산근(목록)"/>
      <sheetName val="이형관중량"/>
      <sheetName val="Actual data"/>
      <sheetName val="4.경비 5.영업외수지"/>
      <sheetName val="Table"/>
      <sheetName val="5CHBDC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/>
      <sheetData sheetId="1272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/>
      <sheetData sheetId="1625"/>
      <sheetData sheetId="1626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/>
      <sheetData sheetId="1741"/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/>
      <sheetData sheetId="2556"/>
      <sheetData sheetId="2557"/>
      <sheetData sheetId="2558"/>
      <sheetData sheetId="2559"/>
      <sheetData sheetId="2560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담장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총괄내역서"/>
      <sheetName val="공정표"/>
      <sheetName val="내역서"/>
      <sheetName val="프랜트면허"/>
      <sheetName val="토목주소"/>
      <sheetName val="설계서(7)"/>
      <sheetName val="내역서(1)"/>
      <sheetName val="소비자가"/>
      <sheetName val=" 갑  지 "/>
      <sheetName val="지수980731이후"/>
      <sheetName val="공구"/>
      <sheetName val="예가표"/>
      <sheetName val="내역표지"/>
      <sheetName val="Sheet1"/>
      <sheetName val="인제내역"/>
      <sheetName val="건축내역서"/>
      <sheetName val="조직도"/>
      <sheetName val="실DATA_"/>
      <sheetName val="조내역"/>
      <sheetName val="주식"/>
      <sheetName val="코스모공장 (어음)"/>
      <sheetName val="총괄"/>
      <sheetName val="값"/>
      <sheetName val="건축공사실행"/>
      <sheetName val="공사개요"/>
      <sheetName val="조건"/>
      <sheetName val="실행"/>
      <sheetName val="을"/>
      <sheetName val="내역"/>
      <sheetName val="참조"/>
      <sheetName val="원가계산서(거목)"/>
      <sheetName val="원가계산서(다숲)"/>
      <sheetName val="원가계산서(법정외주)"/>
      <sheetName val="갑지"/>
      <sheetName val="수량산출"/>
      <sheetName val="경산"/>
      <sheetName val="목차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조명시설"/>
      <sheetName val="매출현황"/>
      <sheetName val="입력정보"/>
      <sheetName val="실행철강하도"/>
      <sheetName val="진주방향"/>
      <sheetName val="설계내역"/>
      <sheetName val="2공구산출내역"/>
      <sheetName val="사급자재"/>
      <sheetName val="FAB별"/>
      <sheetName val="실행(ALT1)"/>
      <sheetName val="환경기계공정표 (3)"/>
      <sheetName val="내역서2안"/>
      <sheetName val="_갑__지_"/>
      <sheetName val="아파트"/>
      <sheetName val="기계경비(시간당)"/>
      <sheetName val="램머"/>
      <sheetName val="본실행경비"/>
      <sheetName val="기본항목 입력"/>
      <sheetName val="야장종합"/>
      <sheetName val="COVER"/>
      <sheetName val="관접합및부설"/>
      <sheetName val="단가"/>
      <sheetName val="입찰안"/>
      <sheetName val="노무"/>
      <sheetName val="증감내역서"/>
      <sheetName val="중기조종사 단위단가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설계명세서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전기"/>
      <sheetName val="내역서1999.8최종"/>
      <sheetName val="자단"/>
      <sheetName val="6호기"/>
      <sheetName val="카펫타일"/>
      <sheetName val="기안"/>
      <sheetName val="EQT-ESTN"/>
      <sheetName val="BID"/>
      <sheetName val="용역비내역-진짜"/>
      <sheetName val="추정_최근현장"/>
      <sheetName val="리스트_최근현장"/>
      <sheetName val="팩스리스트"/>
      <sheetName val="식재수량표"/>
      <sheetName val="일위목록"/>
      <sheetName val="내역서01"/>
      <sheetName val="날개벽수량표"/>
      <sheetName val="5사남"/>
      <sheetName val="시중노임단가"/>
      <sheetName val="구성비"/>
      <sheetName val="표지"/>
      <sheetName val="변경내역서"/>
      <sheetName val="11-2.아파트내역"/>
      <sheetName val="SG"/>
      <sheetName val="DATA1"/>
      <sheetName val="원가계산하도"/>
      <sheetName val="당정동경상이수"/>
      <sheetName val="당정동공통이수"/>
      <sheetName val="2-1. 경관조명 내역총괄표"/>
      <sheetName val="총투입계"/>
      <sheetName val="factor(건축)"/>
      <sheetName val="산근"/>
      <sheetName val="세금자료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건축집계표"/>
      <sheetName val="inter"/>
      <sheetName val="TEST1"/>
      <sheetName val="사진대지"/>
      <sheetName val="참고사항"/>
      <sheetName val="근로자자료입력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계산서(곡선부)"/>
      <sheetName val="포장재료집계표"/>
      <sheetName val="날개벽(시점좌측)"/>
      <sheetName val="입력"/>
      <sheetName val="인건비 "/>
      <sheetName val="산출1"/>
      <sheetName val="을지"/>
      <sheetName val="수량산출서"/>
      <sheetName val="단가산출2"/>
      <sheetName val="중기사용료산출근거"/>
      <sheetName val="단가산출1"/>
      <sheetName val="단가 및 재료비"/>
      <sheetName val="설계서"/>
      <sheetName val="해평견적"/>
      <sheetName val="플랜트 설치"/>
      <sheetName val="물량표"/>
      <sheetName val="총괄집계표"/>
      <sheetName val="기초입력 DATA"/>
      <sheetName val="각형맨홀"/>
      <sheetName val="경영상태"/>
      <sheetName val="2003상반기노임기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일위대가(계측기설치)"/>
      <sheetName val="장비집계"/>
      <sheetName val="예산서"/>
      <sheetName val="1,2공구원가계산서"/>
      <sheetName val="1공구산출내역서"/>
      <sheetName val="집계"/>
      <sheetName val="공통가설"/>
      <sheetName val="ilch"/>
      <sheetName val="일위산출"/>
      <sheetName val="자재가격조사표"/>
      <sheetName val="1차 내역서"/>
      <sheetName val="교통대책내역"/>
      <sheetName val="직재"/>
      <sheetName val=" 견적서"/>
      <sheetName val="직접경비"/>
      <sheetName val="직접인건비"/>
      <sheetName val="수리결과"/>
      <sheetName val="TYPE-A"/>
      <sheetName val="Option"/>
      <sheetName val="001"/>
      <sheetName val="Sheet2"/>
      <sheetName val="배명(단가)"/>
      <sheetName val="건축공사집계"/>
      <sheetName val="차액보증"/>
      <sheetName val="C3"/>
      <sheetName val="노임단가 (2)"/>
      <sheetName val="파일의이용"/>
      <sheetName val="공종목록표"/>
      <sheetName val="합천내역"/>
      <sheetName val="출입자명단"/>
      <sheetName val="골막이(야매)"/>
      <sheetName val="CON'C"/>
      <sheetName val="아파트기별"/>
      <sheetName val="공리일"/>
      <sheetName val="견적조건"/>
      <sheetName val="적격심사표"/>
      <sheetName val="차수"/>
      <sheetName val="pier(각형)"/>
      <sheetName val="경비"/>
      <sheetName val="CONCRETE"/>
      <sheetName val="0"/>
      <sheetName val="FORM-0"/>
      <sheetName val="견적갑지"/>
      <sheetName val="물량내역"/>
      <sheetName val="실행_ALT1_"/>
      <sheetName val="업무분장"/>
      <sheetName val="BSD (2)"/>
      <sheetName val="PAINT"/>
      <sheetName val="자재단가"/>
      <sheetName val="장비경비"/>
      <sheetName val="실행내역"/>
      <sheetName val="2000년1차"/>
      <sheetName val="건축내역"/>
      <sheetName val="수목단가"/>
      <sheetName val="시설수량표"/>
      <sheetName val="청천내"/>
      <sheetName val="공사_산출"/>
      <sheetName val="철거산출근거"/>
      <sheetName val="FOB발"/>
      <sheetName val="설비공사"/>
      <sheetName val="토공집계"/>
      <sheetName val="토목공사"/>
      <sheetName val="INPUT"/>
      <sheetName val="건축실행"/>
      <sheetName val="결재판"/>
      <sheetName val="신.분"/>
      <sheetName val="배관배선내역"/>
      <sheetName val="COST"/>
      <sheetName val="설명서 "/>
      <sheetName val="토목"/>
      <sheetName val="역T형교대(말뚝기초)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말뚝지지력산정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예정공정표"/>
      <sheetName val="초기화면"/>
      <sheetName val="관급자재"/>
      <sheetName val="05-원가계산"/>
      <sheetName val="단기차입금"/>
      <sheetName val="설비내역서"/>
      <sheetName val="전기내역서"/>
      <sheetName val="배수내역"/>
      <sheetName val="입력시트"/>
      <sheetName val="구분자"/>
      <sheetName val="단가및재료비"/>
      <sheetName val="계목분류"/>
      <sheetName val="용수량(생활용수)"/>
      <sheetName val="기초일위"/>
      <sheetName val="시설일위"/>
      <sheetName val="조명일위"/>
      <sheetName val="정부노임단가"/>
      <sheetName val="일위대가 "/>
      <sheetName val="참조M"/>
      <sheetName val="소요자재"/>
      <sheetName val="견적율"/>
      <sheetName val="퍼스트"/>
      <sheetName val="Sheet3"/>
      <sheetName val="단가대비표"/>
      <sheetName val="연도별노무비(신)"/>
      <sheetName val="산출서"/>
      <sheetName val="980731"/>
      <sheetName val="Sheet4"/>
      <sheetName val="3월팀계 "/>
      <sheetName val="수량명세서"/>
      <sheetName val="유림골조"/>
      <sheetName val="골조시행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전선 및 전선관-자유로"/>
      <sheetName val="관로터파기-자유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새공통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계획금액"/>
      <sheetName val="단가(자재)"/>
      <sheetName val="단가(노임)"/>
      <sheetName val="기초목록"/>
      <sheetName val="삭제금지단가"/>
      <sheetName val="한강운반비"/>
      <sheetName val="Customer Databas"/>
      <sheetName val="우수받이재료집계표"/>
      <sheetName val="APT"/>
      <sheetName val="1-최종안"/>
      <sheetName val="사업분석-분양가결정"/>
      <sheetName val="포장복구집계"/>
      <sheetName val="부표총괄"/>
      <sheetName val="AS포장복구 "/>
      <sheetName val="G.R300경비"/>
      <sheetName val="표준건축비"/>
      <sheetName val="고유코드_설계"/>
      <sheetName val="99노임기준"/>
      <sheetName val="간접"/>
      <sheetName val="단가조사"/>
      <sheetName val="토목내역"/>
      <sheetName val="주공 갑지"/>
      <sheetName val="MAT_N048"/>
      <sheetName val="경쟁실분"/>
      <sheetName val="[내역서(ͭ_x0000_ͭ_x0000__x001c__x0000__x001c__x0000_가표"/>
      <sheetName val="工완성공사율"/>
      <sheetName val="투입비분석표"/>
      <sheetName val="백암비스타내역"/>
      <sheetName val="토공사"/>
      <sheetName val="DATA 입력란"/>
      <sheetName val="수목표준대가"/>
      <sheetName val="횡배수관"/>
      <sheetName val="코드"/>
      <sheetName val="장비사양"/>
      <sheetName val="토사(PE)"/>
      <sheetName val="목표세부명세"/>
      <sheetName val="FD"/>
      <sheetName val="LD"/>
      <sheetName val="BLOCK(1)"/>
      <sheetName val="소업1교"/>
      <sheetName val="전익자재"/>
      <sheetName val="매입세율"/>
      <sheetName val="DATA"/>
      <sheetName val="측량요율"/>
      <sheetName val="자재대"/>
      <sheetName val="설계명세서-2"/>
      <sheetName val="빙장비사양"/>
      <sheetName val="노무비단가"/>
      <sheetName val="자판실행"/>
      <sheetName val="Apt내역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설계예산서"/>
      <sheetName val="예산내역서"/>
      <sheetName val="총계"/>
      <sheetName val="수정시산표"/>
      <sheetName val="신_분"/>
      <sheetName val="경율산정.XLS"/>
      <sheetName val="노임단가표"/>
      <sheetName val="2.고용보험료산출근거"/>
      <sheetName val="터널조도"/>
      <sheetName val="손익집계(공장별)"/>
      <sheetName val="최적단면"/>
      <sheetName val="문학간접"/>
      <sheetName val="분석대장"/>
      <sheetName val="base"/>
      <sheetName val="용역비내역_진짜"/>
      <sheetName val="D"/>
      <sheetName val="[내역서(ͭ?ͭ?_x001c_?_x001c_?가표"/>
      <sheetName val="본선토량운반계산서(1)0"/>
      <sheetName val="00000"/>
      <sheetName val="내역서 제출"/>
      <sheetName val="연부97-1"/>
      <sheetName val="#3_일위대가목록"/>
      <sheetName val="BTL시설예산 기준표"/>
      <sheetName val="5.학교신설예산 집행(01~08)"/>
      <sheetName val="점검결과(08년 100교 지원)"/>
      <sheetName val="울산시산표"/>
      <sheetName val="-치수표(곡선부)"/>
      <sheetName val="1안98Billing"/>
      <sheetName val="대비"/>
      <sheetName val="ateCodes_x0000_TimeCodes_x0000_OverrideShor"/>
      <sheetName val="공사내역서"/>
      <sheetName val="등록자료"/>
      <sheetName val="99년신청"/>
      <sheetName val="견적1"/>
      <sheetName val="자재단가비교표"/>
      <sheetName val="Macro(전선)"/>
      <sheetName val="출력"/>
      <sheetName val="4동급수"/>
      <sheetName val="도급"/>
      <sheetName val="21301동"/>
      <sheetName val="설계조건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양식3"/>
      <sheetName val="영동(D)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부속동"/>
      <sheetName val="회사정보"/>
      <sheetName val="현금및현금등가물"/>
      <sheetName val="9811"/>
      <sheetName val="아파트 "/>
      <sheetName val="일위_파일"/>
      <sheetName val="부하(성남)"/>
      <sheetName val="공사내역"/>
      <sheetName val="1안"/>
      <sheetName val="월별수입"/>
      <sheetName val="ateCodes"/>
      <sheetName val="5-1신설물량"/>
      <sheetName val="교각1"/>
      <sheetName val="금회지출"/>
      <sheetName val="9-1차이내역"/>
      <sheetName val="물가시세"/>
      <sheetName val="친환경주택"/>
      <sheetName val="6동"/>
      <sheetName val="우배수"/>
      <sheetName val="계산식"/>
      <sheetName val="VST재료산출"/>
      <sheetName val="낙찰표"/>
      <sheetName val="수량3"/>
      <sheetName val="간선계산"/>
      <sheetName val="금융비용"/>
      <sheetName val="관련부서"/>
      <sheetName val="XL4Poppy"/>
      <sheetName val="계정code"/>
      <sheetName val="b_balju_cho"/>
      <sheetName val="조도계산서 (도서)"/>
      <sheetName val="품셈 "/>
      <sheetName val="방화도료"/>
      <sheetName val="내역1"/>
      <sheetName val="[내역서(ͭ"/>
      <sheetName val="시행후면적"/>
      <sheetName val="수지예산"/>
      <sheetName val="참고"/>
      <sheetName val="BQ(실행)"/>
      <sheetName val="본부소개"/>
      <sheetName val="장문교(대전)"/>
      <sheetName val="패널"/>
      <sheetName val="보증종류"/>
      <sheetName val="수지표"/>
      <sheetName val="셀명"/>
      <sheetName val="산출근거-배전"/>
      <sheetName val="노임(1차)"/>
      <sheetName val="1.동력공사"/>
      <sheetName val="손익분석"/>
      <sheetName val="5.직원투입현황"/>
      <sheetName val="품셈표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설계가"/>
      <sheetName val="신축(단위)"/>
      <sheetName val="교각계산"/>
      <sheetName val="COVER-P"/>
      <sheetName val="산출근거"/>
      <sheetName val="예정공정표 "/>
      <sheetName val="공사요율산출표"/>
      <sheetName val="기본단가표"/>
      <sheetName val="사통"/>
      <sheetName val="database"/>
      <sheetName val="ateCodes?TimeCodes?OverrideShor"/>
      <sheetName val="회선별대책안(한전)"/>
      <sheetName val="CC16-내역서"/>
      <sheetName val="기계경비"/>
      <sheetName val="제안서입력"/>
      <sheetName val="거래처등록"/>
      <sheetName val="참고자료"/>
      <sheetName val="은행코드"/>
      <sheetName val="사업총괄"/>
      <sheetName val="판가반영"/>
      <sheetName val="방배동내역(리라)"/>
      <sheetName val="부대공사총괄"/>
      <sheetName val="건축공사집계표"/>
      <sheetName val="_갑__지_2"/>
      <sheetName val="실DATA_2"/>
      <sheetName val="코스모공장_(어음)1"/>
      <sheetName val="A_견적1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물류최종8월7"/>
      <sheetName val="인수공"/>
      <sheetName val="소방"/>
      <sheetName val="실행내역서 "/>
      <sheetName val="6-1. 관개량조서"/>
      <sheetName val="&quot;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노임자재단가"/>
      <sheetName val="품셈TABLE"/>
      <sheetName val="관급자재대"/>
      <sheetName val="J형측구단위수량"/>
      <sheetName val="TOTAL_BOQ"/>
      <sheetName val="수고조사야_x0002_"/>
      <sheetName val="[내역서(ͭ_x005f_x0000_ͭ_x005f_x0000__x005f_x001c__x0"/>
      <sheetName val="06 일위대가목록"/>
      <sheetName val="연결임시"/>
      <sheetName val="안정계산"/>
      <sheetName val="단면검토"/>
      <sheetName val="당초"/>
      <sheetName val="EQUIP LIST"/>
      <sheetName val="일일작업현황"/>
      <sheetName val="VXXXXX"/>
      <sheetName val="페이지"/>
      <sheetName val="XREF"/>
      <sheetName val="절감계산"/>
      <sheetName val="중동공구"/>
      <sheetName val="부하계산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한일양산"/>
      <sheetName val="수량산출(음암)"/>
      <sheetName val="단가(1)"/>
      <sheetName val="단면"/>
      <sheetName val="H-PILE수량집계"/>
      <sheetName val="기초자료입력"/>
      <sheetName val="인건비"/>
      <sheetName val="수안보-MBR1"/>
      <sheetName val="관람석제출"/>
      <sheetName val="Raw Data"/>
      <sheetName val="견적단가"/>
      <sheetName val="설계기준"/>
      <sheetName val="업무량"/>
      <sheetName val="우각부보강"/>
      <sheetName val="골조(1)"/>
      <sheetName val="골조(3)"/>
      <sheetName val="마감(1)"/>
      <sheetName val="내역- CCTV"/>
      <sheetName val="1.설계조건"/>
      <sheetName val="산출내역서집계표"/>
      <sheetName val="금전출납"/>
      <sheetName val="직영명부"/>
      <sheetName val="증감대비"/>
      <sheetName val="FB25JN"/>
      <sheetName val="설비(제출)"/>
      <sheetName val="전체내역 (2)"/>
      <sheetName val="ABUT수량-A1"/>
      <sheetName val="고정자산"/>
      <sheetName val="매출원가추정"/>
      <sheetName val="매출추정"/>
      <sheetName val="7.기-검-보.100"/>
      <sheetName val="입력자료"/>
      <sheetName val="양촌면도평리"/>
      <sheetName val="옹벽수량집계표"/>
      <sheetName val="HISTORICAL"/>
      <sheetName val="FORECASTING"/>
      <sheetName val="수목데이타"/>
      <sheetName val="200"/>
      <sheetName val="데리네이타현황"/>
      <sheetName val="S0"/>
      <sheetName val="하수급견적대비"/>
      <sheetName val="찍기"/>
      <sheetName val="수선비MATRIX"/>
      <sheetName val="차량소요량-년간주행거리"/>
      <sheetName val="원본"/>
      <sheetName val="98수문일위"/>
      <sheetName val="_내역서(ͭ"/>
      <sheetName val="nys"/>
      <sheetName val="연령별자료"/>
      <sheetName val="설계예시"/>
      <sheetName val="2.대외공문"/>
      <sheetName val="현장청취복명서"/>
      <sheetName val="매출"/>
      <sheetName val="신표지1"/>
      <sheetName val="단가산출서(기계)"/>
      <sheetName val="계정과목"/>
      <sheetName val="2000전체분"/>
      <sheetName val="총괄표"/>
      <sheetName val="부대경비산출서"/>
      <sheetName val="EP0618"/>
      <sheetName val="드롭다운목록"/>
      <sheetName val="03전반노무비"/>
      <sheetName val="INDEX"/>
      <sheetName val="물량내역서"/>
      <sheetName val="8.PILE  (돌출)"/>
      <sheetName val="견적내역서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AHU집계"/>
      <sheetName val="공조기휀"/>
      <sheetName val="공조기"/>
      <sheetName val="가도공"/>
      <sheetName val="예총"/>
      <sheetName val="용수지선토적"/>
      <sheetName val="도로토적"/>
      <sheetName val="비탈면보호공수량산출"/>
      <sheetName val="총괄변경내역서"/>
      <sheetName val="정비손익"/>
      <sheetName val="예산대비"/>
      <sheetName val="토목검측서"/>
      <sheetName val="투자비"/>
      <sheetName val="조성원가DATA"/>
      <sheetName val="사업비"/>
      <sheetName val="45,46"/>
      <sheetName val="원"/>
      <sheetName val="총괄BOQ"/>
      <sheetName val="성명순"/>
      <sheetName val="철골,판넬"/>
      <sheetName val="COPING"/>
      <sheetName val="참고)BTL시설예산 기준표"/>
      <sheetName val="경기"/>
      <sheetName val="1차물량(ABOUT)"/>
      <sheetName val="일위대가목차"/>
      <sheetName val="공종단가"/>
      <sheetName val="수로BOX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울산자동제어"/>
      <sheetName val="인부노임"/>
      <sheetName val="3희질산"/>
      <sheetName val="MOTOR"/>
      <sheetName val="고가수조"/>
      <sheetName val="부대내역"/>
      <sheetName val="99노임단가"/>
      <sheetName val="공사비"/>
      <sheetName val="식재"/>
      <sheetName val="시설물"/>
      <sheetName val="식재출력용"/>
      <sheetName val="유지관리"/>
      <sheetName val="Macro1"/>
      <sheetName val="입찰보고"/>
      <sheetName val="본사인상전"/>
      <sheetName val="신천교(음성)"/>
      <sheetName val="공통부대"/>
      <sheetName val="공사원가계산서 "/>
      <sheetName val="단가산출서"/>
      <sheetName val="공사비대비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설계변경총괄표(계산식)"/>
      <sheetName val="도장면"/>
      <sheetName val="우수받이"/>
      <sheetName val="2016상반기노임단가"/>
      <sheetName val="결재갑지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터파기및재료"/>
      <sheetName val="충주"/>
      <sheetName val="인부노임단가"/>
      <sheetName val="3연box"/>
      <sheetName val="제목"/>
      <sheetName val="기술자자료입력"/>
      <sheetName val="건축설비"/>
      <sheetName val="검토"/>
      <sheetName val="각사별공사비분개 "/>
      <sheetName val="GT 1050x650"/>
      <sheetName val="연동내역"/>
      <sheetName val="세부내역"/>
      <sheetName val="개별직종노임단가(2005.1)"/>
      <sheetName val="BOJUNGGM"/>
      <sheetName val="입력단가"/>
      <sheetName val="총괄 내역서"/>
      <sheetName val="마스터"/>
      <sheetName val="2.토목공사"/>
      <sheetName val="사  업  비  수  지  예  산  서"/>
      <sheetName val="장비"/>
      <sheetName val="일위-1"/>
      <sheetName val="일위-2"/>
      <sheetName val="일위-3"/>
      <sheetName val="일위-4"/>
      <sheetName val="일위-5"/>
      <sheetName val="설비원가"/>
      <sheetName val="4.고용보험"/>
      <sheetName val="3.고용보험료산출근거"/>
      <sheetName val="CHECKLIST"/>
      <sheetName val="PIPE"/>
      <sheetName val="96보완계획7.12"/>
      <sheetName val="일위대가(가설)"/>
      <sheetName val="우수"/>
      <sheetName val="고시단가"/>
      <sheetName val="관부설공집계표"/>
      <sheetName val="원형1호맨홀토공수량"/>
      <sheetName val="단가일람 (2)"/>
      <sheetName val="단면가정"/>
      <sheetName val="Customer_Databa袸"/>
      <sheetName val="건축내역(동해조인)"/>
      <sheetName val="개인별조서"/>
      <sheetName val="노임,재료비"/>
      <sheetName val="FACTOR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A2"/>
      <sheetName val="계수시트"/>
      <sheetName val="대로근거"/>
      <sheetName val="중로근거"/>
      <sheetName val="SCHEDULE"/>
      <sheetName val="식재일위대가"/>
      <sheetName val="ateCodes_TimeCodes_OverrideShor"/>
      <sheetName val="공사비산출내역"/>
      <sheetName val="96.12"/>
      <sheetName val="220 (2)"/>
      <sheetName val="단가비교표(전기)"/>
      <sheetName val="품셈"/>
      <sheetName val="자료입력"/>
      <sheetName val="동해title"/>
      <sheetName val="전체공내역서"/>
      <sheetName val="98지급계획"/>
      <sheetName val="연습장소"/>
      <sheetName val="내역(영일)"/>
      <sheetName val="DD_raw"/>
      <sheetName val="NW_raw"/>
      <sheetName val="당월 인력"/>
      <sheetName val="소상 &quot;1&quot;"/>
      <sheetName val="ateCodes_x005f_x0000_TimeCodes_x005f_x0000_"/>
      <sheetName val="[내역서(ͭ?ͭ?_x005f_x001c_?_x005f_x001c_?가표"/>
      <sheetName val="G_R300경푀"/>
      <sheetName val="집계표_정리_"/>
      <sheetName val="건축개요"/>
      <sheetName val="1단지구내"/>
      <sheetName val="1단지주차장전등"/>
      <sheetName val="설산1.나"/>
      <sheetName val="본사S"/>
      <sheetName val="약품공급2"/>
      <sheetName val="07기준"/>
      <sheetName val="물량표S"/>
      <sheetName val="동문건설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양수장(기계)"/>
      <sheetName val="입력란"/>
      <sheetName val="97노임단가"/>
      <sheetName val="단가적용"/>
      <sheetName val="Man Hole"/>
      <sheetName val="04년부품"/>
      <sheetName val="신청서"/>
      <sheetName val="0.0ControlSheet"/>
      <sheetName val="Tool"/>
      <sheetName val="그림"/>
      <sheetName val="본사공가현황"/>
      <sheetName val="BATCH"/>
      <sheetName val="단가산출"/>
      <sheetName val="사업성분석"/>
      <sheetName val="사업ﾈƩ"/>
      <sheetName val="토공계산서(부체도로)"/>
      <sheetName val="계정과목분류"/>
      <sheetName val="예산서 "/>
      <sheetName val="수Å_x0000_"/>
      <sheetName val="수뢹_xdd4d_"/>
      <sheetName val="일산실행내역"/>
      <sheetName val="AILC004"/>
      <sheetName val="재집"/>
      <sheetName val="DHEQSUPT"/>
      <sheetName val="건축집계합계"/>
      <sheetName val="건축집계표이수"/>
      <sheetName val="스케즐"/>
      <sheetName val="PI"/>
      <sheetName val="기자재비"/>
      <sheetName val="L형옹벽"/>
      <sheetName val="1차배부(JB포함)"/>
      <sheetName val="Quantity"/>
      <sheetName val="De bai"/>
      <sheetName val="125x125"/>
      <sheetName val="대전-교대(A1-A2)"/>
      <sheetName val="영동(D젅"/>
      <sheetName val="[내역서(ͭ_x0000_ͭ_x0000__x001c__x0"/>
      <sheetName val="ateCodes_x0000_TimeCodes_x0000_"/>
      <sheetName val="2.원가및인원현황집계"/>
      <sheetName val="손익"/>
      <sheetName val="견蒸8蓼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조도계산서_(도서)"/>
      <sheetName val="품셈_"/>
      <sheetName val="실행내역서_"/>
      <sheetName val="6-1__관개량조서"/>
      <sheetName val="5_직원투입현황"/>
      <sheetName val="Sch9"/>
      <sheetName val="설계_x0000_"/>
      <sheetName val="5.학교신설예산 쎸⬅/_x0000_瀀þ_x0000__x0000_밀"/>
      <sheetName val="5.학교신설예산 Ⴘ_x0000_퀀诋쌆蠅/_x0000_᠀"/>
      <sheetName val="정공공사"/>
      <sheetName val="(A)내역서"/>
      <sheetName val="JUCK"/>
      <sheetName val="물가자료"/>
      <sheetName val="수로교총재료집계"/>
      <sheetName val="2013노임단가"/>
      <sheetName val="전력구구조물산근"/>
      <sheetName val="관경별내역서"/>
      <sheetName val="원가계산서 "/>
      <sheetName val="회계코드"/>
      <sheetName val="공사코드"/>
      <sheetName val="관리부"/>
      <sheetName val="정산"/>
      <sheetName val="청구분"/>
      <sheetName val="총무부"/>
      <sheetName val="기초"/>
      <sheetName val="기초자료"/>
      <sheetName val="직접경비산출근거"/>
      <sheetName val="특수선일위대가"/>
      <sheetName val="업무처리전"/>
      <sheetName val="6.1.일위대가"/>
      <sheetName val="효성CB 1P기초"/>
      <sheetName val="관련자료입력"/>
      <sheetName val="본공사"/>
      <sheetName val="JUCKEYK"/>
      <sheetName val="재료비집계표"/>
      <sheetName val="2000노임기준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전선_및_전선관-자유로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선급금有(현금지출)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PMC"/>
      <sheetName val="공사"/>
      <sheetName val="_내역서(ͭ_x005f_x0000_ͭ_x005f_x0000__x005f_x001c__x0"/>
      <sheetName val="_내역서(ͭ_ͭ__x005f_x001c___x005f_x001c__가표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안전장치"/>
      <sheetName val="BM"/>
      <sheetName val="사렀趫ԯ"/>
      <sheetName val="사렀㾫ԯ"/>
      <sheetName val="사렀஫԰"/>
      <sheetName val="사업총렀"/>
      <sheetName val="단가_및_렀랫ԯ"/>
      <sheetName val="뚝토공"/>
      <sheetName val="토적계산서"/>
      <sheetName val="공사명입력"/>
      <sheetName val="은행"/>
      <sheetName val="토목내역서 (도급단가)"/>
      <sheetName val="덤프트럭계수"/>
      <sheetName val="의왕실행"/>
      <sheetName val="노임단가(2010.상)"/>
      <sheetName val="시행결의을"/>
      <sheetName val="기본사양입력"/>
      <sheetName val="INSTR"/>
      <sheetName val="Bang chiet tinh TBA"/>
      <sheetName val="Tcd"/>
      <sheetName val="DTCT"/>
      <sheetName val="gvl"/>
      <sheetName val="Cash2"/>
      <sheetName val="Z"/>
      <sheetName val="화순 대리-다지리실행내역"/>
      <sheetName val="임시정보시트"/>
      <sheetName val="공통가설내역서  (당사)"/>
      <sheetName val="공내역"/>
      <sheetName val="골조"/>
      <sheetName val="조경내역"/>
      <sheetName val="문10"/>
      <sheetName val="주요항목별"/>
      <sheetName val="設計条件"/>
      <sheetName val="수_x0000_"/>
      <sheetName val="기계경비일람"/>
      <sheetName val="심사공종"/>
      <sheetName val="단가_및_재료_xdab0_"/>
      <sheetName val="단가_및_재료讀"/>
      <sheetName val="_내역서(ͭ_x005f_x005f_x005f_x0000_ͭ_x005f_x005f_x000"/>
      <sheetName val="ateCodes_x005f_x005f_x005f_x0000_TimeCodes_"/>
      <sheetName val="_내역서(ͭ_ͭ__x005f_x005f_x005f_x001c___x005f_x005f_x"/>
      <sheetName val="상세"/>
      <sheetName val="문2공10일위대가"/>
      <sheetName val="99선급비용"/>
      <sheetName val="정의"/>
      <sheetName val="현장관리비 산출내역"/>
      <sheetName val="Macro(전기)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A__x0010__x0000_"/>
      <sheetName val="원보"/>
      <sheetName val="사가⺘"/>
      <sheetName val="케이블트레이"/>
      <sheetName val="간접비"/>
      <sheetName val="PL단가산정"/>
      <sheetName val="그림2"/>
      <sheetName val="토목내역서"/>
      <sheetName val="기계내역서"/>
      <sheetName val="BUR"/>
      <sheetName val="Finishes code"/>
      <sheetName val="ironmongery"/>
      <sheetName val="CC-Breakdown"/>
      <sheetName val="방배동내역 (총괄)"/>
      <sheetName val="마감사양"/>
      <sheetName val="T13(P68~72,78)"/>
      <sheetName val="사䀀啣1"/>
      <sheetName val="30집계표"/>
      <sheetName val="계측-Tray"/>
      <sheetName val="CCTV 수량(배관-송수가압장)"/>
      <sheetName val="노무비 근거"/>
      <sheetName val="EXPENSE"/>
      <sheetName val="11-2_아파_x0000__x0000_Ԁ_x0000_"/>
      <sheetName val="환경기계공정표_(3)"/>
      <sheetName val="품셈총괄표"/>
      <sheetName val="환경기계공정표_(3)´"/>
      <sheetName val="[내역서(1).xls]5.학교신설예산 쎸⬅/_x0000_瀀þ_x0000__x0000_밀"/>
      <sheetName val="신축(_x0000__x0000__x0005_"/>
      <sheetName val="고객사 관리 코드"/>
      <sheetName val="예가대비"/>
      <sheetName val="요약"/>
      <sheetName val="노면표시1"/>
      <sheetName val="분수장비시설수량"/>
      <sheetName val="HX"/>
      <sheetName val=""/>
      <sheetName val="인건비(10)"/>
      <sheetName val="화성태안9공구내역(실행)"/>
      <sheetName val="6공구(당초)"/>
      <sheetName val="공사비 내역 (가)"/>
      <sheetName val="신규일위"/>
      <sheetName val="달력"/>
      <sheetName val="접속도로1"/>
      <sheetName val="수량산출표"/>
      <sheetName val="세월교산출기초"/>
      <sheetName val="댐구조도"/>
      <sheetName val="2130䢧"/>
      <sheetName val="중기일위대가"/>
      <sheetName val="단가_및邰㡗_xdc00_㡗"/>
      <sheetName val="databasH"/>
      <sheetName val="사용자입력"/>
      <sheetName val="Sheet㙸˯㦀ȼ_xda1b_!"/>
      <sheetName val="단가_(2\_x0000_"/>
      <sheetName val="단가_(2\栀"/>
      <sheetName val="7.경제성결과"/>
      <sheetName val="[내역서(1).xls]5.학교신설예산 Ⴘ_x0000_퀀诋쌆蠅/_x0000_᠀"/>
      <sheetName val="Setup"/>
      <sheetName val="중동볨ᇭ"/>
      <sheetName val="총급여"/>
      <sheetName val="삼영지급"/>
      <sheetName val="수당"/>
      <sheetName val="노무비대장기본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일정계획"/>
      <sheetName val="원가계산서_"/>
      <sheetName val="사_x0000__x0000_Ԁ"/>
      <sheetName val="costing_CV"/>
      <sheetName val="Spec1"/>
      <sheetName val="w't table"/>
      <sheetName val="VS배관내역서"/>
      <sheetName val="③知识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은행코ᇇ"/>
      <sheetName val="역T형교대(PILE기초)"/>
      <sheetName val="제경비산출서"/>
      <sheetName val="1승인신청서"/>
      <sheetName val="부가세별도"/>
      <sheetName val="업체자료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ประมาณการประตูหน้าต่าง "/>
      <sheetName val="schedule "/>
      <sheetName val="SITE OFFICE"/>
      <sheetName val="전선_및_전선관-_x0000__x0000__x0005_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대비표(토공1안)"/>
      <sheetName val="설명서硅"/>
      <sheetName val="설명서E"/>
      <sheetName val="범례표"/>
      <sheetName val="A__x0010_"/>
      <sheetName val="5.학교신설예산 쎸⬅/"/>
      <sheetName val="5.학교신설예산 Ⴘ"/>
      <sheetName val="11-2_아파"/>
      <sheetName val="교량공"/>
      <sheetName val="신축(단위_x0000_"/>
      <sheetName val="ateCodes_TimeCodes_OverrideSh_3"/>
      <sheetName val="ateCodes_TimeCodes_OverrideSh_2"/>
      <sheetName val="사_x0000__x0000__x0000_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방배동내역(_x0000__x0000_"/>
      <sheetName val="환경기계공정표_(3)E"/>
      <sheetName val="말고개터널조명전압강하"/>
      <sheetName val="FRP PIPING 일위대가"/>
      <sheetName val="별표총괄"/>
      <sheetName val="포장물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기본1"/>
      <sheetName val="수정일위대가"/>
      <sheetName val="총괄(데倀辍즳"/>
      <sheetName val="총괄(데뀀连즳"/>
      <sheetName val="총괄(데뀀ﾒ犺"/>
      <sheetName val="총괄(데䀀﷥䰗"/>
      <sheetName val="환경기계공정표_(3_x0000__x0000_"/>
      <sheetName val="laroux"/>
      <sheetName val="인건비예산(정규직)"/>
      <sheetName val="인건비예산(용역)"/>
      <sheetName val="Don gia chi tiet"/>
      <sheetName val="phuluc1"/>
      <sheetName val="tong du toan"/>
      <sheetName val="기본단가"/>
      <sheetName val="회선별대책안_x0000__x0000__x0000__x0001_"/>
      <sheetName val="1.변경범위"/>
      <sheetName val="XL4Po夂囿 "/>
      <sheetName val="국공유지"/>
      <sheetName val="경비계획(전체)"/>
      <sheetName val="97(US,EP,PCT,KR)"/>
      <sheetName val="수정하지마세요"/>
      <sheetName val="[내역서(1).xls]5.학교신설예산 쎸⬅/"/>
      <sheetName val="신축(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공급기자재조서 (2)"/>
      <sheetName val="산출(동해선 본선)"/>
      <sheetName val="집계(동해본선) "/>
      <sheetName val="산출(동해역통신)"/>
      <sheetName val="역집계(동해역통신)"/>
      <sheetName val="DIV2"/>
      <sheetName val="경제지표"/>
      <sheetName val="영업소실적"/>
      <sheetName val="기타자료"/>
      <sheetName val="POL6차-PIPING"/>
      <sheetName val="전선_및_전선관-罘º헾"/>
      <sheetName val="Ⅴ-2.공종별내역"/>
      <sheetName val="1호인버트수량"/>
      <sheetName val="단위단가"/>
      <sheetName val="공사설명서"/>
      <sheetName val="일위(시설)"/>
      <sheetName val="전선_및_전선관-壆⿶"/>
      <sheetName val="재무가정"/>
      <sheetName val="Formula"/>
      <sheetName val="하도정산계약분"/>
      <sheetName val="THU T6"/>
      <sheetName val="Thu chi T04"/>
      <sheetName val="SLTH"/>
      <sheetName val="PEDESB"/>
      <sheetName val="환경기계공정표__x0005__x0000__x0000_"/>
      <sheetName val="배수통관(좌)"/>
      <sheetName val="HARGA MATERIAL"/>
      <sheetName val="c &amp; g rhs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포장집계"/>
      <sheetName val="포장연장"/>
      <sheetName val="환경기계공정표_(3)_x0012_"/>
      <sheetName val="전기일위대가"/>
      <sheetName val="거래罈.羌"/>
      <sheetName val="[내역서(׃"/>
      <sheetName val="부대집계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6PILE脂鎙堀1_x0013__x0000__x0000_"/>
      <sheetName val="TKCK"/>
      <sheetName val="PL Vua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손익현황"/>
      <sheetName val="Project Name"/>
      <sheetName val="Deliver Date"/>
      <sheetName val="Staff"/>
      <sheetName val="anti-termite"/>
      <sheetName val="Summary"/>
      <sheetName val="NKC6"/>
      <sheetName val="Summary - Budget"/>
      <sheetName val="BIDDING-SUM"/>
      <sheetName val="CTG"/>
      <sheetName val="Project_Name"/>
      <sheetName val="Deliver_Date"/>
      <sheetName val="unit 4"/>
      <sheetName val="맨홀기준"/>
      <sheetName val="전선관"/>
      <sheetName val="퇴직금(울산천상)"/>
      <sheetName val="손익그래프및카메라"/>
      <sheetName val="간¾_x0000_Ԁ"/>
      <sheetName val="Sheet㙸˯㦀ȼ?"/>
      <sheetName val="[내역서(1).xls]5.학교신설예산 Ⴘ"/>
      <sheetName val="직원관련자료"/>
      <sheetName val="사업총쌈"/>
      <sheetName val="내역(원안-대안)"/>
      <sheetName val="공종집계"/>
      <sheetName val="교각_x0000_"/>
      <sheetName val="기계경¬"/>
      <sheetName val="ateCodes?TimeCodes?Overrid_x0000__x0000__x0005__x0000_钀"/>
      <sheetName val="Summ"/>
      <sheetName val="breakdown"/>
      <sheetName val="말뚝물량"/>
      <sheetName val="수입"/>
      <sheetName val="전선_및_전선관-"/>
      <sheetName val="환경기계공정표__x0005_"/>
      <sheetName val="G_R30绘ÿ헾"/>
      <sheetName val="환경기계공정표_(3)"/>
      <sheetName val="회선별대책안À_x0000_Ԁ_x0000_"/>
      <sheetName val="[내역서(1)_xls]5_학교신설예산_쎸⬅/瀀þ밀"/>
      <sheetName val="A_견_x0000__x0000_"/>
      <sheetName val="계장 품셈표"/>
      <sheetName val="의뢰서"/>
      <sheetName val="환경기계공정표_(3)椀"/>
      <sheetName val="기준"/>
      <sheetName val="변동인원"/>
      <sheetName val="2000제조1"/>
      <sheetName val="집연95"/>
      <sheetName val="THVT"/>
      <sheetName val="SITE-E"/>
      <sheetName val="KHỐI LƯỢNG THANH TOÁN"/>
      <sheetName val="DB_ET200(R. A)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전선_및_전선관-㞘}઀"/>
      <sheetName val="전체제잡비"/>
      <sheetName val="_갑___x0000__x0000_"/>
      <sheetName val="간지1"/>
      <sheetName val="1.사유서"/>
      <sheetName val="간지2"/>
      <sheetName val="간지3"/>
      <sheetName val="부재별집계표"/>
      <sheetName val="도면"/>
      <sheetName val="회선별대책안"/>
      <sheetName val="24_보증금_전신전화가입권_"/>
      <sheetName val="[내역서(ͭͭ가_x0000_"/>
      <sheetName val="유림총괄"/>
      <sheetName val="데이터"/>
      <sheetName val="단"/>
      <sheetName val="내역전기"/>
      <sheetName val="방배동내역("/>
      <sheetName val="ateCఀ_x0002_저殑"/>
      <sheetName val="회선별대책안À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바닥판"/>
      <sheetName val="입력DATA"/>
      <sheetName val="3800-400 기계감가"/>
      <sheetName val="MIBK원단위"/>
      <sheetName val="콘크리트타설집계표"/>
      <sheetName val="중기"/>
      <sheetName val="DANGA"/>
      <sheetName val="청학계"/>
      <sheetName val="사다리"/>
      <sheetName val="영창26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HSNV"/>
      <sheetName val="[내역서(1).xls]5_학교신설예산_쎸⬅/瀀þ밀"/>
      <sheetName val="구체"/>
      <sheetName val="좌측날개벽"/>
      <sheetName val="우측날개벽"/>
      <sheetName val="철골9F"/>
      <sheetName val="가시설수량"/>
      <sheetName val="ITEM"/>
      <sheetName val="Sheet1_Çæ_x0000_"/>
      <sheetName val="2공구하도급내역서"/>
      <sheetName val="hGH정제"/>
      <sheetName val="환경기계공정표_(3)¾"/>
      <sheetName val="점검결과(08년_x0000__x0000_Ԁ_x0000_䀀㸎_x0008__x0000__x0000_"/>
      <sheetName val="환경기계공정표_(3)刀"/>
      <sheetName val="편성절차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_갑  지 "/>
      <sheetName val="2000,9월 일위"/>
      <sheetName val="공통단가"/>
      <sheetName val="단가일람"/>
      <sheetName val="조경일람"/>
      <sheetName val="운반비"/>
      <sheetName val="준공정산"/>
      <sheetName val="Вспом_лист"/>
      <sheetName val="Analisa Harga Satuan"/>
      <sheetName val="IBASE"/>
      <sheetName val="Config"/>
      <sheetName val="Du toan"/>
      <sheetName val="Keothep"/>
      <sheetName val="Re-bar"/>
      <sheetName val="HVAC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신축"/>
      <sheetName val="공간"/>
      <sheetName val="공종"/>
      <sheetName val="부위자재"/>
      <sheetName val="하자유형"/>
      <sheetName val="세대"/>
      <sheetName val="Eq. Mobilization"/>
      <sheetName val="수량계산서_집계표(가설_신설_및_철거-을지로3가_3ఀ_x0002_က"/>
      <sheetName val="KLDT DIEN"/>
      <sheetName val="Dinh muc CP KTCB khac"/>
      <sheetName val="TinhGiaMTC"/>
      <sheetName val="TH MTC"/>
      <sheetName val="TH N.Cong"/>
      <sheetName val="TinhGiaNC"/>
      <sheetName val="DMCP"/>
      <sheetName val="현장식당(1)"/>
      <sheetName val="계약내역서"/>
      <sheetName val="노단"/>
      <sheetName val="단산"/>
      <sheetName val="명세"/>
      <sheetName val="일대"/>
      <sheetName val="5.학교신설예산 집행(01~偤°"/>
      <sheetName val="6PILEሀ_x0002_䀀⨊脃ﲙ"/>
      <sheetName val="현황산출서"/>
      <sheetName val="공사비예비관리공감측설산출내역"/>
      <sheetName val="AS포장복_x0000__x0000_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COA-17"/>
      <sheetName val="POWER"/>
      <sheetName val="중기작업"/>
      <sheetName val="손익경비"/>
      <sheetName val="A.일용노무비지급명세서"/>
      <sheetName val="실행-자재"/>
      <sheetName val="입찰내역서"/>
      <sheetName val="ate_x000b__x0000_蠀᏿㤂"/>
      <sheetName val="Bill2-TTTM&amp;CH"/>
      <sheetName val="Bill 2-VMart&amp;VPro"/>
      <sheetName val="도급기성"/>
      <sheetName val="보증_x0000_縀"/>
      <sheetName val="보증_x0000_ༀ"/>
      <sheetName val="단가_(2)Ì"/>
      <sheetName val="보증"/>
      <sheetName val="적용노임(09상)"/>
      <sheetName val=" 기성청구서 양식.xlsx"/>
      <sheetName val="Bang TH"/>
      <sheetName val="Shelves"/>
      <sheetName val="보_x0000__x0000__x0005_"/>
      <sheetName val="w't_table"/>
      <sheetName val="ประมาณการประตูหน้าต่าง_"/>
      <sheetName val="schedule_"/>
      <sheetName val="SITE_OFFICE"/>
      <sheetName val="단가__x0000__x0000_Ԁ_x0000_"/>
      <sheetName val="Concord"/>
      <sheetName val="부서코드표"/>
      <sheetName val="배수관공"/>
      <sheetName val="설명서劝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제잡비계산"/>
      <sheetName val="Sheet1_Çꀀ_x0000_"/>
      <sheetName val="순위"/>
      <sheetName val="ateCodes?TimeCodes?Overrid"/>
      <sheetName val="간¾"/>
      <sheetName val="설계조縨"/>
      <sheetName val="설계조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건    재"/>
      <sheetName val="대비표"/>
      <sheetName val="MEXICO-C"/>
      <sheetName val="노원열병합  건축공사기성내역서"/>
      <sheetName val="_내역서(ͭ_ͭ__x001c___x"/>
      <sheetName val="96수출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잡철물"/>
      <sheetName val="인원"/>
      <sheetName val="강관파일내역"/>
      <sheetName val="호프"/>
      <sheetName val="scale &amp; Income"/>
      <sheetName val="기본사항"/>
      <sheetName val="제작비"/>
      <sheetName val="용융아연도금"/>
      <sheetName val="제작물량 7월"/>
      <sheetName val="基础资料"/>
      <sheetName val="재고list"/>
      <sheetName val="16-1"/>
      <sheetName val="DW산출"/>
      <sheetName val="JP_GP_UP통합"/>
      <sheetName val="설명서ó"/>
      <sheetName val="원본1"/>
      <sheetName val="SOLICITUD"/>
      <sheetName val="II. CF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총괄(데䀀?䰗"/>
      <sheetName val="입찰내역 발주처 양식"/>
      <sheetName val="Cst Pkg-Eden"/>
      <sheetName val="Parem"/>
      <sheetName val="Final Staff Chart"/>
      <sheetName val="7.Á¶Á÷Ç¥"/>
      <sheetName val="신축넃䛀跡"/>
      <sheetName val="폐기물"/>
      <sheetName val="경유"/>
      <sheetName val="휘발유"/>
      <sheetName val="조서입력"/>
      <sheetName val="재직자"/>
      <sheetName val="분문집계2"/>
      <sheetName val="배부금액"/>
      <sheetName val="입고계획"/>
      <sheetName val="계약"/>
      <sheetName val="ateCodes_x0000_TimeCodes_"/>
      <sheetName val="_내역서(ͭ_x0000_ͭ_x000"/>
      <sheetName val="주공_¹"/>
      <sheetName val="Tiepdia"/>
      <sheetName val="ma-pt"/>
      <sheetName val="COAT&amp;WRAP-QIOT-#3"/>
      <sheetName val="인원계획"/>
      <sheetName val="정부노임"/>
      <sheetName val="방화산출"/>
      <sheetName val="총괄(데이소ꃁ"/>
      <sheetName val="총괄(데이소ࣁ"/>
      <sheetName val="ateCodes?TimeCodes?Overri_x0000__x0000__x0005__x0000_飀Ⱔ"/>
      <sheetName val="총괄(Í_x0000_Ԁ_x0000_"/>
      <sheetName val="70%"/>
      <sheetName val="견적집계표(철콘)"/>
      <sheetName val="집수정(600-700)"/>
      <sheetName val="_내역서(ͭ_x005f"/>
      <sheetName val="ateCodes_x005f"/>
      <sheetName val="ee-prop"/>
      <sheetName val="CABLE SIZE-1"/>
      <sheetName val="분전반계산서(석관)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평3"/>
      <sheetName val="맨홀수량집계"/>
      <sheetName val="Analisa"/>
      <sheetName val="REKAP"/>
      <sheetName val="아파트_Ö_x0000_"/>
      <sheetName val="아파트_⃖휬"/>
      <sheetName val="아파트_烖"/>
      <sheetName val="아파트_壖"/>
      <sheetName val="정산산출서(배수판)"/>
      <sheetName val="_갑__"/>
      <sheetName val="점검결과(08년"/>
      <sheetName val="ate_x000b_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적용기준"/>
      <sheetName val="내역- ꍈ┊"/>
      <sheetName val="내역- _xdc48_ʉꍈ&gt;"/>
      <sheetName val="NKChungTu"/>
      <sheetName val="tong hop v.tu"/>
      <sheetName val="노임명세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집계표(건축)"/>
      <sheetName val="Price Database"/>
      <sheetName val="Don_gia_chi_tiet"/>
      <sheetName val="Gia_vat_tu"/>
      <sheetName val="ESTI_"/>
      <sheetName val="Khoi_luong"/>
      <sheetName val="_내역서(ͭ?ͭ?_x0"/>
      <sheetName val="Breakdown_(B)"/>
      <sheetName val="Scheme_B_Estimate_"/>
      <sheetName val="tong_du_toan"/>
      <sheetName val="97_사업추정(WEKI)"/>
      <sheetName val="공사금액_내역_(1)"/>
      <sheetName val="5_학교신설예산_쎸⬅/"/>
      <sheetName val="5_학교신설예산_Ⴘ"/>
      <sheetName val="THU_T6"/>
      <sheetName val="Thu_chi_T04"/>
      <sheetName val="Summary_-_Budget"/>
      <sheetName val="KHỐI_LƯỢNG_THANH_TOÁN"/>
      <sheetName val="A_"/>
      <sheetName val="[내역서(1)_xls]5_학교신설예산_쎸⬅/"/>
      <sheetName val="PL_Vua"/>
      <sheetName val="Phu_cap"/>
      <sheetName val="DB_ET200(R__A)"/>
      <sheetName val="Bill_2-VMart&amp;VPro"/>
      <sheetName val="Cst_Pkg-Eden"/>
      <sheetName val="c_&amp;_g_rhs"/>
      <sheetName val="2000년_공정표"/>
      <sheetName val="11_산출(전열)"/>
      <sheetName val="6_산출(동력)"/>
      <sheetName val="7_산출(TRAY)"/>
      <sheetName val="TOSHIBA-Structure"/>
      <sheetName val="Detail"/>
      <sheetName val="cov-estimate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chiet tinh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붙임4.앵커볼트"/>
      <sheetName val="붙임2.최대수평하중"/>
      <sheetName val="3월팀계_x0010_"/>
      <sheetName val="ateCodes?TimeCodes?Overri"/>
      <sheetName val="bi-mnthly rep Villa"/>
      <sheetName val="original"/>
      <sheetName val="1999-2000 MONTHLY CASHFLOW"/>
      <sheetName val="장비종합부표"/>
      <sheetName val="집계표_식재"/>
      <sheetName val="부표"/>
      <sheetName val="공사비_내역_(가)"/>
      <sheetName val="bi-mnthly_rep_Villa"/>
      <sheetName val="CCTV_수량(배관-송수가압장)"/>
      <sheetName val="1999-2000_MONTHLY_CASHFLOW"/>
      <sheetName val="5_학교신설예산_쎸⬅_"/>
      <sheetName val="_내역서(ͭ_ͭ__x0"/>
      <sheetName val="_내역서(1)_xls_5_학교신설예산_쎸⬅_"/>
      <sheetName val="ateCodes?TimeCod_xd978_ꀋᙰ0_x0000_頀{_x0000__x0000_堀簊夞ĸ"/>
      <sheetName val="ateCodes?TimeCod_xd80b_齒ꀈᙰ0_x0000__xd800_Y_x0000__x0000_堀䠊夙ĸ"/>
      <sheetName val="실DATA_9"/>
      <sheetName val="_갑__지_9"/>
      <sheetName val="코스모공장_(어음)8"/>
      <sheetName val="A_견적8"/>
      <sheetName val="환경기계공정표_(3)8"/>
      <sheetName val="총괄갑_8"/>
      <sheetName val="Sheet1_(2)8"/>
      <sheetName val="총_원가계산8"/>
      <sheetName val="단가_(2)8"/>
      <sheetName val="6PILE__(돌출)8"/>
      <sheetName val="11-2_아파트내역8"/>
      <sheetName val="내역서1999_8최종8"/>
      <sheetName val="플랜트_설치7"/>
      <sheetName val="기초입력_DATA7"/>
      <sheetName val="설명서_7"/>
      <sheetName val="BSD_(2)7"/>
      <sheetName val="1차_내역서7"/>
      <sheetName val="노임단가_(2)7"/>
      <sheetName val="_견적서7"/>
      <sheetName val="중기조종사_단위단가7"/>
      <sheetName val="2-1__경관조명_내역총괄표7"/>
      <sheetName val="3월팀계_7"/>
      <sheetName val="인건비_7"/>
      <sheetName val="C1_공사개요7"/>
      <sheetName val="A1_스케쥴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신_분7"/>
      <sheetName val="단가_및_재료비7"/>
      <sheetName val="아파트_내역7"/>
      <sheetName val="전선_및_전선관-자유로7"/>
      <sheetName val="Customer_Databas7"/>
      <sheetName val="AS포장복구_7"/>
      <sheetName val="G_R300경비7"/>
      <sheetName val="2_고용보험료산출근거6"/>
      <sheetName val="DATA_입력란7"/>
      <sheetName val="주공_갑지7"/>
      <sheetName val="8_설치품셈6"/>
      <sheetName val="경율산정_XLS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내역서_제출6"/>
      <sheetName val="아파트_6"/>
      <sheetName val="5_직원투입현황5"/>
      <sheetName val="조도계산서_(도서)6"/>
      <sheetName val="품셈_5"/>
      <sheetName val="EQUIP_LIST5"/>
      <sheetName val="6-1__관개량조서5"/>
      <sheetName val="Raw_Data5"/>
      <sheetName val="내역-_CCTV6"/>
      <sheetName val="전체내역_(2)5"/>
      <sheetName val="1_동력공사5"/>
      <sheetName val="예정공정표_5"/>
      <sheetName val="2_대외공문5"/>
      <sheetName val="실행내역서_5"/>
      <sheetName val="7_기-검-보_1005"/>
      <sheetName val="1_설계조건5"/>
      <sheetName val="8_PILE__(돌출)5"/>
      <sheetName val="기본항목_입력5"/>
      <sheetName val="표지_(3)5"/>
      <sheetName val="원가계산서_(2)5"/>
      <sheetName val="산출_근거15"/>
      <sheetName val="각사별공사비분개_5"/>
      <sheetName val="GT_1050x6505"/>
      <sheetName val="공사원가계산서_5"/>
      <sheetName val="개별직종노임단가(2005_1)5"/>
      <sheetName val="1__조명내역서(조명설치)5"/>
      <sheetName val="2__조명내역서(조명자재)5"/>
      <sheetName val="참고)BTL시설예산_기준표5"/>
      <sheetName val="총괄_내역서5"/>
      <sheetName val="4_고용보험5"/>
      <sheetName val="3_고용보험료산출근거5"/>
      <sheetName val="2_토목공사5"/>
      <sheetName val="단가일람_(2)5"/>
      <sheetName val="사__업__비__수__지__예__산__서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96_125"/>
      <sheetName val="당월_인력5"/>
      <sheetName val="220_(2)5"/>
      <sheetName val="설산1_나5"/>
      <sheetName val="소상_&quot;1&quot;5"/>
      <sheetName val="표지_5"/>
      <sheetName val="지번별_묘묙소요내역5"/>
      <sheetName val="총괄_설계내역서5"/>
      <sheetName val="2_원가및인원현황집계5"/>
      <sheetName val="0_0ControlSheet5"/>
      <sheetName val="6_1_일위대가5"/>
      <sheetName val="효성CB_1P기초5"/>
      <sheetName val="Man_Hole5"/>
      <sheetName val="예산서_5"/>
      <sheetName val="De_bai5"/>
      <sheetName val="노임단가(2010_상)5"/>
      <sheetName val="원가계산서_4"/>
      <sheetName val="방배동내역_(총괄)2"/>
      <sheetName val="화순_대리-다지리실행내역5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토목내역서_(도급단가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현장관리비_산출내역4"/>
      <sheetName val="96보완계획7_122"/>
      <sheetName val="Finishes_code2"/>
      <sheetName val="고객사_관리_코드4"/>
      <sheetName val="ประมาณการประตูหน้าต่าง_1"/>
      <sheetName val="schedule_1"/>
      <sheetName val="SITE_OFFICE1"/>
      <sheetName val="노무비_근거1"/>
      <sheetName val="HD_1-4_세부공종별,업체별_내역(L4)2"/>
      <sheetName val="2F_회의실견적(5_14_일대)2"/>
      <sheetName val="w't_table1"/>
      <sheetName val="환경기계공정표_"/>
      <sheetName val="7_경제성결과"/>
      <sheetName val="FRP_PIPING_일위대가"/>
      <sheetName val="[내역서(1)_xls]5_학교신설예산_Ⴘ퀀诋쌆蠅/᠀"/>
      <sheetName val="단면_(2)"/>
      <sheetName val="집_계_표"/>
      <sheetName val="공급기자재조서_(2)"/>
      <sheetName val="산출(동해선_본선)"/>
      <sheetName val="집계(동해본선)_"/>
      <sheetName val="거래罈_羌"/>
      <sheetName val="BEND_LOSS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1_암사대교_산출"/>
      <sheetName val="ate蠀᏿㤂"/>
      <sheetName val="6PILE脂鎙堀1"/>
      <sheetName val="unit_4"/>
      <sheetName val="공사예산하조서(O_K)"/>
      <sheetName val="전선_및_전선관"/>
      <sheetName val="°ø»ç¿¹»êÇÏÁ¶¼­(O_K)"/>
      <sheetName val="4_설계예산내역서"/>
      <sheetName val="3_내역서"/>
      <sheetName val="건축공사_집계표"/>
      <sheetName val="[내역서(1)_xls]5_학교신설예산_Ⴘ"/>
      <sheetName val="ateCodes?TimeCodes?Overrid钀"/>
      <sheetName val="HARGA_MATERIAL"/>
      <sheetName val="1_사유서"/>
      <sheetName val="환경기계공정표_"/>
      <sheetName val="계장_품셈표"/>
      <sheetName val="ateCఀ저殑"/>
      <sheetName val="_갑__지_10"/>
      <sheetName val="Project_Name1"/>
      <sheetName val="Deliver_Date1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Ⅴ-2_공종별내역"/>
      <sheetName val="PTDG_(T3)"/>
      <sheetName val="PTDG_(T4)"/>
      <sheetName val="[내역서(1)_xls]5_학교신설예산_쎸⬅/瀀þ밀1"/>
      <sheetName val="[내역서(1)_xls][내역서(1)_xls]5_____2"/>
      <sheetName val="[내역서(1)_xls]단가_(2\"/>
      <sheetName val="[내역서(1)_xls]단가_(2\栀"/>
      <sheetName val="[내역서(1)_xls][내역서(1)_xls]5_____3"/>
      <sheetName val="[내역서(1)_xls][내역서(1)_xls]5_____4"/>
      <sheetName val="AnalisaSIPIL_RIIL"/>
      <sheetName val="D_5243-ARAMCO"/>
      <sheetName val="D-4801_OXY"/>
      <sheetName val="배수내역_(2)"/>
      <sheetName val="Har_Sat"/>
      <sheetName val="6__안전관리비"/>
      <sheetName val="국도접속_차도부수량"/>
      <sheetName val="2000,9월_일위"/>
      <sheetName val="Analisa_Harga_Satuan"/>
      <sheetName val="점검결과(08년Ԁ䀀㸎"/>
      <sheetName val="KLDT_DIEN"/>
      <sheetName val="Dinh_muc_CP_KTCB_khac"/>
      <sheetName val="TH_MTC"/>
      <sheetName val="TH_N_Cong"/>
      <sheetName val="Eq__Mobilization"/>
      <sheetName val="Du_toan"/>
      <sheetName val="6PILEሀ䀀⨊脃ﲙ"/>
      <sheetName val="수량계산서_집계표(가설_신설_및_철거-을지로3가_3ఀက"/>
      <sheetName val="5_학교신설예산_집행(01~偤°"/>
      <sheetName val="노원열병합__건축공사기성내역서"/>
      <sheetName val="_내역서(ͭ_ͭ___x"/>
      <sheetName val="토공_total"/>
      <sheetName val="ENE-CAL_1"/>
      <sheetName val="배수공_시멘트_및_골재량_산출"/>
      <sheetName val="A_일용노무비지급명세서"/>
      <sheetName val="단가_및邰㡗㡗"/>
      <sheetName val="공사내_x0000_"/>
      <sheetName val="환경기계공정표_髈㘻_x0000__x0000_"/>
      <sheetName val="환경기계공정표_艀㫐_x0000__x0000_"/>
      <sheetName val="환경기계공정표_蔀㫐_x0000__x0000_"/>
      <sheetName val="계측제어설비"/>
      <sheetName val="기계경비시간당손료목록"/>
      <sheetName val="6PILE__(効_x0010__x0000__x0000_"/>
      <sheetName val="거래刀_x0010__x0000_"/>
      <sheetName val="거래_x0000_⨀ﯥ"/>
      <sheetName val="AS포_x0000__x0000__x0000__x0000_"/>
      <sheetName val="거래_x0000__x0000__x0000_"/>
      <sheetName val="WORK"/>
      <sheetName val="공사비증감"/>
      <sheetName val="모래운반"/>
      <sheetName val="내역서-전기"/>
      <sheetName val="대장"/>
      <sheetName val="voucher"/>
      <sheetName val="계좌번호"/>
      <sheetName val="12월"/>
      <sheetName val="2007년1월"/>
      <sheetName val="__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입찰내역_발주처_양식"/>
      <sheetName val="3월팀계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_기성청구서_양식_xlsx"/>
      <sheetName val="Bang_TH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J直材4"/>
      <sheetName val="간공설계서"/>
      <sheetName val="자재분류"/>
      <sheetName val="자재청구서"/>
      <sheetName val="PILE"/>
      <sheetName val="경비일위계"/>
      <sheetName val="Bang NS79"/>
      <sheetName val="keyword"/>
      <sheetName val="과장"/>
      <sheetName val="Progres"/>
      <sheetName val="H.Satuan"/>
      <sheetName val="단가_"/>
      <sheetName val="보"/>
      <sheetName val="MP01"/>
      <sheetName val="MP02"/>
      <sheetName val="수입2"/>
      <sheetName val="전선_및_전선관-자㢾㝎"/>
      <sheetName val="보.기둥표"/>
      <sheetName val="PROFILE"/>
      <sheetName val="마감재표"/>
      <sheetName val="창호"/>
      <sheetName val="철거폐쇄,고재"/>
      <sheetName val="자재,부설,부대공(50)"/>
      <sheetName val="재료,부설(80)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_xls]5_____4"/>
      <sheetName val="[내역서(1).xls]5_학교신설예산_쎸⬅/"/>
      <sheetName val="[내역서(1).xls][내역서(1)_xls]5_____5"/>
      <sheetName val="[내역서(1).xls][내역서(1).xls]______4"/>
      <sheetName val="[내역서(1).xls][내역서(1).xls]______5"/>
      <sheetName val="접합 및 부설 "/>
      <sheetName val="b_balju_N_x0000__x0000_"/>
      <sheetName val="수£_x0000_"/>
      <sheetName val="b_balju_è_x0000__x0000_"/>
      <sheetName val="b_balju_è_x0000_㼀"/>
      <sheetName val="필지별묘목간+"/>
      <sheetName val="산출근ρ_x0000_퀀嫿"/>
      <sheetName val="산출근_x001b__x0000__x0000__x0000_"/>
      <sheetName val="총괄(Í"/>
      <sheetName val="!!"/>
      <sheetName val="철콘깨기단산"/>
      <sheetName val="건____재"/>
      <sheetName val="일위대가(건축)"/>
      <sheetName val="계좌분리(_xdae0_䛸+"/>
      <sheetName val="단가_(2_x0000__x0000_"/>
      <sheetName val="발행"/>
      <sheetName val="설계개요"/>
      <sheetName val="공사기본내용입력"/>
      <sheetName val="계좌분리郁蒬퀤蒭"/>
      <sheetName val="계좌분리蘎ꨃ㟑"/>
      <sheetName val="중강당 내역"/>
      <sheetName val="ateCodes?TimeCodes?OverrideSho_x0002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3-2. 산재고용보험료"/>
      <sheetName val="6-1. 관개량_x0000__x0000_"/>
      <sheetName val="양식_x0000_"/>
      <sheetName val="외동,공시지가"/>
      <sheetName val="자재단가_x0000__x0000__x0005_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산출2-기기동력"/>
      <sheetName val="품셈衆"/>
      <sheetName val="BOM LIST 정리"/>
      <sheetName val="입고단가 LIST"/>
      <sheetName val="내역금액적용"/>
      <sheetName val="시선유도표지집계표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한전일위"/>
      <sheetName val="참_x0000__x0000_Ԁ"/>
      <sheetName val="조정금액결과표 (차수별)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LS"/>
      <sheetName val="기성내역"/>
      <sheetName val="Input_Data"/>
      <sheetName val="업체별공사이행등급"/>
      <sheetName val="현장지지물물량"/>
      <sheetName val="C1_공䂏࿢ﱼ"/>
      <sheetName val="C1_공_x0000_Ԁ"/>
      <sheetName val="ateCodes?TimeCod_xd978_ꀋᙰ0"/>
      <sheetName val="ateCodes?TimeCod_xd80b_齒ꀈᙰ0"/>
      <sheetName val="[내역서(ͭ_x0000_ͭ_x0000_ _x0000_ _x0000_가표"/>
      <sheetName val="[내역서(ͭ?ͭ? ? ?가표"/>
      <sheetName val="CAP"/>
      <sheetName val="dV&amp;Cl"/>
      <sheetName val="Var."/>
      <sheetName val="R"/>
      <sheetName val="설계_x0005_"/>
      <sheetName val="SANBAISU"/>
      <sheetName val="대차대조표"/>
      <sheetName val="재무비율"/>
      <sheetName val="환경기계공정표_腰╙_x0000__x0000_"/>
      <sheetName val="환경기계공정표_〃ᇐᖗ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WIP"/>
      <sheetName val="흑관"/>
      <sheetName val="5.직倳즪စ즬_x0005_"/>
      <sheetName val="5.직耳䀪*"/>
      <sheetName val="상용"/>
      <sheetName val="⑤항목별2"/>
      <sheetName val="DGG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prog-C1"/>
      <sheetName val="geo-C1"/>
      <sheetName val="geo-C2"/>
      <sheetName val="적용요율"/>
      <sheetName val="BCulSch"/>
      <sheetName val="statement"/>
      <sheetName val="Build Up Rates"/>
      <sheetName val="13.접속슬래브"/>
      <sheetName val="품셈Å"/>
      <sheetName val="C1_공_x0000__x0000_"/>
      <sheetName val="C1_공_x0019__x0000__x0000_"/>
      <sheetName val="산거각호표"/>
      <sheetName val="C1_공_x001c_"/>
      <sheetName val="ateCodeñ"/>
      <sheetName val="C1_공则_x0010__x0000_"/>
      <sheetName val="loading"/>
      <sheetName val="건축공사椂軶"/>
      <sheetName val="건축공사椂軶저"/>
      <sheetName val="건축공사椂軶 "/>
      <sheetName val="건축공사栀ᬧ,"/>
      <sheetName val="건축공사糥嬲䀂"/>
      <sheetName val="협가표"/>
      <sheetName val="빌딩 안내"/>
      <sheetName val="자바라1"/>
      <sheetName val="TEMP (9)"/>
      <sheetName val="初期値設定"/>
      <sheetName val="纏め表"/>
      <sheetName val="見積総括表"/>
      <sheetName val="M1master"/>
      <sheetName val="건물"/>
      <sheetName val="1분기재고장"/>
      <sheetName val="2분기재고"/>
      <sheetName val="총괄(데이소劼"/>
      <sheetName val="환경검토직접경비"/>
      <sheetName val="환경검토총괄"/>
      <sheetName val="환경검토직접인건비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투자계획집계표"/>
      <sheetName val="ACC NW"/>
      <sheetName val="유지보수"/>
      <sheetName val="이동통신"/>
      <sheetName val="II SYS"/>
      <sheetName val="해외"/>
      <sheetName val="LOOKUP"/>
      <sheetName val="ateCode勱"/>
      <sheetName val="결재판(삭제하지말아주세요)"/>
      <sheetName val="판넬"/>
      <sheetName val="철골"/>
      <sheetName val="고용(소방)"/>
      <sheetName val="고용(전기)"/>
      <sheetName val="소총괄(계좌)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97_사업추정(WEKI)1"/>
      <sheetName val="공사금액_내역_(1)1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Khoi_luong1"/>
      <sheetName val="Gia_vat_tu1"/>
      <sheetName val="7_경제성결과1"/>
      <sheetName val="ESTI_1"/>
      <sheetName val="Breakdown_(B)1"/>
      <sheetName val="Don_gia_chi_tiet1"/>
      <sheetName val="Scheme_B_Estimate_1"/>
      <sheetName val="5_학교신설예산_쎸⬅/1"/>
      <sheetName val="5_학교신설예산_Ⴘ1"/>
      <sheetName val="THU_T61"/>
      <sheetName val="Thu_chi_T041"/>
      <sheetName val="tong_du_toan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PL_Vua1"/>
      <sheetName val="unit_41"/>
      <sheetName val="DB_ET200(R__A)1"/>
      <sheetName val="Summary_-_Budget1"/>
      <sheetName val="[내역서(1)_xls]5_학교신설예산_쎸⬅/1"/>
      <sheetName val="[내역서(1)_xls]5_학교신설예산_Ⴘ1"/>
      <sheetName val="HARGA_MATERIAL1"/>
      <sheetName val="c_&amp;_g_rhs1"/>
      <sheetName val="_갑__지_11"/>
      <sheetName val="KHỐI_LƯỢNG_THANH_TOÁN1"/>
      <sheetName val="Phu_cap1"/>
      <sheetName val="[내역서(1)_xls]5_학교신설예산_쎸⬅/瀀þ밀2"/>
      <sheetName val="11_산출(전열)1"/>
      <sheetName val="6_산출(동력)1"/>
      <sheetName val="7_산출(TRAY)1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Bill_2-VMart&amp;VPro1"/>
      <sheetName val="ateCodes?TimeCodes?Overri飀Ⱔ"/>
      <sheetName val="Cst_Pkg-Eden1"/>
      <sheetName val="chiet_tinh"/>
      <sheetName val="tong_hop_v_tu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Executive_Summary"/>
      <sheetName val="5201_2004"/>
      <sheetName val="GRAND_REKAP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3.하중계산"/>
      <sheetName val="거래⺿g"/>
      <sheetName val="내역서(1).xls"/>
      <sheetName val="%EB%82%B4%EC%97%AD%EC%84%9C(1)."/>
      <sheetName val="세금계산서 "/>
      <sheetName val="출고대장"/>
      <sheetName val="거래명세표"/>
      <sheetName val="빙축열"/>
      <sheetName val="환경기계공정표_¹_x0000_Ԁ_x0000_"/>
      <sheetName val="주공_갑_x0000_"/>
      <sheetName val="Customer_Datab뇠ᜑ"/>
      <sheetName val="Customer_Datab먠᜽"/>
      <sheetName val="영동癰၎_x0000_"/>
      <sheetName val="설치내역서"/>
      <sheetName val="TH Kinh phi"/>
      <sheetName val="Thuc thanh"/>
      <sheetName val="총원가계산서(요율)"/>
      <sheetName val="GlassData"/>
      <sheetName val="Đơn giá theo m2"/>
      <sheetName val="Rebar Sum"/>
      <sheetName val="Manpower costs + data"/>
      <sheetName val="Rates"/>
      <sheetName val="rate PC item"/>
      <sheetName val="7IFS-5A"/>
      <sheetName val="산출근거#2-3"/>
      <sheetName val="Sur Site"/>
      <sheetName val="Spool Index"/>
      <sheetName val="분석적검토"/>
      <sheetName val="현금흐름표"/>
      <sheetName val="12CGOU"/>
      <sheetName val="비열"/>
      <sheetName val="PLCAL"/>
      <sheetName val="제비용"/>
      <sheetName val="C1_공_x0019__x0000_꤀"/>
      <sheetName val="간접비 총괄표"/>
      <sheetName val="포장수량단위"/>
      <sheetName val="수목일위"/>
      <sheetName val="일위대가(계측_x0000__x0000_Ԁ_x0000_"/>
      <sheetName val="Sheet㙸˯㦀ȼ?!"/>
      <sheetName val="ateCodes?TimeCod?ꀋᙰ0_x0000_頀{_x0000__x0000_堀簊夞ĸ"/>
      <sheetName val="ateCodes?TimeCod?齒ꀈᙰ0_x0000_?Y_x0000__x0000_堀䠊夙ĸ"/>
      <sheetName val="2A"/>
      <sheetName val="BGT"/>
      <sheetName val="Re1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BẢNG TRA"/>
      <sheetName val="ph2B cnstrction sched."/>
      <sheetName val="도기류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H_Satuan"/>
      <sheetName val="5_BANG_I"/>
      <sheetName val="Public_Health_systems"/>
      <sheetName val="TH_VL,_NC,_DDHT_Thanhphuoc"/>
      <sheetName val="Cost_increment"/>
      <sheetName val="Define_finishing"/>
      <sheetName val="전선_및_전선관-자䝼-"/>
      <sheetName val="비계공사"/>
      <sheetName val="Assumption"/>
      <sheetName val="_내역서(ͭ_x005f_x005f_x005F"/>
      <sheetName val="_내역서(ͭ_x005f_x0000_"/>
      <sheetName val="C1_공r_x0000__x0000_"/>
      <sheetName val="C1_공_x0019__x0000_倀"/>
      <sheetName val="내역서종합"/>
      <sheetName val="기초분물량표"/>
      <sheetName val="CHAMBER"/>
      <sheetName val="산출금액내역"/>
      <sheetName val="실DAT_x0000__x0000__x0000_"/>
      <sheetName val="세골재  T2 변경 현황"/>
      <sheetName val="현황표-원래"/>
      <sheetName val="지급(진행중)"/>
      <sheetName val="자  재"/>
      <sheetName val="건축외주"/>
      <sheetName val="방배동내역(리_x0000__x0000_"/>
      <sheetName val="내역서(교량)전체"/>
      <sheetName val="소일위대가코드표"/>
      <sheetName val="기초목"/>
      <sheetName val="조정금액결과표_(차수별)"/>
      <sheetName val="공사기본내용"/>
      <sheetName val="전선_및_전선관-자유_x000a_"/>
      <sheetName val="3-DIV3"/>
      <sheetName val="ANL SNI"/>
      <sheetName val="Bahan"/>
      <sheetName val="Cash Out-Plan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ateCodes_TimeCodes_Overri_x0005_飀Ⱔ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ateCodes_TimeCodes_Overri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참"/>
      <sheetName val="[내역서(1).xls]단가_(2\_x005f_x0000_"/>
      <sheetName val="[내역서(1).xls][내역서(1)_xls]단가_(2\"/>
      <sheetName val="[내역서(1).xls][내역서(1)_xls]단가_(2\栀"/>
      <sheetName val="LP-S"/>
      <sheetName val="공정집계_국별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설계내역2"/>
      <sheetName val="HEAT_입력자료"/>
      <sheetName val="열수지"/>
      <sheetName val="DATA_입_x0000__x0000_"/>
      <sheetName val="tree"/>
      <sheetName val="M"/>
      <sheetName val="IO"/>
      <sheetName val="공구비품"/>
      <sheetName val="기계장치"/>
      <sheetName val="임차시설"/>
      <sheetName val="차량운반구"/>
      <sheetName val="본부장"/>
      <sheetName val=" 총 괄 표"/>
      <sheetName val="거래_x0000__x0000_Ԁ"/>
      <sheetName val="중기단가"/>
      <sheetName val="1,2,3,4,5단위수량"/>
      <sheetName val="보_x0000__x0000_t"/>
      <sheetName val="99년하반기"/>
      <sheetName val="수량계산서_집계표(철거-"/>
      <sheetName val="수량계산서_집계표(철거-:_xdf10_‭"/>
      <sheetName val="수량계산서_집계표(철거-:ᬐ‭"/>
      <sheetName val="플륨관집계"/>
      <sheetName val="U형플륨관"/>
      <sheetName val="U형플륨관토공"/>
      <sheetName val="단위토공"/>
      <sheetName val="주요측점"/>
      <sheetName val="덕전리"/>
      <sheetName val="0226"/>
      <sheetName val="공량산출서"/>
      <sheetName val="3.예산내역서"/>
      <sheetName val="주공_갑Ը"/>
      <sheetName val="조건표"/>
      <sheetName val="賃料等一覧"/>
      <sheetName val="①매출"/>
      <sheetName val="ateCodes?TimeCod�齒ꀈᙰ0_x0000_�Y_x0000__x0000_堀䠊夙ĸ"/>
      <sheetName val="XXXXXX"/>
      <sheetName val="내역서 (2)"/>
      <sheetName val="별도구매"/>
      <sheetName val="공사비목록표"/>
      <sheetName val="관람_x0000__x0000_Ԁ"/>
      <sheetName val="C.S.A"/>
      <sheetName val="Sch.6"/>
      <sheetName val="jobhist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은Í_x0000__x0000_"/>
      <sheetName val="_내역서(ͭ_x005f_x005f_x005f_x0000_"/>
      <sheetName val="수량계산서_집계표(철거-을_x0000__x0000__x0000__x0000__x0000__x0000_Ā_x0000_ᅐ"/>
      <sheetName val="수량계산서_집계표(철거-을_x0000__x0000__x0000__x0000__x0000__x0000_Ā_x0000_"/>
      <sheetName val="수량계산서_집계표(철거-을ၒ_x0000__x0000__x0000_Ā_x0000__x0000__x0000__x0005_"/>
      <sheetName val="일위대가(당초)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(부하간선)"/>
      <sheetName val="TDTKP"/>
      <sheetName val="DK-KH"/>
      <sheetName val="Tongke"/>
      <sheetName val="VCBo"/>
      <sheetName val="Bang KL"/>
      <sheetName val="Construction"/>
      <sheetName val="장비비"/>
      <sheetName val="사전재해(개발)-소요인력"/>
      <sheetName val="사전재해(개발)-산출근거-면적"/>
      <sheetName val="5. 离职现况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/>
      <sheetData sheetId="1306"/>
      <sheetData sheetId="1307"/>
      <sheetData sheetId="1308"/>
      <sheetData sheetId="1309"/>
      <sheetData sheetId="1310"/>
      <sheetData sheetId="1311" refreshError="1"/>
      <sheetData sheetId="1312"/>
      <sheetData sheetId="1313"/>
      <sheetData sheetId="1314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>
        <row r="21">
          <cell r="A21">
            <v>0</v>
          </cell>
        </row>
      </sheetData>
      <sheetData sheetId="1485">
        <row r="21">
          <cell r="A21">
            <v>0</v>
          </cell>
        </row>
      </sheetData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>
        <row r="21">
          <cell r="A21">
            <v>0</v>
          </cell>
        </row>
      </sheetData>
      <sheetData sheetId="1504">
        <row r="21">
          <cell r="A21">
            <v>0</v>
          </cell>
        </row>
      </sheetData>
      <sheetData sheetId="1505">
        <row r="21">
          <cell r="A21">
            <v>0</v>
          </cell>
        </row>
      </sheetData>
      <sheetData sheetId="1506">
        <row r="21">
          <cell r="A21">
            <v>0</v>
          </cell>
        </row>
      </sheetData>
      <sheetData sheetId="1507">
        <row r="21">
          <cell r="A21">
            <v>0</v>
          </cell>
        </row>
      </sheetData>
      <sheetData sheetId="1508">
        <row r="21">
          <cell r="A21">
            <v>0</v>
          </cell>
        </row>
      </sheetData>
      <sheetData sheetId="1509">
        <row r="21">
          <cell r="A21">
            <v>0</v>
          </cell>
        </row>
      </sheetData>
      <sheetData sheetId="1510">
        <row r="21">
          <cell r="A21">
            <v>0</v>
          </cell>
        </row>
      </sheetData>
      <sheetData sheetId="1511">
        <row r="21">
          <cell r="A21">
            <v>0</v>
          </cell>
        </row>
      </sheetData>
      <sheetData sheetId="1512">
        <row r="21">
          <cell r="A21">
            <v>0</v>
          </cell>
        </row>
      </sheetData>
      <sheetData sheetId="1513">
        <row r="21">
          <cell r="A21">
            <v>0</v>
          </cell>
        </row>
      </sheetData>
      <sheetData sheetId="1514">
        <row r="21">
          <cell r="A21">
            <v>0</v>
          </cell>
        </row>
      </sheetData>
      <sheetData sheetId="1515">
        <row r="21">
          <cell r="A21">
            <v>0</v>
          </cell>
        </row>
      </sheetData>
      <sheetData sheetId="1516">
        <row r="21">
          <cell r="A21">
            <v>0</v>
          </cell>
        </row>
      </sheetData>
      <sheetData sheetId="1517">
        <row r="21">
          <cell r="A21">
            <v>0</v>
          </cell>
        </row>
      </sheetData>
      <sheetData sheetId="1518">
        <row r="21">
          <cell r="A21">
            <v>0</v>
          </cell>
        </row>
      </sheetData>
      <sheetData sheetId="1519">
        <row r="21">
          <cell r="A21">
            <v>0</v>
          </cell>
        </row>
      </sheetData>
      <sheetData sheetId="1520">
        <row r="21">
          <cell r="A21">
            <v>0</v>
          </cell>
        </row>
      </sheetData>
      <sheetData sheetId="1521">
        <row r="21">
          <cell r="A21">
            <v>0</v>
          </cell>
        </row>
      </sheetData>
      <sheetData sheetId="1522">
        <row r="21">
          <cell r="A21">
            <v>0</v>
          </cell>
        </row>
      </sheetData>
      <sheetData sheetId="1523">
        <row r="21">
          <cell r="A21">
            <v>0</v>
          </cell>
        </row>
      </sheetData>
      <sheetData sheetId="1524">
        <row r="21">
          <cell r="A21">
            <v>0</v>
          </cell>
        </row>
      </sheetData>
      <sheetData sheetId="1525">
        <row r="21">
          <cell r="A21">
            <v>0</v>
          </cell>
        </row>
      </sheetData>
      <sheetData sheetId="1526">
        <row r="21">
          <cell r="A21">
            <v>0</v>
          </cell>
        </row>
      </sheetData>
      <sheetData sheetId="1527">
        <row r="21">
          <cell r="A21">
            <v>0</v>
          </cell>
        </row>
      </sheetData>
      <sheetData sheetId="1528">
        <row r="21">
          <cell r="A21">
            <v>0</v>
          </cell>
        </row>
      </sheetData>
      <sheetData sheetId="1529">
        <row r="21">
          <cell r="A21">
            <v>0</v>
          </cell>
        </row>
      </sheetData>
      <sheetData sheetId="1530">
        <row r="21">
          <cell r="A21">
            <v>0</v>
          </cell>
        </row>
      </sheetData>
      <sheetData sheetId="1531">
        <row r="21">
          <cell r="A21">
            <v>0</v>
          </cell>
        </row>
      </sheetData>
      <sheetData sheetId="1532">
        <row r="21">
          <cell r="A21">
            <v>0</v>
          </cell>
        </row>
      </sheetData>
      <sheetData sheetId="1533">
        <row r="21">
          <cell r="A21">
            <v>0</v>
          </cell>
        </row>
      </sheetData>
      <sheetData sheetId="1534">
        <row r="21">
          <cell r="A21">
            <v>0</v>
          </cell>
        </row>
      </sheetData>
      <sheetData sheetId="1535">
        <row r="21">
          <cell r="A21">
            <v>0</v>
          </cell>
        </row>
      </sheetData>
      <sheetData sheetId="1536">
        <row r="21">
          <cell r="A21">
            <v>0</v>
          </cell>
        </row>
      </sheetData>
      <sheetData sheetId="1537">
        <row r="21">
          <cell r="A21">
            <v>0</v>
          </cell>
        </row>
      </sheetData>
      <sheetData sheetId="1538">
        <row r="21">
          <cell r="A21">
            <v>0</v>
          </cell>
        </row>
      </sheetData>
      <sheetData sheetId="1539">
        <row r="21">
          <cell r="A21">
            <v>0</v>
          </cell>
        </row>
      </sheetData>
      <sheetData sheetId="1540">
        <row r="21">
          <cell r="A21">
            <v>0</v>
          </cell>
        </row>
      </sheetData>
      <sheetData sheetId="1541">
        <row r="21">
          <cell r="A21">
            <v>0</v>
          </cell>
        </row>
      </sheetData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/>
      <sheetData sheetId="1678"/>
      <sheetData sheetId="1679"/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>
        <row r="21">
          <cell r="A21">
            <v>0</v>
          </cell>
        </row>
      </sheetData>
      <sheetData sheetId="1730">
        <row r="21">
          <cell r="A21">
            <v>0</v>
          </cell>
        </row>
      </sheetData>
      <sheetData sheetId="1731">
        <row r="21">
          <cell r="A21">
            <v>0</v>
          </cell>
        </row>
      </sheetData>
      <sheetData sheetId="1732">
        <row r="21">
          <cell r="A21">
            <v>0</v>
          </cell>
        </row>
      </sheetData>
      <sheetData sheetId="1733">
        <row r="21">
          <cell r="A21">
            <v>0</v>
          </cell>
        </row>
      </sheetData>
      <sheetData sheetId="1734">
        <row r="21">
          <cell r="A21">
            <v>0</v>
          </cell>
        </row>
      </sheetData>
      <sheetData sheetId="1735">
        <row r="21">
          <cell r="A21">
            <v>0</v>
          </cell>
        </row>
      </sheetData>
      <sheetData sheetId="1736">
        <row r="21">
          <cell r="A21">
            <v>0</v>
          </cell>
        </row>
      </sheetData>
      <sheetData sheetId="1737">
        <row r="21">
          <cell r="A21">
            <v>0</v>
          </cell>
        </row>
      </sheetData>
      <sheetData sheetId="1738">
        <row r="21">
          <cell r="A21">
            <v>0</v>
          </cell>
        </row>
      </sheetData>
      <sheetData sheetId="1739">
        <row r="21">
          <cell r="A21">
            <v>0</v>
          </cell>
        </row>
      </sheetData>
      <sheetData sheetId="1740">
        <row r="21">
          <cell r="A21">
            <v>0</v>
          </cell>
        </row>
      </sheetData>
      <sheetData sheetId="1741">
        <row r="21">
          <cell r="A21">
            <v>0</v>
          </cell>
        </row>
      </sheetData>
      <sheetData sheetId="1742">
        <row r="21">
          <cell r="A21">
            <v>0</v>
          </cell>
        </row>
      </sheetData>
      <sheetData sheetId="1743">
        <row r="21">
          <cell r="A21">
            <v>0</v>
          </cell>
        </row>
      </sheetData>
      <sheetData sheetId="1744">
        <row r="21">
          <cell r="A21">
            <v>0</v>
          </cell>
        </row>
      </sheetData>
      <sheetData sheetId="1745">
        <row r="21">
          <cell r="A21">
            <v>0</v>
          </cell>
        </row>
      </sheetData>
      <sheetData sheetId="1746">
        <row r="21">
          <cell r="A21">
            <v>0</v>
          </cell>
        </row>
      </sheetData>
      <sheetData sheetId="1747">
        <row r="21">
          <cell r="A21">
            <v>0</v>
          </cell>
        </row>
      </sheetData>
      <sheetData sheetId="1748">
        <row r="21">
          <cell r="A21">
            <v>0</v>
          </cell>
        </row>
      </sheetData>
      <sheetData sheetId="1749">
        <row r="21">
          <cell r="A21">
            <v>0</v>
          </cell>
        </row>
      </sheetData>
      <sheetData sheetId="1750">
        <row r="21">
          <cell r="A21">
            <v>0</v>
          </cell>
        </row>
      </sheetData>
      <sheetData sheetId="1751">
        <row r="21">
          <cell r="A21">
            <v>0</v>
          </cell>
        </row>
      </sheetData>
      <sheetData sheetId="1752">
        <row r="21">
          <cell r="A21">
            <v>0</v>
          </cell>
        </row>
      </sheetData>
      <sheetData sheetId="1753">
        <row r="21">
          <cell r="A21">
            <v>0</v>
          </cell>
        </row>
      </sheetData>
      <sheetData sheetId="1754">
        <row r="21">
          <cell r="A21">
            <v>0</v>
          </cell>
        </row>
      </sheetData>
      <sheetData sheetId="1755">
        <row r="21">
          <cell r="A21">
            <v>0</v>
          </cell>
        </row>
      </sheetData>
      <sheetData sheetId="1756">
        <row r="21">
          <cell r="A21">
            <v>0</v>
          </cell>
        </row>
      </sheetData>
      <sheetData sheetId="1757">
        <row r="21">
          <cell r="A21">
            <v>0</v>
          </cell>
        </row>
      </sheetData>
      <sheetData sheetId="1758">
        <row r="21">
          <cell r="A21">
            <v>0</v>
          </cell>
        </row>
      </sheetData>
      <sheetData sheetId="1759">
        <row r="21">
          <cell r="A21">
            <v>0</v>
          </cell>
        </row>
      </sheetData>
      <sheetData sheetId="1760">
        <row r="21">
          <cell r="A21">
            <v>0</v>
          </cell>
        </row>
      </sheetData>
      <sheetData sheetId="1761">
        <row r="21">
          <cell r="A21">
            <v>0</v>
          </cell>
        </row>
      </sheetData>
      <sheetData sheetId="1762">
        <row r="21">
          <cell r="A21">
            <v>0</v>
          </cell>
        </row>
      </sheetData>
      <sheetData sheetId="1763">
        <row r="21">
          <cell r="A21">
            <v>0</v>
          </cell>
        </row>
      </sheetData>
      <sheetData sheetId="1764">
        <row r="21">
          <cell r="A21">
            <v>0</v>
          </cell>
        </row>
      </sheetData>
      <sheetData sheetId="1765">
        <row r="21">
          <cell r="A21">
            <v>0</v>
          </cell>
        </row>
      </sheetData>
      <sheetData sheetId="1766">
        <row r="21">
          <cell r="A21">
            <v>0</v>
          </cell>
        </row>
      </sheetData>
      <sheetData sheetId="1767">
        <row r="21">
          <cell r="A21">
            <v>0</v>
          </cell>
        </row>
      </sheetData>
      <sheetData sheetId="1768">
        <row r="21">
          <cell r="A21">
            <v>0</v>
          </cell>
        </row>
      </sheetData>
      <sheetData sheetId="1769">
        <row r="21">
          <cell r="A21">
            <v>0</v>
          </cell>
        </row>
      </sheetData>
      <sheetData sheetId="1770">
        <row r="21">
          <cell r="A21">
            <v>0</v>
          </cell>
        </row>
      </sheetData>
      <sheetData sheetId="1771">
        <row r="21">
          <cell r="A21">
            <v>0</v>
          </cell>
        </row>
      </sheetData>
      <sheetData sheetId="1772">
        <row r="21">
          <cell r="A21">
            <v>0</v>
          </cell>
        </row>
      </sheetData>
      <sheetData sheetId="1773">
        <row r="21">
          <cell r="A21">
            <v>0</v>
          </cell>
        </row>
      </sheetData>
      <sheetData sheetId="1774">
        <row r="21">
          <cell r="A21">
            <v>0</v>
          </cell>
        </row>
      </sheetData>
      <sheetData sheetId="1775">
        <row r="21">
          <cell r="A21">
            <v>0</v>
          </cell>
        </row>
      </sheetData>
      <sheetData sheetId="1776">
        <row r="21">
          <cell r="A21">
            <v>0</v>
          </cell>
        </row>
      </sheetData>
      <sheetData sheetId="1777">
        <row r="21">
          <cell r="A21">
            <v>0</v>
          </cell>
        </row>
      </sheetData>
      <sheetData sheetId="1778">
        <row r="21">
          <cell r="A21">
            <v>0</v>
          </cell>
        </row>
      </sheetData>
      <sheetData sheetId="1779">
        <row r="21">
          <cell r="A21">
            <v>0</v>
          </cell>
        </row>
      </sheetData>
      <sheetData sheetId="1780">
        <row r="21">
          <cell r="A21">
            <v>0</v>
          </cell>
        </row>
      </sheetData>
      <sheetData sheetId="1781">
        <row r="21">
          <cell r="A21">
            <v>0</v>
          </cell>
        </row>
      </sheetData>
      <sheetData sheetId="1782">
        <row r="21">
          <cell r="A21">
            <v>0</v>
          </cell>
        </row>
      </sheetData>
      <sheetData sheetId="1783">
        <row r="21">
          <cell r="A21">
            <v>0</v>
          </cell>
        </row>
      </sheetData>
      <sheetData sheetId="1784">
        <row r="21">
          <cell r="A21">
            <v>0</v>
          </cell>
        </row>
      </sheetData>
      <sheetData sheetId="1785">
        <row r="21">
          <cell r="A21">
            <v>0</v>
          </cell>
        </row>
      </sheetData>
      <sheetData sheetId="1786">
        <row r="21">
          <cell r="A21">
            <v>0</v>
          </cell>
        </row>
      </sheetData>
      <sheetData sheetId="1787">
        <row r="21">
          <cell r="A21">
            <v>0</v>
          </cell>
        </row>
      </sheetData>
      <sheetData sheetId="1788">
        <row r="21">
          <cell r="A21">
            <v>0</v>
          </cell>
        </row>
      </sheetData>
      <sheetData sheetId="1789">
        <row r="21">
          <cell r="A21">
            <v>0</v>
          </cell>
        </row>
      </sheetData>
      <sheetData sheetId="1790">
        <row r="21">
          <cell r="A21">
            <v>0</v>
          </cell>
        </row>
      </sheetData>
      <sheetData sheetId="1791">
        <row r="21">
          <cell r="A21">
            <v>0</v>
          </cell>
        </row>
      </sheetData>
      <sheetData sheetId="1792">
        <row r="21">
          <cell r="A21">
            <v>0</v>
          </cell>
        </row>
      </sheetData>
      <sheetData sheetId="1793">
        <row r="21">
          <cell r="A21">
            <v>0</v>
          </cell>
        </row>
      </sheetData>
      <sheetData sheetId="1794">
        <row r="21">
          <cell r="A21">
            <v>0</v>
          </cell>
        </row>
      </sheetData>
      <sheetData sheetId="1795">
        <row r="21">
          <cell r="A21">
            <v>0</v>
          </cell>
        </row>
      </sheetData>
      <sheetData sheetId="1796">
        <row r="21">
          <cell r="A21">
            <v>0</v>
          </cell>
        </row>
      </sheetData>
      <sheetData sheetId="1797">
        <row r="21">
          <cell r="A21">
            <v>0</v>
          </cell>
        </row>
      </sheetData>
      <sheetData sheetId="1798">
        <row r="21">
          <cell r="A21">
            <v>0</v>
          </cell>
        </row>
      </sheetData>
      <sheetData sheetId="1799">
        <row r="21">
          <cell r="A21">
            <v>0</v>
          </cell>
        </row>
      </sheetData>
      <sheetData sheetId="1800">
        <row r="21">
          <cell r="A21">
            <v>0</v>
          </cell>
        </row>
      </sheetData>
      <sheetData sheetId="1801">
        <row r="21">
          <cell r="A21">
            <v>0</v>
          </cell>
        </row>
      </sheetData>
      <sheetData sheetId="1802">
        <row r="21">
          <cell r="A21">
            <v>0</v>
          </cell>
        </row>
      </sheetData>
      <sheetData sheetId="1803">
        <row r="21">
          <cell r="A21">
            <v>0</v>
          </cell>
        </row>
      </sheetData>
      <sheetData sheetId="1804">
        <row r="21">
          <cell r="A21">
            <v>0</v>
          </cell>
        </row>
      </sheetData>
      <sheetData sheetId="1805">
        <row r="21">
          <cell r="A21">
            <v>0</v>
          </cell>
        </row>
      </sheetData>
      <sheetData sheetId="1806">
        <row r="21">
          <cell r="A21">
            <v>0</v>
          </cell>
        </row>
      </sheetData>
      <sheetData sheetId="1807">
        <row r="21">
          <cell r="A21">
            <v>0</v>
          </cell>
        </row>
      </sheetData>
      <sheetData sheetId="1808">
        <row r="21">
          <cell r="A21">
            <v>0</v>
          </cell>
        </row>
      </sheetData>
      <sheetData sheetId="1809">
        <row r="21">
          <cell r="A21">
            <v>0</v>
          </cell>
        </row>
      </sheetData>
      <sheetData sheetId="1810">
        <row r="21">
          <cell r="A21">
            <v>0</v>
          </cell>
        </row>
      </sheetData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>
        <row r="21">
          <cell r="A21">
            <v>0</v>
          </cell>
        </row>
      </sheetData>
      <sheetData sheetId="2077" refreshError="1"/>
      <sheetData sheetId="2078">
        <row r="21">
          <cell r="A21">
            <v>0</v>
          </cell>
        </row>
      </sheetData>
      <sheetData sheetId="2079" refreshError="1"/>
      <sheetData sheetId="2080" refreshError="1"/>
      <sheetData sheetId="2081" refreshError="1"/>
      <sheetData sheetId="2082" refreshError="1"/>
      <sheetData sheetId="2083"/>
      <sheetData sheetId="2084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>
        <row r="21">
          <cell r="A21">
            <v>0</v>
          </cell>
        </row>
      </sheetData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/>
      <sheetData sheetId="2161" refreshError="1"/>
      <sheetData sheetId="2162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/>
      <sheetData sheetId="2188">
        <row r="21">
          <cell r="A21">
            <v>0</v>
          </cell>
        </row>
      </sheetData>
      <sheetData sheetId="2189"/>
      <sheetData sheetId="2190" refreshError="1"/>
      <sheetData sheetId="2191" refreshError="1"/>
      <sheetData sheetId="2192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>
        <row r="21">
          <cell r="A21">
            <v>0</v>
          </cell>
        </row>
      </sheetData>
      <sheetData sheetId="2200">
        <row r="21">
          <cell r="A21">
            <v>0</v>
          </cell>
        </row>
      </sheetData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>
        <row r="21">
          <cell r="A21">
            <v>0</v>
          </cell>
        </row>
      </sheetData>
      <sheetData sheetId="2355">
        <row r="21">
          <cell r="A21">
            <v>0</v>
          </cell>
        </row>
      </sheetData>
      <sheetData sheetId="2356">
        <row r="21">
          <cell r="A21">
            <v>0</v>
          </cell>
        </row>
      </sheetData>
      <sheetData sheetId="2357">
        <row r="21">
          <cell r="A21">
            <v>0</v>
          </cell>
        </row>
      </sheetData>
      <sheetData sheetId="2358">
        <row r="21">
          <cell r="A21">
            <v>0</v>
          </cell>
        </row>
      </sheetData>
      <sheetData sheetId="2359">
        <row r="21">
          <cell r="A21">
            <v>0</v>
          </cell>
        </row>
      </sheetData>
      <sheetData sheetId="2360">
        <row r="21">
          <cell r="A21">
            <v>0</v>
          </cell>
        </row>
      </sheetData>
      <sheetData sheetId="2361">
        <row r="21">
          <cell r="A21">
            <v>0</v>
          </cell>
        </row>
      </sheetData>
      <sheetData sheetId="2362">
        <row r="21">
          <cell r="A21">
            <v>0</v>
          </cell>
        </row>
      </sheetData>
      <sheetData sheetId="2363">
        <row r="21">
          <cell r="A21">
            <v>0</v>
          </cell>
        </row>
      </sheetData>
      <sheetData sheetId="2364">
        <row r="21">
          <cell r="A21">
            <v>0</v>
          </cell>
        </row>
      </sheetData>
      <sheetData sheetId="2365">
        <row r="21">
          <cell r="A21">
            <v>0</v>
          </cell>
        </row>
      </sheetData>
      <sheetData sheetId="2366">
        <row r="21">
          <cell r="A21">
            <v>0</v>
          </cell>
        </row>
      </sheetData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>
        <row r="21">
          <cell r="A21">
            <v>0</v>
          </cell>
        </row>
      </sheetData>
      <sheetData sheetId="2472">
        <row r="21">
          <cell r="A21">
            <v>0</v>
          </cell>
        </row>
      </sheetData>
      <sheetData sheetId="2473">
        <row r="21">
          <cell r="A21">
            <v>0</v>
          </cell>
        </row>
      </sheetData>
      <sheetData sheetId="2474">
        <row r="21">
          <cell r="A21">
            <v>0</v>
          </cell>
        </row>
      </sheetData>
      <sheetData sheetId="2475">
        <row r="21">
          <cell r="A21">
            <v>0</v>
          </cell>
        </row>
      </sheetData>
      <sheetData sheetId="2476">
        <row r="21">
          <cell r="A21">
            <v>0</v>
          </cell>
        </row>
      </sheetData>
      <sheetData sheetId="2477">
        <row r="21">
          <cell r="A21">
            <v>0</v>
          </cell>
        </row>
      </sheetData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>
        <row r="21">
          <cell r="A21">
            <v>0</v>
          </cell>
        </row>
      </sheetData>
      <sheetData sheetId="2481">
        <row r="21">
          <cell r="A21">
            <v>0</v>
          </cell>
        </row>
      </sheetData>
      <sheetData sheetId="2482">
        <row r="21">
          <cell r="A21">
            <v>0</v>
          </cell>
        </row>
      </sheetData>
      <sheetData sheetId="2483">
        <row r="21">
          <cell r="A21">
            <v>0</v>
          </cell>
        </row>
      </sheetData>
      <sheetData sheetId="2484">
        <row r="21">
          <cell r="A21">
            <v>0</v>
          </cell>
        </row>
      </sheetData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>
        <row r="21">
          <cell r="A21">
            <v>0</v>
          </cell>
        </row>
      </sheetData>
      <sheetData sheetId="2491">
        <row r="21">
          <cell r="A21">
            <v>0</v>
          </cell>
        </row>
      </sheetData>
      <sheetData sheetId="2492">
        <row r="21">
          <cell r="A21">
            <v>0</v>
          </cell>
        </row>
      </sheetData>
      <sheetData sheetId="2493">
        <row r="21">
          <cell r="A21">
            <v>0</v>
          </cell>
        </row>
      </sheetData>
      <sheetData sheetId="2494">
        <row r="21">
          <cell r="A21">
            <v>0</v>
          </cell>
        </row>
      </sheetData>
      <sheetData sheetId="2495">
        <row r="21">
          <cell r="A21">
            <v>0</v>
          </cell>
        </row>
      </sheetData>
      <sheetData sheetId="2496">
        <row r="21">
          <cell r="A21">
            <v>0</v>
          </cell>
        </row>
      </sheetData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/>
      <sheetData sheetId="2504"/>
      <sheetData sheetId="2505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>
        <row r="21">
          <cell r="A21">
            <v>0</v>
          </cell>
        </row>
      </sheetData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>
        <row r="21">
          <cell r="A21">
            <v>0</v>
          </cell>
        </row>
      </sheetData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>
        <row r="21">
          <cell r="A21">
            <v>0</v>
          </cell>
        </row>
      </sheetData>
      <sheetData sheetId="2554">
        <row r="21">
          <cell r="A21">
            <v>0</v>
          </cell>
        </row>
      </sheetData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 refreshError="1"/>
      <sheetData sheetId="2638" refreshError="1"/>
      <sheetData sheetId="2639" refreshError="1"/>
      <sheetData sheetId="2640" refreshError="1"/>
      <sheetData sheetId="264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/>
      <sheetData sheetId="2649" refreshError="1"/>
      <sheetData sheetId="2650" refreshError="1"/>
      <sheetData sheetId="2651" refreshError="1"/>
      <sheetData sheetId="2652">
        <row r="21">
          <cell r="A21">
            <v>0</v>
          </cell>
        </row>
      </sheetData>
      <sheetData sheetId="2653">
        <row r="21">
          <cell r="A21">
            <v>0</v>
          </cell>
        </row>
      </sheetData>
      <sheetData sheetId="2654">
        <row r="21">
          <cell r="A21">
            <v>0</v>
          </cell>
        </row>
      </sheetData>
      <sheetData sheetId="2655">
        <row r="21">
          <cell r="A21">
            <v>0</v>
          </cell>
        </row>
      </sheetData>
      <sheetData sheetId="2656">
        <row r="21">
          <cell r="A21">
            <v>0</v>
          </cell>
        </row>
      </sheetData>
      <sheetData sheetId="2657">
        <row r="21">
          <cell r="A21">
            <v>0</v>
          </cell>
        </row>
      </sheetData>
      <sheetData sheetId="2658">
        <row r="21">
          <cell r="A21">
            <v>0</v>
          </cell>
        </row>
      </sheetData>
      <sheetData sheetId="2659">
        <row r="21">
          <cell r="A21">
            <v>0</v>
          </cell>
        </row>
      </sheetData>
      <sheetData sheetId="2660">
        <row r="21">
          <cell r="A21">
            <v>0</v>
          </cell>
        </row>
      </sheetData>
      <sheetData sheetId="2661">
        <row r="21">
          <cell r="A21">
            <v>0</v>
          </cell>
        </row>
      </sheetData>
      <sheetData sheetId="2662">
        <row r="21">
          <cell r="A21">
            <v>0</v>
          </cell>
        </row>
      </sheetData>
      <sheetData sheetId="2663">
        <row r="21">
          <cell r="A21">
            <v>0</v>
          </cell>
        </row>
      </sheetData>
      <sheetData sheetId="2664">
        <row r="21">
          <cell r="A21">
            <v>0</v>
          </cell>
        </row>
      </sheetData>
      <sheetData sheetId="2665">
        <row r="21">
          <cell r="A21">
            <v>0</v>
          </cell>
        </row>
      </sheetData>
      <sheetData sheetId="2666"/>
      <sheetData sheetId="2667"/>
      <sheetData sheetId="2668">
        <row r="21">
          <cell r="A21">
            <v>0</v>
          </cell>
        </row>
      </sheetData>
      <sheetData sheetId="2669">
        <row r="21">
          <cell r="A21">
            <v>0</v>
          </cell>
        </row>
      </sheetData>
      <sheetData sheetId="2670">
        <row r="21">
          <cell r="A21">
            <v>0</v>
          </cell>
        </row>
      </sheetData>
      <sheetData sheetId="2671"/>
      <sheetData sheetId="2672"/>
      <sheetData sheetId="2673"/>
      <sheetData sheetId="2674"/>
      <sheetData sheetId="2675"/>
      <sheetData sheetId="2676" refreshError="1"/>
      <sheetData sheetId="2677"/>
      <sheetData sheetId="2678"/>
      <sheetData sheetId="2679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>
        <row r="21">
          <cell r="A21">
            <v>0</v>
          </cell>
        </row>
      </sheetData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 refreshError="1"/>
      <sheetData sheetId="2822" refreshError="1"/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>
        <row r="21">
          <cell r="A21">
            <v>0</v>
          </cell>
        </row>
      </sheetData>
      <sheetData sheetId="2926">
        <row r="21">
          <cell r="A21">
            <v>0</v>
          </cell>
        </row>
      </sheetData>
      <sheetData sheetId="2927">
        <row r="21">
          <cell r="A21">
            <v>0</v>
          </cell>
        </row>
      </sheetData>
      <sheetData sheetId="2928">
        <row r="21">
          <cell r="A21">
            <v>0</v>
          </cell>
        </row>
      </sheetData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>
        <row r="21">
          <cell r="A21">
            <v>0</v>
          </cell>
        </row>
      </sheetData>
      <sheetData sheetId="2935">
        <row r="21">
          <cell r="A21">
            <v>0</v>
          </cell>
        </row>
      </sheetData>
      <sheetData sheetId="2936">
        <row r="21">
          <cell r="A21">
            <v>0</v>
          </cell>
        </row>
      </sheetData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>
        <row r="21">
          <cell r="A21">
            <v>0</v>
          </cell>
        </row>
      </sheetData>
      <sheetData sheetId="2940">
        <row r="21">
          <cell r="A21">
            <v>0</v>
          </cell>
        </row>
      </sheetData>
      <sheetData sheetId="2941">
        <row r="21">
          <cell r="A21">
            <v>0</v>
          </cell>
        </row>
      </sheetData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>
        <row r="21">
          <cell r="A21">
            <v>0</v>
          </cell>
        </row>
      </sheetData>
      <sheetData sheetId="2951">
        <row r="21">
          <cell r="A21">
            <v>0</v>
          </cell>
        </row>
      </sheetData>
      <sheetData sheetId="2952">
        <row r="21">
          <cell r="A21">
            <v>0</v>
          </cell>
        </row>
      </sheetData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/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>
        <row r="21">
          <cell r="A21">
            <v>0</v>
          </cell>
        </row>
      </sheetData>
      <sheetData sheetId="2991">
        <row r="21">
          <cell r="A21">
            <v>0</v>
          </cell>
        </row>
      </sheetData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/>
      <sheetData sheetId="3048"/>
      <sheetData sheetId="3049">
        <row r="21">
          <cell r="A21">
            <v>0</v>
          </cell>
        </row>
      </sheetData>
      <sheetData sheetId="3050"/>
      <sheetData sheetId="3051">
        <row r="21">
          <cell r="A21">
            <v>0</v>
          </cell>
        </row>
      </sheetData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>
        <row r="21">
          <cell r="A21">
            <v>0</v>
          </cell>
        </row>
      </sheetData>
      <sheetData sheetId="3074">
        <row r="21">
          <cell r="A21">
            <v>0</v>
          </cell>
        </row>
      </sheetData>
      <sheetData sheetId="3075">
        <row r="21">
          <cell r="A21">
            <v>0</v>
          </cell>
        </row>
      </sheetData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>
        <row r="21">
          <cell r="A21">
            <v>0</v>
          </cell>
        </row>
      </sheetData>
      <sheetData sheetId="3082">
        <row r="21">
          <cell r="A21">
            <v>0</v>
          </cell>
        </row>
      </sheetData>
      <sheetData sheetId="3083">
        <row r="21">
          <cell r="A21">
            <v>0</v>
          </cell>
        </row>
      </sheetData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>
        <row r="21">
          <cell r="A21">
            <v>0</v>
          </cell>
        </row>
      </sheetData>
      <sheetData sheetId="3087">
        <row r="21">
          <cell r="A21">
            <v>0</v>
          </cell>
        </row>
      </sheetData>
      <sheetData sheetId="3088">
        <row r="21">
          <cell r="A21">
            <v>0</v>
          </cell>
        </row>
      </sheetData>
      <sheetData sheetId="3089">
        <row r="21">
          <cell r="A21">
            <v>0</v>
          </cell>
        </row>
      </sheetData>
      <sheetData sheetId="3090">
        <row r="21">
          <cell r="A21">
            <v>0</v>
          </cell>
        </row>
      </sheetData>
      <sheetData sheetId="3091">
        <row r="21">
          <cell r="A21">
            <v>0</v>
          </cell>
        </row>
      </sheetData>
      <sheetData sheetId="3092">
        <row r="21">
          <cell r="A21">
            <v>0</v>
          </cell>
        </row>
      </sheetData>
      <sheetData sheetId="3093">
        <row r="21">
          <cell r="A21">
            <v>0</v>
          </cell>
        </row>
      </sheetData>
      <sheetData sheetId="3094">
        <row r="21">
          <cell r="A21">
            <v>0</v>
          </cell>
        </row>
      </sheetData>
      <sheetData sheetId="3095">
        <row r="21">
          <cell r="A21">
            <v>0</v>
          </cell>
        </row>
      </sheetData>
      <sheetData sheetId="3096">
        <row r="21">
          <cell r="A21">
            <v>0</v>
          </cell>
        </row>
      </sheetData>
      <sheetData sheetId="3097">
        <row r="21">
          <cell r="A21">
            <v>0</v>
          </cell>
        </row>
      </sheetData>
      <sheetData sheetId="3098">
        <row r="21">
          <cell r="A21">
            <v>0</v>
          </cell>
        </row>
      </sheetData>
      <sheetData sheetId="3099">
        <row r="21">
          <cell r="A21">
            <v>0</v>
          </cell>
        </row>
      </sheetData>
      <sheetData sheetId="3100">
        <row r="21">
          <cell r="A21">
            <v>0</v>
          </cell>
        </row>
      </sheetData>
      <sheetData sheetId="3101">
        <row r="21">
          <cell r="A21">
            <v>0</v>
          </cell>
        </row>
      </sheetData>
      <sheetData sheetId="3102">
        <row r="21">
          <cell r="A21">
            <v>0</v>
          </cell>
        </row>
      </sheetData>
      <sheetData sheetId="3103">
        <row r="21">
          <cell r="A21">
            <v>0</v>
          </cell>
        </row>
      </sheetData>
      <sheetData sheetId="3104">
        <row r="21">
          <cell r="A21">
            <v>0</v>
          </cell>
        </row>
      </sheetData>
      <sheetData sheetId="3105">
        <row r="21">
          <cell r="A21">
            <v>0</v>
          </cell>
        </row>
      </sheetData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/>
      <sheetData sheetId="3110"/>
      <sheetData sheetId="3111"/>
      <sheetData sheetId="3112"/>
      <sheetData sheetId="3113"/>
      <sheetData sheetId="3114">
        <row r="21">
          <cell r="A21">
            <v>0</v>
          </cell>
        </row>
      </sheetData>
      <sheetData sheetId="3115">
        <row r="21">
          <cell r="A21">
            <v>0</v>
          </cell>
        </row>
      </sheetData>
      <sheetData sheetId="3116">
        <row r="21">
          <cell r="A21">
            <v>0</v>
          </cell>
        </row>
      </sheetData>
      <sheetData sheetId="3117">
        <row r="21">
          <cell r="A21">
            <v>0</v>
          </cell>
        </row>
      </sheetData>
      <sheetData sheetId="3118">
        <row r="21">
          <cell r="A21">
            <v>0</v>
          </cell>
        </row>
      </sheetData>
      <sheetData sheetId="3119">
        <row r="21">
          <cell r="A21">
            <v>0</v>
          </cell>
        </row>
      </sheetData>
      <sheetData sheetId="3120">
        <row r="21">
          <cell r="A21">
            <v>0</v>
          </cell>
        </row>
      </sheetData>
      <sheetData sheetId="3121">
        <row r="21">
          <cell r="A21">
            <v>0</v>
          </cell>
        </row>
      </sheetData>
      <sheetData sheetId="3122">
        <row r="21">
          <cell r="A21">
            <v>0</v>
          </cell>
        </row>
      </sheetData>
      <sheetData sheetId="3123">
        <row r="21">
          <cell r="A21">
            <v>0</v>
          </cell>
        </row>
      </sheetData>
      <sheetData sheetId="3124">
        <row r="21">
          <cell r="A21">
            <v>0</v>
          </cell>
        </row>
      </sheetData>
      <sheetData sheetId="3125">
        <row r="21">
          <cell r="A21">
            <v>0</v>
          </cell>
        </row>
      </sheetData>
      <sheetData sheetId="3126">
        <row r="21">
          <cell r="A21">
            <v>0</v>
          </cell>
        </row>
      </sheetData>
      <sheetData sheetId="3127">
        <row r="21">
          <cell r="A21">
            <v>0</v>
          </cell>
        </row>
      </sheetData>
      <sheetData sheetId="3128">
        <row r="21">
          <cell r="A21">
            <v>0</v>
          </cell>
        </row>
      </sheetData>
      <sheetData sheetId="3129">
        <row r="21">
          <cell r="A21">
            <v>0</v>
          </cell>
        </row>
      </sheetData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>
        <row r="21">
          <cell r="A21">
            <v>0</v>
          </cell>
        </row>
      </sheetData>
      <sheetData sheetId="3143" refreshError="1"/>
      <sheetData sheetId="3144" refreshError="1"/>
      <sheetData sheetId="3145" refreshError="1"/>
      <sheetData sheetId="3146" refreshError="1"/>
      <sheetData sheetId="3147">
        <row r="21">
          <cell r="A21">
            <v>0</v>
          </cell>
        </row>
      </sheetData>
      <sheetData sheetId="3148">
        <row r="21">
          <cell r="A21">
            <v>0</v>
          </cell>
        </row>
      </sheetData>
      <sheetData sheetId="3149">
        <row r="21">
          <cell r="A21">
            <v>0</v>
          </cell>
        </row>
      </sheetData>
      <sheetData sheetId="3150">
        <row r="21">
          <cell r="A21">
            <v>0</v>
          </cell>
        </row>
      </sheetData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/>
      <sheetData sheetId="3157"/>
      <sheetData sheetId="3158" refreshError="1"/>
      <sheetData sheetId="3159" refreshError="1"/>
      <sheetData sheetId="3160"/>
      <sheetData sheetId="3161"/>
      <sheetData sheetId="3162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>
        <row r="21">
          <cell r="A21">
            <v>0</v>
          </cell>
        </row>
      </sheetData>
      <sheetData sheetId="3297">
        <row r="21">
          <cell r="A21">
            <v>0</v>
          </cell>
        </row>
      </sheetData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>
        <row r="21">
          <cell r="A21">
            <v>0</v>
          </cell>
        </row>
      </sheetData>
      <sheetData sheetId="3330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>
        <row r="21">
          <cell r="C21">
            <v>22.680000000000003</v>
          </cell>
        </row>
      </sheetData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/>
      <sheetData sheetId="3385"/>
      <sheetData sheetId="3386"/>
      <sheetData sheetId="3387"/>
      <sheetData sheetId="3388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/>
      <sheetData sheetId="3399"/>
      <sheetData sheetId="3400"/>
      <sheetData sheetId="3401">
        <row r="21">
          <cell r="A21">
            <v>0</v>
          </cell>
        </row>
      </sheetData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>
        <row r="21">
          <cell r="C21">
            <v>22.680000000000003</v>
          </cell>
        </row>
      </sheetData>
      <sheetData sheetId="3422">
        <row r="21">
          <cell r="C21">
            <v>22.680000000000003</v>
          </cell>
        </row>
      </sheetData>
      <sheetData sheetId="3423"/>
      <sheetData sheetId="3424"/>
      <sheetData sheetId="3425">
        <row r="21">
          <cell r="C21">
            <v>22.680000000000003</v>
          </cell>
        </row>
      </sheetData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>
        <row r="21">
          <cell r="A21">
            <v>0</v>
          </cell>
        </row>
      </sheetData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>
        <row r="21">
          <cell r="A21">
            <v>0</v>
          </cell>
        </row>
      </sheetData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/>
      <sheetData sheetId="3752"/>
      <sheetData sheetId="3753"/>
      <sheetData sheetId="3754"/>
      <sheetData sheetId="3755"/>
      <sheetData sheetId="3756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/>
      <sheetData sheetId="3882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/>
      <sheetData sheetId="3928"/>
      <sheetData sheetId="3929"/>
      <sheetData sheetId="3930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/>
      <sheetData sheetId="3941" refreshError="1"/>
      <sheetData sheetId="3942"/>
      <sheetData sheetId="3943"/>
      <sheetData sheetId="3944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명시설"/>
      <sheetName val="성곽내역서"/>
      <sheetName val="내역서"/>
      <sheetName val="#REF"/>
      <sheetName val="인건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참고자료"/>
      <sheetName val="노임단가"/>
      <sheetName val="노임"/>
      <sheetName val="목록"/>
      <sheetName val="이토변실(A3-LINE)"/>
      <sheetName val="일위대가목록"/>
      <sheetName val="산출근거"/>
      <sheetName val="단"/>
      <sheetName val="8.PILE  (돌출)"/>
      <sheetName val="데리네이타현황"/>
      <sheetName val="건축내역"/>
      <sheetName val="설계내역서"/>
      <sheetName val="일위대가(가설)"/>
      <sheetName val="공통자료"/>
      <sheetName val="일위대가9803"/>
      <sheetName val="C.배수관공"/>
      <sheetName val="횡배수관집현황(2공구)"/>
      <sheetName val="ABUT수량-A1"/>
      <sheetName val="BDATA"/>
      <sheetName val="수목표준대가"/>
      <sheetName val="2설계 (웅촌고연)"/>
      <sheetName val="변압기 및 발전기 용량"/>
      <sheetName val="토목내역서"/>
      <sheetName val="몰탈재료산출"/>
      <sheetName val="N賃率-職"/>
      <sheetName val="DATE"/>
      <sheetName val="단가(1)"/>
      <sheetName val="슬래브"/>
      <sheetName val="Pier 3"/>
      <sheetName val="노견단위수량"/>
      <sheetName val="일위대가"/>
      <sheetName val="자재"/>
      <sheetName val="덕전리"/>
      <sheetName val="수량산출"/>
      <sheetName val="이음개소"/>
      <sheetName val="DATA"/>
      <sheetName val="코드표"/>
      <sheetName val="내역"/>
      <sheetName val="EQ"/>
      <sheetName val="실행철강하도"/>
      <sheetName val="수량산출서"/>
      <sheetName val="일위대가표"/>
      <sheetName val="기계경비"/>
      <sheetName val="단가산출2"/>
      <sheetName val="Sheet1"/>
      <sheetName val="경산"/>
      <sheetName val="대창(장성)"/>
      <sheetName val="기존단가 (2)"/>
      <sheetName val="단가"/>
      <sheetName val="공사비"/>
      <sheetName val="교각1"/>
      <sheetName val="bid"/>
      <sheetName val="총괄내역"/>
      <sheetName val="단재적표"/>
      <sheetName val="말뚝지지력산정"/>
      <sheetName val="6PILE  (돌출)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골막이(야매)"/>
      <sheetName val="7단가"/>
      <sheetName val="총집계표"/>
      <sheetName val="98수문일위"/>
      <sheetName val="I.설계조건"/>
      <sheetName val="Sheet1 (2)"/>
      <sheetName val="현황산출서"/>
      <sheetName val="횡배수관"/>
      <sheetName val="단면가정"/>
      <sheetName val="간접"/>
      <sheetName val="상부공"/>
      <sheetName val="1"/>
      <sheetName val="wall"/>
      <sheetName val="밸브설치"/>
      <sheetName val="TYPE1"/>
      <sheetName val="철근량"/>
      <sheetName val="단위단가"/>
      <sheetName val="하부철근수량"/>
      <sheetName val="토공산근"/>
      <sheetName val="tggwan(mac)"/>
      <sheetName val="가도공"/>
      <sheetName val="노무비"/>
      <sheetName val="방송(체육관)"/>
      <sheetName val="데이타"/>
      <sheetName val="직노"/>
      <sheetName val="수량집계"/>
      <sheetName val="Sheet2"/>
      <sheetName val="맨홀수량"/>
      <sheetName val="2000년1차"/>
      <sheetName val="식생블럭단위수량"/>
      <sheetName val="흄관수량"/>
      <sheetName val="단위수량"/>
      <sheetName val="원가계산"/>
      <sheetName val="마산방향"/>
      <sheetName val="진주방향"/>
      <sheetName val="7.PILE  (돌출)"/>
      <sheetName val="비탈면보호공수량산출"/>
      <sheetName val="간지(5.04)"/>
      <sheetName val="봉산운반"/>
      <sheetName val="웅진교-S2"/>
      <sheetName val="유림총괄"/>
      <sheetName val="요율"/>
      <sheetName val="입력"/>
      <sheetName val="단가산출목록표"/>
      <sheetName val="중기일위대가"/>
      <sheetName val="증명지번목록"/>
      <sheetName val="1,2,3,4,5단위수량"/>
      <sheetName val="SORCE1"/>
      <sheetName val="안정검토(온1)"/>
      <sheetName val="터파기및재료"/>
      <sheetName val="포장면적산출"/>
      <sheetName val="노임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토사(PE)"/>
      <sheetName val="시설수량표"/>
      <sheetName val="지급자재"/>
      <sheetName val="옥룡잡비"/>
      <sheetName val="자가"/>
      <sheetName val="차액보증"/>
      <sheetName val="공사"/>
      <sheetName val="개소별수량산출"/>
      <sheetName val="단가조사"/>
      <sheetName val="토목"/>
      <sheetName val="실행내역 "/>
      <sheetName val="날개벽수량표"/>
      <sheetName val="Sheet10"/>
      <sheetName val="수량집계표"/>
      <sheetName val="공종별수량집계"/>
      <sheetName val="단가 "/>
      <sheetName val="일위총괄표"/>
      <sheetName val="마산월령동골조물량변경"/>
      <sheetName val="단 box"/>
      <sheetName val="설계서을"/>
      <sheetName val="투찰금액"/>
      <sheetName val="45,46"/>
      <sheetName val="기자재비"/>
      <sheetName val="설계"/>
      <sheetName val="월말"/>
      <sheetName val="원가계산 (2)"/>
      <sheetName val="입찰안"/>
      <sheetName val="비교표"/>
      <sheetName val="증감내역서"/>
      <sheetName val="DATA 입력부"/>
      <sheetName val="보도공제면적"/>
      <sheetName val="3연box"/>
      <sheetName val="Y-WORK"/>
      <sheetName val="수자재단위당"/>
      <sheetName val="SLAB"/>
      <sheetName val="5.정산서"/>
      <sheetName val="1호맨홀가감수량"/>
      <sheetName val="단가 및 재료비"/>
      <sheetName val="중기사용료산출근거"/>
      <sheetName val="단가산출"/>
      <sheetName val="소분류목록"/>
      <sheetName val="2"/>
      <sheetName val="3"/>
      <sheetName val="4"/>
      <sheetName val="5"/>
      <sheetName val="6"/>
      <sheetName val="구간별"/>
      <sheetName val="5지진시"/>
      <sheetName val="단면 (2)"/>
      <sheetName val="작업금지"/>
      <sheetName val="비교1"/>
      <sheetName val="구의33고"/>
      <sheetName val="일반수량총괄집계"/>
      <sheetName val="내역서 (2)"/>
      <sheetName val="노무단가"/>
      <sheetName val="기본데이타입력"/>
      <sheetName val="공종목록표"/>
      <sheetName val="파일의이용"/>
      <sheetName val="인건비 "/>
      <sheetName val="건축내역서"/>
      <sheetName val="unitpri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workbookViewId="0">
      <selection activeCell="B20" sqref="B20"/>
    </sheetView>
  </sheetViews>
  <sheetFormatPr defaultRowHeight="20.100000000000001" customHeight="1"/>
  <cols>
    <col min="1" max="1" width="7.88671875" style="131" customWidth="1"/>
    <col min="2" max="2" width="16.5546875" style="131" customWidth="1"/>
    <col min="3" max="3" width="8.88671875" style="131"/>
    <col min="4" max="4" width="13" style="131" bestFit="1" customWidth="1"/>
    <col min="5" max="5" width="8.88671875" style="131"/>
    <col min="6" max="6" width="7.5546875" style="131" customWidth="1"/>
    <col min="7" max="7" width="8.88671875" style="131"/>
    <col min="8" max="8" width="13.77734375" style="131" customWidth="1"/>
    <col min="9" max="9" width="13.33203125" style="131" customWidth="1"/>
    <col min="10" max="16384" width="8.88671875" style="131"/>
  </cols>
  <sheetData>
    <row r="1" spans="1:10" ht="20.100000000000001" customHeight="1">
      <c r="A1" s="130" t="s">
        <v>48</v>
      </c>
      <c r="B1" s="131" t="s">
        <v>386</v>
      </c>
      <c r="E1" s="15"/>
      <c r="F1" s="15"/>
      <c r="G1" s="15"/>
      <c r="H1" s="15"/>
      <c r="I1" s="15"/>
      <c r="J1" s="15"/>
    </row>
    <row r="2" spans="1:10" ht="20.100000000000001" customHeight="1">
      <c r="A2" s="130" t="s">
        <v>49</v>
      </c>
      <c r="B2" s="131" t="str">
        <f>"착공일로부터 "&amp;C2&amp;"일간"</f>
        <v>착공일로부터 60일간</v>
      </c>
      <c r="C2" s="131">
        <v>60</v>
      </c>
      <c r="D2" s="132"/>
      <c r="E2" s="132"/>
      <c r="F2" s="132"/>
      <c r="G2" s="132"/>
      <c r="H2" s="132"/>
      <c r="I2" s="132"/>
    </row>
    <row r="3" spans="1:10" ht="20.100000000000001" customHeight="1">
      <c r="A3" s="130" t="s">
        <v>50</v>
      </c>
      <c r="B3" s="131">
        <v>2026</v>
      </c>
      <c r="C3" s="131">
        <f>B3</f>
        <v>2026</v>
      </c>
      <c r="I3" s="15"/>
    </row>
    <row r="4" spans="1:10" ht="20.100000000000001" customHeight="1">
      <c r="A4" s="130" t="s">
        <v>51</v>
      </c>
      <c r="B4" s="133" t="str">
        <f>C8</f>
        <v>제주특별자치도 서귀포시 서호동 산1-1 외 1필지</v>
      </c>
    </row>
    <row r="5" spans="1:10" ht="20.100000000000001" customHeight="1">
      <c r="A5" s="130" t="s">
        <v>52</v>
      </c>
      <c r="B5" s="134" t="str">
        <f>총괄표!A3</f>
        <v>1. 생물종 다양성 회복</v>
      </c>
      <c r="D5" s="134"/>
    </row>
    <row r="6" spans="1:10" ht="20.100000000000001" customHeight="1">
      <c r="A6" s="130"/>
      <c r="B6" s="134" t="s">
        <v>53</v>
      </c>
    </row>
    <row r="7" spans="1:10" ht="20.100000000000001" customHeight="1">
      <c r="A7" s="130"/>
      <c r="B7" s="131" t="s">
        <v>54</v>
      </c>
    </row>
    <row r="8" spans="1:10" ht="20.100000000000001" customHeight="1">
      <c r="A8" s="130"/>
      <c r="B8" s="131" t="s">
        <v>55</v>
      </c>
      <c r="C8" s="133" t="str">
        <f>'설계용지(갑)지_'!G8</f>
        <v>제주특별자치도 서귀포시 서호동 산1-1 외 1필지</v>
      </c>
    </row>
    <row r="9" spans="1:10" ht="20.100000000000001" customHeight="1">
      <c r="A9" s="130"/>
    </row>
    <row r="10" spans="1:10" ht="20.100000000000001" customHeight="1">
      <c r="A10" s="130"/>
    </row>
    <row r="11" spans="1:10" ht="20.100000000000001" customHeight="1">
      <c r="A11" s="130" t="s">
        <v>56</v>
      </c>
      <c r="B11" s="135">
        <f>원가계산서!D38</f>
        <v>346129000</v>
      </c>
      <c r="C11" s="131" t="str">
        <f>"일금" &amp; TEXT(B11,"[dbnum4] g/표준") &amp; "원정"</f>
        <v>일금 삼억사천육백일십이만구천원정</v>
      </c>
    </row>
    <row r="12" spans="1:10" ht="20.100000000000001" customHeight="1">
      <c r="A12" s="130" t="s">
        <v>57</v>
      </c>
      <c r="B12" s="135" t="s">
        <v>138</v>
      </c>
    </row>
    <row r="13" spans="1:10" ht="20.100000000000001" customHeight="1">
      <c r="A13" s="130" t="s">
        <v>58</v>
      </c>
      <c r="B13" s="131" t="s">
        <v>138</v>
      </c>
      <c r="C13" s="136"/>
    </row>
  </sheetData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25"/>
  <sheetViews>
    <sheetView view="pageBreakPreview" zoomScaleNormal="100" zoomScaleSheetLayoutView="100" workbookViewId="0">
      <selection activeCell="A14" sqref="A14:M14"/>
    </sheetView>
  </sheetViews>
  <sheetFormatPr defaultRowHeight="31.5"/>
  <cols>
    <col min="1" max="1" width="13.88671875" style="7" customWidth="1"/>
    <col min="2" max="2" width="12.109375" style="7" customWidth="1"/>
    <col min="3" max="3" width="3.6640625" style="7" customWidth="1"/>
    <col min="4" max="4" width="5.44140625" style="7" customWidth="1"/>
    <col min="5" max="5" width="7.21875" style="7" customWidth="1"/>
    <col min="6" max="6" width="10.33203125" style="7" customWidth="1"/>
    <col min="7" max="7" width="7.21875" style="7" customWidth="1"/>
    <col min="8" max="8" width="10.33203125" style="7" customWidth="1"/>
    <col min="9" max="9" width="7.21875" style="7" customWidth="1"/>
    <col min="10" max="10" width="10.33203125" style="7" customWidth="1"/>
    <col min="11" max="11" width="7.6640625" style="7" customWidth="1"/>
    <col min="12" max="12" width="13" style="7" customWidth="1"/>
    <col min="13" max="13" width="6.33203125" style="7" customWidth="1"/>
    <col min="14" max="16384" width="8.88671875" style="7"/>
  </cols>
  <sheetData>
    <row r="1" spans="1:13" ht="23.1" customHeight="1">
      <c r="A1" s="1"/>
      <c r="B1" s="2"/>
      <c r="C1" s="3"/>
      <c r="D1" s="4"/>
      <c r="E1" s="4"/>
      <c r="F1" s="5"/>
      <c r="G1" s="4"/>
      <c r="H1" s="5"/>
      <c r="I1" s="4"/>
      <c r="J1" s="5"/>
      <c r="K1" s="4"/>
      <c r="L1" s="6"/>
      <c r="M1" s="2"/>
    </row>
    <row r="2" spans="1:13" ht="23.1" customHeight="1">
      <c r="A2" s="1"/>
      <c r="B2" s="2"/>
      <c r="C2" s="3"/>
      <c r="D2" s="4"/>
      <c r="E2" s="4"/>
      <c r="F2" s="5"/>
      <c r="G2" s="4"/>
      <c r="H2" s="5"/>
      <c r="I2" s="4"/>
      <c r="J2" s="5"/>
      <c r="K2" s="4"/>
      <c r="L2" s="6"/>
      <c r="M2" s="2"/>
    </row>
    <row r="3" spans="1:13" ht="23.1" customHeight="1">
      <c r="A3" s="1"/>
      <c r="B3" s="2"/>
      <c r="C3" s="3"/>
      <c r="D3" s="4"/>
      <c r="E3" s="4"/>
      <c r="F3" s="5"/>
      <c r="G3" s="4"/>
      <c r="H3" s="5"/>
      <c r="I3" s="4"/>
      <c r="J3" s="5"/>
      <c r="K3" s="4"/>
      <c r="L3" s="6"/>
      <c r="M3" s="2"/>
    </row>
    <row r="4" spans="1:13" ht="18" customHeight="1">
      <c r="A4" s="1"/>
      <c r="B4" s="2"/>
      <c r="C4" s="3"/>
      <c r="D4" s="4"/>
      <c r="E4" s="4"/>
      <c r="F4" s="5"/>
      <c r="G4" s="4"/>
      <c r="H4" s="5"/>
      <c r="I4" s="4"/>
      <c r="J4" s="5"/>
      <c r="K4" s="4"/>
      <c r="L4" s="6"/>
      <c r="M4" s="2"/>
    </row>
    <row r="5" spans="1:13" ht="23.1" customHeight="1">
      <c r="A5" s="1"/>
      <c r="B5" s="2"/>
      <c r="C5" s="3"/>
      <c r="D5" s="4"/>
      <c r="E5" s="4"/>
      <c r="F5" s="5"/>
      <c r="G5" s="4"/>
      <c r="H5" s="5"/>
      <c r="I5" s="4"/>
      <c r="J5" s="5"/>
      <c r="K5" s="4"/>
      <c r="L5" s="6"/>
      <c r="M5" s="2"/>
    </row>
    <row r="6" spans="1:13" ht="30" customHeight="1">
      <c r="A6" s="497" t="s">
        <v>385</v>
      </c>
      <c r="B6" s="497"/>
      <c r="C6" s="497"/>
      <c r="D6" s="497"/>
      <c r="E6" s="497"/>
      <c r="F6" s="497"/>
      <c r="G6" s="497"/>
      <c r="H6" s="497"/>
      <c r="I6" s="497"/>
      <c r="J6" s="497"/>
      <c r="K6" s="497"/>
      <c r="L6" s="497"/>
      <c r="M6" s="497"/>
    </row>
    <row r="7" spans="1:13" ht="12.75" customHeight="1">
      <c r="A7" s="8"/>
      <c r="B7" s="9"/>
      <c r="C7" s="8"/>
      <c r="D7" s="10"/>
      <c r="E7" s="10"/>
      <c r="F7" s="10"/>
      <c r="G7" s="10"/>
      <c r="H7" s="10"/>
      <c r="I7" s="10"/>
      <c r="J7" s="10"/>
      <c r="K7" s="10"/>
      <c r="L7" s="10"/>
      <c r="M7" s="9"/>
    </row>
    <row r="8" spans="1:13" ht="30" customHeight="1">
      <c r="A8" s="498" t="s">
        <v>1</v>
      </c>
      <c r="B8" s="498"/>
      <c r="C8" s="498"/>
      <c r="D8" s="498"/>
      <c r="E8" s="498"/>
      <c r="F8" s="498"/>
      <c r="G8" s="498"/>
      <c r="H8" s="498"/>
      <c r="I8" s="498"/>
      <c r="J8" s="498"/>
      <c r="K8" s="498"/>
      <c r="L8" s="498"/>
      <c r="M8" s="498"/>
    </row>
    <row r="9" spans="1:13" ht="23.1" customHeight="1">
      <c r="A9" s="2"/>
      <c r="B9" s="2"/>
      <c r="C9" s="3"/>
      <c r="D9" s="4"/>
      <c r="E9" s="11"/>
      <c r="F9" s="1"/>
      <c r="G9" s="11"/>
      <c r="H9" s="1"/>
      <c r="I9" s="11"/>
      <c r="J9" s="11"/>
      <c r="K9" s="11"/>
      <c r="L9" s="2"/>
      <c r="M9" s="2"/>
    </row>
    <row r="10" spans="1:13" ht="23.1" customHeight="1">
      <c r="A10" s="2"/>
      <c r="B10" s="2"/>
      <c r="C10" s="3"/>
      <c r="D10" s="4"/>
      <c r="E10" s="11"/>
      <c r="F10" s="1"/>
      <c r="G10" s="11"/>
      <c r="H10" s="1"/>
      <c r="I10" s="11"/>
      <c r="J10" s="11"/>
      <c r="K10" s="11"/>
      <c r="L10" s="2"/>
      <c r="M10" s="2"/>
    </row>
    <row r="11" spans="1:13" ht="23.1" customHeight="1">
      <c r="A11" s="2"/>
      <c r="B11" s="2"/>
      <c r="C11" s="3"/>
      <c r="D11" s="4"/>
      <c r="E11" s="11"/>
      <c r="F11" s="1"/>
      <c r="G11" s="11"/>
      <c r="H11" s="1"/>
      <c r="I11" s="11"/>
      <c r="J11" s="11"/>
      <c r="K11" s="11"/>
      <c r="L11" s="2"/>
      <c r="M11" s="2"/>
    </row>
    <row r="12" spans="1:13" ht="23.1" customHeight="1">
      <c r="A12" s="2"/>
      <c r="B12" s="2"/>
      <c r="C12" s="3"/>
      <c r="D12" s="4"/>
      <c r="E12" s="11"/>
      <c r="F12" s="1"/>
      <c r="G12" s="11"/>
      <c r="H12" s="1"/>
      <c r="I12" s="11"/>
      <c r="J12" s="11"/>
      <c r="K12" s="11"/>
      <c r="L12" s="2"/>
      <c r="M12" s="2"/>
    </row>
    <row r="13" spans="1:13" ht="12.75" customHeight="1">
      <c r="A13" s="2"/>
      <c r="B13" s="2"/>
      <c r="C13" s="3"/>
      <c r="D13" s="4"/>
      <c r="E13" s="11"/>
      <c r="F13" s="1"/>
      <c r="G13" s="11"/>
      <c r="H13" s="1"/>
      <c r="I13" s="11"/>
      <c r="J13" s="11"/>
      <c r="K13" s="11"/>
      <c r="L13" s="2"/>
      <c r="M13" s="2"/>
    </row>
    <row r="14" spans="1:13" ht="23.1" customHeight="1">
      <c r="A14" s="499" t="s">
        <v>367</v>
      </c>
      <c r="B14" s="499"/>
      <c r="C14" s="499"/>
      <c r="D14" s="499"/>
      <c r="E14" s="499"/>
      <c r="F14" s="499"/>
      <c r="G14" s="499"/>
      <c r="H14" s="499"/>
      <c r="I14" s="499"/>
      <c r="J14" s="499"/>
      <c r="K14" s="499"/>
      <c r="L14" s="499"/>
      <c r="M14" s="499"/>
    </row>
    <row r="15" spans="1:13" ht="23.1" customHeight="1">
      <c r="A15" s="2"/>
      <c r="B15" s="2"/>
      <c r="C15" s="3"/>
      <c r="D15" s="4"/>
      <c r="E15" s="11"/>
      <c r="F15" s="1"/>
      <c r="G15" s="11"/>
      <c r="H15" s="1"/>
      <c r="I15" s="11"/>
      <c r="J15" s="11"/>
      <c r="K15" s="11"/>
      <c r="L15" s="2"/>
      <c r="M15" s="2"/>
    </row>
    <row r="16" spans="1:13" ht="23.1" customHeight="1">
      <c r="A16" s="2"/>
      <c r="B16" s="2"/>
      <c r="C16" s="3"/>
      <c r="D16" s="4"/>
      <c r="E16" s="11"/>
      <c r="F16" s="1"/>
      <c r="G16" s="11"/>
      <c r="H16" s="1"/>
      <c r="I16" s="11"/>
      <c r="J16" s="11"/>
      <c r="K16" s="11"/>
      <c r="L16" s="2"/>
      <c r="M16" s="2"/>
    </row>
    <row r="17" spans="1:13" ht="23.1" customHeight="1">
      <c r="A17" s="2"/>
      <c r="B17" s="2"/>
      <c r="C17" s="3"/>
      <c r="D17" s="4"/>
      <c r="E17" s="11"/>
      <c r="F17" s="1"/>
      <c r="G17" s="11"/>
      <c r="H17" s="1"/>
      <c r="I17" s="11"/>
      <c r="J17" s="11"/>
      <c r="K17" s="11"/>
      <c r="L17" s="2"/>
      <c r="M17" s="2"/>
    </row>
    <row r="18" spans="1:13" ht="23.1" customHeight="1">
      <c r="A18" s="2"/>
      <c r="B18" s="2"/>
      <c r="C18" s="3"/>
      <c r="D18" s="4"/>
      <c r="E18" s="11"/>
      <c r="F18" s="1"/>
      <c r="G18" s="11"/>
      <c r="H18" s="1"/>
      <c r="I18" s="11"/>
      <c r="J18" s="11"/>
      <c r="K18" s="11"/>
      <c r="L18" s="2"/>
      <c r="M18" s="2"/>
    </row>
    <row r="19" spans="1:13" ht="23.1" customHeight="1">
      <c r="A19" s="496" t="s">
        <v>345</v>
      </c>
      <c r="B19" s="496"/>
      <c r="C19" s="496"/>
      <c r="D19" s="496"/>
      <c r="E19" s="496"/>
      <c r="F19" s="496"/>
      <c r="G19" s="496"/>
      <c r="H19" s="496"/>
      <c r="I19" s="496"/>
      <c r="J19" s="496"/>
      <c r="K19" s="496"/>
      <c r="L19" s="496"/>
      <c r="M19" s="496"/>
    </row>
    <row r="20" spans="1:13" ht="12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7.850000000000001" customHeight="1">
      <c r="A21" s="495"/>
      <c r="B21" s="495"/>
      <c r="C21" s="495"/>
      <c r="D21" s="495"/>
      <c r="E21" s="495"/>
      <c r="F21" s="495"/>
      <c r="G21" s="495"/>
      <c r="H21" s="495"/>
      <c r="I21" s="495"/>
      <c r="J21" s="495"/>
      <c r="K21" s="495"/>
      <c r="L21" s="495"/>
      <c r="M21" s="495"/>
    </row>
    <row r="22" spans="1:13" ht="17.850000000000001" customHeight="1">
      <c r="A22" s="495"/>
      <c r="B22" s="495"/>
      <c r="C22" s="495"/>
      <c r="D22" s="495"/>
      <c r="E22" s="495"/>
      <c r="F22" s="495"/>
      <c r="G22" s="495"/>
      <c r="H22" s="495"/>
      <c r="I22" s="495"/>
      <c r="J22" s="495"/>
      <c r="K22" s="495"/>
      <c r="L22" s="495"/>
      <c r="M22" s="495"/>
    </row>
    <row r="23" spans="1:13" s="12" customFormat="1" ht="15.75" customHeight="1">
      <c r="A23" s="495"/>
      <c r="B23" s="495"/>
      <c r="C23" s="495"/>
      <c r="D23" s="495"/>
      <c r="E23" s="495"/>
      <c r="F23" s="495"/>
      <c r="G23" s="495"/>
      <c r="H23" s="495"/>
      <c r="I23" s="495"/>
      <c r="J23" s="495"/>
      <c r="K23" s="495"/>
      <c r="L23" s="495"/>
      <c r="M23" s="495"/>
    </row>
    <row r="24" spans="1:13" ht="23.1" customHeight="1">
      <c r="A24" s="1"/>
      <c r="B24" s="2"/>
      <c r="C24" s="3"/>
      <c r="D24" s="4"/>
      <c r="E24" s="11"/>
      <c r="F24" s="1"/>
      <c r="G24" s="11"/>
      <c r="H24" s="1"/>
      <c r="I24" s="11"/>
      <c r="J24" s="11"/>
      <c r="K24" s="11"/>
      <c r="L24" s="2"/>
      <c r="M24" s="2"/>
    </row>
    <row r="25" spans="1:13" ht="23.1" customHeight="1">
      <c r="A25" s="13"/>
      <c r="B25" s="2"/>
      <c r="C25" s="3"/>
      <c r="D25" s="4"/>
      <c r="E25" s="11"/>
      <c r="F25" s="1"/>
      <c r="G25" s="11"/>
      <c r="H25" s="1"/>
      <c r="I25" s="11"/>
      <c r="J25" s="11"/>
      <c r="K25" s="11"/>
      <c r="L25" s="2"/>
      <c r="M25" s="2"/>
    </row>
  </sheetData>
  <mergeCells count="7">
    <mergeCell ref="A22:M22"/>
    <mergeCell ref="A23:M23"/>
    <mergeCell ref="A19:M19"/>
    <mergeCell ref="A6:M6"/>
    <mergeCell ref="A8:M8"/>
    <mergeCell ref="A21:M21"/>
    <mergeCell ref="A14:M14"/>
  </mergeCells>
  <phoneticPr fontId="9" type="noConversion"/>
  <printOptions horizontalCentered="1" gridLinesSet="0"/>
  <pageMargins left="0.39370078740157483" right="0.23622047244094491" top="0.39370078740157483" bottom="0.59055118110236227" header="0" footer="0"/>
  <pageSetup paperSize="9" orientation="landscape" horizontalDpi="4294967292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2"/>
  <sheetViews>
    <sheetView view="pageBreakPreview" zoomScaleNormal="100" zoomScaleSheetLayoutView="100" workbookViewId="0">
      <selection activeCell="C13" sqref="C13"/>
    </sheetView>
  </sheetViews>
  <sheetFormatPr defaultColWidth="8" defaultRowHeight="17.25"/>
  <cols>
    <col min="1" max="1" width="5.6640625" style="126" customWidth="1"/>
    <col min="2" max="2" width="5.21875" style="126" customWidth="1"/>
    <col min="3" max="3" width="35.77734375" style="126" customWidth="1"/>
    <col min="4" max="4" width="1.6640625" style="126" customWidth="1"/>
    <col min="5" max="5" width="7" style="126" customWidth="1"/>
    <col min="6" max="6" width="5.6640625" style="127" customWidth="1"/>
    <col min="7" max="7" width="5.21875" style="127" customWidth="1"/>
    <col min="8" max="8" width="35.77734375" style="126" customWidth="1"/>
    <col min="9" max="9" width="1.6640625" style="126" customWidth="1"/>
    <col min="10" max="16384" width="8" style="126"/>
  </cols>
  <sheetData>
    <row r="1" spans="1:9" ht="30" customHeight="1">
      <c r="A1" s="501" t="s">
        <v>41</v>
      </c>
      <c r="B1" s="501"/>
      <c r="C1" s="501"/>
      <c r="D1" s="501"/>
      <c r="E1" s="501"/>
      <c r="F1" s="501"/>
      <c r="G1" s="501"/>
      <c r="H1" s="501"/>
      <c r="I1" s="501"/>
    </row>
    <row r="2" spans="1:9" ht="16.5" customHeight="1"/>
    <row r="3" spans="1:9" ht="37.5" customHeight="1">
      <c r="A3" s="126" t="s">
        <v>28</v>
      </c>
      <c r="B3" s="500" t="s">
        <v>141</v>
      </c>
      <c r="C3" s="500"/>
      <c r="D3" s="128"/>
      <c r="F3" s="126" t="s">
        <v>28</v>
      </c>
      <c r="G3" s="500" t="s">
        <v>30</v>
      </c>
      <c r="H3" s="500"/>
    </row>
    <row r="4" spans="1:9" ht="37.5" customHeight="1">
      <c r="A4" s="126" t="s">
        <v>28</v>
      </c>
      <c r="B4" s="500" t="s">
        <v>29</v>
      </c>
      <c r="C4" s="500"/>
      <c r="D4" s="129"/>
      <c r="E4" s="128"/>
      <c r="F4" s="126" t="s">
        <v>28</v>
      </c>
      <c r="G4" s="500" t="s">
        <v>32</v>
      </c>
      <c r="H4" s="500"/>
      <c r="I4" s="128"/>
    </row>
    <row r="5" spans="1:9" ht="37.5" customHeight="1">
      <c r="A5" s="126" t="s">
        <v>28</v>
      </c>
      <c r="B5" s="500" t="s">
        <v>44</v>
      </c>
      <c r="C5" s="500"/>
      <c r="D5" s="129"/>
      <c r="E5" s="129"/>
      <c r="G5" s="126" t="s">
        <v>33</v>
      </c>
      <c r="H5" s="129" t="s">
        <v>35</v>
      </c>
      <c r="I5" s="129"/>
    </row>
    <row r="6" spans="1:9" ht="37.5" customHeight="1">
      <c r="A6" s="126" t="s">
        <v>28</v>
      </c>
      <c r="B6" s="500" t="s">
        <v>31</v>
      </c>
      <c r="C6" s="500"/>
      <c r="D6" s="128"/>
      <c r="E6" s="129"/>
      <c r="F6" s="126" t="s">
        <v>28</v>
      </c>
      <c r="G6" s="500" t="s">
        <v>344</v>
      </c>
      <c r="H6" s="500"/>
      <c r="I6" s="129"/>
    </row>
    <row r="7" spans="1:9" ht="37.5" customHeight="1">
      <c r="A7" s="127"/>
      <c r="B7" s="126" t="s">
        <v>33</v>
      </c>
      <c r="C7" s="129" t="s">
        <v>34</v>
      </c>
      <c r="D7" s="128"/>
      <c r="E7" s="129"/>
      <c r="F7" s="126" t="s">
        <v>28</v>
      </c>
      <c r="G7" s="500" t="s">
        <v>66</v>
      </c>
      <c r="H7" s="500"/>
      <c r="I7" s="129"/>
    </row>
    <row r="8" spans="1:9" ht="37.5" customHeight="1">
      <c r="A8" s="127"/>
      <c r="B8" s="126" t="s">
        <v>33</v>
      </c>
      <c r="C8" s="129" t="s">
        <v>36</v>
      </c>
      <c r="D8" s="129"/>
      <c r="E8" s="128"/>
      <c r="G8" s="126" t="s">
        <v>33</v>
      </c>
      <c r="H8" s="129" t="s">
        <v>79</v>
      </c>
      <c r="I8" s="128"/>
    </row>
    <row r="9" spans="1:9" ht="37.5" customHeight="1">
      <c r="A9" s="126" t="s">
        <v>28</v>
      </c>
      <c r="B9" s="500" t="s">
        <v>2</v>
      </c>
      <c r="C9" s="500"/>
      <c r="D9" s="129"/>
      <c r="E9" s="128"/>
      <c r="G9" s="126" t="s">
        <v>33</v>
      </c>
      <c r="H9" s="129" t="s">
        <v>80</v>
      </c>
      <c r="I9" s="128"/>
    </row>
    <row r="10" spans="1:9" ht="37.5" customHeight="1">
      <c r="A10" s="127"/>
      <c r="B10" s="126" t="s">
        <v>33</v>
      </c>
      <c r="C10" s="129" t="s">
        <v>37</v>
      </c>
      <c r="D10" s="128"/>
      <c r="E10" s="129"/>
      <c r="G10" s="126"/>
      <c r="H10" s="129"/>
      <c r="I10" s="129"/>
    </row>
    <row r="11" spans="1:9" ht="37.5" customHeight="1">
      <c r="A11" s="126" t="s">
        <v>28</v>
      </c>
      <c r="B11" s="500" t="s">
        <v>38</v>
      </c>
      <c r="C11" s="500"/>
      <c r="D11" s="129"/>
      <c r="E11" s="129"/>
      <c r="G11" s="126"/>
      <c r="H11" s="129"/>
      <c r="I11" s="129"/>
    </row>
    <row r="12" spans="1:9" ht="37.5" customHeight="1">
      <c r="A12" s="127"/>
      <c r="B12" s="126" t="s">
        <v>33</v>
      </c>
      <c r="C12" s="129" t="s">
        <v>39</v>
      </c>
      <c r="D12" s="129"/>
      <c r="E12" s="128"/>
      <c r="I12" s="128"/>
    </row>
    <row r="13" spans="1:9" ht="37.5" customHeight="1">
      <c r="A13" s="127"/>
      <c r="B13" s="126" t="s">
        <v>33</v>
      </c>
      <c r="C13" s="129" t="s">
        <v>40</v>
      </c>
      <c r="D13" s="128"/>
      <c r="E13" s="129"/>
      <c r="I13" s="129"/>
    </row>
    <row r="14" spans="1:9" ht="37.5" customHeight="1">
      <c r="E14" s="129"/>
      <c r="I14" s="129"/>
    </row>
    <row r="15" spans="1:9" ht="29.25" customHeight="1">
      <c r="E15" s="129"/>
      <c r="H15" s="129"/>
      <c r="I15" s="129"/>
    </row>
    <row r="16" spans="1:9" ht="29.25" customHeight="1">
      <c r="E16" s="129"/>
      <c r="H16" s="129"/>
      <c r="I16" s="129"/>
    </row>
    <row r="17" spans="1:9" ht="24.75" customHeight="1">
      <c r="E17" s="128"/>
      <c r="H17" s="129"/>
      <c r="I17" s="128"/>
    </row>
    <row r="18" spans="1:9" ht="15.75" customHeight="1">
      <c r="E18" s="128"/>
      <c r="H18" s="129"/>
      <c r="I18" s="128"/>
    </row>
    <row r="19" spans="1:9" ht="15.75" customHeight="1">
      <c r="A19" s="127"/>
      <c r="D19" s="128"/>
      <c r="E19" s="128"/>
      <c r="H19" s="128"/>
      <c r="I19" s="128"/>
    </row>
    <row r="20" spans="1:9" ht="15.75" customHeight="1">
      <c r="A20" s="127"/>
      <c r="D20" s="128"/>
      <c r="E20" s="128"/>
      <c r="H20" s="128"/>
      <c r="I20" s="128"/>
    </row>
    <row r="21" spans="1:9" ht="15.75" customHeight="1">
      <c r="A21" s="127"/>
      <c r="B21" s="127"/>
      <c r="C21" s="128"/>
      <c r="D21" s="128"/>
      <c r="E21" s="128"/>
      <c r="H21" s="128"/>
      <c r="I21" s="128"/>
    </row>
    <row r="22" spans="1:9" ht="15.75" customHeight="1">
      <c r="A22" s="127"/>
      <c r="B22" s="127"/>
      <c r="C22" s="128"/>
      <c r="D22" s="128"/>
      <c r="E22" s="128"/>
      <c r="H22" s="128"/>
      <c r="I22" s="128"/>
    </row>
    <row r="23" spans="1:9" ht="15.75" customHeight="1">
      <c r="A23" s="127"/>
      <c r="B23" s="127"/>
      <c r="C23" s="128"/>
      <c r="D23" s="128"/>
      <c r="E23" s="128"/>
      <c r="H23" s="128"/>
      <c r="I23" s="128"/>
    </row>
    <row r="24" spans="1:9" ht="15.75" customHeight="1">
      <c r="A24" s="127"/>
      <c r="B24" s="127"/>
      <c r="C24" s="128"/>
      <c r="D24" s="128"/>
      <c r="E24" s="128"/>
      <c r="H24" s="128"/>
      <c r="I24" s="128"/>
    </row>
    <row r="25" spans="1:9" ht="15.75" customHeight="1">
      <c r="A25" s="127"/>
      <c r="B25" s="127"/>
      <c r="C25" s="128"/>
      <c r="D25" s="128"/>
      <c r="E25" s="128"/>
      <c r="H25" s="128"/>
      <c r="I25" s="128"/>
    </row>
    <row r="26" spans="1:9" ht="15.75" customHeight="1">
      <c r="A26" s="127"/>
      <c r="B26" s="127"/>
      <c r="C26" s="128"/>
      <c r="D26" s="128"/>
      <c r="E26" s="128"/>
      <c r="H26" s="128"/>
      <c r="I26" s="128"/>
    </row>
    <row r="27" spans="1:9" ht="15.75" customHeight="1">
      <c r="A27" s="127"/>
      <c r="B27" s="127"/>
      <c r="C27" s="128"/>
      <c r="E27" s="128"/>
      <c r="H27" s="128"/>
      <c r="I27" s="128"/>
    </row>
    <row r="28" spans="1:9" ht="20.25">
      <c r="A28" s="127"/>
      <c r="B28" s="127"/>
      <c r="C28" s="128"/>
      <c r="E28" s="128"/>
      <c r="H28" s="128"/>
      <c r="I28" s="128"/>
    </row>
    <row r="29" spans="1:9" ht="20.25">
      <c r="A29" s="127"/>
      <c r="B29" s="127"/>
      <c r="C29" s="128"/>
      <c r="H29" s="128"/>
    </row>
    <row r="30" spans="1:9" ht="20.25">
      <c r="A30" s="127"/>
      <c r="B30" s="127"/>
      <c r="C30" s="128"/>
      <c r="H30" s="128"/>
    </row>
    <row r="31" spans="1:9" ht="20.25">
      <c r="A31" s="127"/>
      <c r="B31" s="127"/>
      <c r="C31" s="128"/>
    </row>
    <row r="32" spans="1:9" ht="20.25">
      <c r="A32" s="127"/>
      <c r="B32" s="127"/>
      <c r="C32" s="128"/>
    </row>
  </sheetData>
  <mergeCells count="11">
    <mergeCell ref="B11:C11"/>
    <mergeCell ref="B9:C9"/>
    <mergeCell ref="G4:H4"/>
    <mergeCell ref="A1:I1"/>
    <mergeCell ref="B4:C4"/>
    <mergeCell ref="G7:H7"/>
    <mergeCell ref="G3:H3"/>
    <mergeCell ref="B6:C6"/>
    <mergeCell ref="B5:C5"/>
    <mergeCell ref="G6:H6"/>
    <mergeCell ref="B3:C3"/>
  </mergeCells>
  <phoneticPr fontId="15" type="noConversion"/>
  <printOptions horizontalCentered="1" verticalCentered="1"/>
  <pageMargins left="0.98425196850393704" right="0.59055118110236227" top="0.70866141732283472" bottom="0.1968503937007874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4"/>
  <sheetViews>
    <sheetView view="pageBreakPreview" zoomScaleNormal="100" zoomScaleSheetLayoutView="100" workbookViewId="0">
      <selection activeCell="A2" sqref="A2"/>
    </sheetView>
  </sheetViews>
  <sheetFormatPr defaultRowHeight="16.5"/>
  <cols>
    <col min="1" max="1" width="3.77734375" style="16" customWidth="1"/>
    <col min="2" max="2" width="16.33203125" style="16" customWidth="1"/>
    <col min="3" max="11" width="8.109375" style="16" customWidth="1"/>
    <col min="12" max="12" width="8.109375" style="125" customWidth="1"/>
    <col min="13" max="16384" width="8.88671875" style="16"/>
  </cols>
  <sheetData>
    <row r="1" spans="1:12" s="119" customFormat="1" ht="33" customHeight="1">
      <c r="A1" s="502" t="s">
        <v>42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</row>
    <row r="2" spans="1:12" s="121" customFormat="1" ht="20.100000000000001" customHeight="1">
      <c r="A2" s="19" t="str">
        <f>"사 업 명 : "&amp;제목!A6</f>
        <v>사 업 명 : 2026년 한라산 종다양성 회복을 위한 조릿대 제어사업(명승선작지왓-다년차)</v>
      </c>
      <c r="B2" s="120"/>
    </row>
    <row r="3" spans="1:12" s="121" customFormat="1" ht="20.100000000000001" customHeight="1" thickBot="1">
      <c r="A3" s="122" t="str">
        <f>"기     간 : "&amp;Data!B2</f>
        <v>기     간 : 착공일로부터 60일간</v>
      </c>
      <c r="B3" s="123"/>
    </row>
    <row r="4" spans="1:12" ht="37.5" customHeight="1">
      <c r="A4" s="506" t="s">
        <v>43</v>
      </c>
      <c r="B4" s="507"/>
      <c r="C4" s="508" t="s">
        <v>171</v>
      </c>
      <c r="D4" s="507"/>
      <c r="E4" s="508" t="s">
        <v>172</v>
      </c>
      <c r="F4" s="507"/>
      <c r="G4" s="508" t="s">
        <v>161</v>
      </c>
      <c r="H4" s="507"/>
      <c r="I4" s="508" t="s">
        <v>173</v>
      </c>
      <c r="J4" s="507"/>
      <c r="K4" s="509" t="s">
        <v>174</v>
      </c>
      <c r="L4" s="510"/>
    </row>
    <row r="5" spans="1:12" s="124" customFormat="1" ht="37.5" customHeight="1">
      <c r="A5" s="348" t="str">
        <f>총괄표!A3</f>
        <v>1. 생물종 다양성 회복</v>
      </c>
      <c r="B5" s="349"/>
      <c r="C5" s="350"/>
      <c r="D5" s="351"/>
      <c r="E5" s="350"/>
      <c r="F5" s="350"/>
      <c r="G5" s="350"/>
      <c r="H5" s="350"/>
      <c r="I5" s="350"/>
      <c r="J5" s="350"/>
      <c r="K5" s="511"/>
      <c r="L5" s="512"/>
    </row>
    <row r="6" spans="1:12" s="124" customFormat="1" ht="14.1" customHeight="1">
      <c r="A6" s="503"/>
      <c r="B6" s="504" t="s">
        <v>67</v>
      </c>
      <c r="C6" s="209"/>
      <c r="D6" s="206"/>
      <c r="E6" s="209"/>
      <c r="F6" s="206"/>
      <c r="G6" s="209"/>
      <c r="H6" s="206"/>
      <c r="I6" s="209"/>
      <c r="J6" s="206"/>
      <c r="K6" s="515"/>
      <c r="L6" s="516"/>
    </row>
    <row r="7" spans="1:12" s="124" customFormat="1" ht="14.1" customHeight="1">
      <c r="A7" s="503"/>
      <c r="B7" s="505"/>
      <c r="C7" s="212"/>
      <c r="D7" s="215"/>
      <c r="E7" s="210"/>
      <c r="F7" s="207"/>
      <c r="G7" s="210"/>
      <c r="H7" s="207"/>
      <c r="I7" s="210"/>
      <c r="J7" s="207"/>
      <c r="K7" s="511"/>
      <c r="L7" s="512"/>
    </row>
    <row r="8" spans="1:12" s="124" customFormat="1" ht="14.1" customHeight="1">
      <c r="A8" s="503"/>
      <c r="B8" s="505"/>
      <c r="C8" s="211"/>
      <c r="D8" s="208"/>
      <c r="E8" s="211"/>
      <c r="F8" s="208"/>
      <c r="G8" s="211"/>
      <c r="H8" s="208"/>
      <c r="I8" s="211"/>
      <c r="J8" s="208"/>
      <c r="K8" s="517"/>
      <c r="L8" s="518"/>
    </row>
    <row r="9" spans="1:12" s="124" customFormat="1" ht="14.1" customHeight="1">
      <c r="A9" s="503"/>
      <c r="B9" s="504" t="s">
        <v>75</v>
      </c>
      <c r="C9" s="209"/>
      <c r="D9" s="206"/>
      <c r="E9" s="209"/>
      <c r="F9" s="206"/>
      <c r="G9" s="209"/>
      <c r="H9" s="206"/>
      <c r="I9" s="209"/>
      <c r="J9" s="206"/>
      <c r="K9" s="515"/>
      <c r="L9" s="516"/>
    </row>
    <row r="10" spans="1:12" s="124" customFormat="1" ht="14.1" customHeight="1">
      <c r="A10" s="503"/>
      <c r="B10" s="505"/>
      <c r="C10" s="216"/>
      <c r="D10" s="214"/>
      <c r="E10" s="213"/>
      <c r="F10" s="214"/>
      <c r="G10" s="213"/>
      <c r="H10" s="214"/>
      <c r="I10" s="213"/>
      <c r="J10" s="214"/>
      <c r="K10" s="511"/>
      <c r="L10" s="512"/>
    </row>
    <row r="11" spans="1:12" s="124" customFormat="1" ht="14.1" customHeight="1">
      <c r="A11" s="503"/>
      <c r="B11" s="505"/>
      <c r="C11" s="211"/>
      <c r="D11" s="208"/>
      <c r="E11" s="211"/>
      <c r="F11" s="208"/>
      <c r="G11" s="211"/>
      <c r="H11" s="208"/>
      <c r="I11" s="211"/>
      <c r="J11" s="208"/>
      <c r="K11" s="517"/>
      <c r="L11" s="518"/>
    </row>
    <row r="12" spans="1:12" s="124" customFormat="1" ht="14.1" customHeight="1">
      <c r="A12" s="519"/>
      <c r="B12" s="520" t="s">
        <v>68</v>
      </c>
      <c r="C12" s="210"/>
      <c r="D12" s="207"/>
      <c r="E12" s="210"/>
      <c r="F12" s="207"/>
      <c r="G12" s="210"/>
      <c r="H12" s="207"/>
      <c r="I12" s="210"/>
      <c r="J12" s="207"/>
      <c r="K12" s="352"/>
      <c r="L12" s="353"/>
    </row>
    <row r="13" spans="1:12" s="124" customFormat="1" ht="14.1" customHeight="1">
      <c r="A13" s="503"/>
      <c r="B13" s="505"/>
      <c r="C13" s="210"/>
      <c r="D13" s="207"/>
      <c r="E13" s="210"/>
      <c r="F13" s="207"/>
      <c r="G13" s="213"/>
      <c r="H13" s="214"/>
      <c r="I13" s="213"/>
      <c r="J13" s="214"/>
      <c r="K13" s="354"/>
      <c r="L13" s="353"/>
    </row>
    <row r="14" spans="1:12" s="124" customFormat="1" ht="14.1" customHeight="1">
      <c r="A14" s="503"/>
      <c r="B14" s="505"/>
      <c r="C14" s="211"/>
      <c r="D14" s="208"/>
      <c r="E14" s="211"/>
      <c r="F14" s="208"/>
      <c r="G14" s="211"/>
      <c r="H14" s="208"/>
      <c r="I14" s="211"/>
      <c r="J14" s="208"/>
      <c r="K14" s="228"/>
      <c r="L14" s="355"/>
    </row>
    <row r="15" spans="1:12" s="124" customFormat="1" ht="14.1" customHeight="1">
      <c r="A15" s="519"/>
      <c r="B15" s="520" t="s">
        <v>78</v>
      </c>
      <c r="C15" s="209"/>
      <c r="D15" s="206"/>
      <c r="E15" s="209"/>
      <c r="F15" s="206"/>
      <c r="G15" s="209"/>
      <c r="H15" s="206"/>
      <c r="I15" s="209"/>
      <c r="J15" s="206"/>
      <c r="K15" s="229"/>
      <c r="L15" s="356"/>
    </row>
    <row r="16" spans="1:12" s="124" customFormat="1" ht="14.1" customHeight="1">
      <c r="A16" s="503"/>
      <c r="B16" s="505"/>
      <c r="C16" s="210"/>
      <c r="D16" s="207"/>
      <c r="E16" s="210"/>
      <c r="F16" s="207"/>
      <c r="G16" s="210"/>
      <c r="H16" s="207"/>
      <c r="I16" s="216"/>
      <c r="J16" s="214"/>
      <c r="K16" s="354"/>
      <c r="L16" s="357"/>
    </row>
    <row r="17" spans="1:12" s="124" customFormat="1" ht="14.1" customHeight="1">
      <c r="A17" s="503"/>
      <c r="B17" s="505"/>
      <c r="C17" s="211"/>
      <c r="D17" s="208"/>
      <c r="E17" s="211"/>
      <c r="F17" s="208"/>
      <c r="G17" s="211"/>
      <c r="H17" s="208"/>
      <c r="I17" s="211"/>
      <c r="J17" s="208"/>
      <c r="K17" s="230"/>
      <c r="L17" s="358"/>
    </row>
    <row r="18" spans="1:12" s="124" customFormat="1" ht="14.1" customHeight="1">
      <c r="A18" s="503"/>
      <c r="B18" s="504" t="str">
        <f>총괄표!E12</f>
        <v>공사 현수막 설치</v>
      </c>
      <c r="C18" s="209"/>
      <c r="D18" s="206"/>
      <c r="E18" s="209"/>
      <c r="F18" s="206"/>
      <c r="G18" s="209"/>
      <c r="H18" s="206"/>
      <c r="I18" s="209"/>
      <c r="J18" s="206"/>
      <c r="K18" s="515"/>
      <c r="L18" s="516"/>
    </row>
    <row r="19" spans="1:12" s="124" customFormat="1" ht="14.1" customHeight="1">
      <c r="A19" s="503"/>
      <c r="B19" s="505"/>
      <c r="C19" s="212"/>
      <c r="D19" s="215"/>
      <c r="E19" s="210"/>
      <c r="F19" s="207"/>
      <c r="G19" s="210"/>
      <c r="H19" s="207"/>
      <c r="I19" s="210"/>
      <c r="J19" s="207"/>
      <c r="K19" s="511"/>
      <c r="L19" s="512"/>
    </row>
    <row r="20" spans="1:12" s="124" customFormat="1" ht="14.1" customHeight="1">
      <c r="A20" s="503"/>
      <c r="B20" s="505"/>
      <c r="C20" s="211"/>
      <c r="D20" s="208"/>
      <c r="E20" s="211"/>
      <c r="F20" s="208"/>
      <c r="G20" s="211"/>
      <c r="H20" s="208"/>
      <c r="I20" s="211"/>
      <c r="J20" s="208"/>
      <c r="K20" s="517"/>
      <c r="L20" s="518"/>
    </row>
    <row r="21" spans="1:12" s="124" customFormat="1" ht="14.1" customHeight="1">
      <c r="A21" s="503"/>
      <c r="B21" s="504" t="str">
        <f>총괄표!F12</f>
        <v>수리보고서 작성</v>
      </c>
      <c r="C21" s="209"/>
      <c r="D21" s="206"/>
      <c r="E21" s="209"/>
      <c r="F21" s="206"/>
      <c r="G21" s="209"/>
      <c r="H21" s="206"/>
      <c r="I21" s="209"/>
      <c r="J21" s="206"/>
      <c r="K21" s="229"/>
      <c r="L21" s="356"/>
    </row>
    <row r="22" spans="1:12" s="124" customFormat="1" ht="14.1" customHeight="1">
      <c r="A22" s="503"/>
      <c r="B22" s="505"/>
      <c r="C22" s="216"/>
      <c r="D22" s="217"/>
      <c r="E22" s="216"/>
      <c r="F22" s="217"/>
      <c r="G22" s="216"/>
      <c r="H22" s="217"/>
      <c r="I22" s="216"/>
      <c r="J22" s="217"/>
      <c r="K22" s="359"/>
      <c r="L22" s="360"/>
    </row>
    <row r="23" spans="1:12" s="124" customFormat="1" ht="14.1" customHeight="1" thickBot="1">
      <c r="A23" s="513"/>
      <c r="B23" s="514"/>
      <c r="C23" s="361"/>
      <c r="D23" s="362"/>
      <c r="E23" s="361"/>
      <c r="F23" s="362"/>
      <c r="G23" s="361"/>
      <c r="H23" s="362"/>
      <c r="I23" s="361"/>
      <c r="J23" s="362"/>
      <c r="K23" s="363"/>
      <c r="L23" s="364"/>
    </row>
    <row r="24" spans="1:12" ht="20.100000000000001" customHeight="1">
      <c r="A24" s="266" t="s">
        <v>384</v>
      </c>
    </row>
  </sheetData>
  <mergeCells count="23">
    <mergeCell ref="A21:A23"/>
    <mergeCell ref="B21:B23"/>
    <mergeCell ref="K6:L8"/>
    <mergeCell ref="K9:L11"/>
    <mergeCell ref="A18:A20"/>
    <mergeCell ref="B18:B20"/>
    <mergeCell ref="K18:L20"/>
    <mergeCell ref="A15:A17"/>
    <mergeCell ref="B15:B17"/>
    <mergeCell ref="A12:A14"/>
    <mergeCell ref="B12:B14"/>
    <mergeCell ref="A1:L1"/>
    <mergeCell ref="A9:A11"/>
    <mergeCell ref="B9:B11"/>
    <mergeCell ref="A6:A8"/>
    <mergeCell ref="B6:B8"/>
    <mergeCell ref="A4:B4"/>
    <mergeCell ref="C4:D4"/>
    <mergeCell ref="E4:F4"/>
    <mergeCell ref="G4:H4"/>
    <mergeCell ref="I4:J4"/>
    <mergeCell ref="K4:L4"/>
    <mergeCell ref="K5:L5"/>
  </mergeCells>
  <phoneticPr fontId="7" type="noConversion"/>
  <printOptions horizontalCentered="1"/>
  <pageMargins left="0.78740157480314965" right="0.59055118110236227" top="0.78740157480314965" bottom="0.78740157480314965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R17"/>
  <sheetViews>
    <sheetView tabSelected="1" view="pageBreakPreview" zoomScaleNormal="100" zoomScaleSheetLayoutView="100" workbookViewId="0">
      <selection activeCell="I9" sqref="I9"/>
    </sheetView>
  </sheetViews>
  <sheetFormatPr defaultColWidth="8.88671875" defaultRowHeight="30" customHeight="1"/>
  <cols>
    <col min="1" max="1" width="2.21875" style="175" customWidth="1"/>
    <col min="2" max="2" width="4.5546875" style="175" customWidth="1"/>
    <col min="3" max="3" width="11.109375" style="175" customWidth="1"/>
    <col min="4" max="4" width="4.5546875" style="175" customWidth="1"/>
    <col min="5" max="5" width="11.33203125" style="175" customWidth="1"/>
    <col min="6" max="6" width="4.5546875" style="175" customWidth="1"/>
    <col min="7" max="7" width="10" style="175" customWidth="1"/>
    <col min="8" max="8" width="4.5546875" style="175" customWidth="1"/>
    <col min="9" max="9" width="10" style="175" customWidth="1"/>
    <col min="10" max="10" width="4.5546875" style="175" customWidth="1"/>
    <col min="11" max="11" width="10" style="175" customWidth="1"/>
    <col min="12" max="12" width="4.5546875" style="175" customWidth="1"/>
    <col min="13" max="13" width="10" style="175" customWidth="1"/>
    <col min="14" max="14" width="24.109375" style="175" customWidth="1"/>
    <col min="15" max="15" width="5" style="175" customWidth="1"/>
    <col min="16" max="16" width="8.88671875" style="175"/>
    <col min="17" max="17" width="18.6640625" style="175" customWidth="1"/>
    <col min="18" max="16384" width="8.88671875" style="175"/>
  </cols>
  <sheetData>
    <row r="1" spans="1:174" ht="30" customHeight="1">
      <c r="A1" s="522" t="s">
        <v>127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</row>
    <row r="2" spans="1:174" ht="26.25" customHeight="1" thickBot="1">
      <c r="A2" s="523" t="str">
        <f>Data!B3&amp;"년"</f>
        <v>2026년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176"/>
      <c r="AN2" s="176"/>
      <c r="AO2" s="176"/>
      <c r="AP2" s="176"/>
      <c r="AQ2" s="176"/>
      <c r="AR2" s="176"/>
      <c r="AS2" s="176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6"/>
      <c r="BI2" s="176"/>
      <c r="BJ2" s="176"/>
      <c r="BK2" s="176"/>
      <c r="BL2" s="176"/>
      <c r="BM2" s="176"/>
      <c r="BN2" s="176"/>
      <c r="BO2" s="176"/>
      <c r="BP2" s="176"/>
      <c r="BQ2" s="176"/>
      <c r="BR2" s="176"/>
      <c r="BS2" s="176"/>
      <c r="BT2" s="176"/>
      <c r="BU2" s="176"/>
      <c r="BV2" s="176"/>
      <c r="BW2" s="176"/>
      <c r="BX2" s="176"/>
      <c r="BY2" s="176"/>
      <c r="BZ2" s="176"/>
      <c r="CA2" s="176"/>
      <c r="CB2" s="176"/>
      <c r="CC2" s="176"/>
      <c r="CD2" s="176"/>
      <c r="CE2" s="176"/>
      <c r="CF2" s="176"/>
      <c r="CG2" s="176"/>
      <c r="CH2" s="176"/>
      <c r="CI2" s="176"/>
      <c r="CJ2" s="176"/>
      <c r="CK2" s="176"/>
      <c r="CL2" s="176"/>
      <c r="CM2" s="176"/>
      <c r="CN2" s="176"/>
      <c r="CO2" s="176"/>
      <c r="CP2" s="176"/>
      <c r="CQ2" s="176"/>
      <c r="CR2" s="176"/>
      <c r="CS2" s="176"/>
      <c r="CT2" s="176"/>
      <c r="CU2" s="176"/>
      <c r="CV2" s="176"/>
      <c r="CW2" s="176"/>
      <c r="CX2" s="176"/>
      <c r="CY2" s="176"/>
      <c r="CZ2" s="176"/>
      <c r="DA2" s="176"/>
      <c r="DB2" s="176"/>
      <c r="DC2" s="176"/>
      <c r="DD2" s="176"/>
      <c r="DE2" s="176"/>
      <c r="DF2" s="176"/>
      <c r="DG2" s="176"/>
      <c r="DH2" s="176"/>
      <c r="DI2" s="176"/>
      <c r="DJ2" s="176"/>
      <c r="DK2" s="176"/>
      <c r="DL2" s="176"/>
      <c r="DM2" s="176"/>
      <c r="DN2" s="176"/>
      <c r="DO2" s="176"/>
      <c r="DP2" s="176"/>
      <c r="DQ2" s="176"/>
      <c r="DR2" s="176"/>
      <c r="DS2" s="176"/>
      <c r="DT2" s="176"/>
      <c r="DU2" s="176"/>
      <c r="DV2" s="176"/>
      <c r="DW2" s="176"/>
      <c r="DX2" s="176"/>
      <c r="DY2" s="176"/>
      <c r="DZ2" s="176"/>
      <c r="EA2" s="176"/>
      <c r="EB2" s="176"/>
      <c r="EC2" s="176"/>
      <c r="ED2" s="176"/>
      <c r="EE2" s="176"/>
      <c r="EF2" s="176"/>
      <c r="EG2" s="176"/>
      <c r="EH2" s="176"/>
      <c r="EI2" s="176"/>
      <c r="EJ2" s="176"/>
      <c r="EK2" s="176"/>
      <c r="EL2" s="176"/>
      <c r="EM2" s="176"/>
      <c r="EN2" s="176"/>
      <c r="EO2" s="176"/>
      <c r="EP2" s="176"/>
      <c r="EQ2" s="176"/>
      <c r="ER2" s="176"/>
      <c r="ES2" s="176"/>
      <c r="ET2" s="176"/>
      <c r="EU2" s="176"/>
      <c r="EV2" s="176"/>
      <c r="EW2" s="176"/>
      <c r="EX2" s="176"/>
      <c r="EY2" s="176"/>
      <c r="EZ2" s="176"/>
      <c r="FA2" s="176"/>
      <c r="FB2" s="176"/>
      <c r="FC2" s="176"/>
      <c r="FD2" s="176"/>
      <c r="FE2" s="176"/>
      <c r="FF2" s="176"/>
      <c r="FG2" s="176"/>
      <c r="FH2" s="176"/>
      <c r="FI2" s="176"/>
      <c r="FJ2" s="176"/>
      <c r="FK2" s="176"/>
      <c r="FL2" s="176"/>
      <c r="FM2" s="176"/>
      <c r="FN2" s="176"/>
      <c r="FO2" s="176"/>
      <c r="FP2" s="176"/>
      <c r="FQ2" s="176"/>
      <c r="FR2" s="176"/>
    </row>
    <row r="3" spans="1:174" ht="23.25" customHeight="1" thickBot="1">
      <c r="A3" s="373"/>
      <c r="B3" s="374"/>
      <c r="C3" s="374"/>
      <c r="D3" s="374"/>
      <c r="E3" s="374"/>
      <c r="F3" s="374"/>
      <c r="G3" s="374"/>
      <c r="H3" s="374"/>
      <c r="I3" s="374"/>
      <c r="J3" s="374"/>
      <c r="K3" s="374" t="s">
        <v>128</v>
      </c>
      <c r="L3" s="374"/>
      <c r="M3" s="374"/>
      <c r="N3" s="374"/>
      <c r="O3" s="375"/>
    </row>
    <row r="4" spans="1:174" ht="60" customHeight="1" thickBot="1">
      <c r="A4" s="377"/>
      <c r="B4" s="440" t="s">
        <v>162</v>
      </c>
      <c r="C4" s="441"/>
      <c r="D4" s="442" t="s">
        <v>365</v>
      </c>
      <c r="E4" s="443"/>
      <c r="F4" s="442" t="s">
        <v>129</v>
      </c>
      <c r="G4" s="441"/>
      <c r="H4" s="442" t="s">
        <v>130</v>
      </c>
      <c r="I4" s="443"/>
      <c r="J4" s="442" t="s">
        <v>131</v>
      </c>
      <c r="K4" s="441"/>
      <c r="L4" s="442" t="s">
        <v>132</v>
      </c>
      <c r="M4" s="441"/>
      <c r="N4" s="444" t="s">
        <v>366</v>
      </c>
      <c r="O4" s="376"/>
    </row>
    <row r="5" spans="1:174" ht="18" customHeight="1">
      <c r="A5" s="377"/>
      <c r="O5" s="376"/>
    </row>
    <row r="6" spans="1:174" s="177" customFormat="1" ht="30" customHeight="1">
      <c r="A6" s="391"/>
      <c r="B6" s="524" t="str">
        <f>제목!A6</f>
        <v>2026년 한라산 종다양성 회복을 위한 조릿대 제어사업(명승선작지왓-다년차)</v>
      </c>
      <c r="C6" s="525"/>
      <c r="D6" s="525"/>
      <c r="E6" s="525"/>
      <c r="F6" s="525"/>
      <c r="G6" s="525"/>
      <c r="H6" s="525"/>
      <c r="I6" s="525"/>
      <c r="J6" s="525"/>
      <c r="K6" s="525"/>
      <c r="L6" s="525"/>
      <c r="M6" s="525"/>
      <c r="N6" s="525"/>
      <c r="O6" s="378"/>
    </row>
    <row r="7" spans="1:174" s="177" customFormat="1" ht="18" customHeight="1">
      <c r="A7" s="391"/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8"/>
    </row>
    <row r="8" spans="1:174" s="178" customFormat="1" ht="30" customHeight="1">
      <c r="A8" s="392"/>
      <c r="B8" s="379"/>
      <c r="C8" s="379"/>
      <c r="D8" s="380" t="s">
        <v>133</v>
      </c>
      <c r="E8" s="379"/>
      <c r="F8" s="379" t="s">
        <v>59</v>
      </c>
      <c r="G8" s="381" t="s">
        <v>380</v>
      </c>
      <c r="H8" s="379"/>
      <c r="I8" s="379"/>
      <c r="J8" s="379"/>
      <c r="K8" s="379"/>
      <c r="L8" s="379"/>
      <c r="M8" s="379"/>
      <c r="N8" s="379"/>
      <c r="O8" s="382"/>
    </row>
    <row r="9" spans="1:174" s="178" customFormat="1" ht="30" customHeight="1">
      <c r="A9" s="392"/>
      <c r="B9" s="379"/>
      <c r="C9" s="379"/>
      <c r="D9" s="380" t="s">
        <v>134</v>
      </c>
      <c r="E9" s="379"/>
      <c r="F9" s="379" t="s">
        <v>59</v>
      </c>
      <c r="G9" s="381" t="s">
        <v>220</v>
      </c>
      <c r="H9" s="381"/>
      <c r="I9" s="379"/>
      <c r="J9" s="379" t="s">
        <v>140</v>
      </c>
      <c r="K9" s="383">
        <f>내역서!D6</f>
        <v>5.71</v>
      </c>
      <c r="L9" s="381" t="s">
        <v>139</v>
      </c>
      <c r="M9" s="381"/>
      <c r="N9" s="379"/>
      <c r="O9" s="382"/>
    </row>
    <row r="10" spans="1:174" s="178" customFormat="1" ht="30" customHeight="1">
      <c r="A10" s="392"/>
      <c r="B10" s="379"/>
      <c r="C10" s="379"/>
      <c r="D10" s="379"/>
      <c r="E10" s="379"/>
      <c r="F10" s="493"/>
      <c r="G10" s="494" t="s">
        <v>395</v>
      </c>
      <c r="H10" s="493"/>
      <c r="I10" s="493"/>
      <c r="J10" s="384"/>
      <c r="K10" s="385"/>
      <c r="L10" s="386"/>
      <c r="M10" s="379"/>
      <c r="N10" s="379"/>
      <c r="O10" s="382"/>
    </row>
    <row r="11" spans="1:174" s="178" customFormat="1" ht="30" customHeight="1">
      <c r="A11" s="392"/>
      <c r="B11" s="379"/>
      <c r="C11" s="379"/>
      <c r="D11" s="379"/>
      <c r="E11" s="379"/>
      <c r="F11" s="439"/>
      <c r="G11" s="439"/>
      <c r="H11" s="439"/>
      <c r="I11" s="439"/>
      <c r="J11" s="384"/>
      <c r="K11" s="385"/>
      <c r="L11" s="386"/>
      <c r="M11" s="379"/>
      <c r="N11" s="379"/>
      <c r="O11" s="382"/>
    </row>
    <row r="12" spans="1:174" s="178" customFormat="1" ht="30" customHeight="1">
      <c r="A12" s="392"/>
      <c r="B12" s="379"/>
      <c r="C12" s="379"/>
      <c r="D12" s="379"/>
      <c r="E12" s="379"/>
      <c r="F12" s="521"/>
      <c r="G12" s="521"/>
      <c r="H12" s="521"/>
      <c r="I12" s="521"/>
      <c r="J12" s="384"/>
      <c r="K12" s="385"/>
      <c r="L12" s="386"/>
      <c r="M12" s="379"/>
      <c r="N12" s="379"/>
      <c r="O12" s="382"/>
    </row>
    <row r="13" spans="1:174" s="178" customFormat="1" ht="30" customHeight="1">
      <c r="A13" s="392"/>
      <c r="B13" s="379"/>
      <c r="C13" s="379"/>
      <c r="D13" s="379"/>
      <c r="E13" s="379"/>
      <c r="F13" s="379"/>
      <c r="G13" s="386"/>
      <c r="H13" s="384"/>
      <c r="I13" s="384"/>
      <c r="J13" s="384"/>
      <c r="K13" s="385"/>
      <c r="L13" s="386"/>
      <c r="M13" s="379"/>
      <c r="N13" s="379"/>
      <c r="O13" s="382"/>
    </row>
    <row r="14" spans="1:174" s="178" customFormat="1" ht="30" customHeight="1">
      <c r="A14" s="392"/>
      <c r="B14" s="379"/>
      <c r="C14" s="379"/>
      <c r="D14" s="380" t="s">
        <v>135</v>
      </c>
      <c r="E14" s="379"/>
      <c r="F14" s="379" t="s">
        <v>136</v>
      </c>
      <c r="G14" s="381" t="str">
        <f>"  "&amp;Data!B2</f>
        <v xml:space="preserve">  착공일로부터 60일간</v>
      </c>
      <c r="H14" s="379"/>
      <c r="I14" s="379"/>
      <c r="J14" s="379"/>
      <c r="K14" s="379"/>
      <c r="L14" s="379"/>
      <c r="M14" s="379"/>
      <c r="N14" s="379"/>
      <c r="O14" s="382"/>
    </row>
    <row r="15" spans="1:174" s="178" customFormat="1" ht="30" customHeight="1">
      <c r="A15" s="392"/>
      <c r="B15" s="379"/>
      <c r="C15" s="379"/>
      <c r="D15" s="380" t="s">
        <v>137</v>
      </c>
      <c r="E15" s="379"/>
      <c r="F15" s="379" t="s">
        <v>136</v>
      </c>
      <c r="G15" s="390" t="str">
        <f>"금"&amp;TEXT(Q15,"0,000")&amp;"원(금"&amp; NUMBERSTRING(Q15,1)&amp;"원"&amp;")"</f>
        <v>금346,129,000원(금삼억사천육백일십이만구천원)</v>
      </c>
      <c r="H15" s="390"/>
      <c r="I15" s="390"/>
      <c r="J15" s="390"/>
      <c r="K15" s="390"/>
      <c r="L15" s="390"/>
      <c r="M15" s="390"/>
      <c r="N15" s="379"/>
      <c r="O15" s="382"/>
      <c r="Q15" s="368">
        <f>원가계산서!D38</f>
        <v>346129000</v>
      </c>
    </row>
    <row r="16" spans="1:174" ht="30" customHeight="1">
      <c r="A16" s="377"/>
      <c r="O16" s="376"/>
    </row>
    <row r="17" spans="1:15" ht="30" customHeight="1" thickBot="1">
      <c r="A17" s="387"/>
      <c r="B17" s="388"/>
      <c r="C17" s="388"/>
      <c r="D17" s="388"/>
      <c r="E17" s="388"/>
      <c r="F17" s="388"/>
      <c r="G17" s="388"/>
      <c r="H17" s="388"/>
      <c r="I17" s="388"/>
      <c r="J17" s="388"/>
      <c r="K17" s="388"/>
      <c r="L17" s="388"/>
      <c r="M17" s="388"/>
      <c r="N17" s="388"/>
      <c r="O17" s="389"/>
    </row>
  </sheetData>
  <mergeCells count="4">
    <mergeCell ref="F12:I12"/>
    <mergeCell ref="A1:O1"/>
    <mergeCell ref="A2:O2"/>
    <mergeCell ref="B6:N6"/>
  </mergeCells>
  <phoneticPr fontId="7" type="noConversion"/>
  <printOptions horizontalCentered="1" verticalCentered="1"/>
  <pageMargins left="0.78740157480314965" right="0.59055118110236227" top="0.78740157480314965" bottom="0.78740157480314965" header="0.51181102362204722" footer="0.27559055118110237"/>
  <pageSetup paperSize="9" scale="9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57"/>
  <sheetViews>
    <sheetView view="pageBreakPreview" zoomScaleNormal="100" zoomScaleSheetLayoutView="100" workbookViewId="0">
      <selection activeCell="E37" sqref="E37"/>
    </sheetView>
  </sheetViews>
  <sheetFormatPr defaultRowHeight="12"/>
  <cols>
    <col min="1" max="1" width="3.88671875" style="147" customWidth="1"/>
    <col min="2" max="2" width="4.109375" style="147" customWidth="1"/>
    <col min="3" max="3" width="16.21875" style="147" customWidth="1"/>
    <col min="4" max="4" width="13.88671875" style="147" customWidth="1"/>
    <col min="5" max="5" width="15.88671875" style="147" customWidth="1"/>
    <col min="6" max="6" width="19" style="147" customWidth="1"/>
    <col min="7" max="7" width="4" style="147" customWidth="1"/>
    <col min="8" max="8" width="7.77734375" style="147" customWidth="1"/>
    <col min="9" max="9" width="24.77734375" style="147" customWidth="1"/>
    <col min="10" max="10" width="0.88671875" style="147" customWidth="1"/>
    <col min="11" max="11" width="12.77734375" style="171" customWidth="1"/>
    <col min="12" max="12" width="23.6640625" style="171" bestFit="1" customWidth="1"/>
    <col min="13" max="13" width="15.77734375" style="171" customWidth="1"/>
    <col min="14" max="14" width="18.109375" style="147" customWidth="1"/>
    <col min="15" max="16384" width="8.88671875" style="147"/>
  </cols>
  <sheetData>
    <row r="1" spans="1:13" s="143" customFormat="1" ht="21.95" customHeight="1">
      <c r="A1" s="526" t="s">
        <v>82</v>
      </c>
      <c r="B1" s="526"/>
      <c r="C1" s="526"/>
      <c r="D1" s="526"/>
      <c r="E1" s="526"/>
      <c r="F1" s="526"/>
      <c r="G1" s="526"/>
      <c r="H1" s="526"/>
      <c r="I1" s="526"/>
      <c r="J1" s="526"/>
      <c r="K1" s="531" t="s">
        <v>218</v>
      </c>
      <c r="L1" s="531"/>
      <c r="M1" s="531"/>
    </row>
    <row r="2" spans="1:13" ht="12" customHeight="1">
      <c r="A2" s="144" t="str">
        <f>'필지별 내역서(한라산 조릿대)'!A2</f>
        <v>사업명 : 2026년 한라산 종다양성 회복을 위한 조릿대 제어사업(명승선작지왓-다년차)</v>
      </c>
      <c r="B2" s="145"/>
      <c r="C2" s="145"/>
      <c r="D2" s="145"/>
      <c r="E2" s="145"/>
      <c r="F2" s="146"/>
      <c r="K2" s="531"/>
      <c r="L2" s="531"/>
      <c r="M2" s="531"/>
    </row>
    <row r="3" spans="1:13" ht="12" customHeight="1" thickBot="1">
      <c r="A3" s="148" t="str">
        <f>"공사기간 : 착공일로부터 "&amp;Data!$C$2&amp;"일간"</f>
        <v>공사기간 : 착공일로부터 60일간</v>
      </c>
      <c r="B3" s="149"/>
      <c r="C3" s="149"/>
      <c r="D3" s="150"/>
      <c r="E3" s="150"/>
      <c r="F3" s="149"/>
      <c r="K3" s="402" t="s">
        <v>219</v>
      </c>
      <c r="L3" s="402"/>
      <c r="M3" s="402"/>
    </row>
    <row r="4" spans="1:13" ht="14.45" customHeight="1" thickBot="1">
      <c r="A4" s="532" t="s">
        <v>83</v>
      </c>
      <c r="B4" s="533"/>
      <c r="C4" s="534"/>
      <c r="D4" s="538" t="s">
        <v>84</v>
      </c>
      <c r="E4" s="540" t="s">
        <v>85</v>
      </c>
      <c r="F4" s="538" t="s">
        <v>86</v>
      </c>
      <c r="G4" s="538"/>
      <c r="H4" s="538"/>
      <c r="I4" s="542"/>
      <c r="J4" s="151"/>
      <c r="K4" s="472" t="s">
        <v>362</v>
      </c>
      <c r="L4" s="480">
        <f>D6+D10+D13</f>
        <v>192223417</v>
      </c>
      <c r="M4" s="473"/>
    </row>
    <row r="5" spans="1:13" ht="14.45" customHeight="1" thickBot="1">
      <c r="A5" s="535"/>
      <c r="B5" s="536"/>
      <c r="C5" s="537"/>
      <c r="D5" s="539"/>
      <c r="E5" s="541"/>
      <c r="F5" s="539"/>
      <c r="G5" s="539"/>
      <c r="H5" s="539"/>
      <c r="I5" s="543"/>
      <c r="J5" s="151"/>
      <c r="K5" s="477" t="s">
        <v>361</v>
      </c>
      <c r="L5" s="478" t="s">
        <v>210</v>
      </c>
      <c r="M5" s="479" t="s">
        <v>49</v>
      </c>
    </row>
    <row r="6" spans="1:13" ht="13.5" customHeight="1">
      <c r="A6" s="563" t="s">
        <v>87</v>
      </c>
      <c r="B6" s="566" t="s">
        <v>88</v>
      </c>
      <c r="C6" s="152" t="s">
        <v>89</v>
      </c>
      <c r="D6" s="153">
        <f>내역서!F16</f>
        <v>0</v>
      </c>
      <c r="E6" s="154">
        <f>TRUNC((D6/D$38)*100,3)</f>
        <v>0</v>
      </c>
      <c r="F6" s="567"/>
      <c r="G6" s="567"/>
      <c r="H6" s="567"/>
      <c r="I6" s="568"/>
      <c r="J6" s="155"/>
      <c r="K6" s="474"/>
      <c r="L6" s="475"/>
      <c r="M6" s="476"/>
    </row>
    <row r="7" spans="1:13" ht="13.5" customHeight="1">
      <c r="A7" s="564"/>
      <c r="B7" s="545"/>
      <c r="C7" s="156" t="s">
        <v>90</v>
      </c>
      <c r="D7" s="157"/>
      <c r="E7" s="158"/>
      <c r="F7" s="547"/>
      <c r="G7" s="547"/>
      <c r="H7" s="547"/>
      <c r="I7" s="548"/>
      <c r="J7" s="155"/>
      <c r="K7" s="393"/>
      <c r="L7" s="366"/>
      <c r="M7" s="367"/>
    </row>
    <row r="8" spans="1:13" ht="13.5" customHeight="1">
      <c r="A8" s="564"/>
      <c r="B8" s="545"/>
      <c r="C8" s="159" t="s">
        <v>91</v>
      </c>
      <c r="D8" s="157"/>
      <c r="E8" s="158"/>
      <c r="F8" s="547"/>
      <c r="G8" s="547"/>
      <c r="H8" s="547"/>
      <c r="I8" s="548"/>
      <c r="J8" s="155"/>
      <c r="K8" s="393"/>
      <c r="L8" s="366"/>
      <c r="M8" s="367"/>
    </row>
    <row r="9" spans="1:13" ht="13.5" customHeight="1">
      <c r="A9" s="564"/>
      <c r="B9" s="546"/>
      <c r="C9" s="156" t="s">
        <v>92</v>
      </c>
      <c r="D9" s="157">
        <f>D6+D7+D8</f>
        <v>0</v>
      </c>
      <c r="E9" s="160">
        <f>E6+E7</f>
        <v>0</v>
      </c>
      <c r="F9" s="547"/>
      <c r="G9" s="547"/>
      <c r="H9" s="547"/>
      <c r="I9" s="548"/>
      <c r="J9" s="155"/>
      <c r="K9" s="393"/>
      <c r="L9" s="366"/>
      <c r="M9" s="367"/>
    </row>
    <row r="10" spans="1:13" ht="13.5" customHeight="1">
      <c r="A10" s="564"/>
      <c r="B10" s="544" t="s">
        <v>93</v>
      </c>
      <c r="C10" s="156" t="s">
        <v>94</v>
      </c>
      <c r="D10" s="157">
        <f>내역서!H16</f>
        <v>175888550</v>
      </c>
      <c r="E10" s="160">
        <f>TRUNC((D10/D$38)*100,3)</f>
        <v>50.814999999999998</v>
      </c>
      <c r="F10" s="547"/>
      <c r="G10" s="547"/>
      <c r="H10" s="547"/>
      <c r="I10" s="548"/>
      <c r="J10" s="155"/>
      <c r="K10" s="393"/>
      <c r="L10" s="366"/>
      <c r="M10" s="367"/>
    </row>
    <row r="11" spans="1:13" ht="13.5" customHeight="1">
      <c r="A11" s="564"/>
      <c r="B11" s="545"/>
      <c r="C11" s="156" t="s">
        <v>95</v>
      </c>
      <c r="D11" s="157">
        <f>TRUNC(D10*K11%)</f>
        <v>20403071</v>
      </c>
      <c r="E11" s="160">
        <f>TRUNC((D11/D$38)*100,3)</f>
        <v>5.8940000000000001</v>
      </c>
      <c r="F11" s="551" t="str">
        <f>"직접노무비x"&amp;K11&amp;"%"</f>
        <v>직접노무비x11.6%</v>
      </c>
      <c r="G11" s="551"/>
      <c r="H11" s="551"/>
      <c r="I11" s="552"/>
      <c r="J11" s="161"/>
      <c r="K11" s="394">
        <v>11.6</v>
      </c>
      <c r="L11" s="438" t="s">
        <v>383</v>
      </c>
      <c r="M11" s="397" t="s">
        <v>211</v>
      </c>
    </row>
    <row r="12" spans="1:13" ht="13.5" customHeight="1">
      <c r="A12" s="564"/>
      <c r="B12" s="546"/>
      <c r="C12" s="156" t="s">
        <v>92</v>
      </c>
      <c r="D12" s="157">
        <f>D10+D11</f>
        <v>196291621</v>
      </c>
      <c r="E12" s="160">
        <f>E10+E11</f>
        <v>56.708999999999996</v>
      </c>
      <c r="F12" s="547"/>
      <c r="G12" s="547"/>
      <c r="H12" s="547"/>
      <c r="I12" s="548"/>
      <c r="J12" s="155"/>
      <c r="K12" s="393"/>
      <c r="L12" s="366"/>
      <c r="M12" s="367"/>
    </row>
    <row r="13" spans="1:13" ht="13.5" customHeight="1">
      <c r="A13" s="564"/>
      <c r="B13" s="544" t="s">
        <v>96</v>
      </c>
      <c r="C13" s="156" t="s">
        <v>97</v>
      </c>
      <c r="D13" s="157">
        <f>내역서!J16</f>
        <v>16334867</v>
      </c>
      <c r="E13" s="160">
        <f t="shared" ref="E13:E32" si="0">TRUNC((D13/D$38)*100,3)</f>
        <v>4.7190000000000003</v>
      </c>
      <c r="F13" s="547"/>
      <c r="G13" s="547"/>
      <c r="H13" s="547"/>
      <c r="I13" s="548"/>
      <c r="J13" s="155"/>
      <c r="K13" s="393"/>
      <c r="L13" s="366"/>
      <c r="M13" s="367"/>
    </row>
    <row r="14" spans="1:13" ht="13.5" customHeight="1">
      <c r="A14" s="564"/>
      <c r="B14" s="545"/>
      <c r="C14" s="156" t="s">
        <v>98</v>
      </c>
      <c r="D14" s="157"/>
      <c r="E14" s="160">
        <f t="shared" si="0"/>
        <v>0</v>
      </c>
      <c r="F14" s="547"/>
      <c r="G14" s="547"/>
      <c r="H14" s="547"/>
      <c r="I14" s="548"/>
      <c r="J14" s="155"/>
      <c r="K14" s="393"/>
      <c r="L14" s="366"/>
      <c r="M14" s="367"/>
    </row>
    <row r="15" spans="1:13" ht="13.5" customHeight="1">
      <c r="A15" s="564"/>
      <c r="B15" s="545"/>
      <c r="C15" s="156" t="s">
        <v>99</v>
      </c>
      <c r="D15" s="157"/>
      <c r="E15" s="160">
        <f t="shared" si="0"/>
        <v>0</v>
      </c>
      <c r="F15" s="547"/>
      <c r="G15" s="547"/>
      <c r="H15" s="547"/>
      <c r="I15" s="548"/>
      <c r="J15" s="155"/>
      <c r="K15" s="393"/>
      <c r="L15" s="366"/>
      <c r="M15" s="367"/>
    </row>
    <row r="16" spans="1:13" ht="13.5" customHeight="1">
      <c r="A16" s="564"/>
      <c r="B16" s="545"/>
      <c r="C16" s="152" t="s">
        <v>100</v>
      </c>
      <c r="D16" s="153">
        <f>TRUNC(D12*K16%)</f>
        <v>6987981</v>
      </c>
      <c r="E16" s="163">
        <f t="shared" si="0"/>
        <v>2.0179999999999998</v>
      </c>
      <c r="F16" s="549" t="str">
        <f>"노무비 x"&amp;K16&amp;"%"</f>
        <v>노무비 x3.56%</v>
      </c>
      <c r="G16" s="549"/>
      <c r="H16" s="549"/>
      <c r="I16" s="550"/>
      <c r="J16" s="155"/>
      <c r="K16" s="393">
        <v>3.56</v>
      </c>
      <c r="L16" s="366"/>
      <c r="M16" s="367"/>
    </row>
    <row r="17" spans="1:13" ht="13.5" customHeight="1">
      <c r="A17" s="564"/>
      <c r="B17" s="545"/>
      <c r="C17" s="152" t="s">
        <v>101</v>
      </c>
      <c r="D17" s="153">
        <f>TRUNC(D12*K17%)</f>
        <v>1982545</v>
      </c>
      <c r="E17" s="163">
        <f t="shared" si="0"/>
        <v>0.57199999999999995</v>
      </c>
      <c r="F17" s="549" t="str">
        <f>"노무비 x"&amp;K17&amp;"%"</f>
        <v>노무비 x1.01%</v>
      </c>
      <c r="G17" s="549"/>
      <c r="H17" s="549"/>
      <c r="I17" s="550"/>
      <c r="J17" s="155"/>
      <c r="K17" s="393">
        <v>1.01</v>
      </c>
      <c r="L17" s="529" t="s">
        <v>212</v>
      </c>
      <c r="M17" s="530"/>
    </row>
    <row r="18" spans="1:13" ht="13.5" customHeight="1">
      <c r="A18" s="564"/>
      <c r="B18" s="545"/>
      <c r="C18" s="156" t="s">
        <v>102</v>
      </c>
      <c r="D18" s="157">
        <f>TRUNC(D10*K18%)</f>
        <v>6323193</v>
      </c>
      <c r="E18" s="160">
        <f t="shared" si="0"/>
        <v>1.8260000000000001</v>
      </c>
      <c r="F18" s="547" t="str">
        <f>"직접노무비x"&amp;K18&amp;"%"</f>
        <v>직접노무비x3.595%</v>
      </c>
      <c r="G18" s="547"/>
      <c r="H18" s="547"/>
      <c r="I18" s="548"/>
      <c r="J18" s="155"/>
      <c r="K18" s="393">
        <v>3.5950000000000002</v>
      </c>
      <c r="L18" s="529" t="s">
        <v>213</v>
      </c>
      <c r="M18" s="530"/>
    </row>
    <row r="19" spans="1:13" ht="13.5" customHeight="1">
      <c r="A19" s="564"/>
      <c r="B19" s="545"/>
      <c r="C19" s="156" t="s">
        <v>103</v>
      </c>
      <c r="D19" s="157">
        <f>TRUNC(D10*K19%)</f>
        <v>8354706</v>
      </c>
      <c r="E19" s="160">
        <f t="shared" si="0"/>
        <v>2.4129999999999998</v>
      </c>
      <c r="F19" s="547" t="str">
        <f>"직접노무비x"&amp;K19&amp;"%"</f>
        <v>직접노무비x4.75%</v>
      </c>
      <c r="G19" s="547"/>
      <c r="H19" s="547"/>
      <c r="I19" s="548"/>
      <c r="J19" s="155"/>
      <c r="K19" s="393">
        <v>4.75</v>
      </c>
      <c r="L19" s="529" t="s">
        <v>213</v>
      </c>
      <c r="M19" s="530"/>
    </row>
    <row r="20" spans="1:13" ht="13.5" customHeight="1">
      <c r="A20" s="564"/>
      <c r="B20" s="545"/>
      <c r="C20" s="164" t="s">
        <v>60</v>
      </c>
      <c r="D20" s="157">
        <f>TRUNC(D18*K20%)</f>
        <v>830867</v>
      </c>
      <c r="E20" s="160">
        <f t="shared" si="0"/>
        <v>0.24</v>
      </c>
      <c r="F20" s="547" t="str">
        <f>"건강보험료 x "&amp;K20&amp;"%"</f>
        <v>건강보험료 x 13.14%</v>
      </c>
      <c r="G20" s="547"/>
      <c r="H20" s="547"/>
      <c r="I20" s="548"/>
      <c r="J20" s="155"/>
      <c r="K20" s="393">
        <v>13.14</v>
      </c>
      <c r="L20" s="529" t="s">
        <v>213</v>
      </c>
      <c r="M20" s="530"/>
    </row>
    <row r="21" spans="1:13" ht="13.5" customHeight="1">
      <c r="A21" s="564"/>
      <c r="B21" s="545"/>
      <c r="C21" s="164" t="s">
        <v>104</v>
      </c>
      <c r="D21" s="157">
        <f>TRUNC(D10*K21%)</f>
        <v>4045436</v>
      </c>
      <c r="E21" s="160">
        <f t="shared" si="0"/>
        <v>1.1679999999999999</v>
      </c>
      <c r="F21" s="547" t="str">
        <f>"직접노무비x"&amp;K21&amp;"%"</f>
        <v>직접노무비x2.3%</v>
      </c>
      <c r="G21" s="547"/>
      <c r="H21" s="547"/>
      <c r="I21" s="548"/>
      <c r="J21" s="155"/>
      <c r="K21" s="393">
        <v>2.2999999999999998</v>
      </c>
      <c r="L21" s="529" t="s">
        <v>214</v>
      </c>
      <c r="M21" s="530"/>
    </row>
    <row r="22" spans="1:13" ht="13.5" customHeight="1">
      <c r="A22" s="564"/>
      <c r="B22" s="545"/>
      <c r="C22" s="156" t="s">
        <v>105</v>
      </c>
      <c r="D22" s="165"/>
      <c r="E22" s="160">
        <f t="shared" si="0"/>
        <v>0</v>
      </c>
      <c r="F22" s="547"/>
      <c r="G22" s="547"/>
      <c r="H22" s="547"/>
      <c r="I22" s="548"/>
      <c r="J22" s="155"/>
      <c r="K22" s="393"/>
      <c r="L22" s="366"/>
      <c r="M22" s="367"/>
    </row>
    <row r="23" spans="1:13" ht="13.5" customHeight="1">
      <c r="A23" s="564"/>
      <c r="B23" s="545"/>
      <c r="C23" s="156" t="s">
        <v>106</v>
      </c>
      <c r="D23" s="165"/>
      <c r="E23" s="160">
        <f t="shared" si="0"/>
        <v>0</v>
      </c>
      <c r="F23" s="547"/>
      <c r="G23" s="547"/>
      <c r="H23" s="547"/>
      <c r="I23" s="548"/>
      <c r="J23" s="166"/>
      <c r="K23" s="395"/>
      <c r="L23" s="159"/>
      <c r="M23" s="398"/>
    </row>
    <row r="24" spans="1:13" ht="13.5" customHeight="1">
      <c r="A24" s="564"/>
      <c r="B24" s="545"/>
      <c r="C24" s="164" t="s">
        <v>107</v>
      </c>
      <c r="D24" s="157">
        <f>TRUNC((D9+D10)*K24%)</f>
        <v>3640892</v>
      </c>
      <c r="E24" s="160">
        <f t="shared" si="0"/>
        <v>1.0509999999999999</v>
      </c>
      <c r="F24" s="547" t="str">
        <f>"(재+직.노) x "&amp;K24&amp;"%"</f>
        <v>(재+직.노) x 2.07%</v>
      </c>
      <c r="G24" s="547"/>
      <c r="H24" s="547"/>
      <c r="I24" s="548"/>
      <c r="J24" s="166"/>
      <c r="K24" s="395">
        <v>2.0699999999999998</v>
      </c>
      <c r="L24" s="401" t="s">
        <v>389</v>
      </c>
      <c r="M24" s="398" t="s">
        <v>215</v>
      </c>
    </row>
    <row r="25" spans="1:13" ht="13.5" customHeight="1">
      <c r="A25" s="564"/>
      <c r="B25" s="545"/>
      <c r="C25" s="156" t="s">
        <v>108</v>
      </c>
      <c r="D25" s="167"/>
      <c r="E25" s="160"/>
      <c r="F25" s="547"/>
      <c r="G25" s="547"/>
      <c r="H25" s="547"/>
      <c r="I25" s="548"/>
      <c r="J25" s="166"/>
      <c r="K25" s="395"/>
      <c r="L25" s="159"/>
      <c r="M25" s="398"/>
    </row>
    <row r="26" spans="1:13" ht="13.5" customHeight="1">
      <c r="A26" s="564"/>
      <c r="B26" s="545"/>
      <c r="C26" s="156" t="s">
        <v>109</v>
      </c>
      <c r="D26" s="167"/>
      <c r="E26" s="160"/>
      <c r="F26" s="547"/>
      <c r="G26" s="547"/>
      <c r="H26" s="547"/>
      <c r="I26" s="548"/>
      <c r="J26" s="166"/>
      <c r="K26" s="395"/>
      <c r="L26" s="159"/>
      <c r="M26" s="398"/>
    </row>
    <row r="27" spans="1:13" ht="13.5" customHeight="1">
      <c r="A27" s="564"/>
      <c r="B27" s="545"/>
      <c r="C27" s="156" t="s">
        <v>110</v>
      </c>
      <c r="D27" s="167"/>
      <c r="E27" s="160"/>
      <c r="F27" s="547"/>
      <c r="G27" s="547"/>
      <c r="H27" s="547"/>
      <c r="I27" s="548"/>
      <c r="J27" s="166"/>
      <c r="K27" s="395"/>
      <c r="L27" s="159"/>
      <c r="M27" s="398"/>
    </row>
    <row r="28" spans="1:13" ht="13.5" customHeight="1">
      <c r="A28" s="564"/>
      <c r="B28" s="545"/>
      <c r="C28" s="156" t="s">
        <v>111</v>
      </c>
      <c r="D28" s="167"/>
      <c r="E28" s="160"/>
      <c r="F28" s="547"/>
      <c r="G28" s="547"/>
      <c r="H28" s="547"/>
      <c r="I28" s="548"/>
      <c r="J28" s="166"/>
      <c r="K28" s="395"/>
      <c r="L28" s="159"/>
      <c r="M28" s="398"/>
    </row>
    <row r="29" spans="1:13" ht="13.5" customHeight="1">
      <c r="A29" s="564"/>
      <c r="B29" s="545"/>
      <c r="C29" s="156" t="s">
        <v>112</v>
      </c>
      <c r="D29" s="157">
        <f>TRUNC((D9+D12)*K29%)</f>
        <v>13151538</v>
      </c>
      <c r="E29" s="160">
        <f t="shared" si="0"/>
        <v>3.7989999999999999</v>
      </c>
      <c r="F29" s="547" t="str">
        <f>"(재료비+노무비)x"&amp;K29&amp;"%"</f>
        <v>(재료비+노무비)x6.7%</v>
      </c>
      <c r="G29" s="547"/>
      <c r="H29" s="547"/>
      <c r="I29" s="548"/>
      <c r="J29" s="166"/>
      <c r="K29" s="395">
        <v>6.7</v>
      </c>
      <c r="L29" s="438" t="s">
        <v>382</v>
      </c>
      <c r="M29" s="397" t="s">
        <v>211</v>
      </c>
    </row>
    <row r="30" spans="1:13" ht="13.5" customHeight="1">
      <c r="A30" s="564"/>
      <c r="B30" s="545"/>
      <c r="C30" s="164" t="s">
        <v>113</v>
      </c>
      <c r="D30" s="157"/>
      <c r="E30" s="160">
        <f t="shared" si="0"/>
        <v>0</v>
      </c>
      <c r="F30" s="547"/>
      <c r="G30" s="547"/>
      <c r="H30" s="547"/>
      <c r="I30" s="548"/>
      <c r="J30" s="166"/>
      <c r="K30" s="395"/>
      <c r="L30" s="159"/>
      <c r="M30" s="398"/>
    </row>
    <row r="31" spans="1:13" ht="13.5" customHeight="1">
      <c r="A31" s="564"/>
      <c r="B31" s="545"/>
      <c r="C31" s="164" t="s">
        <v>187</v>
      </c>
      <c r="D31" s="157">
        <f>TRUNC((D12)*K31%)</f>
        <v>11777</v>
      </c>
      <c r="E31" s="365">
        <f t="shared" si="0"/>
        <v>3.0000000000000001E-3</v>
      </c>
      <c r="F31" s="547" t="str">
        <f>"(노무비)x"&amp;K31&amp;"%"</f>
        <v>(노무비)x0.006%</v>
      </c>
      <c r="G31" s="547"/>
      <c r="H31" s="547"/>
      <c r="I31" s="548"/>
      <c r="J31" s="166"/>
      <c r="K31" s="395">
        <v>6.0000000000000001E-3</v>
      </c>
      <c r="L31" s="527" t="s">
        <v>216</v>
      </c>
      <c r="M31" s="528"/>
    </row>
    <row r="32" spans="1:13" ht="13.5" customHeight="1">
      <c r="A32" s="564"/>
      <c r="B32" s="545"/>
      <c r="C32" s="164" t="s">
        <v>188</v>
      </c>
      <c r="D32" s="157">
        <f>TRUNC((D12)*K32%)</f>
        <v>176662</v>
      </c>
      <c r="E32" s="160">
        <f t="shared" si="0"/>
        <v>5.0999999999999997E-2</v>
      </c>
      <c r="F32" s="547" t="str">
        <f>"(노무비)x"&amp;K32&amp;"%"</f>
        <v>(노무비)x0.09%</v>
      </c>
      <c r="G32" s="547"/>
      <c r="H32" s="547"/>
      <c r="I32" s="548"/>
      <c r="J32" s="166"/>
      <c r="K32" s="395">
        <v>0.09</v>
      </c>
      <c r="L32" s="527" t="s">
        <v>217</v>
      </c>
      <c r="M32" s="528"/>
    </row>
    <row r="33" spans="1:13" ht="13.5" customHeight="1">
      <c r="A33" s="565"/>
      <c r="B33" s="546"/>
      <c r="C33" s="156" t="s">
        <v>92</v>
      </c>
      <c r="D33" s="157">
        <f>D13+D14+D15+D16+D17+D18+D19+D20++D21+D22+D23+D24+D25+D26+D27+D28+D29+D30+D31+D32</f>
        <v>61840464</v>
      </c>
      <c r="E33" s="160">
        <f>SUM(E13,E14,E15,E16,E17,E18,E19,E20,E21,E22,E23,E24,E25,E26,E27,E28,E29,E30,E31,E32)</f>
        <v>17.86</v>
      </c>
      <c r="F33" s="547"/>
      <c r="G33" s="547"/>
      <c r="H33" s="547"/>
      <c r="I33" s="548"/>
      <c r="J33" s="166"/>
      <c r="K33" s="395"/>
      <c r="L33" s="159"/>
      <c r="M33" s="398"/>
    </row>
    <row r="34" spans="1:13" ht="13.5" customHeight="1">
      <c r="A34" s="553" t="s">
        <v>114</v>
      </c>
      <c r="B34" s="554"/>
      <c r="C34" s="554"/>
      <c r="D34" s="157">
        <f>TRUNC((D9+D12+D33)*K34%)</f>
        <v>15487925</v>
      </c>
      <c r="E34" s="160">
        <f>TRUNC((D34/D$38)*100,3)</f>
        <v>4.4740000000000002</v>
      </c>
      <c r="F34" s="547" t="str">
        <f>"(재료비+노무비+경비)x"&amp;K34&amp;"%"</f>
        <v>(재료비+노무비+경비)x6%</v>
      </c>
      <c r="G34" s="547"/>
      <c r="H34" s="547"/>
      <c r="I34" s="548"/>
      <c r="J34" s="166"/>
      <c r="K34" s="395">
        <v>6</v>
      </c>
      <c r="L34" s="159"/>
      <c r="M34" s="398"/>
    </row>
    <row r="35" spans="1:13" ht="13.5" customHeight="1">
      <c r="A35" s="553" t="s">
        <v>115</v>
      </c>
      <c r="B35" s="554"/>
      <c r="C35" s="554"/>
      <c r="D35" s="157">
        <f>TRUNC((D12+D33+D34)*K35%)</f>
        <v>41043001</v>
      </c>
      <c r="E35" s="160">
        <f>TRUNC((D35/D$38)*100,3)</f>
        <v>11.856999999999999</v>
      </c>
      <c r="F35" s="547" t="str">
        <f>"(노무비+경비+일반관리비)x"&amp;K35&amp;"%"</f>
        <v>(노무비+경비+일반관리비)x15%</v>
      </c>
      <c r="G35" s="547"/>
      <c r="H35" s="547"/>
      <c r="I35" s="548"/>
      <c r="J35" s="166"/>
      <c r="K35" s="395">
        <v>15</v>
      </c>
      <c r="L35" s="159" t="s">
        <v>343</v>
      </c>
      <c r="M35" s="398"/>
    </row>
    <row r="36" spans="1:13" ht="13.5" customHeight="1">
      <c r="A36" s="553" t="s">
        <v>116</v>
      </c>
      <c r="B36" s="554"/>
      <c r="C36" s="554"/>
      <c r="D36" s="157">
        <f>D35+D34+D33+D9+D12</f>
        <v>314663011</v>
      </c>
      <c r="E36" s="160">
        <f>TRUNC((D36/D$38)*100,3)</f>
        <v>90.909000000000006</v>
      </c>
      <c r="F36" s="561" t="s">
        <v>117</v>
      </c>
      <c r="G36" s="561"/>
      <c r="H36" s="561"/>
      <c r="I36" s="562"/>
      <c r="J36" s="166"/>
      <c r="K36" s="395"/>
      <c r="L36" s="159"/>
      <c r="M36" s="398"/>
    </row>
    <row r="37" spans="1:13" ht="13.5" customHeight="1">
      <c r="A37" s="553" t="s">
        <v>118</v>
      </c>
      <c r="B37" s="554"/>
      <c r="C37" s="554"/>
      <c r="D37" s="157">
        <f>TRUNC((D36)*K37%)</f>
        <v>31466301</v>
      </c>
      <c r="E37" s="168">
        <f>TRUNC((D37/D$38)*100,2)</f>
        <v>9.09</v>
      </c>
      <c r="F37" s="547" t="str">
        <f>"(총원가)x"&amp;K37&amp;"%"</f>
        <v>(총원가)x10%</v>
      </c>
      <c r="G37" s="547"/>
      <c r="H37" s="547"/>
      <c r="I37" s="548"/>
      <c r="J37" s="166"/>
      <c r="K37" s="395">
        <v>10</v>
      </c>
      <c r="L37" s="159"/>
      <c r="M37" s="398"/>
    </row>
    <row r="38" spans="1:13" ht="13.5" customHeight="1" thickBot="1">
      <c r="A38" s="555" t="s">
        <v>119</v>
      </c>
      <c r="B38" s="556"/>
      <c r="C38" s="557"/>
      <c r="D38" s="169">
        <f>TRUNC(D36+D37,-3)</f>
        <v>346129000</v>
      </c>
      <c r="E38" s="170">
        <f>E36+E37</f>
        <v>99.999000000000009</v>
      </c>
      <c r="F38" s="558" t="s">
        <v>379</v>
      </c>
      <c r="G38" s="559"/>
      <c r="H38" s="559"/>
      <c r="I38" s="560"/>
      <c r="J38" s="166"/>
      <c r="K38" s="396"/>
      <c r="L38" s="399"/>
      <c r="M38" s="400"/>
    </row>
    <row r="39" spans="1:13" ht="12.95" customHeight="1">
      <c r="J39" s="166"/>
    </row>
    <row r="40" spans="1:13" ht="20.25" customHeight="1">
      <c r="C40" s="481" t="s">
        <v>363</v>
      </c>
      <c r="D40" s="482"/>
    </row>
    <row r="41" spans="1:13" ht="18" customHeight="1">
      <c r="C41" s="481" t="s">
        <v>364</v>
      </c>
      <c r="D41" s="482"/>
    </row>
    <row r="42" spans="1:13" ht="18" customHeight="1"/>
    <row r="43" spans="1:13" ht="23.1" customHeight="1"/>
    <row r="44" spans="1:13" ht="23.1" customHeight="1"/>
    <row r="54" spans="1:6">
      <c r="A54" s="171"/>
      <c r="B54" s="171"/>
      <c r="C54" s="171"/>
      <c r="D54" s="162"/>
      <c r="E54" s="172"/>
    </row>
    <row r="55" spans="1:6" ht="13.5">
      <c r="A55" s="171"/>
      <c r="B55" s="171"/>
      <c r="C55" s="171"/>
      <c r="D55" s="162"/>
      <c r="E55" s="172"/>
      <c r="F55" s="173">
        <v>18000000</v>
      </c>
    </row>
    <row r="56" spans="1:6" ht="13.5">
      <c r="C56" s="171"/>
      <c r="D56" s="173"/>
      <c r="F56" s="173">
        <f>F55/1.1</f>
        <v>16363636.363636361</v>
      </c>
    </row>
    <row r="57" spans="1:6" ht="13.5">
      <c r="C57" s="171"/>
      <c r="D57" s="173"/>
      <c r="F57" s="173">
        <f>F56-D36</f>
        <v>-298299374.63636363</v>
      </c>
    </row>
  </sheetData>
  <mergeCells count="55">
    <mergeCell ref="A38:C38"/>
    <mergeCell ref="F38:I38"/>
    <mergeCell ref="F33:I33"/>
    <mergeCell ref="A34:C34"/>
    <mergeCell ref="F34:I34"/>
    <mergeCell ref="A35:C35"/>
    <mergeCell ref="A36:C36"/>
    <mergeCell ref="F36:I36"/>
    <mergeCell ref="A6:A33"/>
    <mergeCell ref="F28:I28"/>
    <mergeCell ref="F29:I29"/>
    <mergeCell ref="F30:I30"/>
    <mergeCell ref="F23:I23"/>
    <mergeCell ref="F24:I24"/>
    <mergeCell ref="B6:B9"/>
    <mergeCell ref="F6:I6"/>
    <mergeCell ref="F7:I7"/>
    <mergeCell ref="F8:I8"/>
    <mergeCell ref="A37:C37"/>
    <mergeCell ref="F37:I37"/>
    <mergeCell ref="F26:I26"/>
    <mergeCell ref="F18:I18"/>
    <mergeCell ref="F19:I19"/>
    <mergeCell ref="F20:I20"/>
    <mergeCell ref="F21:I21"/>
    <mergeCell ref="F25:I25"/>
    <mergeCell ref="F35:I35"/>
    <mergeCell ref="F31:I31"/>
    <mergeCell ref="F32:I32"/>
    <mergeCell ref="F17:I17"/>
    <mergeCell ref="F27:I27"/>
    <mergeCell ref="F22:I22"/>
    <mergeCell ref="F15:I15"/>
    <mergeCell ref="F16:I16"/>
    <mergeCell ref="F9:I9"/>
    <mergeCell ref="B10:B12"/>
    <mergeCell ref="F10:I10"/>
    <mergeCell ref="F11:I11"/>
    <mergeCell ref="F12:I12"/>
    <mergeCell ref="A1:J1"/>
    <mergeCell ref="L32:M32"/>
    <mergeCell ref="L17:M17"/>
    <mergeCell ref="L18:M18"/>
    <mergeCell ref="K1:M2"/>
    <mergeCell ref="L19:M19"/>
    <mergeCell ref="L20:M20"/>
    <mergeCell ref="L21:M21"/>
    <mergeCell ref="L31:M31"/>
    <mergeCell ref="A4:C5"/>
    <mergeCell ref="D4:D5"/>
    <mergeCell ref="E4:E5"/>
    <mergeCell ref="F4:I5"/>
    <mergeCell ref="B13:B33"/>
    <mergeCell ref="F13:I13"/>
    <mergeCell ref="F14:I14"/>
  </mergeCells>
  <phoneticPr fontId="7" type="noConversion"/>
  <printOptions horizontalCentered="1" verticalCentered="1"/>
  <pageMargins left="0.78740157480314965" right="0.59055118110236227" top="0.59055118110236227" bottom="0.39370078740157483" header="0.19685039370078741" footer="0.19685039370078741"/>
  <pageSetup paperSize="9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6"/>
  <sheetViews>
    <sheetView view="pageBreakPreview" zoomScaleNormal="100" zoomScaleSheetLayoutView="100" workbookViewId="0">
      <pane ySplit="4" topLeftCell="A5" activePane="bottomLeft" state="frozen"/>
      <selection pane="bottomLeft" activeCell="L16" sqref="L16"/>
    </sheetView>
  </sheetViews>
  <sheetFormatPr defaultRowHeight="12"/>
  <cols>
    <col min="1" max="1" width="23.77734375" style="24" customWidth="1"/>
    <col min="2" max="2" width="7.88671875" style="118" customWidth="1"/>
    <col min="3" max="3" width="3.6640625" style="24" customWidth="1"/>
    <col min="4" max="4" width="5.6640625" style="24" customWidth="1"/>
    <col min="5" max="5" width="9.77734375" style="24" customWidth="1"/>
    <col min="6" max="6" width="10.77734375" style="24" customWidth="1"/>
    <col min="7" max="7" width="9.77734375" style="24" customWidth="1"/>
    <col min="8" max="8" width="10.77734375" style="24" customWidth="1"/>
    <col min="9" max="9" width="9.77734375" style="24" customWidth="1"/>
    <col min="10" max="10" width="10.77734375" style="24" customWidth="1"/>
    <col min="11" max="11" width="9.77734375" style="24" customWidth="1"/>
    <col min="12" max="12" width="10.77734375" style="24" customWidth="1"/>
    <col min="13" max="13" width="6.33203125" style="24" customWidth="1"/>
    <col min="14" max="14" width="8.88671875" style="27"/>
    <col min="15" max="16384" width="8.88671875" style="24"/>
  </cols>
  <sheetData>
    <row r="1" spans="1:14" ht="32.25" customHeight="1">
      <c r="A1" s="569" t="s">
        <v>27</v>
      </c>
      <c r="B1" s="569"/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</row>
    <row r="2" spans="1:14" s="342" customFormat="1" ht="20.100000000000001" customHeight="1" thickBot="1">
      <c r="A2" s="330" t="str">
        <f>원가계산서!A2</f>
        <v>사업명 : 2026년 한라산 종다양성 회복을 위한 조릿대 제어사업(명승선작지왓-다년차)</v>
      </c>
      <c r="B2" s="341"/>
      <c r="N2" s="341"/>
    </row>
    <row r="3" spans="1:14" s="47" customFormat="1" ht="33" customHeight="1">
      <c r="A3" s="571" t="s">
        <v>14</v>
      </c>
      <c r="B3" s="570" t="s">
        <v>13</v>
      </c>
      <c r="C3" s="570" t="s">
        <v>15</v>
      </c>
      <c r="D3" s="570" t="s">
        <v>16</v>
      </c>
      <c r="E3" s="570" t="s">
        <v>5</v>
      </c>
      <c r="F3" s="570"/>
      <c r="G3" s="570" t="s">
        <v>19</v>
      </c>
      <c r="H3" s="570"/>
      <c r="I3" s="570" t="s">
        <v>17</v>
      </c>
      <c r="J3" s="570"/>
      <c r="K3" s="570" t="s">
        <v>18</v>
      </c>
      <c r="L3" s="570"/>
      <c r="M3" s="574" t="s">
        <v>12</v>
      </c>
      <c r="N3" s="77"/>
    </row>
    <row r="4" spans="1:14" s="47" customFormat="1" ht="33" customHeight="1">
      <c r="A4" s="572"/>
      <c r="B4" s="573"/>
      <c r="C4" s="573"/>
      <c r="D4" s="573"/>
      <c r="E4" s="44" t="s">
        <v>9</v>
      </c>
      <c r="F4" s="44" t="s">
        <v>26</v>
      </c>
      <c r="G4" s="44" t="s">
        <v>9</v>
      </c>
      <c r="H4" s="44" t="s">
        <v>26</v>
      </c>
      <c r="I4" s="44" t="s">
        <v>20</v>
      </c>
      <c r="J4" s="44" t="s">
        <v>21</v>
      </c>
      <c r="K4" s="44" t="s">
        <v>22</v>
      </c>
      <c r="L4" s="44" t="s">
        <v>21</v>
      </c>
      <c r="M4" s="575"/>
      <c r="N4" s="77"/>
    </row>
    <row r="5" spans="1:14" s="47" customFormat="1" ht="33" customHeight="1">
      <c r="A5" s="333" t="str">
        <f>N5&amp;". "&amp;총괄표!A6&amp;"("&amp;총괄표!C6&amp;")"</f>
        <v>1. 명승선작지왓(다년차)</v>
      </c>
      <c r="B5" s="114"/>
      <c r="C5" s="114"/>
      <c r="D5" s="346"/>
      <c r="E5" s="117"/>
      <c r="F5" s="117">
        <f>SUM(F6:F8)</f>
        <v>0</v>
      </c>
      <c r="G5" s="117"/>
      <c r="H5" s="117">
        <f>SUM(H6:H8)</f>
        <v>175888550</v>
      </c>
      <c r="I5" s="117"/>
      <c r="J5" s="117">
        <f>SUM(J6:J8)</f>
        <v>16334867</v>
      </c>
      <c r="K5" s="117"/>
      <c r="L5" s="117">
        <f>SUM(F5,H5,J5)</f>
        <v>192223417</v>
      </c>
      <c r="M5" s="347"/>
      <c r="N5" s="343">
        <v>1</v>
      </c>
    </row>
    <row r="6" spans="1:14" s="47" customFormat="1" ht="33" customHeight="1">
      <c r="A6" s="334" t="str">
        <f>일위대가총괄!A6</f>
        <v>제주조릿대 전면 벌채-다년차 (ha당)</v>
      </c>
      <c r="B6" s="174">
        <f>일위대가총괄!B6</f>
        <v>10</v>
      </c>
      <c r="C6" s="101" t="str">
        <f>일위대가총괄!C6</f>
        <v>ha</v>
      </c>
      <c r="D6" s="140">
        <f>총괄표!E9</f>
        <v>5.71</v>
      </c>
      <c r="E6" s="109">
        <f>일위대가총괄!F6</f>
        <v>0</v>
      </c>
      <c r="F6" s="108">
        <f>TRUNC($D6*E6)</f>
        <v>0</v>
      </c>
      <c r="G6" s="108">
        <f>일위대가총괄!H6</f>
        <v>30803599</v>
      </c>
      <c r="H6" s="108">
        <f>TRUNC($D6*G6)</f>
        <v>175888550</v>
      </c>
      <c r="I6" s="108">
        <f>일위대가총괄!J6</f>
        <v>2800327</v>
      </c>
      <c r="J6" s="108">
        <f>TRUNC($D6*I6)</f>
        <v>15989867</v>
      </c>
      <c r="K6" s="108">
        <f t="shared" ref="K6:K8" si="0">E6+G6+I6</f>
        <v>33603926</v>
      </c>
      <c r="L6" s="108">
        <f t="shared" ref="L6:L8" si="1">F6+H6+J6</f>
        <v>191878417</v>
      </c>
      <c r="M6" s="281" t="str">
        <f>일위대가총괄!M6</f>
        <v>제 2 호표</v>
      </c>
      <c r="N6" s="77"/>
    </row>
    <row r="7" spans="1:14" s="47" customFormat="1" ht="33" customHeight="1">
      <c r="A7" s="334" t="str">
        <f>일위대가총괄!$A$7</f>
        <v>공사 현수막 설치 (개소당)</v>
      </c>
      <c r="B7" s="174" t="str">
        <f>일위대가총괄!$B$7</f>
        <v>5000*900</v>
      </c>
      <c r="C7" s="101" t="s">
        <v>185</v>
      </c>
      <c r="D7" s="100">
        <v>1</v>
      </c>
      <c r="E7" s="109">
        <f>일위대가총괄!$F$7</f>
        <v>0</v>
      </c>
      <c r="F7" s="108">
        <f>TRUNC($D7*E7)</f>
        <v>0</v>
      </c>
      <c r="G7" s="108">
        <f>일위대가총괄!$H$7</f>
        <v>0</v>
      </c>
      <c r="H7" s="108">
        <f>TRUNC($D7*G7)</f>
        <v>0</v>
      </c>
      <c r="I7" s="108">
        <f>일위대가총괄!$J$7</f>
        <v>70000</v>
      </c>
      <c r="J7" s="108">
        <f>TRUNC($D7*I7)</f>
        <v>70000</v>
      </c>
      <c r="K7" s="108">
        <f t="shared" si="0"/>
        <v>70000</v>
      </c>
      <c r="L7" s="108">
        <f t="shared" si="1"/>
        <v>70000</v>
      </c>
      <c r="M7" s="281" t="str">
        <f>일위대가총괄!$M$7</f>
        <v>제 3 호표</v>
      </c>
      <c r="N7" s="77"/>
    </row>
    <row r="8" spans="1:14" s="47" customFormat="1" ht="33" customHeight="1">
      <c r="A8" s="334" t="str">
        <f>일위대가총괄!$A$8</f>
        <v>수리보고서 작성 (1식)</v>
      </c>
      <c r="B8" s="174" t="str">
        <f>일위대가총괄!$B$8</f>
        <v>50P/권</v>
      </c>
      <c r="C8" s="101" t="s">
        <v>186</v>
      </c>
      <c r="D8" s="100">
        <v>1</v>
      </c>
      <c r="E8" s="109">
        <f>일위대가총괄!$F$8</f>
        <v>0</v>
      </c>
      <c r="F8" s="108">
        <f>TRUNC($D8*E8)</f>
        <v>0</v>
      </c>
      <c r="G8" s="108">
        <f>일위대가총괄!$H$8</f>
        <v>0</v>
      </c>
      <c r="H8" s="108">
        <f>TRUNC($D8*G8)</f>
        <v>0</v>
      </c>
      <c r="I8" s="108">
        <f>일위대가총괄!$J$8</f>
        <v>275000</v>
      </c>
      <c r="J8" s="108">
        <f>TRUNC($D8*I8)</f>
        <v>275000</v>
      </c>
      <c r="K8" s="108">
        <f t="shared" si="0"/>
        <v>275000</v>
      </c>
      <c r="L8" s="108">
        <f t="shared" si="1"/>
        <v>275000</v>
      </c>
      <c r="M8" s="281" t="str">
        <f>일위대가총괄!$M$8</f>
        <v>제 4 호표</v>
      </c>
      <c r="N8" s="77"/>
    </row>
    <row r="9" spans="1:14" s="47" customFormat="1" ht="33" customHeight="1">
      <c r="A9" s="334"/>
      <c r="B9" s="174"/>
      <c r="C9" s="101"/>
      <c r="D9" s="100"/>
      <c r="E9" s="109"/>
      <c r="F9" s="108"/>
      <c r="G9" s="108"/>
      <c r="H9" s="108"/>
      <c r="I9" s="108"/>
      <c r="J9" s="108"/>
      <c r="K9" s="108"/>
      <c r="L9" s="108"/>
      <c r="M9" s="281"/>
      <c r="N9" s="77"/>
    </row>
    <row r="10" spans="1:14" s="47" customFormat="1" ht="33" customHeight="1">
      <c r="A10" s="333" t="s">
        <v>394</v>
      </c>
      <c r="B10" s="114"/>
      <c r="C10" s="114"/>
      <c r="D10" s="346"/>
      <c r="E10" s="117"/>
      <c r="F10" s="117"/>
      <c r="G10" s="117"/>
      <c r="H10" s="117"/>
      <c r="I10" s="117"/>
      <c r="J10" s="117"/>
      <c r="K10" s="117"/>
      <c r="L10" s="117"/>
      <c r="M10" s="347"/>
      <c r="N10" s="343"/>
    </row>
    <row r="11" spans="1:14" s="47" customFormat="1" ht="33" customHeight="1">
      <c r="A11" s="334"/>
      <c r="B11" s="174"/>
      <c r="C11" s="101"/>
      <c r="D11" s="140"/>
      <c r="E11" s="109"/>
      <c r="F11" s="108"/>
      <c r="G11" s="108"/>
      <c r="H11" s="108"/>
      <c r="I11" s="108"/>
      <c r="J11" s="108"/>
      <c r="K11" s="108"/>
      <c r="L11" s="108"/>
      <c r="M11" s="281"/>
      <c r="N11" s="77"/>
    </row>
    <row r="12" spans="1:14" s="47" customFormat="1" ht="33" customHeight="1">
      <c r="A12" s="334"/>
      <c r="B12" s="174"/>
      <c r="C12" s="101"/>
      <c r="D12" s="100"/>
      <c r="E12" s="109"/>
      <c r="F12" s="108"/>
      <c r="G12" s="108"/>
      <c r="H12" s="108"/>
      <c r="I12" s="108"/>
      <c r="J12" s="108"/>
      <c r="K12" s="108"/>
      <c r="L12" s="108"/>
      <c r="M12" s="281"/>
      <c r="N12" s="77"/>
    </row>
    <row r="13" spans="1:14" s="47" customFormat="1" ht="33" customHeight="1">
      <c r="A13" s="334"/>
      <c r="B13" s="174"/>
      <c r="C13" s="101"/>
      <c r="D13" s="100"/>
      <c r="E13" s="109"/>
      <c r="F13" s="108"/>
      <c r="G13" s="108"/>
      <c r="H13" s="108"/>
      <c r="I13" s="108"/>
      <c r="J13" s="108"/>
      <c r="K13" s="108"/>
      <c r="L13" s="108"/>
      <c r="M13" s="281"/>
      <c r="N13" s="77"/>
    </row>
    <row r="14" spans="1:14" s="47" customFormat="1" ht="33" customHeight="1">
      <c r="A14" s="334"/>
      <c r="B14" s="174"/>
      <c r="C14" s="101"/>
      <c r="D14" s="100"/>
      <c r="E14" s="109"/>
      <c r="F14" s="108"/>
      <c r="G14" s="108"/>
      <c r="H14" s="108"/>
      <c r="I14" s="108"/>
      <c r="J14" s="108"/>
      <c r="K14" s="108"/>
      <c r="L14" s="108"/>
      <c r="M14" s="281"/>
      <c r="N14" s="77"/>
    </row>
    <row r="15" spans="1:14" s="331" customFormat="1" ht="33" customHeight="1">
      <c r="A15" s="335"/>
      <c r="B15" s="114"/>
      <c r="C15" s="114"/>
      <c r="D15" s="115"/>
      <c r="E15" s="116"/>
      <c r="F15" s="116"/>
      <c r="G15" s="116"/>
      <c r="H15" s="116"/>
      <c r="I15" s="116"/>
      <c r="J15" s="116"/>
      <c r="K15" s="116"/>
      <c r="L15" s="116"/>
      <c r="M15" s="336"/>
      <c r="N15" s="344"/>
    </row>
    <row r="16" spans="1:14" s="332" customFormat="1" ht="33" customHeight="1" thickBot="1">
      <c r="A16" s="337" t="s">
        <v>61</v>
      </c>
      <c r="B16" s="265"/>
      <c r="C16" s="265"/>
      <c r="D16" s="338"/>
      <c r="E16" s="339"/>
      <c r="F16" s="339">
        <f>F5</f>
        <v>0</v>
      </c>
      <c r="G16" s="339"/>
      <c r="H16" s="339">
        <f>H5</f>
        <v>175888550</v>
      </c>
      <c r="I16" s="339"/>
      <c r="J16" s="339">
        <f>J5</f>
        <v>16334867</v>
      </c>
      <c r="K16" s="339"/>
      <c r="L16" s="339">
        <f>SUM(F16,H16,J16)</f>
        <v>192223417</v>
      </c>
      <c r="M16" s="340"/>
      <c r="N16" s="345"/>
    </row>
  </sheetData>
  <mergeCells count="10">
    <mergeCell ref="A1:M1"/>
    <mergeCell ref="E3:F3"/>
    <mergeCell ref="G3:H3"/>
    <mergeCell ref="I3:J3"/>
    <mergeCell ref="K3:L3"/>
    <mergeCell ref="A3:A4"/>
    <mergeCell ref="B3:B4"/>
    <mergeCell ref="C3:C4"/>
    <mergeCell ref="D3:D4"/>
    <mergeCell ref="M3:M4"/>
  </mergeCells>
  <phoneticPr fontId="6" type="noConversion"/>
  <printOptions horizontalCentered="1" gridLinesSet="0"/>
  <pageMargins left="0.78740157480314965" right="0.59055118110236227" top="0.78740157480314965" bottom="0.59055118110236227" header="0.19685039370078741" footer="0.19685039370078741"/>
  <pageSetup paperSize="9" scale="8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48542"/>
  <sheetViews>
    <sheetView view="pageBreakPreview" zoomScaleNormal="70" zoomScaleSheetLayoutView="100" workbookViewId="0">
      <selection activeCell="D10" sqref="D10"/>
    </sheetView>
  </sheetViews>
  <sheetFormatPr defaultRowHeight="17.25"/>
  <cols>
    <col min="1" max="1" width="26.77734375" style="95" customWidth="1"/>
    <col min="2" max="2" width="7.77734375" style="95" customWidth="1"/>
    <col min="3" max="3" width="3.6640625" style="95" customWidth="1"/>
    <col min="4" max="4" width="4.77734375" style="95" customWidth="1"/>
    <col min="5" max="5" width="5.77734375" style="112" customWidth="1"/>
    <col min="6" max="6" width="10.77734375" style="112" customWidth="1"/>
    <col min="7" max="7" width="5.77734375" style="112" customWidth="1"/>
    <col min="8" max="8" width="10.77734375" style="112" customWidth="1"/>
    <col min="9" max="9" width="5.77734375" style="112" customWidth="1"/>
    <col min="10" max="10" width="10.77734375" style="112" customWidth="1"/>
    <col min="11" max="11" width="5.77734375" style="112" customWidth="1"/>
    <col min="12" max="12" width="10.77734375" style="112" customWidth="1"/>
    <col min="13" max="13" width="6.6640625" style="113" customWidth="1"/>
    <col min="14" max="16384" width="8.88671875" style="95"/>
  </cols>
  <sheetData>
    <row r="1" spans="1:13" ht="33" customHeight="1">
      <c r="A1" s="576" t="s">
        <v>25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</row>
    <row r="2" spans="1:13" s="20" customFormat="1" ht="20.100000000000001" customHeight="1" thickBot="1">
      <c r="A2" s="330" t="str">
        <f>내역서!A2</f>
        <v>사업명 : 2026년 한라산 종다양성 회복을 위한 조릿대 제어사업(명승선작지왓-다년차)</v>
      </c>
      <c r="B2" s="34"/>
      <c r="E2" s="106"/>
      <c r="F2" s="106"/>
      <c r="G2" s="106"/>
      <c r="H2" s="106"/>
      <c r="I2" s="106"/>
      <c r="J2" s="106"/>
      <c r="K2" s="106"/>
      <c r="L2" s="106"/>
      <c r="M2" s="106"/>
    </row>
    <row r="3" spans="1:13" s="103" customFormat="1" ht="30" customHeight="1">
      <c r="A3" s="579" t="s">
        <v>14</v>
      </c>
      <c r="B3" s="581" t="s">
        <v>23</v>
      </c>
      <c r="C3" s="581" t="s">
        <v>15</v>
      </c>
      <c r="D3" s="581" t="s">
        <v>47</v>
      </c>
      <c r="E3" s="577" t="s">
        <v>5</v>
      </c>
      <c r="F3" s="577"/>
      <c r="G3" s="577" t="s">
        <v>6</v>
      </c>
      <c r="H3" s="577"/>
      <c r="I3" s="577" t="s">
        <v>7</v>
      </c>
      <c r="J3" s="577"/>
      <c r="K3" s="578" t="s">
        <v>8</v>
      </c>
      <c r="L3" s="578"/>
      <c r="M3" s="583" t="s">
        <v>12</v>
      </c>
    </row>
    <row r="4" spans="1:13" s="103" customFormat="1" ht="30" customHeight="1">
      <c r="A4" s="580"/>
      <c r="B4" s="582"/>
      <c r="C4" s="582"/>
      <c r="D4" s="582"/>
      <c r="E4" s="107" t="s">
        <v>9</v>
      </c>
      <c r="F4" s="107" t="s">
        <v>10</v>
      </c>
      <c r="G4" s="107" t="s">
        <v>9</v>
      </c>
      <c r="H4" s="107" t="s">
        <v>10</v>
      </c>
      <c r="I4" s="107" t="s">
        <v>9</v>
      </c>
      <c r="J4" s="107" t="s">
        <v>10</v>
      </c>
      <c r="K4" s="107" t="s">
        <v>9</v>
      </c>
      <c r="L4" s="107" t="s">
        <v>10</v>
      </c>
      <c r="M4" s="584"/>
    </row>
    <row r="5" spans="1:13" s="103" customFormat="1" ht="30" customHeight="1">
      <c r="A5" s="280" t="str">
        <f>일위대가!B5</f>
        <v>제주조릿대 전면 벌채-1년차 (ha당)</v>
      </c>
      <c r="B5" s="174">
        <f>일위대가!D8</f>
        <v>10</v>
      </c>
      <c r="C5" s="101" t="s">
        <v>73</v>
      </c>
      <c r="D5" s="100">
        <v>1</v>
      </c>
      <c r="E5" s="108"/>
      <c r="F5" s="108">
        <f>일위대가!H10</f>
        <v>0</v>
      </c>
      <c r="G5" s="108"/>
      <c r="H5" s="108">
        <f>일위대가!J10</f>
        <v>46013778</v>
      </c>
      <c r="I5" s="108"/>
      <c r="J5" s="108">
        <f>일위대가!L10</f>
        <v>4183070</v>
      </c>
      <c r="K5" s="108"/>
      <c r="L5" s="108">
        <f t="shared" ref="L5:L8" si="0">F5+H5+J5</f>
        <v>50196848</v>
      </c>
      <c r="M5" s="281" t="str">
        <f>일위대가!A5</f>
        <v>제 1 호표</v>
      </c>
    </row>
    <row r="6" spans="1:13" s="103" customFormat="1" ht="30" customHeight="1">
      <c r="A6" s="280" t="str">
        <f>일위대가!B15</f>
        <v>제주조릿대 전면 벌채-다년차 (ha당)</v>
      </c>
      <c r="B6" s="174">
        <f>일위대가!D18</f>
        <v>10</v>
      </c>
      <c r="C6" s="101" t="s">
        <v>73</v>
      </c>
      <c r="D6" s="100">
        <v>1</v>
      </c>
      <c r="E6" s="108"/>
      <c r="F6" s="108">
        <f>일위대가!H20</f>
        <v>0</v>
      </c>
      <c r="G6" s="108"/>
      <c r="H6" s="108">
        <f>일위대가!J20</f>
        <v>30803599</v>
      </c>
      <c r="I6" s="108"/>
      <c r="J6" s="108">
        <f>일위대가!L20</f>
        <v>2800327</v>
      </c>
      <c r="K6" s="108"/>
      <c r="L6" s="108">
        <f t="shared" ref="L6" si="1">F6+H6+J6</f>
        <v>33603926</v>
      </c>
      <c r="M6" s="281" t="str">
        <f>일위대가!A15</f>
        <v>제 2 호표</v>
      </c>
    </row>
    <row r="7" spans="1:13" s="103" customFormat="1" ht="30" customHeight="1">
      <c r="A7" s="280" t="str">
        <f>일위대가!B26</f>
        <v>공사 현수막 설치 (개소당)</v>
      </c>
      <c r="B7" s="100" t="str">
        <f>일위대가!B27</f>
        <v>5000*900</v>
      </c>
      <c r="C7" s="101" t="s">
        <v>152</v>
      </c>
      <c r="D7" s="100">
        <v>1</v>
      </c>
      <c r="E7" s="108"/>
      <c r="F7" s="108">
        <f>일위대가!H28</f>
        <v>0</v>
      </c>
      <c r="G7" s="108"/>
      <c r="H7" s="108">
        <f>일위대가!J28</f>
        <v>0</v>
      </c>
      <c r="I7" s="108"/>
      <c r="J7" s="108">
        <f>일위대가!L28</f>
        <v>70000</v>
      </c>
      <c r="K7" s="108"/>
      <c r="L7" s="108">
        <f t="shared" si="0"/>
        <v>70000</v>
      </c>
      <c r="M7" s="281" t="str">
        <f>일위대가!A26</f>
        <v>제 3 호표</v>
      </c>
    </row>
    <row r="8" spans="1:13" s="103" customFormat="1" ht="30" customHeight="1">
      <c r="A8" s="280" t="str">
        <f>일위대가!B30</f>
        <v>수리보고서 작성 (1식)</v>
      </c>
      <c r="B8" s="100" t="str">
        <f>일위대가!B31</f>
        <v>50P/권</v>
      </c>
      <c r="C8" s="101" t="s">
        <v>170</v>
      </c>
      <c r="D8" s="100">
        <v>1</v>
      </c>
      <c r="E8" s="108"/>
      <c r="F8" s="108">
        <f>일위대가!H33</f>
        <v>0</v>
      </c>
      <c r="G8" s="108"/>
      <c r="H8" s="108">
        <f>일위대가!J33</f>
        <v>0</v>
      </c>
      <c r="I8" s="108"/>
      <c r="J8" s="108">
        <f>일위대가!L33</f>
        <v>275000</v>
      </c>
      <c r="K8" s="108"/>
      <c r="L8" s="108">
        <f t="shared" si="0"/>
        <v>275000</v>
      </c>
      <c r="M8" s="281" t="str">
        <f>일위대가!A30</f>
        <v>제 4 호표</v>
      </c>
    </row>
    <row r="9" spans="1:13" s="103" customFormat="1" ht="30" customHeight="1">
      <c r="A9" s="282"/>
      <c r="B9" s="100"/>
      <c r="C9" s="101"/>
      <c r="D9" s="100"/>
      <c r="E9" s="108"/>
      <c r="F9" s="108"/>
      <c r="G9" s="108"/>
      <c r="H9" s="108"/>
      <c r="I9" s="108"/>
      <c r="J9" s="108"/>
      <c r="K9" s="108"/>
      <c r="L9" s="108"/>
      <c r="M9" s="281"/>
    </row>
    <row r="10" spans="1:13" s="103" customFormat="1" ht="30" customHeight="1">
      <c r="A10" s="282"/>
      <c r="B10" s="100"/>
      <c r="C10" s="101"/>
      <c r="D10" s="100"/>
      <c r="E10" s="108"/>
      <c r="F10" s="108"/>
      <c r="G10" s="108"/>
      <c r="H10" s="108"/>
      <c r="I10" s="108"/>
      <c r="J10" s="108"/>
      <c r="K10" s="108"/>
      <c r="L10" s="108"/>
      <c r="M10" s="281"/>
    </row>
    <row r="11" spans="1:13" s="103" customFormat="1" ht="30" customHeight="1">
      <c r="A11" s="282"/>
      <c r="B11" s="100"/>
      <c r="C11" s="101"/>
      <c r="D11" s="100"/>
      <c r="E11" s="108"/>
      <c r="F11" s="108"/>
      <c r="G11" s="108"/>
      <c r="H11" s="108"/>
      <c r="I11" s="108"/>
      <c r="J11" s="108"/>
      <c r="K11" s="108"/>
      <c r="L11" s="108"/>
      <c r="M11" s="283"/>
    </row>
    <row r="12" spans="1:13" s="103" customFormat="1" ht="30" customHeight="1">
      <c r="A12" s="282"/>
      <c r="B12" s="100"/>
      <c r="C12" s="101"/>
      <c r="D12" s="100"/>
      <c r="E12" s="108"/>
      <c r="F12" s="108"/>
      <c r="G12" s="108"/>
      <c r="H12" s="108"/>
      <c r="I12" s="108"/>
      <c r="J12" s="108"/>
      <c r="K12" s="108"/>
      <c r="L12" s="108"/>
      <c r="M12" s="283"/>
    </row>
    <row r="13" spans="1:13" s="103" customFormat="1" ht="30" customHeight="1">
      <c r="A13" s="282"/>
      <c r="B13" s="100"/>
      <c r="C13" s="101"/>
      <c r="D13" s="100"/>
      <c r="E13" s="108"/>
      <c r="F13" s="108"/>
      <c r="G13" s="108"/>
      <c r="H13" s="108"/>
      <c r="I13" s="108"/>
      <c r="J13" s="108"/>
      <c r="K13" s="108"/>
      <c r="L13" s="108"/>
      <c r="M13" s="283"/>
    </row>
    <row r="14" spans="1:13" s="103" customFormat="1" ht="30" customHeight="1" thickBot="1">
      <c r="A14" s="284"/>
      <c r="B14" s="285"/>
      <c r="C14" s="286"/>
      <c r="D14" s="285"/>
      <c r="E14" s="287"/>
      <c r="F14" s="287"/>
      <c r="G14" s="287"/>
      <c r="H14" s="287"/>
      <c r="I14" s="287"/>
      <c r="J14" s="287"/>
      <c r="K14" s="287"/>
      <c r="L14" s="287"/>
      <c r="M14" s="288"/>
    </row>
    <row r="15" spans="1:13" s="103" customFormat="1" ht="23.1" customHeight="1">
      <c r="E15" s="110"/>
      <c r="F15" s="110"/>
      <c r="G15" s="110"/>
      <c r="H15" s="110"/>
      <c r="I15" s="110"/>
      <c r="J15" s="110"/>
      <c r="K15" s="110"/>
      <c r="L15" s="110"/>
      <c r="M15" s="111"/>
    </row>
    <row r="16" spans="1:13" s="103" customFormat="1" ht="23.1" customHeight="1">
      <c r="E16" s="110"/>
      <c r="F16" s="110"/>
      <c r="G16" s="110"/>
      <c r="H16" s="110"/>
      <c r="I16" s="110"/>
      <c r="J16" s="110"/>
      <c r="K16" s="110"/>
      <c r="L16" s="110"/>
      <c r="M16" s="111"/>
    </row>
    <row r="17" spans="5:13" s="103" customFormat="1" ht="23.1" customHeight="1">
      <c r="E17" s="110"/>
      <c r="F17" s="110"/>
      <c r="G17" s="110"/>
      <c r="H17" s="110"/>
      <c r="I17" s="110"/>
      <c r="J17" s="110"/>
      <c r="K17" s="110"/>
      <c r="L17" s="110"/>
      <c r="M17" s="111"/>
    </row>
    <row r="18" spans="5:13" s="103" customFormat="1" ht="23.1" customHeight="1">
      <c r="E18" s="110"/>
      <c r="F18" s="110"/>
      <c r="G18" s="110"/>
      <c r="H18" s="110"/>
      <c r="I18" s="110"/>
      <c r="J18" s="110"/>
      <c r="K18" s="110"/>
      <c r="L18" s="110"/>
      <c r="M18" s="111"/>
    </row>
    <row r="19" spans="5:13" s="103" customFormat="1" ht="23.1" customHeight="1">
      <c r="E19" s="110"/>
      <c r="F19" s="110"/>
      <c r="G19" s="110"/>
      <c r="H19" s="110"/>
      <c r="I19" s="110"/>
      <c r="J19" s="110"/>
      <c r="K19" s="110"/>
      <c r="L19" s="110"/>
      <c r="M19" s="111"/>
    </row>
    <row r="20" spans="5:13" s="103" customFormat="1" ht="23.1" customHeight="1">
      <c r="E20" s="110"/>
      <c r="F20" s="110"/>
      <c r="G20" s="110"/>
      <c r="H20" s="110"/>
      <c r="I20" s="110"/>
      <c r="J20" s="110"/>
      <c r="K20" s="110"/>
      <c r="L20" s="110"/>
      <c r="M20" s="111"/>
    </row>
    <row r="21" spans="5:13" s="103" customFormat="1" ht="23.1" customHeight="1">
      <c r="E21" s="110"/>
      <c r="F21" s="110"/>
      <c r="G21" s="110"/>
      <c r="H21" s="110"/>
      <c r="I21" s="110"/>
      <c r="J21" s="110"/>
      <c r="K21" s="110"/>
      <c r="L21" s="110"/>
      <c r="M21" s="111"/>
    </row>
    <row r="22" spans="5:13" s="103" customFormat="1" ht="23.1" customHeight="1">
      <c r="E22" s="110"/>
      <c r="F22" s="110"/>
      <c r="G22" s="110"/>
      <c r="H22" s="110"/>
      <c r="I22" s="110"/>
      <c r="J22" s="110"/>
      <c r="K22" s="110"/>
      <c r="L22" s="110"/>
      <c r="M22" s="111"/>
    </row>
    <row r="23" spans="5:13" s="103" customFormat="1" ht="23.1" customHeight="1">
      <c r="E23" s="110"/>
      <c r="F23" s="110"/>
      <c r="G23" s="110"/>
      <c r="H23" s="110"/>
      <c r="I23" s="110"/>
      <c r="J23" s="110"/>
      <c r="K23" s="110"/>
      <c r="L23" s="110"/>
      <c r="M23" s="111"/>
    </row>
    <row r="24" spans="5:13" s="103" customFormat="1" ht="23.1" customHeight="1">
      <c r="E24" s="110"/>
      <c r="F24" s="110"/>
      <c r="G24" s="110"/>
      <c r="H24" s="110"/>
      <c r="I24" s="110"/>
      <c r="J24" s="110"/>
      <c r="K24" s="110"/>
      <c r="L24" s="110"/>
      <c r="M24" s="111"/>
    </row>
    <row r="25" spans="5:13" s="103" customFormat="1" ht="23.1" customHeight="1">
      <c r="E25" s="110"/>
      <c r="F25" s="110"/>
      <c r="G25" s="110"/>
      <c r="H25" s="110"/>
      <c r="I25" s="110"/>
      <c r="J25" s="110"/>
      <c r="K25" s="110"/>
      <c r="L25" s="110"/>
      <c r="M25" s="111"/>
    </row>
    <row r="26" spans="5:13" s="103" customFormat="1" ht="23.1" customHeight="1">
      <c r="E26" s="110"/>
      <c r="F26" s="110"/>
      <c r="G26" s="110"/>
      <c r="H26" s="110"/>
      <c r="I26" s="110"/>
      <c r="J26" s="110"/>
      <c r="K26" s="110"/>
      <c r="L26" s="110"/>
      <c r="M26" s="111"/>
    </row>
    <row r="27" spans="5:13" s="103" customFormat="1" ht="23.1" customHeight="1">
      <c r="E27" s="110"/>
      <c r="F27" s="110"/>
      <c r="G27" s="110"/>
      <c r="H27" s="110"/>
      <c r="I27" s="110"/>
      <c r="J27" s="110"/>
      <c r="K27" s="110"/>
      <c r="L27" s="110"/>
      <c r="M27" s="111"/>
    </row>
    <row r="28" spans="5:13" s="103" customFormat="1" ht="23.1" customHeight="1">
      <c r="E28" s="110"/>
      <c r="F28" s="110"/>
      <c r="G28" s="110"/>
      <c r="H28" s="110"/>
      <c r="I28" s="110"/>
      <c r="J28" s="110"/>
      <c r="K28" s="110"/>
      <c r="L28" s="110"/>
      <c r="M28" s="111"/>
    </row>
    <row r="29" spans="5:13" s="103" customFormat="1" ht="23.1" customHeight="1">
      <c r="E29" s="110"/>
      <c r="F29" s="110"/>
      <c r="G29" s="110"/>
      <c r="H29" s="110"/>
      <c r="I29" s="110"/>
      <c r="J29" s="110"/>
      <c r="K29" s="110"/>
      <c r="L29" s="110"/>
      <c r="M29" s="111"/>
    </row>
    <row r="30" spans="5:13" s="103" customFormat="1" ht="23.1" customHeight="1">
      <c r="E30" s="110"/>
      <c r="F30" s="110"/>
      <c r="G30" s="110"/>
      <c r="H30" s="110"/>
      <c r="I30" s="110"/>
      <c r="J30" s="110"/>
      <c r="K30" s="110"/>
      <c r="L30" s="110"/>
      <c r="M30" s="111"/>
    </row>
    <row r="31" spans="5:13" s="103" customFormat="1" ht="23.1" customHeight="1">
      <c r="E31" s="110"/>
      <c r="F31" s="110"/>
      <c r="G31" s="110"/>
      <c r="H31" s="110"/>
      <c r="I31" s="110"/>
      <c r="J31" s="110"/>
      <c r="K31" s="110"/>
      <c r="L31" s="110"/>
      <c r="M31" s="111"/>
    </row>
    <row r="32" spans="5:13" s="103" customFormat="1" ht="23.1" customHeight="1">
      <c r="E32" s="110"/>
      <c r="F32" s="110"/>
      <c r="G32" s="110"/>
      <c r="H32" s="110"/>
      <c r="I32" s="110"/>
      <c r="J32" s="110"/>
      <c r="K32" s="110"/>
      <c r="L32" s="110"/>
      <c r="M32" s="111"/>
    </row>
    <row r="33" spans="5:13" s="103" customFormat="1" ht="23.1" customHeight="1">
      <c r="E33" s="110"/>
      <c r="F33" s="110"/>
      <c r="G33" s="110"/>
      <c r="H33" s="110"/>
      <c r="I33" s="110"/>
      <c r="J33" s="110"/>
      <c r="K33" s="110"/>
      <c r="L33" s="110"/>
      <c r="M33" s="111"/>
    </row>
    <row r="34" spans="5:13" s="103" customFormat="1" ht="23.1" customHeight="1">
      <c r="E34" s="110"/>
      <c r="F34" s="110"/>
      <c r="G34" s="110"/>
      <c r="H34" s="110"/>
      <c r="I34" s="110"/>
      <c r="J34" s="110"/>
      <c r="K34" s="110"/>
      <c r="L34" s="110"/>
      <c r="M34" s="111"/>
    </row>
    <row r="35" spans="5:13" s="103" customFormat="1" ht="23.1" customHeight="1">
      <c r="E35" s="110"/>
      <c r="F35" s="110"/>
      <c r="G35" s="110"/>
      <c r="H35" s="110"/>
      <c r="I35" s="110"/>
      <c r="J35" s="110"/>
      <c r="K35" s="110"/>
      <c r="L35" s="110"/>
      <c r="M35" s="111"/>
    </row>
    <row r="36" spans="5:13" s="103" customFormat="1" ht="23.1" customHeight="1">
      <c r="E36" s="110"/>
      <c r="F36" s="110"/>
      <c r="G36" s="110"/>
      <c r="H36" s="110"/>
      <c r="I36" s="110"/>
      <c r="J36" s="110"/>
      <c r="K36" s="110"/>
      <c r="L36" s="110"/>
      <c r="M36" s="111"/>
    </row>
    <row r="37" spans="5:13" s="103" customFormat="1" ht="23.1" customHeight="1">
      <c r="E37" s="110"/>
      <c r="F37" s="110"/>
      <c r="G37" s="110"/>
      <c r="H37" s="110"/>
      <c r="I37" s="110"/>
      <c r="J37" s="110"/>
      <c r="K37" s="110"/>
      <c r="L37" s="110"/>
      <c r="M37" s="111"/>
    </row>
    <row r="38" spans="5:13" s="103" customFormat="1" ht="23.1" customHeight="1">
      <c r="E38" s="110"/>
      <c r="F38" s="110"/>
      <c r="G38" s="110"/>
      <c r="H38" s="110"/>
      <c r="I38" s="110"/>
      <c r="J38" s="110"/>
      <c r="K38" s="110"/>
      <c r="L38" s="110"/>
      <c r="M38" s="111"/>
    </row>
    <row r="39" spans="5:13" s="103" customFormat="1" ht="23.1" customHeight="1">
      <c r="E39" s="110"/>
      <c r="F39" s="110"/>
      <c r="G39" s="110"/>
      <c r="H39" s="110"/>
      <c r="I39" s="110"/>
      <c r="J39" s="110"/>
      <c r="K39" s="110"/>
      <c r="L39" s="110"/>
      <c r="M39" s="111"/>
    </row>
    <row r="40" spans="5:13" s="103" customFormat="1" ht="23.1" customHeight="1">
      <c r="E40" s="110"/>
      <c r="F40" s="110"/>
      <c r="G40" s="110"/>
      <c r="H40" s="110"/>
      <c r="I40" s="110"/>
      <c r="J40" s="110"/>
      <c r="K40" s="110"/>
      <c r="L40" s="110"/>
      <c r="M40" s="111"/>
    </row>
    <row r="41" spans="5:13" s="103" customFormat="1" ht="23.1" customHeight="1">
      <c r="E41" s="110"/>
      <c r="F41" s="110"/>
      <c r="G41" s="110"/>
      <c r="H41" s="110"/>
      <c r="I41" s="110"/>
      <c r="J41" s="110"/>
      <c r="K41" s="110"/>
      <c r="L41" s="110"/>
      <c r="M41" s="111"/>
    </row>
    <row r="42" spans="5:13" s="103" customFormat="1" ht="23.1" customHeight="1">
      <c r="E42" s="110"/>
      <c r="F42" s="110"/>
      <c r="G42" s="110"/>
      <c r="H42" s="110"/>
      <c r="I42" s="110"/>
      <c r="J42" s="110"/>
      <c r="K42" s="110"/>
      <c r="L42" s="110"/>
      <c r="M42" s="111"/>
    </row>
    <row r="43" spans="5:13" s="103" customFormat="1" ht="23.1" customHeight="1">
      <c r="E43" s="110"/>
      <c r="F43" s="110"/>
      <c r="G43" s="110"/>
      <c r="H43" s="110"/>
      <c r="I43" s="110"/>
      <c r="J43" s="110"/>
      <c r="K43" s="110"/>
      <c r="L43" s="110"/>
      <c r="M43" s="111"/>
    </row>
    <row r="44" spans="5:13" s="103" customFormat="1" ht="23.1" customHeight="1">
      <c r="E44" s="110"/>
      <c r="F44" s="110"/>
      <c r="G44" s="110"/>
      <c r="H44" s="110"/>
      <c r="I44" s="110"/>
      <c r="J44" s="110"/>
      <c r="K44" s="110"/>
      <c r="L44" s="110"/>
      <c r="M44" s="111"/>
    </row>
    <row r="45" spans="5:13" s="103" customFormat="1" ht="23.1" customHeight="1">
      <c r="E45" s="110"/>
      <c r="F45" s="110"/>
      <c r="G45" s="110"/>
      <c r="H45" s="110"/>
      <c r="I45" s="110"/>
      <c r="J45" s="110"/>
      <c r="K45" s="110"/>
      <c r="L45" s="110"/>
      <c r="M45" s="111"/>
    </row>
    <row r="46" spans="5:13" s="103" customFormat="1" ht="23.1" customHeight="1">
      <c r="E46" s="110"/>
      <c r="F46" s="110"/>
      <c r="G46" s="110"/>
      <c r="H46" s="110"/>
      <c r="I46" s="110"/>
      <c r="J46" s="110"/>
      <c r="K46" s="110"/>
      <c r="L46" s="110"/>
      <c r="M46" s="111"/>
    </row>
    <row r="47" spans="5:13" s="103" customFormat="1" ht="23.1" customHeight="1">
      <c r="E47" s="110"/>
      <c r="F47" s="110"/>
      <c r="G47" s="110"/>
      <c r="H47" s="110"/>
      <c r="I47" s="110"/>
      <c r="J47" s="110"/>
      <c r="K47" s="110"/>
      <c r="L47" s="110"/>
      <c r="M47" s="111"/>
    </row>
    <row r="48" spans="5:13" s="103" customFormat="1" ht="23.1" customHeight="1">
      <c r="E48" s="110"/>
      <c r="F48" s="110"/>
      <c r="G48" s="110"/>
      <c r="H48" s="110"/>
      <c r="I48" s="110"/>
      <c r="J48" s="110"/>
      <c r="K48" s="110"/>
      <c r="L48" s="110"/>
      <c r="M48" s="111"/>
    </row>
    <row r="49" spans="5:13" s="103" customFormat="1" ht="23.1" customHeight="1">
      <c r="E49" s="110"/>
      <c r="F49" s="110"/>
      <c r="G49" s="110"/>
      <c r="H49" s="110"/>
      <c r="I49" s="110"/>
      <c r="J49" s="110"/>
      <c r="K49" s="110"/>
      <c r="L49" s="110"/>
      <c r="M49" s="111"/>
    </row>
    <row r="50" spans="5:13" s="103" customFormat="1" ht="23.1" customHeight="1">
      <c r="E50" s="110"/>
      <c r="F50" s="110"/>
      <c r="G50" s="110"/>
      <c r="H50" s="110"/>
      <c r="I50" s="110"/>
      <c r="J50" s="110"/>
      <c r="K50" s="110"/>
      <c r="L50" s="110"/>
      <c r="M50" s="111"/>
    </row>
    <row r="51" spans="5:13" s="103" customFormat="1" ht="23.1" customHeight="1">
      <c r="E51" s="110"/>
      <c r="F51" s="110"/>
      <c r="G51" s="110"/>
      <c r="H51" s="110"/>
      <c r="I51" s="110"/>
      <c r="J51" s="110"/>
      <c r="K51" s="110"/>
      <c r="L51" s="110"/>
      <c r="M51" s="111"/>
    </row>
    <row r="52" spans="5:13" s="103" customFormat="1" ht="23.1" customHeight="1">
      <c r="E52" s="110"/>
      <c r="F52" s="110"/>
      <c r="G52" s="110"/>
      <c r="H52" s="110"/>
      <c r="I52" s="110"/>
      <c r="J52" s="110"/>
      <c r="K52" s="110"/>
      <c r="L52" s="110"/>
      <c r="M52" s="111"/>
    </row>
    <row r="53" spans="5:13" s="103" customFormat="1" ht="23.1" customHeight="1">
      <c r="E53" s="110"/>
      <c r="F53" s="110"/>
      <c r="G53" s="110"/>
      <c r="H53" s="110"/>
      <c r="I53" s="110"/>
      <c r="J53" s="110"/>
      <c r="K53" s="110"/>
      <c r="L53" s="110"/>
      <c r="M53" s="111"/>
    </row>
    <row r="54" spans="5:13" s="103" customFormat="1" ht="23.1" customHeight="1">
      <c r="E54" s="110"/>
      <c r="F54" s="110"/>
      <c r="G54" s="110"/>
      <c r="H54" s="110"/>
      <c r="I54" s="110"/>
      <c r="J54" s="110"/>
      <c r="K54" s="110"/>
      <c r="L54" s="110"/>
      <c r="M54" s="111"/>
    </row>
    <row r="55" spans="5:13" s="103" customFormat="1" ht="23.1" customHeight="1">
      <c r="E55" s="110"/>
      <c r="F55" s="110"/>
      <c r="G55" s="110"/>
      <c r="H55" s="110"/>
      <c r="I55" s="110"/>
      <c r="J55" s="110"/>
      <c r="K55" s="110"/>
      <c r="L55" s="110"/>
      <c r="M55" s="111"/>
    </row>
    <row r="56" spans="5:13" s="103" customFormat="1" ht="23.1" customHeight="1">
      <c r="E56" s="110"/>
      <c r="F56" s="110"/>
      <c r="G56" s="110"/>
      <c r="H56" s="110"/>
      <c r="I56" s="110"/>
      <c r="J56" s="110"/>
      <c r="K56" s="110"/>
      <c r="L56" s="110"/>
      <c r="M56" s="111"/>
    </row>
    <row r="57" spans="5:13" s="103" customFormat="1" ht="23.1" customHeight="1">
      <c r="E57" s="110"/>
      <c r="F57" s="110"/>
      <c r="G57" s="110"/>
      <c r="H57" s="110"/>
      <c r="I57" s="110"/>
      <c r="J57" s="110"/>
      <c r="K57" s="110"/>
      <c r="L57" s="110"/>
      <c r="M57" s="111"/>
    </row>
    <row r="58" spans="5:13" s="103" customFormat="1" ht="23.1" customHeight="1">
      <c r="E58" s="110"/>
      <c r="F58" s="110"/>
      <c r="G58" s="110"/>
      <c r="H58" s="110"/>
      <c r="I58" s="110"/>
      <c r="J58" s="110"/>
      <c r="K58" s="110"/>
      <c r="L58" s="110"/>
      <c r="M58" s="111"/>
    </row>
    <row r="59" spans="5:13" s="103" customFormat="1" ht="23.1" customHeight="1">
      <c r="E59" s="110"/>
      <c r="F59" s="110"/>
      <c r="G59" s="110"/>
      <c r="H59" s="110"/>
      <c r="I59" s="110"/>
      <c r="J59" s="110"/>
      <c r="K59" s="110"/>
      <c r="L59" s="110"/>
      <c r="M59" s="111"/>
    </row>
    <row r="60" spans="5:13" s="103" customFormat="1" ht="23.1" customHeight="1">
      <c r="E60" s="110"/>
      <c r="F60" s="110"/>
      <c r="G60" s="110"/>
      <c r="H60" s="110"/>
      <c r="I60" s="110"/>
      <c r="J60" s="110"/>
      <c r="K60" s="110"/>
      <c r="L60" s="110"/>
      <c r="M60" s="111"/>
    </row>
    <row r="61" spans="5:13" s="103" customFormat="1" ht="23.1" customHeight="1">
      <c r="E61" s="110"/>
      <c r="F61" s="110"/>
      <c r="G61" s="110"/>
      <c r="H61" s="110"/>
      <c r="I61" s="110"/>
      <c r="J61" s="110"/>
      <c r="K61" s="110"/>
      <c r="L61" s="110"/>
      <c r="M61" s="111"/>
    </row>
    <row r="62" spans="5:13" s="103" customFormat="1" ht="23.1" customHeight="1">
      <c r="E62" s="110"/>
      <c r="F62" s="110"/>
      <c r="G62" s="110"/>
      <c r="H62" s="110"/>
      <c r="I62" s="110"/>
      <c r="J62" s="110"/>
      <c r="K62" s="110"/>
      <c r="L62" s="110"/>
      <c r="M62" s="111"/>
    </row>
    <row r="63" spans="5:13" s="103" customFormat="1" ht="23.1" customHeight="1">
      <c r="E63" s="110"/>
      <c r="F63" s="110"/>
      <c r="G63" s="110"/>
      <c r="H63" s="110"/>
      <c r="I63" s="110"/>
      <c r="J63" s="110"/>
      <c r="K63" s="110"/>
      <c r="L63" s="110"/>
      <c r="M63" s="111"/>
    </row>
    <row r="64" spans="5:13" s="103" customFormat="1" ht="23.1" customHeight="1">
      <c r="E64" s="110"/>
      <c r="F64" s="110"/>
      <c r="G64" s="110"/>
      <c r="H64" s="110"/>
      <c r="I64" s="110"/>
      <c r="J64" s="110"/>
      <c r="K64" s="110"/>
      <c r="L64" s="110"/>
      <c r="M64" s="111"/>
    </row>
    <row r="65" spans="5:13" s="103" customFormat="1" ht="23.1" customHeight="1">
      <c r="E65" s="110"/>
      <c r="F65" s="110"/>
      <c r="G65" s="110"/>
      <c r="H65" s="110"/>
      <c r="I65" s="110"/>
      <c r="J65" s="110"/>
      <c r="K65" s="110"/>
      <c r="L65" s="110"/>
      <c r="M65" s="111"/>
    </row>
    <row r="66" spans="5:13" s="103" customFormat="1" ht="23.1" customHeight="1">
      <c r="E66" s="110"/>
      <c r="F66" s="110"/>
      <c r="G66" s="110"/>
      <c r="H66" s="110"/>
      <c r="I66" s="110"/>
      <c r="J66" s="110"/>
      <c r="K66" s="110"/>
      <c r="L66" s="110"/>
      <c r="M66" s="111"/>
    </row>
    <row r="67" spans="5:13" s="103" customFormat="1" ht="23.1" customHeight="1">
      <c r="E67" s="110"/>
      <c r="F67" s="110"/>
      <c r="G67" s="110"/>
      <c r="H67" s="110"/>
      <c r="I67" s="110"/>
      <c r="J67" s="110"/>
      <c r="K67" s="110"/>
      <c r="L67" s="110"/>
      <c r="M67" s="111"/>
    </row>
    <row r="68" spans="5:13" s="103" customFormat="1" ht="23.1" customHeight="1">
      <c r="E68" s="110"/>
      <c r="F68" s="110"/>
      <c r="G68" s="110"/>
      <c r="H68" s="110"/>
      <c r="I68" s="110"/>
      <c r="J68" s="110"/>
      <c r="K68" s="110"/>
      <c r="L68" s="110"/>
      <c r="M68" s="111"/>
    </row>
    <row r="69" spans="5:13" s="103" customFormat="1" ht="23.1" customHeight="1">
      <c r="E69" s="110"/>
      <c r="F69" s="110"/>
      <c r="G69" s="110"/>
      <c r="H69" s="110"/>
      <c r="I69" s="110"/>
      <c r="J69" s="110"/>
      <c r="K69" s="110"/>
      <c r="L69" s="110"/>
      <c r="M69" s="111"/>
    </row>
    <row r="70" spans="5:13" s="103" customFormat="1" ht="23.1" customHeight="1">
      <c r="E70" s="110"/>
      <c r="F70" s="110"/>
      <c r="G70" s="110"/>
      <c r="H70" s="110"/>
      <c r="I70" s="110"/>
      <c r="J70" s="110"/>
      <c r="K70" s="110"/>
      <c r="L70" s="110"/>
      <c r="M70" s="111"/>
    </row>
    <row r="71" spans="5:13" s="103" customFormat="1" ht="23.1" customHeight="1">
      <c r="E71" s="110"/>
      <c r="F71" s="110"/>
      <c r="G71" s="110"/>
      <c r="H71" s="110"/>
      <c r="I71" s="110"/>
      <c r="J71" s="110"/>
      <c r="K71" s="110"/>
      <c r="L71" s="110"/>
      <c r="M71" s="111"/>
    </row>
    <row r="72" spans="5:13" s="103" customFormat="1" ht="23.1" customHeight="1">
      <c r="E72" s="110"/>
      <c r="F72" s="110"/>
      <c r="G72" s="110"/>
      <c r="H72" s="110"/>
      <c r="I72" s="110"/>
      <c r="J72" s="110"/>
      <c r="K72" s="110"/>
      <c r="L72" s="110"/>
      <c r="M72" s="111"/>
    </row>
    <row r="73" spans="5:13" s="103" customFormat="1" ht="23.1" customHeight="1">
      <c r="E73" s="110"/>
      <c r="F73" s="110"/>
      <c r="G73" s="110"/>
      <c r="H73" s="110"/>
      <c r="I73" s="110"/>
      <c r="J73" s="110"/>
      <c r="K73" s="110"/>
      <c r="L73" s="110"/>
      <c r="M73" s="111"/>
    </row>
    <row r="74" spans="5:13" s="103" customFormat="1" ht="23.1" customHeight="1">
      <c r="E74" s="110"/>
      <c r="F74" s="110"/>
      <c r="G74" s="110"/>
      <c r="H74" s="110"/>
      <c r="I74" s="110"/>
      <c r="J74" s="110"/>
      <c r="K74" s="110"/>
      <c r="L74" s="110"/>
      <c r="M74" s="111"/>
    </row>
    <row r="75" spans="5:13" s="103" customFormat="1" ht="23.1" customHeight="1">
      <c r="E75" s="110"/>
      <c r="F75" s="110"/>
      <c r="G75" s="110"/>
      <c r="H75" s="110"/>
      <c r="I75" s="110"/>
      <c r="J75" s="110"/>
      <c r="K75" s="110"/>
      <c r="L75" s="110"/>
      <c r="M75" s="111"/>
    </row>
    <row r="76" spans="5:13" s="103" customFormat="1" ht="23.1" customHeight="1">
      <c r="E76" s="110"/>
      <c r="F76" s="110"/>
      <c r="G76" s="110"/>
      <c r="H76" s="110"/>
      <c r="I76" s="110"/>
      <c r="J76" s="110"/>
      <c r="K76" s="110"/>
      <c r="L76" s="110"/>
      <c r="M76" s="111"/>
    </row>
    <row r="77" spans="5:13" s="103" customFormat="1" ht="23.1" customHeight="1">
      <c r="E77" s="110"/>
      <c r="F77" s="110"/>
      <c r="G77" s="110"/>
      <c r="H77" s="110"/>
      <c r="I77" s="110"/>
      <c r="J77" s="110"/>
      <c r="K77" s="110"/>
      <c r="L77" s="110"/>
      <c r="M77" s="111"/>
    </row>
    <row r="78" spans="5:13" s="103" customFormat="1" ht="23.1" customHeight="1">
      <c r="E78" s="110"/>
      <c r="F78" s="110"/>
      <c r="G78" s="110"/>
      <c r="H78" s="110"/>
      <c r="I78" s="110"/>
      <c r="J78" s="110"/>
      <c r="K78" s="110"/>
      <c r="L78" s="110"/>
      <c r="M78" s="111"/>
    </row>
    <row r="79" spans="5:13" s="103" customFormat="1" ht="23.1" customHeight="1">
      <c r="E79" s="110"/>
      <c r="F79" s="110"/>
      <c r="G79" s="110"/>
      <c r="H79" s="110"/>
      <c r="I79" s="110"/>
      <c r="J79" s="110"/>
      <c r="K79" s="110"/>
      <c r="L79" s="110"/>
      <c r="M79" s="111"/>
    </row>
    <row r="80" spans="5:13" s="103" customFormat="1" ht="23.1" customHeight="1">
      <c r="E80" s="110"/>
      <c r="F80" s="110"/>
      <c r="G80" s="110"/>
      <c r="H80" s="110"/>
      <c r="I80" s="110"/>
      <c r="J80" s="110"/>
      <c r="K80" s="110"/>
      <c r="L80" s="110"/>
      <c r="M80" s="111"/>
    </row>
    <row r="81" spans="5:13" s="103" customFormat="1" ht="23.1" customHeight="1">
      <c r="E81" s="110"/>
      <c r="F81" s="110"/>
      <c r="G81" s="110"/>
      <c r="H81" s="110"/>
      <c r="I81" s="110"/>
      <c r="J81" s="110"/>
      <c r="K81" s="110"/>
      <c r="L81" s="110"/>
      <c r="M81" s="111"/>
    </row>
    <row r="82" spans="5:13" s="103" customFormat="1" ht="23.1" customHeight="1">
      <c r="E82" s="110"/>
      <c r="F82" s="110"/>
      <c r="G82" s="110"/>
      <c r="H82" s="110"/>
      <c r="I82" s="110"/>
      <c r="J82" s="110"/>
      <c r="K82" s="110"/>
      <c r="L82" s="110"/>
      <c r="M82" s="111"/>
    </row>
    <row r="83" spans="5:13" s="103" customFormat="1" ht="23.1" customHeight="1">
      <c r="E83" s="110"/>
      <c r="F83" s="110"/>
      <c r="G83" s="110"/>
      <c r="H83" s="110"/>
      <c r="I83" s="110"/>
      <c r="J83" s="110"/>
      <c r="K83" s="110"/>
      <c r="L83" s="110"/>
      <c r="M83" s="111"/>
    </row>
    <row r="84" spans="5:13" s="103" customFormat="1" ht="23.1" customHeight="1">
      <c r="E84" s="110"/>
      <c r="F84" s="110"/>
      <c r="G84" s="110"/>
      <c r="H84" s="110"/>
      <c r="I84" s="110"/>
      <c r="J84" s="110"/>
      <c r="K84" s="110"/>
      <c r="L84" s="110"/>
      <c r="M84" s="111"/>
    </row>
    <row r="85" spans="5:13" s="103" customFormat="1" ht="23.1" customHeight="1">
      <c r="E85" s="110"/>
      <c r="F85" s="110"/>
      <c r="G85" s="110"/>
      <c r="H85" s="110"/>
      <c r="I85" s="110"/>
      <c r="J85" s="110"/>
      <c r="K85" s="110"/>
      <c r="L85" s="110"/>
      <c r="M85" s="111"/>
    </row>
    <row r="86" spans="5:13" s="103" customFormat="1" ht="23.1" customHeight="1">
      <c r="E86" s="110"/>
      <c r="F86" s="110"/>
      <c r="G86" s="110"/>
      <c r="H86" s="110"/>
      <c r="I86" s="110"/>
      <c r="J86" s="110"/>
      <c r="K86" s="110"/>
      <c r="L86" s="110"/>
      <c r="M86" s="111"/>
    </row>
    <row r="87" spans="5:13" s="103" customFormat="1" ht="23.1" customHeight="1">
      <c r="E87" s="110"/>
      <c r="F87" s="110"/>
      <c r="G87" s="110"/>
      <c r="H87" s="110"/>
      <c r="I87" s="110"/>
      <c r="J87" s="110"/>
      <c r="K87" s="110"/>
      <c r="L87" s="110"/>
      <c r="M87" s="111"/>
    </row>
    <row r="88" spans="5:13" s="103" customFormat="1" ht="23.1" customHeight="1">
      <c r="E88" s="110"/>
      <c r="F88" s="110"/>
      <c r="G88" s="110"/>
      <c r="H88" s="110"/>
      <c r="I88" s="110"/>
      <c r="J88" s="110"/>
      <c r="K88" s="110"/>
      <c r="L88" s="110"/>
      <c r="M88" s="111"/>
    </row>
    <row r="89" spans="5:13" s="103" customFormat="1" ht="23.1" customHeight="1">
      <c r="E89" s="110"/>
      <c r="F89" s="110"/>
      <c r="G89" s="110"/>
      <c r="H89" s="110"/>
      <c r="I89" s="110"/>
      <c r="J89" s="110"/>
      <c r="K89" s="110"/>
      <c r="L89" s="110"/>
      <c r="M89" s="111"/>
    </row>
    <row r="90" spans="5:13" s="103" customFormat="1" ht="23.1" customHeight="1">
      <c r="E90" s="110"/>
      <c r="F90" s="110"/>
      <c r="G90" s="110"/>
      <c r="H90" s="110"/>
      <c r="I90" s="110"/>
      <c r="J90" s="110"/>
      <c r="K90" s="110"/>
      <c r="L90" s="110"/>
      <c r="M90" s="111"/>
    </row>
    <row r="91" spans="5:13" s="103" customFormat="1" ht="23.1" customHeight="1">
      <c r="E91" s="110"/>
      <c r="F91" s="110"/>
      <c r="G91" s="110"/>
      <c r="H91" s="110"/>
      <c r="I91" s="110"/>
      <c r="J91" s="110"/>
      <c r="K91" s="110"/>
      <c r="L91" s="110"/>
      <c r="M91" s="111"/>
    </row>
    <row r="92" spans="5:13" s="103" customFormat="1" ht="23.1" customHeight="1">
      <c r="E92" s="110"/>
      <c r="F92" s="110"/>
      <c r="G92" s="110"/>
      <c r="H92" s="110"/>
      <c r="I92" s="110"/>
      <c r="J92" s="110"/>
      <c r="K92" s="110"/>
      <c r="L92" s="110"/>
      <c r="M92" s="111"/>
    </row>
    <row r="93" spans="5:13" s="103" customFormat="1" ht="23.1" customHeight="1">
      <c r="E93" s="110"/>
      <c r="F93" s="110"/>
      <c r="G93" s="110"/>
      <c r="H93" s="110"/>
      <c r="I93" s="110"/>
      <c r="J93" s="110"/>
      <c r="K93" s="110"/>
      <c r="L93" s="110"/>
      <c r="M93" s="111"/>
    </row>
    <row r="94" spans="5:13" s="103" customFormat="1" ht="23.1" customHeight="1">
      <c r="E94" s="110"/>
      <c r="F94" s="110"/>
      <c r="G94" s="110"/>
      <c r="H94" s="110"/>
      <c r="I94" s="110"/>
      <c r="J94" s="110"/>
      <c r="K94" s="110"/>
      <c r="L94" s="110"/>
      <c r="M94" s="111"/>
    </row>
    <row r="95" spans="5:13" s="103" customFormat="1" ht="23.1" customHeight="1">
      <c r="E95" s="110"/>
      <c r="F95" s="110"/>
      <c r="G95" s="110"/>
      <c r="H95" s="110"/>
      <c r="I95" s="110"/>
      <c r="J95" s="110"/>
      <c r="K95" s="110"/>
      <c r="L95" s="110"/>
      <c r="M95" s="111"/>
    </row>
    <row r="96" spans="5:13" s="103" customFormat="1" ht="23.1" customHeight="1">
      <c r="E96" s="110"/>
      <c r="F96" s="110"/>
      <c r="G96" s="110"/>
      <c r="H96" s="110"/>
      <c r="I96" s="110"/>
      <c r="J96" s="110"/>
      <c r="K96" s="110"/>
      <c r="L96" s="110"/>
      <c r="M96" s="111"/>
    </row>
    <row r="97" spans="5:13" s="103" customFormat="1" ht="23.1" customHeight="1">
      <c r="E97" s="110"/>
      <c r="F97" s="110"/>
      <c r="G97" s="110"/>
      <c r="H97" s="110"/>
      <c r="I97" s="110"/>
      <c r="J97" s="110"/>
      <c r="K97" s="110"/>
      <c r="L97" s="110"/>
      <c r="M97" s="111"/>
    </row>
    <row r="98" spans="5:13" s="103" customFormat="1" ht="23.1" customHeight="1">
      <c r="E98" s="110"/>
      <c r="F98" s="110"/>
      <c r="G98" s="110"/>
      <c r="H98" s="110"/>
      <c r="I98" s="110"/>
      <c r="J98" s="110"/>
      <c r="K98" s="110"/>
      <c r="L98" s="110"/>
      <c r="M98" s="111"/>
    </row>
    <row r="99" spans="5:13" s="103" customFormat="1" ht="23.1" customHeight="1">
      <c r="E99" s="110"/>
      <c r="F99" s="110"/>
      <c r="G99" s="110"/>
      <c r="H99" s="110"/>
      <c r="I99" s="110"/>
      <c r="J99" s="110"/>
      <c r="K99" s="110"/>
      <c r="L99" s="110"/>
      <c r="M99" s="111"/>
    </row>
    <row r="100" spans="5:13" s="103" customFormat="1" ht="23.1" customHeight="1">
      <c r="E100" s="110"/>
      <c r="F100" s="110"/>
      <c r="G100" s="110"/>
      <c r="H100" s="110"/>
      <c r="I100" s="110"/>
      <c r="J100" s="110"/>
      <c r="K100" s="110"/>
      <c r="L100" s="110"/>
      <c r="M100" s="111"/>
    </row>
    <row r="101" spans="5:13" s="103" customFormat="1" ht="23.1" customHeight="1">
      <c r="E101" s="110"/>
      <c r="F101" s="110"/>
      <c r="G101" s="110"/>
      <c r="H101" s="110"/>
      <c r="I101" s="110"/>
      <c r="J101" s="110"/>
      <c r="K101" s="110"/>
      <c r="L101" s="110"/>
      <c r="M101" s="111"/>
    </row>
    <row r="102" spans="5:13" s="103" customFormat="1" ht="23.1" customHeight="1">
      <c r="E102" s="110"/>
      <c r="F102" s="110"/>
      <c r="G102" s="110"/>
      <c r="H102" s="110"/>
      <c r="I102" s="110"/>
      <c r="J102" s="110"/>
      <c r="K102" s="110"/>
      <c r="L102" s="110"/>
      <c r="M102" s="111"/>
    </row>
    <row r="103" spans="5:13" s="103" customFormat="1" ht="23.1" customHeight="1">
      <c r="E103" s="110"/>
      <c r="F103" s="110"/>
      <c r="G103" s="110"/>
      <c r="H103" s="110"/>
      <c r="I103" s="110"/>
      <c r="J103" s="110"/>
      <c r="K103" s="110"/>
      <c r="L103" s="110"/>
      <c r="M103" s="111"/>
    </row>
    <row r="104" spans="5:13" s="103" customFormat="1" ht="23.1" customHeight="1">
      <c r="E104" s="110"/>
      <c r="F104" s="110"/>
      <c r="G104" s="110"/>
      <c r="H104" s="110"/>
      <c r="I104" s="110"/>
      <c r="J104" s="110"/>
      <c r="K104" s="110"/>
      <c r="L104" s="110"/>
      <c r="M104" s="111"/>
    </row>
    <row r="105" spans="5:13" s="103" customFormat="1" ht="23.1" customHeight="1">
      <c r="E105" s="110"/>
      <c r="F105" s="110"/>
      <c r="G105" s="110"/>
      <c r="H105" s="110"/>
      <c r="I105" s="110"/>
      <c r="J105" s="110"/>
      <c r="K105" s="110"/>
      <c r="L105" s="110"/>
      <c r="M105" s="111"/>
    </row>
    <row r="106" spans="5:13" s="103" customFormat="1" ht="23.1" customHeight="1">
      <c r="E106" s="110"/>
      <c r="F106" s="110"/>
      <c r="G106" s="110"/>
      <c r="H106" s="110"/>
      <c r="I106" s="110"/>
      <c r="J106" s="110"/>
      <c r="K106" s="110"/>
      <c r="L106" s="110"/>
      <c r="M106" s="111"/>
    </row>
    <row r="107" spans="5:13" s="103" customFormat="1" ht="23.1" customHeight="1">
      <c r="E107" s="110"/>
      <c r="F107" s="110"/>
      <c r="G107" s="110"/>
      <c r="H107" s="110"/>
      <c r="I107" s="110"/>
      <c r="J107" s="110"/>
      <c r="K107" s="110"/>
      <c r="L107" s="110"/>
      <c r="M107" s="111"/>
    </row>
    <row r="108" spans="5:13" s="103" customFormat="1" ht="23.1" customHeight="1">
      <c r="E108" s="110"/>
      <c r="F108" s="110"/>
      <c r="G108" s="110"/>
      <c r="H108" s="110"/>
      <c r="I108" s="110"/>
      <c r="J108" s="110"/>
      <c r="K108" s="110"/>
      <c r="L108" s="110"/>
      <c r="M108" s="111"/>
    </row>
    <row r="109" spans="5:13" s="103" customFormat="1" ht="23.1" customHeight="1">
      <c r="E109" s="110"/>
      <c r="F109" s="110"/>
      <c r="G109" s="110"/>
      <c r="H109" s="110"/>
      <c r="I109" s="110"/>
      <c r="J109" s="110"/>
      <c r="K109" s="110"/>
      <c r="L109" s="110"/>
      <c r="M109" s="111"/>
    </row>
    <row r="110" spans="5:13" s="103" customFormat="1" ht="23.1" customHeight="1">
      <c r="E110" s="110"/>
      <c r="F110" s="110"/>
      <c r="G110" s="110"/>
      <c r="H110" s="110"/>
      <c r="I110" s="110"/>
      <c r="J110" s="110"/>
      <c r="K110" s="110"/>
      <c r="L110" s="110"/>
      <c r="M110" s="111"/>
    </row>
    <row r="111" spans="5:13" s="103" customFormat="1" ht="23.1" customHeight="1">
      <c r="E111" s="110"/>
      <c r="F111" s="110"/>
      <c r="G111" s="110"/>
      <c r="H111" s="110"/>
      <c r="I111" s="110"/>
      <c r="J111" s="110"/>
      <c r="K111" s="110"/>
      <c r="L111" s="110"/>
      <c r="M111" s="111"/>
    </row>
    <row r="112" spans="5:13" s="103" customFormat="1" ht="23.1" customHeight="1">
      <c r="E112" s="110"/>
      <c r="F112" s="110"/>
      <c r="G112" s="110"/>
      <c r="H112" s="110"/>
      <c r="I112" s="110"/>
      <c r="J112" s="110"/>
      <c r="K112" s="110"/>
      <c r="L112" s="110"/>
      <c r="M112" s="111"/>
    </row>
    <row r="113" spans="5:13" s="103" customFormat="1" ht="23.1" customHeight="1">
      <c r="E113" s="110"/>
      <c r="F113" s="110"/>
      <c r="G113" s="110"/>
      <c r="H113" s="110"/>
      <c r="I113" s="110"/>
      <c r="J113" s="110"/>
      <c r="K113" s="110"/>
      <c r="L113" s="110"/>
      <c r="M113" s="111"/>
    </row>
    <row r="114" spans="5:13" s="103" customFormat="1" ht="23.1" customHeight="1">
      <c r="E114" s="110"/>
      <c r="F114" s="110"/>
      <c r="G114" s="110"/>
      <c r="H114" s="110"/>
      <c r="I114" s="110"/>
      <c r="J114" s="110"/>
      <c r="K114" s="110"/>
      <c r="L114" s="110"/>
      <c r="M114" s="111"/>
    </row>
    <row r="115" spans="5:13" s="103" customFormat="1" ht="23.1" customHeight="1">
      <c r="E115" s="110"/>
      <c r="F115" s="110"/>
      <c r="G115" s="110"/>
      <c r="H115" s="110"/>
      <c r="I115" s="110"/>
      <c r="J115" s="110"/>
      <c r="K115" s="110"/>
      <c r="L115" s="110"/>
      <c r="M115" s="111"/>
    </row>
    <row r="116" spans="5:13" s="103" customFormat="1" ht="23.1" customHeight="1">
      <c r="E116" s="110"/>
      <c r="F116" s="110"/>
      <c r="G116" s="110"/>
      <c r="H116" s="110"/>
      <c r="I116" s="110"/>
      <c r="J116" s="110"/>
      <c r="K116" s="110"/>
      <c r="L116" s="110"/>
      <c r="M116" s="111"/>
    </row>
    <row r="117" spans="5:13" s="103" customFormat="1" ht="23.1" customHeight="1">
      <c r="E117" s="110"/>
      <c r="F117" s="110"/>
      <c r="G117" s="110"/>
      <c r="H117" s="110"/>
      <c r="I117" s="110"/>
      <c r="J117" s="110"/>
      <c r="K117" s="110"/>
      <c r="L117" s="110"/>
      <c r="M117" s="111"/>
    </row>
    <row r="118" spans="5:13" s="103" customFormat="1" ht="23.1" customHeight="1">
      <c r="E118" s="110"/>
      <c r="F118" s="110"/>
      <c r="G118" s="110"/>
      <c r="H118" s="110"/>
      <c r="I118" s="110"/>
      <c r="J118" s="110"/>
      <c r="K118" s="110"/>
      <c r="L118" s="110"/>
      <c r="M118" s="111"/>
    </row>
    <row r="119" spans="5:13" s="103" customFormat="1" ht="23.1" customHeight="1">
      <c r="E119" s="110"/>
      <c r="F119" s="110"/>
      <c r="G119" s="110"/>
      <c r="H119" s="110"/>
      <c r="I119" s="110"/>
      <c r="J119" s="110"/>
      <c r="K119" s="110"/>
      <c r="L119" s="110"/>
      <c r="M119" s="111"/>
    </row>
    <row r="120" spans="5:13" s="103" customFormat="1" ht="23.1" customHeight="1">
      <c r="E120" s="110"/>
      <c r="F120" s="110"/>
      <c r="G120" s="110"/>
      <c r="H120" s="110"/>
      <c r="I120" s="110"/>
      <c r="J120" s="110"/>
      <c r="K120" s="110"/>
      <c r="L120" s="110"/>
      <c r="M120" s="111"/>
    </row>
    <row r="121" spans="5:13" s="103" customFormat="1" ht="23.1" customHeight="1">
      <c r="E121" s="110"/>
      <c r="F121" s="110"/>
      <c r="G121" s="110"/>
      <c r="H121" s="110"/>
      <c r="I121" s="110"/>
      <c r="J121" s="110"/>
      <c r="K121" s="110"/>
      <c r="L121" s="110"/>
      <c r="M121" s="111"/>
    </row>
    <row r="122" spans="5:13" s="103" customFormat="1" ht="23.1" customHeight="1">
      <c r="E122" s="110"/>
      <c r="F122" s="110"/>
      <c r="G122" s="110"/>
      <c r="H122" s="110"/>
      <c r="I122" s="110"/>
      <c r="J122" s="110"/>
      <c r="K122" s="110"/>
      <c r="L122" s="110"/>
      <c r="M122" s="111"/>
    </row>
    <row r="123" spans="5:13" s="103" customFormat="1" ht="23.1" customHeight="1">
      <c r="E123" s="110"/>
      <c r="F123" s="110"/>
      <c r="G123" s="110"/>
      <c r="H123" s="110"/>
      <c r="I123" s="110"/>
      <c r="J123" s="110"/>
      <c r="K123" s="110"/>
      <c r="L123" s="110"/>
      <c r="M123" s="111"/>
    </row>
    <row r="124" spans="5:13" s="103" customFormat="1" ht="23.1" customHeight="1">
      <c r="E124" s="110"/>
      <c r="F124" s="110"/>
      <c r="G124" s="110"/>
      <c r="H124" s="110"/>
      <c r="I124" s="110"/>
      <c r="J124" s="110"/>
      <c r="K124" s="110"/>
      <c r="L124" s="110"/>
      <c r="M124" s="111"/>
    </row>
    <row r="125" spans="5:13" s="103" customFormat="1" ht="23.1" customHeight="1">
      <c r="E125" s="110"/>
      <c r="F125" s="110"/>
      <c r="G125" s="110"/>
      <c r="H125" s="110"/>
      <c r="I125" s="110"/>
      <c r="J125" s="110"/>
      <c r="K125" s="110"/>
      <c r="L125" s="110"/>
      <c r="M125" s="111"/>
    </row>
    <row r="126" spans="5:13" s="103" customFormat="1" ht="23.1" customHeight="1">
      <c r="E126" s="110"/>
      <c r="F126" s="110"/>
      <c r="G126" s="110"/>
      <c r="H126" s="110"/>
      <c r="I126" s="110"/>
      <c r="J126" s="110"/>
      <c r="K126" s="110"/>
      <c r="L126" s="110"/>
      <c r="M126" s="111"/>
    </row>
    <row r="127" spans="5:13" s="103" customFormat="1" ht="23.1" customHeight="1">
      <c r="E127" s="110"/>
      <c r="F127" s="110"/>
      <c r="G127" s="110"/>
      <c r="H127" s="110"/>
      <c r="I127" s="110"/>
      <c r="J127" s="110"/>
      <c r="K127" s="110"/>
      <c r="L127" s="110"/>
      <c r="M127" s="111"/>
    </row>
    <row r="128" spans="5:13" s="103" customFormat="1" ht="23.1" customHeight="1">
      <c r="E128" s="110"/>
      <c r="F128" s="110"/>
      <c r="G128" s="110"/>
      <c r="H128" s="110"/>
      <c r="I128" s="110"/>
      <c r="J128" s="110"/>
      <c r="K128" s="110"/>
      <c r="L128" s="110"/>
      <c r="M128" s="111"/>
    </row>
    <row r="129" spans="5:13" s="103" customFormat="1" ht="23.1" customHeight="1">
      <c r="E129" s="110"/>
      <c r="F129" s="110"/>
      <c r="G129" s="110"/>
      <c r="H129" s="110"/>
      <c r="I129" s="110"/>
      <c r="J129" s="110"/>
      <c r="K129" s="110"/>
      <c r="L129" s="110"/>
      <c r="M129" s="111"/>
    </row>
    <row r="130" spans="5:13" s="103" customFormat="1" ht="23.1" customHeight="1">
      <c r="E130" s="110"/>
      <c r="F130" s="110"/>
      <c r="G130" s="110"/>
      <c r="H130" s="110"/>
      <c r="I130" s="110"/>
      <c r="J130" s="110"/>
      <c r="K130" s="110"/>
      <c r="L130" s="110"/>
      <c r="M130" s="111"/>
    </row>
    <row r="131" spans="5:13" s="103" customFormat="1" ht="23.1" customHeight="1">
      <c r="E131" s="110"/>
      <c r="F131" s="110"/>
      <c r="G131" s="110"/>
      <c r="H131" s="110"/>
      <c r="I131" s="110"/>
      <c r="J131" s="110"/>
      <c r="K131" s="110"/>
      <c r="L131" s="110"/>
      <c r="M131" s="111"/>
    </row>
    <row r="132" spans="5:13" s="103" customFormat="1" ht="23.1" customHeight="1">
      <c r="E132" s="110"/>
      <c r="F132" s="110"/>
      <c r="G132" s="110"/>
      <c r="H132" s="110"/>
      <c r="I132" s="110"/>
      <c r="J132" s="110"/>
      <c r="K132" s="110"/>
      <c r="L132" s="110"/>
      <c r="M132" s="111"/>
    </row>
    <row r="133" spans="5:13" s="103" customFormat="1" ht="23.1" customHeight="1">
      <c r="E133" s="110"/>
      <c r="F133" s="110"/>
      <c r="G133" s="110"/>
      <c r="H133" s="110"/>
      <c r="I133" s="110"/>
      <c r="J133" s="110"/>
      <c r="K133" s="110"/>
      <c r="L133" s="110"/>
      <c r="M133" s="111"/>
    </row>
    <row r="134" spans="5:13" s="103" customFormat="1" ht="23.1" customHeight="1">
      <c r="E134" s="110"/>
      <c r="F134" s="110"/>
      <c r="G134" s="110"/>
      <c r="H134" s="110"/>
      <c r="I134" s="110"/>
      <c r="J134" s="110"/>
      <c r="K134" s="110"/>
      <c r="L134" s="110"/>
      <c r="M134" s="111"/>
    </row>
    <row r="135" spans="5:13" s="103" customFormat="1" ht="23.1" customHeight="1">
      <c r="E135" s="110"/>
      <c r="F135" s="110"/>
      <c r="G135" s="110"/>
      <c r="H135" s="110"/>
      <c r="I135" s="110"/>
      <c r="J135" s="110"/>
      <c r="K135" s="110"/>
      <c r="L135" s="110"/>
      <c r="M135" s="111"/>
    </row>
    <row r="136" spans="5:13" s="103" customFormat="1" ht="23.1" customHeight="1">
      <c r="E136" s="110"/>
      <c r="F136" s="110"/>
      <c r="G136" s="110"/>
      <c r="H136" s="110"/>
      <c r="I136" s="110"/>
      <c r="J136" s="110"/>
      <c r="K136" s="110"/>
      <c r="L136" s="110"/>
      <c r="M136" s="111"/>
    </row>
    <row r="137" spans="5:13" s="103" customFormat="1" ht="23.1" customHeight="1">
      <c r="E137" s="110"/>
      <c r="F137" s="110"/>
      <c r="G137" s="110"/>
      <c r="H137" s="110"/>
      <c r="I137" s="110"/>
      <c r="J137" s="110"/>
      <c r="K137" s="110"/>
      <c r="L137" s="110"/>
      <c r="M137" s="111"/>
    </row>
    <row r="138" spans="5:13" s="103" customFormat="1" ht="23.1" customHeight="1">
      <c r="E138" s="110"/>
      <c r="F138" s="110"/>
      <c r="G138" s="110"/>
      <c r="H138" s="110"/>
      <c r="I138" s="110"/>
      <c r="J138" s="110"/>
      <c r="K138" s="110"/>
      <c r="L138" s="110"/>
      <c r="M138" s="111"/>
    </row>
    <row r="139" spans="5:13" s="103" customFormat="1" ht="11.25">
      <c r="E139" s="110"/>
      <c r="F139" s="110"/>
      <c r="G139" s="110"/>
      <c r="H139" s="110"/>
      <c r="I139" s="110"/>
      <c r="J139" s="110"/>
      <c r="K139" s="110"/>
      <c r="L139" s="110"/>
      <c r="M139" s="111"/>
    </row>
    <row r="140" spans="5:13" s="103" customFormat="1" ht="11.25">
      <c r="E140" s="110"/>
      <c r="F140" s="110"/>
      <c r="G140" s="110"/>
      <c r="H140" s="110"/>
      <c r="I140" s="110"/>
      <c r="J140" s="110"/>
      <c r="K140" s="110"/>
      <c r="L140" s="110"/>
      <c r="M140" s="111"/>
    </row>
    <row r="141" spans="5:13" s="103" customFormat="1" ht="11.25">
      <c r="E141" s="110"/>
      <c r="F141" s="110"/>
      <c r="G141" s="110"/>
      <c r="H141" s="110"/>
      <c r="I141" s="110"/>
      <c r="J141" s="110"/>
      <c r="K141" s="110"/>
      <c r="L141" s="110"/>
      <c r="M141" s="111"/>
    </row>
    <row r="142" spans="5:13" s="103" customFormat="1" ht="11.25">
      <c r="E142" s="110"/>
      <c r="F142" s="110"/>
      <c r="G142" s="110"/>
      <c r="H142" s="110"/>
      <c r="I142" s="110"/>
      <c r="J142" s="110"/>
      <c r="K142" s="110"/>
      <c r="L142" s="110"/>
      <c r="M142" s="111"/>
    </row>
    <row r="143" spans="5:13" s="103" customFormat="1" ht="11.25">
      <c r="E143" s="110"/>
      <c r="F143" s="110"/>
      <c r="G143" s="110"/>
      <c r="H143" s="110"/>
      <c r="I143" s="110"/>
      <c r="J143" s="110"/>
      <c r="K143" s="110"/>
      <c r="L143" s="110"/>
      <c r="M143" s="111"/>
    </row>
    <row r="144" spans="5:13" s="103" customFormat="1" ht="11.25">
      <c r="E144" s="110"/>
      <c r="F144" s="110"/>
      <c r="G144" s="110"/>
      <c r="H144" s="110"/>
      <c r="I144" s="110"/>
      <c r="J144" s="110"/>
      <c r="K144" s="110"/>
      <c r="L144" s="110"/>
      <c r="M144" s="111"/>
    </row>
    <row r="145" spans="5:13" s="103" customFormat="1" ht="11.25">
      <c r="E145" s="110"/>
      <c r="F145" s="110"/>
      <c r="G145" s="110"/>
      <c r="H145" s="110"/>
      <c r="I145" s="110"/>
      <c r="J145" s="110"/>
      <c r="K145" s="110"/>
      <c r="L145" s="110"/>
      <c r="M145" s="111"/>
    </row>
    <row r="146" spans="5:13" s="103" customFormat="1" ht="11.25">
      <c r="E146" s="110"/>
      <c r="F146" s="110"/>
      <c r="G146" s="110"/>
      <c r="H146" s="110"/>
      <c r="I146" s="110"/>
      <c r="J146" s="110"/>
      <c r="K146" s="110"/>
      <c r="L146" s="110"/>
      <c r="M146" s="111"/>
    </row>
    <row r="147" spans="5:13" s="103" customFormat="1" ht="11.25">
      <c r="E147" s="110"/>
      <c r="F147" s="110"/>
      <c r="G147" s="110"/>
      <c r="H147" s="110"/>
      <c r="I147" s="110"/>
      <c r="J147" s="110"/>
      <c r="K147" s="110"/>
      <c r="L147" s="110"/>
      <c r="M147" s="111"/>
    </row>
    <row r="148" spans="5:13" s="103" customFormat="1" ht="11.25">
      <c r="E148" s="110"/>
      <c r="F148" s="110"/>
      <c r="G148" s="110"/>
      <c r="H148" s="110"/>
      <c r="I148" s="110"/>
      <c r="J148" s="110"/>
      <c r="K148" s="110"/>
      <c r="L148" s="110"/>
      <c r="M148" s="111"/>
    </row>
    <row r="149" spans="5:13" s="103" customFormat="1" ht="11.25">
      <c r="E149" s="110"/>
      <c r="F149" s="110"/>
      <c r="G149" s="110"/>
      <c r="H149" s="110"/>
      <c r="I149" s="110"/>
      <c r="J149" s="110"/>
      <c r="K149" s="110"/>
      <c r="L149" s="110"/>
      <c r="M149" s="111"/>
    </row>
    <row r="150" spans="5:13" s="103" customFormat="1" ht="11.25">
      <c r="E150" s="110"/>
      <c r="F150" s="110"/>
      <c r="G150" s="110"/>
      <c r="H150" s="110"/>
      <c r="I150" s="110"/>
      <c r="J150" s="110"/>
      <c r="K150" s="110"/>
      <c r="L150" s="110"/>
      <c r="M150" s="111"/>
    </row>
    <row r="151" spans="5:13" s="103" customFormat="1" ht="11.25">
      <c r="E151" s="110"/>
      <c r="F151" s="110"/>
      <c r="G151" s="110"/>
      <c r="H151" s="110"/>
      <c r="I151" s="110"/>
      <c r="J151" s="110"/>
      <c r="K151" s="110"/>
      <c r="L151" s="110"/>
      <c r="M151" s="111"/>
    </row>
    <row r="152" spans="5:13" s="103" customFormat="1" ht="11.25">
      <c r="E152" s="110"/>
      <c r="F152" s="110"/>
      <c r="G152" s="110"/>
      <c r="H152" s="110"/>
      <c r="I152" s="110"/>
      <c r="J152" s="110"/>
      <c r="K152" s="110"/>
      <c r="L152" s="110"/>
      <c r="M152" s="111"/>
    </row>
    <row r="153" spans="5:13" s="103" customFormat="1" ht="11.25">
      <c r="E153" s="110"/>
      <c r="F153" s="110"/>
      <c r="G153" s="110"/>
      <c r="H153" s="110"/>
      <c r="I153" s="110"/>
      <c r="J153" s="110"/>
      <c r="K153" s="110"/>
      <c r="L153" s="110"/>
      <c r="M153" s="111"/>
    </row>
    <row r="154" spans="5:13" s="103" customFormat="1" ht="11.25">
      <c r="E154" s="110"/>
      <c r="F154" s="110"/>
      <c r="G154" s="110"/>
      <c r="H154" s="110"/>
      <c r="I154" s="110"/>
      <c r="J154" s="110"/>
      <c r="K154" s="110"/>
      <c r="L154" s="110"/>
      <c r="M154" s="111"/>
    </row>
    <row r="155" spans="5:13" s="103" customFormat="1" ht="11.25">
      <c r="E155" s="110"/>
      <c r="F155" s="110"/>
      <c r="G155" s="110"/>
      <c r="H155" s="110"/>
      <c r="I155" s="110"/>
      <c r="J155" s="110"/>
      <c r="K155" s="110"/>
      <c r="L155" s="110"/>
      <c r="M155" s="111"/>
    </row>
    <row r="156" spans="5:13" s="103" customFormat="1" ht="11.25">
      <c r="E156" s="110"/>
      <c r="F156" s="110"/>
      <c r="G156" s="110"/>
      <c r="H156" s="110"/>
      <c r="I156" s="110"/>
      <c r="J156" s="110"/>
      <c r="K156" s="110"/>
      <c r="L156" s="110"/>
      <c r="M156" s="111"/>
    </row>
    <row r="157" spans="5:13" s="103" customFormat="1" ht="11.25">
      <c r="E157" s="110"/>
      <c r="F157" s="110"/>
      <c r="G157" s="110"/>
      <c r="H157" s="110"/>
      <c r="I157" s="110"/>
      <c r="J157" s="110"/>
      <c r="K157" s="110"/>
      <c r="L157" s="110"/>
      <c r="M157" s="111"/>
    </row>
    <row r="158" spans="5:13" s="103" customFormat="1" ht="11.25">
      <c r="E158" s="110"/>
      <c r="F158" s="110"/>
      <c r="G158" s="110"/>
      <c r="H158" s="110"/>
      <c r="I158" s="110"/>
      <c r="J158" s="110"/>
      <c r="K158" s="110"/>
      <c r="L158" s="110"/>
      <c r="M158" s="111"/>
    </row>
    <row r="159" spans="5:13" s="103" customFormat="1" ht="11.25">
      <c r="E159" s="110"/>
      <c r="F159" s="110"/>
      <c r="G159" s="110"/>
      <c r="H159" s="110"/>
      <c r="I159" s="110"/>
      <c r="J159" s="110"/>
      <c r="K159" s="110"/>
      <c r="L159" s="110"/>
      <c r="M159" s="111"/>
    </row>
    <row r="160" spans="5:13" s="103" customFormat="1" ht="11.25">
      <c r="E160" s="110"/>
      <c r="F160" s="110"/>
      <c r="G160" s="110"/>
      <c r="H160" s="110"/>
      <c r="I160" s="110"/>
      <c r="J160" s="110"/>
      <c r="K160" s="110"/>
      <c r="L160" s="110"/>
      <c r="M160" s="111"/>
    </row>
    <row r="161" spans="5:13" s="103" customFormat="1" ht="11.25">
      <c r="E161" s="110"/>
      <c r="F161" s="110"/>
      <c r="G161" s="110"/>
      <c r="H161" s="110"/>
      <c r="I161" s="110"/>
      <c r="J161" s="110"/>
      <c r="K161" s="110"/>
      <c r="L161" s="110"/>
      <c r="M161" s="111"/>
    </row>
    <row r="162" spans="5:13" s="103" customFormat="1" ht="11.25">
      <c r="E162" s="110"/>
      <c r="F162" s="110"/>
      <c r="G162" s="110"/>
      <c r="H162" s="110"/>
      <c r="I162" s="110"/>
      <c r="J162" s="110"/>
      <c r="K162" s="110"/>
      <c r="L162" s="110"/>
      <c r="M162" s="111"/>
    </row>
    <row r="163" spans="5:13" s="103" customFormat="1" ht="11.25">
      <c r="E163" s="110"/>
      <c r="F163" s="110"/>
      <c r="G163" s="110"/>
      <c r="H163" s="110"/>
      <c r="I163" s="110"/>
      <c r="J163" s="110"/>
      <c r="K163" s="110"/>
      <c r="L163" s="110"/>
      <c r="M163" s="111"/>
    </row>
    <row r="164" spans="5:13" s="103" customFormat="1" ht="11.25">
      <c r="E164" s="110"/>
      <c r="F164" s="110"/>
      <c r="G164" s="110"/>
      <c r="H164" s="110"/>
      <c r="I164" s="110"/>
      <c r="J164" s="110"/>
      <c r="K164" s="110"/>
      <c r="L164" s="110"/>
      <c r="M164" s="111"/>
    </row>
    <row r="165" spans="5:13" s="103" customFormat="1" ht="11.25">
      <c r="E165" s="110"/>
      <c r="F165" s="110"/>
      <c r="G165" s="110"/>
      <c r="H165" s="110"/>
      <c r="I165" s="110"/>
      <c r="J165" s="110"/>
      <c r="K165" s="110"/>
      <c r="L165" s="110"/>
      <c r="M165" s="111"/>
    </row>
    <row r="166" spans="5:13" s="103" customFormat="1" ht="11.25">
      <c r="E166" s="110"/>
      <c r="F166" s="110"/>
      <c r="G166" s="110"/>
      <c r="H166" s="110"/>
      <c r="I166" s="110"/>
      <c r="J166" s="110"/>
      <c r="K166" s="110"/>
      <c r="L166" s="110"/>
      <c r="M166" s="111"/>
    </row>
    <row r="167" spans="5:13" s="103" customFormat="1" ht="11.25">
      <c r="E167" s="110"/>
      <c r="F167" s="110"/>
      <c r="G167" s="110"/>
      <c r="H167" s="110"/>
      <c r="I167" s="110"/>
      <c r="J167" s="110"/>
      <c r="K167" s="110"/>
      <c r="L167" s="110"/>
      <c r="M167" s="111"/>
    </row>
    <row r="168" spans="5:13" s="103" customFormat="1" ht="11.25">
      <c r="E168" s="110"/>
      <c r="F168" s="110"/>
      <c r="G168" s="110"/>
      <c r="H168" s="110"/>
      <c r="I168" s="110"/>
      <c r="J168" s="110"/>
      <c r="K168" s="110"/>
      <c r="L168" s="110"/>
      <c r="M168" s="111"/>
    </row>
    <row r="169" spans="5:13" s="103" customFormat="1" ht="11.25">
      <c r="E169" s="110"/>
      <c r="F169" s="110"/>
      <c r="G169" s="110"/>
      <c r="H169" s="110"/>
      <c r="I169" s="110"/>
      <c r="J169" s="110"/>
      <c r="K169" s="110"/>
      <c r="L169" s="110"/>
      <c r="M169" s="111"/>
    </row>
    <row r="170" spans="5:13" s="103" customFormat="1" ht="11.25">
      <c r="E170" s="110"/>
      <c r="F170" s="110"/>
      <c r="G170" s="110"/>
      <c r="H170" s="110"/>
      <c r="I170" s="110"/>
      <c r="J170" s="110"/>
      <c r="K170" s="110"/>
      <c r="L170" s="110"/>
      <c r="M170" s="111"/>
    </row>
    <row r="171" spans="5:13" s="103" customFormat="1" ht="11.25">
      <c r="E171" s="110"/>
      <c r="F171" s="110"/>
      <c r="G171" s="110"/>
      <c r="H171" s="110"/>
      <c r="I171" s="110"/>
      <c r="J171" s="110"/>
      <c r="K171" s="110"/>
      <c r="L171" s="110"/>
      <c r="M171" s="111"/>
    </row>
    <row r="172" spans="5:13" s="103" customFormat="1" ht="11.25">
      <c r="E172" s="110"/>
      <c r="F172" s="110"/>
      <c r="G172" s="110"/>
      <c r="H172" s="110"/>
      <c r="I172" s="110"/>
      <c r="J172" s="110"/>
      <c r="K172" s="110"/>
      <c r="L172" s="110"/>
      <c r="M172" s="111"/>
    </row>
    <row r="173" spans="5:13" s="103" customFormat="1" ht="11.25">
      <c r="E173" s="110"/>
      <c r="F173" s="110"/>
      <c r="G173" s="110"/>
      <c r="H173" s="110"/>
      <c r="I173" s="110"/>
      <c r="J173" s="110"/>
      <c r="K173" s="110"/>
      <c r="L173" s="110"/>
      <c r="M173" s="111"/>
    </row>
    <row r="174" spans="5:13" s="103" customFormat="1" ht="11.25">
      <c r="E174" s="110"/>
      <c r="F174" s="110"/>
      <c r="G174" s="110"/>
      <c r="H174" s="110"/>
      <c r="I174" s="110"/>
      <c r="J174" s="110"/>
      <c r="K174" s="110"/>
      <c r="L174" s="110"/>
      <c r="M174" s="111"/>
    </row>
    <row r="175" spans="5:13" s="103" customFormat="1" ht="11.25">
      <c r="E175" s="110"/>
      <c r="F175" s="110"/>
      <c r="G175" s="110"/>
      <c r="H175" s="110"/>
      <c r="I175" s="110"/>
      <c r="J175" s="110"/>
      <c r="K175" s="110"/>
      <c r="L175" s="110"/>
      <c r="M175" s="111"/>
    </row>
    <row r="176" spans="5:13" s="103" customFormat="1" ht="11.25">
      <c r="E176" s="110"/>
      <c r="F176" s="110"/>
      <c r="G176" s="110"/>
      <c r="H176" s="110"/>
      <c r="I176" s="110"/>
      <c r="J176" s="110"/>
      <c r="K176" s="110"/>
      <c r="L176" s="110"/>
      <c r="M176" s="111"/>
    </row>
    <row r="177" spans="5:13" s="103" customFormat="1" ht="11.25">
      <c r="E177" s="110"/>
      <c r="F177" s="110"/>
      <c r="G177" s="110"/>
      <c r="H177" s="110"/>
      <c r="I177" s="110"/>
      <c r="J177" s="110"/>
      <c r="K177" s="110"/>
      <c r="L177" s="110"/>
      <c r="M177" s="111"/>
    </row>
    <row r="178" spans="5:13" s="103" customFormat="1" ht="11.25">
      <c r="E178" s="110"/>
      <c r="F178" s="110"/>
      <c r="G178" s="110"/>
      <c r="H178" s="110"/>
      <c r="I178" s="110"/>
      <c r="J178" s="110"/>
      <c r="K178" s="110"/>
      <c r="L178" s="110"/>
      <c r="M178" s="111"/>
    </row>
    <row r="179" spans="5:13" s="103" customFormat="1" ht="11.25">
      <c r="E179" s="110"/>
      <c r="F179" s="110"/>
      <c r="G179" s="110"/>
      <c r="H179" s="110"/>
      <c r="I179" s="110"/>
      <c r="J179" s="110"/>
      <c r="K179" s="110"/>
      <c r="L179" s="110"/>
      <c r="M179" s="111"/>
    </row>
    <row r="180" spans="5:13" s="103" customFormat="1" ht="11.25">
      <c r="E180" s="110"/>
      <c r="F180" s="110"/>
      <c r="G180" s="110"/>
      <c r="H180" s="110"/>
      <c r="I180" s="110"/>
      <c r="J180" s="110"/>
      <c r="K180" s="110"/>
      <c r="L180" s="110"/>
      <c r="M180" s="111"/>
    </row>
    <row r="181" spans="5:13" s="103" customFormat="1" ht="11.25">
      <c r="E181" s="110"/>
      <c r="F181" s="110"/>
      <c r="G181" s="110"/>
      <c r="H181" s="110"/>
      <c r="I181" s="110"/>
      <c r="J181" s="110"/>
      <c r="K181" s="110"/>
      <c r="L181" s="110"/>
      <c r="M181" s="111"/>
    </row>
    <row r="182" spans="5:13" s="103" customFormat="1" ht="11.25">
      <c r="E182" s="110"/>
      <c r="F182" s="110"/>
      <c r="G182" s="110"/>
      <c r="H182" s="110"/>
      <c r="I182" s="110"/>
      <c r="J182" s="110"/>
      <c r="K182" s="110"/>
      <c r="L182" s="110"/>
      <c r="M182" s="111"/>
    </row>
    <row r="183" spans="5:13" s="103" customFormat="1" ht="11.25">
      <c r="E183" s="110"/>
      <c r="F183" s="110"/>
      <c r="G183" s="110"/>
      <c r="H183" s="110"/>
      <c r="I183" s="110"/>
      <c r="J183" s="110"/>
      <c r="K183" s="110"/>
      <c r="L183" s="110"/>
      <c r="M183" s="111"/>
    </row>
    <row r="184" spans="5:13" s="103" customFormat="1" ht="11.25">
      <c r="E184" s="110"/>
      <c r="F184" s="110"/>
      <c r="G184" s="110"/>
      <c r="H184" s="110"/>
      <c r="I184" s="110"/>
      <c r="J184" s="110"/>
      <c r="K184" s="110"/>
      <c r="L184" s="110"/>
      <c r="M184" s="111"/>
    </row>
    <row r="185" spans="5:13" s="103" customFormat="1" ht="11.25">
      <c r="E185" s="110"/>
      <c r="F185" s="110"/>
      <c r="G185" s="110"/>
      <c r="H185" s="110"/>
      <c r="I185" s="110"/>
      <c r="J185" s="110"/>
      <c r="K185" s="110"/>
      <c r="L185" s="110"/>
      <c r="M185" s="111"/>
    </row>
    <row r="186" spans="5:13" s="103" customFormat="1" ht="11.25">
      <c r="E186" s="110"/>
      <c r="F186" s="110"/>
      <c r="G186" s="110"/>
      <c r="H186" s="110"/>
      <c r="I186" s="110"/>
      <c r="J186" s="110"/>
      <c r="K186" s="110"/>
      <c r="L186" s="110"/>
      <c r="M186" s="111"/>
    </row>
    <row r="187" spans="5:13" s="103" customFormat="1" ht="11.25">
      <c r="E187" s="110"/>
      <c r="F187" s="110"/>
      <c r="G187" s="110"/>
      <c r="H187" s="110"/>
      <c r="I187" s="110"/>
      <c r="J187" s="110"/>
      <c r="K187" s="110"/>
      <c r="L187" s="110"/>
      <c r="M187" s="111"/>
    </row>
    <row r="188" spans="5:13" s="103" customFormat="1" ht="11.25">
      <c r="E188" s="110"/>
      <c r="F188" s="110"/>
      <c r="G188" s="110"/>
      <c r="H188" s="110"/>
      <c r="I188" s="110"/>
      <c r="J188" s="110"/>
      <c r="K188" s="110"/>
      <c r="L188" s="110"/>
      <c r="M188" s="111"/>
    </row>
    <row r="189" spans="5:13" s="103" customFormat="1" ht="11.25">
      <c r="E189" s="110"/>
      <c r="F189" s="110"/>
      <c r="G189" s="110"/>
      <c r="H189" s="110"/>
      <c r="I189" s="110"/>
      <c r="J189" s="110"/>
      <c r="K189" s="110"/>
      <c r="L189" s="110"/>
      <c r="M189" s="111"/>
    </row>
    <row r="190" spans="5:13" s="103" customFormat="1" ht="11.25">
      <c r="E190" s="110"/>
      <c r="F190" s="110"/>
      <c r="G190" s="110"/>
      <c r="H190" s="110"/>
      <c r="I190" s="110"/>
      <c r="J190" s="110"/>
      <c r="K190" s="110"/>
      <c r="L190" s="110"/>
      <c r="M190" s="111"/>
    </row>
    <row r="191" spans="5:13" s="103" customFormat="1" ht="11.25">
      <c r="E191" s="110"/>
      <c r="F191" s="110"/>
      <c r="G191" s="110"/>
      <c r="H191" s="110"/>
      <c r="I191" s="110"/>
      <c r="J191" s="110"/>
      <c r="K191" s="110"/>
      <c r="L191" s="110"/>
      <c r="M191" s="111"/>
    </row>
    <row r="192" spans="5:13" s="103" customFormat="1" ht="11.25">
      <c r="E192" s="110"/>
      <c r="F192" s="110"/>
      <c r="G192" s="110"/>
      <c r="H192" s="110"/>
      <c r="I192" s="110"/>
      <c r="J192" s="110"/>
      <c r="K192" s="110"/>
      <c r="L192" s="110"/>
      <c r="M192" s="111"/>
    </row>
    <row r="193" spans="5:13" s="103" customFormat="1" ht="11.25">
      <c r="E193" s="110"/>
      <c r="F193" s="110"/>
      <c r="G193" s="110"/>
      <c r="H193" s="110"/>
      <c r="I193" s="110"/>
      <c r="J193" s="110"/>
      <c r="K193" s="110"/>
      <c r="L193" s="110"/>
      <c r="M193" s="111"/>
    </row>
    <row r="194" spans="5:13" s="103" customFormat="1" ht="11.25">
      <c r="E194" s="110"/>
      <c r="F194" s="110"/>
      <c r="G194" s="110"/>
      <c r="H194" s="110"/>
      <c r="I194" s="110"/>
      <c r="J194" s="110"/>
      <c r="K194" s="110"/>
      <c r="L194" s="110"/>
      <c r="M194" s="111"/>
    </row>
    <row r="195" spans="5:13" s="103" customFormat="1" ht="11.25">
      <c r="E195" s="110"/>
      <c r="F195" s="110"/>
      <c r="G195" s="110"/>
      <c r="H195" s="110"/>
      <c r="I195" s="110"/>
      <c r="J195" s="110"/>
      <c r="K195" s="110"/>
      <c r="L195" s="110"/>
      <c r="M195" s="111"/>
    </row>
    <row r="196" spans="5:13" s="103" customFormat="1" ht="11.25">
      <c r="E196" s="110"/>
      <c r="F196" s="110"/>
      <c r="G196" s="110"/>
      <c r="H196" s="110"/>
      <c r="I196" s="110"/>
      <c r="J196" s="110"/>
      <c r="K196" s="110"/>
      <c r="L196" s="110"/>
      <c r="M196" s="111"/>
    </row>
    <row r="197" spans="5:13" s="103" customFormat="1" ht="11.25">
      <c r="E197" s="110"/>
      <c r="F197" s="110"/>
      <c r="G197" s="110"/>
      <c r="H197" s="110"/>
      <c r="I197" s="110"/>
      <c r="J197" s="110"/>
      <c r="K197" s="110"/>
      <c r="L197" s="110"/>
      <c r="M197" s="111"/>
    </row>
    <row r="198" spans="5:13" s="103" customFormat="1" ht="11.25">
      <c r="E198" s="110"/>
      <c r="F198" s="110"/>
      <c r="G198" s="110"/>
      <c r="H198" s="110"/>
      <c r="I198" s="110"/>
      <c r="J198" s="110"/>
      <c r="K198" s="110"/>
      <c r="L198" s="110"/>
      <c r="M198" s="111"/>
    </row>
    <row r="199" spans="5:13" s="103" customFormat="1" ht="11.25">
      <c r="E199" s="110"/>
      <c r="F199" s="110"/>
      <c r="G199" s="110"/>
      <c r="H199" s="110"/>
      <c r="I199" s="110"/>
      <c r="J199" s="110"/>
      <c r="K199" s="110"/>
      <c r="L199" s="110"/>
      <c r="M199" s="111"/>
    </row>
    <row r="200" spans="5:13" s="103" customFormat="1" ht="11.25">
      <c r="E200" s="110"/>
      <c r="F200" s="110"/>
      <c r="G200" s="110"/>
      <c r="H200" s="110"/>
      <c r="I200" s="110"/>
      <c r="J200" s="110"/>
      <c r="K200" s="110"/>
      <c r="L200" s="110"/>
      <c r="M200" s="111"/>
    </row>
    <row r="201" spans="5:13" s="103" customFormat="1" ht="11.25">
      <c r="E201" s="110"/>
      <c r="F201" s="110"/>
      <c r="G201" s="110"/>
      <c r="H201" s="110"/>
      <c r="I201" s="110"/>
      <c r="J201" s="110"/>
      <c r="K201" s="110"/>
      <c r="L201" s="110"/>
      <c r="M201" s="111"/>
    </row>
    <row r="202" spans="5:13" s="103" customFormat="1" ht="11.25">
      <c r="E202" s="110"/>
      <c r="F202" s="110"/>
      <c r="G202" s="110"/>
      <c r="H202" s="110"/>
      <c r="I202" s="110"/>
      <c r="J202" s="110"/>
      <c r="K202" s="110"/>
      <c r="L202" s="110"/>
      <c r="M202" s="111"/>
    </row>
    <row r="203" spans="5:13" s="103" customFormat="1" ht="11.25">
      <c r="E203" s="110"/>
      <c r="F203" s="110"/>
      <c r="G203" s="110"/>
      <c r="H203" s="110"/>
      <c r="I203" s="110"/>
      <c r="J203" s="110"/>
      <c r="K203" s="110"/>
      <c r="L203" s="110"/>
      <c r="M203" s="111"/>
    </row>
    <row r="204" spans="5:13" s="103" customFormat="1" ht="11.25">
      <c r="E204" s="110"/>
      <c r="F204" s="110"/>
      <c r="G204" s="110"/>
      <c r="H204" s="110"/>
      <c r="I204" s="110"/>
      <c r="J204" s="110"/>
      <c r="K204" s="110"/>
      <c r="L204" s="110"/>
      <c r="M204" s="111"/>
    </row>
    <row r="205" spans="5:13" s="103" customFormat="1" ht="11.25">
      <c r="E205" s="110"/>
      <c r="F205" s="110"/>
      <c r="G205" s="110"/>
      <c r="H205" s="110"/>
      <c r="I205" s="110"/>
      <c r="J205" s="110"/>
      <c r="K205" s="110"/>
      <c r="L205" s="110"/>
      <c r="M205" s="111"/>
    </row>
    <row r="206" spans="5:13" s="103" customFormat="1" ht="11.25">
      <c r="E206" s="110"/>
      <c r="F206" s="110"/>
      <c r="G206" s="110"/>
      <c r="H206" s="110"/>
      <c r="I206" s="110"/>
      <c r="J206" s="110"/>
      <c r="K206" s="110"/>
      <c r="L206" s="110"/>
      <c r="M206" s="111"/>
    </row>
    <row r="207" spans="5:13" s="103" customFormat="1" ht="11.25">
      <c r="E207" s="110"/>
      <c r="F207" s="110"/>
      <c r="G207" s="110"/>
      <c r="H207" s="110"/>
      <c r="I207" s="110"/>
      <c r="J207" s="110"/>
      <c r="K207" s="110"/>
      <c r="L207" s="110"/>
      <c r="M207" s="111"/>
    </row>
    <row r="208" spans="5:13" s="103" customFormat="1" ht="11.25">
      <c r="E208" s="110"/>
      <c r="F208" s="110"/>
      <c r="G208" s="110"/>
      <c r="H208" s="110"/>
      <c r="I208" s="110"/>
      <c r="J208" s="110"/>
      <c r="K208" s="110"/>
      <c r="L208" s="110"/>
      <c r="M208" s="111"/>
    </row>
    <row r="209" spans="5:13" s="103" customFormat="1" ht="11.25">
      <c r="E209" s="110"/>
      <c r="F209" s="110"/>
      <c r="G209" s="110"/>
      <c r="H209" s="110"/>
      <c r="I209" s="110"/>
      <c r="J209" s="110"/>
      <c r="K209" s="110"/>
      <c r="L209" s="110"/>
      <c r="M209" s="111"/>
    </row>
    <row r="210" spans="5:13" s="103" customFormat="1" ht="11.25">
      <c r="E210" s="110"/>
      <c r="F210" s="110"/>
      <c r="G210" s="110"/>
      <c r="H210" s="110"/>
      <c r="I210" s="110"/>
      <c r="J210" s="110"/>
      <c r="K210" s="110"/>
      <c r="L210" s="110"/>
      <c r="M210" s="111"/>
    </row>
    <row r="211" spans="5:13" s="103" customFormat="1" ht="11.25">
      <c r="E211" s="110"/>
      <c r="F211" s="110"/>
      <c r="G211" s="110"/>
      <c r="H211" s="110"/>
      <c r="I211" s="110"/>
      <c r="J211" s="110"/>
      <c r="K211" s="110"/>
      <c r="L211" s="110"/>
      <c r="M211" s="111"/>
    </row>
    <row r="212" spans="5:13" s="103" customFormat="1" ht="11.25">
      <c r="E212" s="110"/>
      <c r="F212" s="110"/>
      <c r="G212" s="110"/>
      <c r="H212" s="110"/>
      <c r="I212" s="110"/>
      <c r="J212" s="110"/>
      <c r="K212" s="110"/>
      <c r="L212" s="110"/>
      <c r="M212" s="111"/>
    </row>
    <row r="213" spans="5:13" s="103" customFormat="1" ht="11.25">
      <c r="E213" s="110"/>
      <c r="F213" s="110"/>
      <c r="G213" s="110"/>
      <c r="H213" s="110"/>
      <c r="I213" s="110"/>
      <c r="J213" s="110"/>
      <c r="K213" s="110"/>
      <c r="L213" s="110"/>
      <c r="M213" s="111"/>
    </row>
    <row r="214" spans="5:13" s="103" customFormat="1" ht="11.25">
      <c r="E214" s="110"/>
      <c r="F214" s="110"/>
      <c r="G214" s="110"/>
      <c r="H214" s="110"/>
      <c r="I214" s="110"/>
      <c r="J214" s="110"/>
      <c r="K214" s="110"/>
      <c r="L214" s="110"/>
      <c r="M214" s="111"/>
    </row>
    <row r="215" spans="5:13" s="103" customFormat="1" ht="11.25">
      <c r="E215" s="110"/>
      <c r="F215" s="110"/>
      <c r="G215" s="110"/>
      <c r="H215" s="110"/>
      <c r="I215" s="110"/>
      <c r="J215" s="110"/>
      <c r="K215" s="110"/>
      <c r="L215" s="110"/>
      <c r="M215" s="111"/>
    </row>
    <row r="216" spans="5:13" s="103" customFormat="1" ht="11.25">
      <c r="E216" s="110"/>
      <c r="F216" s="110"/>
      <c r="G216" s="110"/>
      <c r="H216" s="110"/>
      <c r="I216" s="110"/>
      <c r="J216" s="110"/>
      <c r="K216" s="110"/>
      <c r="L216" s="110"/>
      <c r="M216" s="111"/>
    </row>
    <row r="217" spans="5:13" s="103" customFormat="1" ht="11.25">
      <c r="E217" s="110"/>
      <c r="F217" s="110"/>
      <c r="G217" s="110"/>
      <c r="H217" s="110"/>
      <c r="I217" s="110"/>
      <c r="J217" s="110"/>
      <c r="K217" s="110"/>
      <c r="L217" s="110"/>
      <c r="M217" s="111"/>
    </row>
    <row r="218" spans="5:13" s="103" customFormat="1" ht="11.25">
      <c r="E218" s="110"/>
      <c r="F218" s="110"/>
      <c r="G218" s="110"/>
      <c r="H218" s="110"/>
      <c r="I218" s="110"/>
      <c r="J218" s="110"/>
      <c r="K218" s="110"/>
      <c r="L218" s="110"/>
      <c r="M218" s="111"/>
    </row>
    <row r="219" spans="5:13" s="103" customFormat="1" ht="11.25">
      <c r="E219" s="110"/>
      <c r="F219" s="110"/>
      <c r="G219" s="110"/>
      <c r="H219" s="110"/>
      <c r="I219" s="110"/>
      <c r="J219" s="110"/>
      <c r="K219" s="110"/>
      <c r="L219" s="110"/>
      <c r="M219" s="111"/>
    </row>
    <row r="220" spans="5:13" s="103" customFormat="1" ht="11.25">
      <c r="E220" s="110"/>
      <c r="F220" s="110"/>
      <c r="G220" s="110"/>
      <c r="H220" s="110"/>
      <c r="I220" s="110"/>
      <c r="J220" s="110"/>
      <c r="K220" s="110"/>
      <c r="L220" s="110"/>
      <c r="M220" s="111"/>
    </row>
    <row r="221" spans="5:13" s="103" customFormat="1" ht="11.25">
      <c r="E221" s="110"/>
      <c r="F221" s="110"/>
      <c r="G221" s="110"/>
      <c r="H221" s="110"/>
      <c r="I221" s="110"/>
      <c r="J221" s="110"/>
      <c r="K221" s="110"/>
      <c r="L221" s="110"/>
      <c r="M221" s="111"/>
    </row>
    <row r="222" spans="5:13" s="103" customFormat="1" ht="11.25">
      <c r="E222" s="110"/>
      <c r="F222" s="110"/>
      <c r="G222" s="110"/>
      <c r="H222" s="110"/>
      <c r="I222" s="110"/>
      <c r="J222" s="110"/>
      <c r="K222" s="110"/>
      <c r="L222" s="110"/>
      <c r="M222" s="111"/>
    </row>
    <row r="223" spans="5:13" s="103" customFormat="1" ht="11.25">
      <c r="E223" s="110"/>
      <c r="F223" s="110"/>
      <c r="G223" s="110"/>
      <c r="H223" s="110"/>
      <c r="I223" s="110"/>
      <c r="J223" s="110"/>
      <c r="K223" s="110"/>
      <c r="L223" s="110"/>
      <c r="M223" s="111"/>
    </row>
    <row r="224" spans="5:13" s="103" customFormat="1" ht="11.25">
      <c r="E224" s="110"/>
      <c r="F224" s="110"/>
      <c r="G224" s="110"/>
      <c r="H224" s="110"/>
      <c r="I224" s="110"/>
      <c r="J224" s="110"/>
      <c r="K224" s="110"/>
      <c r="L224" s="110"/>
      <c r="M224" s="111"/>
    </row>
    <row r="225" spans="5:13" s="103" customFormat="1" ht="11.25">
      <c r="E225" s="110"/>
      <c r="F225" s="110"/>
      <c r="G225" s="110"/>
      <c r="H225" s="110"/>
      <c r="I225" s="110"/>
      <c r="J225" s="110"/>
      <c r="K225" s="110"/>
      <c r="L225" s="110"/>
      <c r="M225" s="111"/>
    </row>
    <row r="226" spans="5:13" s="103" customFormat="1" ht="11.25">
      <c r="E226" s="110"/>
      <c r="F226" s="110"/>
      <c r="G226" s="110"/>
      <c r="H226" s="110"/>
      <c r="I226" s="110"/>
      <c r="J226" s="110"/>
      <c r="K226" s="110"/>
      <c r="L226" s="110"/>
      <c r="M226" s="111"/>
    </row>
    <row r="227" spans="5:13" s="103" customFormat="1" ht="11.25">
      <c r="E227" s="110"/>
      <c r="F227" s="110"/>
      <c r="G227" s="110"/>
      <c r="H227" s="110"/>
      <c r="I227" s="110"/>
      <c r="J227" s="110"/>
      <c r="K227" s="110"/>
      <c r="L227" s="110"/>
      <c r="M227" s="111"/>
    </row>
    <row r="228" spans="5:13" s="103" customFormat="1" ht="11.25">
      <c r="E228" s="110"/>
      <c r="F228" s="110"/>
      <c r="G228" s="110"/>
      <c r="H228" s="110"/>
      <c r="I228" s="110"/>
      <c r="J228" s="110"/>
      <c r="K228" s="110"/>
      <c r="L228" s="110"/>
      <c r="M228" s="111"/>
    </row>
    <row r="229" spans="5:13" s="103" customFormat="1" ht="11.25">
      <c r="E229" s="110"/>
      <c r="F229" s="110"/>
      <c r="G229" s="110"/>
      <c r="H229" s="110"/>
      <c r="I229" s="110"/>
      <c r="J229" s="110"/>
      <c r="K229" s="110"/>
      <c r="L229" s="110"/>
      <c r="M229" s="111"/>
    </row>
    <row r="230" spans="5:13" s="103" customFormat="1" ht="11.25">
      <c r="E230" s="110"/>
      <c r="F230" s="110"/>
      <c r="G230" s="110"/>
      <c r="H230" s="110"/>
      <c r="I230" s="110"/>
      <c r="J230" s="110"/>
      <c r="K230" s="110"/>
      <c r="L230" s="110"/>
      <c r="M230" s="111"/>
    </row>
    <row r="231" spans="5:13" s="103" customFormat="1" ht="11.25">
      <c r="E231" s="110"/>
      <c r="F231" s="110"/>
      <c r="G231" s="110"/>
      <c r="H231" s="110"/>
      <c r="I231" s="110"/>
      <c r="J231" s="110"/>
      <c r="K231" s="110"/>
      <c r="L231" s="110"/>
      <c r="M231" s="111"/>
    </row>
    <row r="232" spans="5:13" s="103" customFormat="1" ht="11.25">
      <c r="E232" s="110"/>
      <c r="F232" s="110"/>
      <c r="G232" s="110"/>
      <c r="H232" s="110"/>
      <c r="I232" s="110"/>
      <c r="J232" s="110"/>
      <c r="K232" s="110"/>
      <c r="L232" s="110"/>
      <c r="M232" s="111"/>
    </row>
    <row r="233" spans="5:13" s="103" customFormat="1" ht="11.25">
      <c r="E233" s="110"/>
      <c r="F233" s="110"/>
      <c r="G233" s="110"/>
      <c r="H233" s="110"/>
      <c r="I233" s="110"/>
      <c r="J233" s="110"/>
      <c r="K233" s="110"/>
      <c r="L233" s="110"/>
      <c r="M233" s="111"/>
    </row>
    <row r="234" spans="5:13" s="103" customFormat="1" ht="11.25">
      <c r="E234" s="110"/>
      <c r="F234" s="110"/>
      <c r="G234" s="110"/>
      <c r="H234" s="110"/>
      <c r="I234" s="110"/>
      <c r="J234" s="110"/>
      <c r="K234" s="110"/>
      <c r="L234" s="110"/>
      <c r="M234" s="111"/>
    </row>
    <row r="235" spans="5:13" s="103" customFormat="1" ht="11.25">
      <c r="E235" s="110"/>
      <c r="F235" s="110"/>
      <c r="G235" s="110"/>
      <c r="H235" s="110"/>
      <c r="I235" s="110"/>
      <c r="J235" s="110"/>
      <c r="K235" s="110"/>
      <c r="L235" s="110"/>
      <c r="M235" s="111"/>
    </row>
    <row r="236" spans="5:13" s="103" customFormat="1" ht="11.25">
      <c r="E236" s="110"/>
      <c r="F236" s="110"/>
      <c r="G236" s="110"/>
      <c r="H236" s="110"/>
      <c r="I236" s="110"/>
      <c r="J236" s="110"/>
      <c r="K236" s="110"/>
      <c r="L236" s="110"/>
      <c r="M236" s="111"/>
    </row>
    <row r="237" spans="5:13" s="103" customFormat="1" ht="11.25">
      <c r="E237" s="110"/>
      <c r="F237" s="110"/>
      <c r="G237" s="110"/>
      <c r="H237" s="110"/>
      <c r="I237" s="110"/>
      <c r="J237" s="110"/>
      <c r="K237" s="110"/>
      <c r="L237" s="110"/>
      <c r="M237" s="111"/>
    </row>
    <row r="238" spans="5:13" s="103" customFormat="1" ht="11.25">
      <c r="E238" s="110"/>
      <c r="F238" s="110"/>
      <c r="G238" s="110"/>
      <c r="H238" s="110"/>
      <c r="I238" s="110"/>
      <c r="J238" s="110"/>
      <c r="K238" s="110"/>
      <c r="L238" s="110"/>
      <c r="M238" s="111"/>
    </row>
    <row r="239" spans="5:13" s="103" customFormat="1" ht="11.25">
      <c r="E239" s="110"/>
      <c r="F239" s="110"/>
      <c r="G239" s="110"/>
      <c r="H239" s="110"/>
      <c r="I239" s="110"/>
      <c r="J239" s="110"/>
      <c r="K239" s="110"/>
      <c r="L239" s="110"/>
      <c r="M239" s="111"/>
    </row>
    <row r="240" spans="5:13" s="103" customFormat="1" ht="11.25">
      <c r="E240" s="110"/>
      <c r="F240" s="110"/>
      <c r="G240" s="110"/>
      <c r="H240" s="110"/>
      <c r="I240" s="110"/>
      <c r="J240" s="110"/>
      <c r="K240" s="110"/>
      <c r="L240" s="110"/>
      <c r="M240" s="111"/>
    </row>
    <row r="241" spans="5:13" s="103" customFormat="1" ht="11.25">
      <c r="E241" s="110"/>
      <c r="F241" s="110"/>
      <c r="G241" s="110"/>
      <c r="H241" s="110"/>
      <c r="I241" s="110"/>
      <c r="J241" s="110"/>
      <c r="K241" s="110"/>
      <c r="L241" s="110"/>
      <c r="M241" s="111"/>
    </row>
    <row r="242" spans="5:13" s="103" customFormat="1" ht="11.25">
      <c r="E242" s="110"/>
      <c r="F242" s="110"/>
      <c r="G242" s="110"/>
      <c r="H242" s="110"/>
      <c r="I242" s="110"/>
      <c r="J242" s="110"/>
      <c r="K242" s="110"/>
      <c r="L242" s="110"/>
      <c r="M242" s="111"/>
    </row>
    <row r="243" spans="5:13" s="103" customFormat="1" ht="11.25">
      <c r="E243" s="110"/>
      <c r="F243" s="110"/>
      <c r="G243" s="110"/>
      <c r="H243" s="110"/>
      <c r="I243" s="110"/>
      <c r="J243" s="110"/>
      <c r="K243" s="110"/>
      <c r="L243" s="110"/>
      <c r="M243" s="111"/>
    </row>
    <row r="244" spans="5:13" s="103" customFormat="1" ht="11.25">
      <c r="E244" s="110"/>
      <c r="F244" s="110"/>
      <c r="G244" s="110"/>
      <c r="H244" s="110"/>
      <c r="I244" s="110"/>
      <c r="J244" s="110"/>
      <c r="K244" s="110"/>
      <c r="L244" s="110"/>
      <c r="M244" s="111"/>
    </row>
    <row r="245" spans="5:13" s="103" customFormat="1" ht="11.25">
      <c r="E245" s="110"/>
      <c r="F245" s="110"/>
      <c r="G245" s="110"/>
      <c r="H245" s="110"/>
      <c r="I245" s="110"/>
      <c r="J245" s="110"/>
      <c r="K245" s="110"/>
      <c r="L245" s="110"/>
      <c r="M245" s="111"/>
    </row>
    <row r="246" spans="5:13" s="103" customFormat="1" ht="11.25">
      <c r="E246" s="110"/>
      <c r="F246" s="110"/>
      <c r="G246" s="110"/>
      <c r="H246" s="110"/>
      <c r="I246" s="110"/>
      <c r="J246" s="110"/>
      <c r="K246" s="110"/>
      <c r="L246" s="110"/>
      <c r="M246" s="111"/>
    </row>
    <row r="247" spans="5:13" s="103" customFormat="1" ht="11.25">
      <c r="E247" s="110"/>
      <c r="F247" s="110"/>
      <c r="G247" s="110"/>
      <c r="H247" s="110"/>
      <c r="I247" s="110"/>
      <c r="J247" s="110"/>
      <c r="K247" s="110"/>
      <c r="L247" s="110"/>
      <c r="M247" s="111"/>
    </row>
    <row r="248" spans="5:13" s="103" customFormat="1" ht="11.25">
      <c r="E248" s="110"/>
      <c r="F248" s="110"/>
      <c r="G248" s="110"/>
      <c r="H248" s="110"/>
      <c r="I248" s="110"/>
      <c r="J248" s="110"/>
      <c r="K248" s="110"/>
      <c r="L248" s="110"/>
      <c r="M248" s="111"/>
    </row>
    <row r="249" spans="5:13" s="103" customFormat="1" ht="11.25">
      <c r="E249" s="110"/>
      <c r="F249" s="110"/>
      <c r="G249" s="110"/>
      <c r="H249" s="110"/>
      <c r="I249" s="110"/>
      <c r="J249" s="110"/>
      <c r="K249" s="110"/>
      <c r="L249" s="110"/>
      <c r="M249" s="111"/>
    </row>
    <row r="250" spans="5:13" s="103" customFormat="1" ht="11.25">
      <c r="E250" s="110"/>
      <c r="F250" s="110"/>
      <c r="G250" s="110"/>
      <c r="H250" s="110"/>
      <c r="I250" s="110"/>
      <c r="J250" s="110"/>
      <c r="K250" s="110"/>
      <c r="L250" s="110"/>
      <c r="M250" s="111"/>
    </row>
    <row r="251" spans="5:13" s="103" customFormat="1" ht="11.25">
      <c r="E251" s="110"/>
      <c r="F251" s="110"/>
      <c r="G251" s="110"/>
      <c r="H251" s="110"/>
      <c r="I251" s="110"/>
      <c r="J251" s="110"/>
      <c r="K251" s="110"/>
      <c r="L251" s="110"/>
      <c r="M251" s="111"/>
    </row>
    <row r="252" spans="5:13" s="103" customFormat="1" ht="11.25">
      <c r="E252" s="110"/>
      <c r="F252" s="110"/>
      <c r="G252" s="110"/>
      <c r="H252" s="110"/>
      <c r="I252" s="110"/>
      <c r="J252" s="110"/>
      <c r="K252" s="110"/>
      <c r="L252" s="110"/>
      <c r="M252" s="111"/>
    </row>
    <row r="253" spans="5:13" s="103" customFormat="1" ht="11.25">
      <c r="E253" s="110"/>
      <c r="F253" s="110"/>
      <c r="G253" s="110"/>
      <c r="H253" s="110"/>
      <c r="I253" s="110"/>
      <c r="J253" s="110"/>
      <c r="K253" s="110"/>
      <c r="L253" s="110"/>
      <c r="M253" s="111"/>
    </row>
    <row r="254" spans="5:13" s="103" customFormat="1" ht="11.25">
      <c r="E254" s="110"/>
      <c r="F254" s="110"/>
      <c r="G254" s="110"/>
      <c r="H254" s="110"/>
      <c r="I254" s="110"/>
      <c r="J254" s="110"/>
      <c r="K254" s="110"/>
      <c r="L254" s="110"/>
      <c r="M254" s="111"/>
    </row>
    <row r="255" spans="5:13" s="103" customFormat="1" ht="11.25">
      <c r="E255" s="110"/>
      <c r="F255" s="110"/>
      <c r="G255" s="110"/>
      <c r="H255" s="110"/>
      <c r="I255" s="110"/>
      <c r="J255" s="110"/>
      <c r="K255" s="110"/>
      <c r="L255" s="110"/>
      <c r="M255" s="111"/>
    </row>
    <row r="256" spans="5:13" s="103" customFormat="1" ht="11.25">
      <c r="E256" s="110"/>
      <c r="F256" s="110"/>
      <c r="G256" s="110"/>
      <c r="H256" s="110"/>
      <c r="I256" s="110"/>
      <c r="J256" s="110"/>
      <c r="K256" s="110"/>
      <c r="L256" s="110"/>
      <c r="M256" s="111"/>
    </row>
    <row r="257" spans="5:13" s="103" customFormat="1" ht="11.25">
      <c r="E257" s="110"/>
      <c r="F257" s="110"/>
      <c r="G257" s="110"/>
      <c r="H257" s="110"/>
      <c r="I257" s="110"/>
      <c r="J257" s="110"/>
      <c r="K257" s="110"/>
      <c r="L257" s="110"/>
      <c r="M257" s="111"/>
    </row>
    <row r="258" spans="5:13" s="103" customFormat="1" ht="11.25">
      <c r="E258" s="110"/>
      <c r="F258" s="110"/>
      <c r="G258" s="110"/>
      <c r="H258" s="110"/>
      <c r="I258" s="110"/>
      <c r="J258" s="110"/>
      <c r="K258" s="110"/>
      <c r="L258" s="110"/>
      <c r="M258" s="111"/>
    </row>
    <row r="259" spans="5:13" s="103" customFormat="1" ht="11.25">
      <c r="E259" s="110"/>
      <c r="F259" s="110"/>
      <c r="G259" s="110"/>
      <c r="H259" s="110"/>
      <c r="I259" s="110"/>
      <c r="J259" s="110"/>
      <c r="K259" s="110"/>
      <c r="L259" s="110"/>
      <c r="M259" s="111"/>
    </row>
    <row r="260" spans="5:13" s="103" customFormat="1" ht="11.25">
      <c r="E260" s="110"/>
      <c r="F260" s="110"/>
      <c r="G260" s="110"/>
      <c r="H260" s="110"/>
      <c r="I260" s="110"/>
      <c r="J260" s="110"/>
      <c r="K260" s="110"/>
      <c r="L260" s="110"/>
      <c r="M260" s="111"/>
    </row>
    <row r="261" spans="5:13" s="103" customFormat="1" ht="11.25">
      <c r="E261" s="110"/>
      <c r="F261" s="110"/>
      <c r="G261" s="110"/>
      <c r="H261" s="110"/>
      <c r="I261" s="110"/>
      <c r="J261" s="110"/>
      <c r="K261" s="110"/>
      <c r="L261" s="110"/>
      <c r="M261" s="111"/>
    </row>
    <row r="262" spans="5:13" s="103" customFormat="1" ht="11.25">
      <c r="E262" s="110"/>
      <c r="F262" s="110"/>
      <c r="G262" s="110"/>
      <c r="H262" s="110"/>
      <c r="I262" s="110"/>
      <c r="J262" s="110"/>
      <c r="K262" s="110"/>
      <c r="L262" s="110"/>
      <c r="M262" s="111"/>
    </row>
    <row r="263" spans="5:13" s="103" customFormat="1" ht="11.25">
      <c r="E263" s="110"/>
      <c r="F263" s="110"/>
      <c r="G263" s="110"/>
      <c r="H263" s="110"/>
      <c r="I263" s="110"/>
      <c r="J263" s="110"/>
      <c r="K263" s="110"/>
      <c r="L263" s="110"/>
      <c r="M263" s="111"/>
    </row>
    <row r="264" spans="5:13" s="103" customFormat="1" ht="11.25">
      <c r="E264" s="110"/>
      <c r="F264" s="110"/>
      <c r="G264" s="110"/>
      <c r="H264" s="110"/>
      <c r="I264" s="110"/>
      <c r="J264" s="110"/>
      <c r="K264" s="110"/>
      <c r="L264" s="110"/>
      <c r="M264" s="111"/>
    </row>
    <row r="265" spans="5:13" s="103" customFormat="1" ht="11.25">
      <c r="E265" s="110"/>
      <c r="F265" s="110"/>
      <c r="G265" s="110"/>
      <c r="H265" s="110"/>
      <c r="I265" s="110"/>
      <c r="J265" s="110"/>
      <c r="K265" s="110"/>
      <c r="L265" s="110"/>
      <c r="M265" s="111"/>
    </row>
    <row r="266" spans="5:13" s="103" customFormat="1" ht="11.25">
      <c r="E266" s="110"/>
      <c r="F266" s="110"/>
      <c r="G266" s="110"/>
      <c r="H266" s="110"/>
      <c r="I266" s="110"/>
      <c r="J266" s="110"/>
      <c r="K266" s="110"/>
      <c r="L266" s="110"/>
      <c r="M266" s="111"/>
    </row>
    <row r="267" spans="5:13" s="103" customFormat="1" ht="11.25">
      <c r="E267" s="110"/>
      <c r="F267" s="110"/>
      <c r="G267" s="110"/>
      <c r="H267" s="110"/>
      <c r="I267" s="110"/>
      <c r="J267" s="110"/>
      <c r="K267" s="110"/>
      <c r="L267" s="110"/>
      <c r="M267" s="111"/>
    </row>
    <row r="268" spans="5:13" s="103" customFormat="1" ht="11.25">
      <c r="E268" s="110"/>
      <c r="F268" s="110"/>
      <c r="G268" s="110"/>
      <c r="H268" s="110"/>
      <c r="I268" s="110"/>
      <c r="J268" s="110"/>
      <c r="K268" s="110"/>
      <c r="L268" s="110"/>
      <c r="M268" s="111"/>
    </row>
    <row r="269" spans="5:13" s="103" customFormat="1" ht="11.25">
      <c r="E269" s="110"/>
      <c r="F269" s="110"/>
      <c r="G269" s="110"/>
      <c r="H269" s="110"/>
      <c r="I269" s="110"/>
      <c r="J269" s="110"/>
      <c r="K269" s="110"/>
      <c r="L269" s="110"/>
      <c r="M269" s="111"/>
    </row>
    <row r="270" spans="5:13" s="103" customFormat="1" ht="11.25">
      <c r="E270" s="110"/>
      <c r="F270" s="110"/>
      <c r="G270" s="110"/>
      <c r="H270" s="110"/>
      <c r="I270" s="110"/>
      <c r="J270" s="110"/>
      <c r="K270" s="110"/>
      <c r="L270" s="110"/>
      <c r="M270" s="111"/>
    </row>
    <row r="271" spans="5:13" s="103" customFormat="1" ht="11.25">
      <c r="E271" s="110"/>
      <c r="F271" s="110"/>
      <c r="G271" s="110"/>
      <c r="H271" s="110"/>
      <c r="I271" s="110"/>
      <c r="J271" s="110"/>
      <c r="K271" s="110"/>
      <c r="L271" s="110"/>
      <c r="M271" s="111"/>
    </row>
    <row r="272" spans="5:13" s="103" customFormat="1" ht="11.25">
      <c r="E272" s="110"/>
      <c r="F272" s="110"/>
      <c r="G272" s="110"/>
      <c r="H272" s="110"/>
      <c r="I272" s="110"/>
      <c r="J272" s="110"/>
      <c r="K272" s="110"/>
      <c r="L272" s="110"/>
      <c r="M272" s="111"/>
    </row>
    <row r="273" spans="5:13" s="103" customFormat="1" ht="11.25">
      <c r="E273" s="110"/>
      <c r="F273" s="110"/>
      <c r="G273" s="110"/>
      <c r="H273" s="110"/>
      <c r="I273" s="110"/>
      <c r="J273" s="110"/>
      <c r="K273" s="110"/>
      <c r="L273" s="110"/>
      <c r="M273" s="111"/>
    </row>
    <row r="274" spans="5:13" s="103" customFormat="1" ht="11.25">
      <c r="E274" s="110"/>
      <c r="F274" s="110"/>
      <c r="G274" s="110"/>
      <c r="H274" s="110"/>
      <c r="I274" s="110"/>
      <c r="J274" s="110"/>
      <c r="K274" s="110"/>
      <c r="L274" s="110"/>
      <c r="M274" s="111"/>
    </row>
    <row r="275" spans="5:13" s="103" customFormat="1" ht="11.25">
      <c r="E275" s="110"/>
      <c r="F275" s="110"/>
      <c r="G275" s="110"/>
      <c r="H275" s="110"/>
      <c r="I275" s="110"/>
      <c r="J275" s="110"/>
      <c r="K275" s="110"/>
      <c r="L275" s="110"/>
      <c r="M275" s="111"/>
    </row>
    <row r="276" spans="5:13" s="103" customFormat="1" ht="11.25">
      <c r="E276" s="110"/>
      <c r="F276" s="110"/>
      <c r="G276" s="110"/>
      <c r="H276" s="110"/>
      <c r="I276" s="110"/>
      <c r="J276" s="110"/>
      <c r="K276" s="110"/>
      <c r="L276" s="110"/>
      <c r="M276" s="111"/>
    </row>
    <row r="277" spans="5:13" s="103" customFormat="1" ht="11.25">
      <c r="E277" s="110"/>
      <c r="F277" s="110"/>
      <c r="G277" s="110"/>
      <c r="H277" s="110"/>
      <c r="I277" s="110"/>
      <c r="J277" s="110"/>
      <c r="K277" s="110"/>
      <c r="L277" s="110"/>
      <c r="M277" s="111"/>
    </row>
    <row r="278" spans="5:13" s="103" customFormat="1" ht="11.25">
      <c r="E278" s="110"/>
      <c r="F278" s="110"/>
      <c r="G278" s="110"/>
      <c r="H278" s="110"/>
      <c r="I278" s="110"/>
      <c r="J278" s="110"/>
      <c r="K278" s="110"/>
      <c r="L278" s="110"/>
      <c r="M278" s="111"/>
    </row>
    <row r="279" spans="5:13" s="103" customFormat="1" ht="11.25">
      <c r="E279" s="110"/>
      <c r="F279" s="110"/>
      <c r="G279" s="110"/>
      <c r="H279" s="110"/>
      <c r="I279" s="110"/>
      <c r="J279" s="110"/>
      <c r="K279" s="110"/>
      <c r="L279" s="110"/>
      <c r="M279" s="111"/>
    </row>
    <row r="280" spans="5:13" s="103" customFormat="1" ht="11.25">
      <c r="E280" s="110"/>
      <c r="F280" s="110"/>
      <c r="G280" s="110"/>
      <c r="H280" s="110"/>
      <c r="I280" s="110"/>
      <c r="J280" s="110"/>
      <c r="K280" s="110"/>
      <c r="L280" s="110"/>
      <c r="M280" s="111"/>
    </row>
    <row r="281" spans="5:13" s="103" customFormat="1" ht="11.25">
      <c r="E281" s="110"/>
      <c r="F281" s="110"/>
      <c r="G281" s="110"/>
      <c r="H281" s="110"/>
      <c r="I281" s="110"/>
      <c r="J281" s="110"/>
      <c r="K281" s="110"/>
      <c r="L281" s="110"/>
      <c r="M281" s="111"/>
    </row>
    <row r="282" spans="5:13" s="103" customFormat="1" ht="11.25">
      <c r="E282" s="110"/>
      <c r="F282" s="110"/>
      <c r="G282" s="110"/>
      <c r="H282" s="110"/>
      <c r="I282" s="110"/>
      <c r="J282" s="110"/>
      <c r="K282" s="110"/>
      <c r="L282" s="110"/>
      <c r="M282" s="111"/>
    </row>
    <row r="283" spans="5:13" s="103" customFormat="1" ht="11.25">
      <c r="E283" s="110"/>
      <c r="F283" s="110"/>
      <c r="G283" s="110"/>
      <c r="H283" s="110"/>
      <c r="I283" s="110"/>
      <c r="J283" s="110"/>
      <c r="K283" s="110"/>
      <c r="L283" s="110"/>
      <c r="M283" s="111"/>
    </row>
    <row r="284" spans="5:13" s="103" customFormat="1" ht="11.25">
      <c r="E284" s="110"/>
      <c r="F284" s="110"/>
      <c r="G284" s="110"/>
      <c r="H284" s="110"/>
      <c r="I284" s="110"/>
      <c r="J284" s="110"/>
      <c r="K284" s="110"/>
      <c r="L284" s="110"/>
      <c r="M284" s="111"/>
    </row>
    <row r="285" spans="5:13" s="103" customFormat="1" ht="11.25">
      <c r="E285" s="110"/>
      <c r="F285" s="110"/>
      <c r="G285" s="110"/>
      <c r="H285" s="110"/>
      <c r="I285" s="110"/>
      <c r="J285" s="110"/>
      <c r="K285" s="110"/>
      <c r="L285" s="110"/>
      <c r="M285" s="111"/>
    </row>
    <row r="286" spans="5:13" s="103" customFormat="1" ht="11.25">
      <c r="E286" s="110"/>
      <c r="F286" s="110"/>
      <c r="G286" s="110"/>
      <c r="H286" s="110"/>
      <c r="I286" s="110"/>
      <c r="J286" s="110"/>
      <c r="K286" s="110"/>
      <c r="L286" s="110"/>
      <c r="M286" s="111"/>
    </row>
    <row r="287" spans="5:13" s="103" customFormat="1" ht="11.25">
      <c r="E287" s="110"/>
      <c r="F287" s="110"/>
      <c r="G287" s="110"/>
      <c r="H287" s="110"/>
      <c r="I287" s="110"/>
      <c r="J287" s="110"/>
      <c r="K287" s="110"/>
      <c r="L287" s="110"/>
      <c r="M287" s="111"/>
    </row>
    <row r="288" spans="5:13" s="103" customFormat="1" ht="11.25">
      <c r="E288" s="110"/>
      <c r="F288" s="110"/>
      <c r="G288" s="110"/>
      <c r="H288" s="110"/>
      <c r="I288" s="110"/>
      <c r="J288" s="110"/>
      <c r="K288" s="110"/>
      <c r="L288" s="110"/>
      <c r="M288" s="111"/>
    </row>
    <row r="289" spans="5:13" s="103" customFormat="1" ht="11.25">
      <c r="E289" s="110"/>
      <c r="F289" s="110"/>
      <c r="G289" s="110"/>
      <c r="H289" s="110"/>
      <c r="I289" s="110"/>
      <c r="J289" s="110"/>
      <c r="K289" s="110"/>
      <c r="L289" s="110"/>
      <c r="M289" s="111"/>
    </row>
    <row r="290" spans="5:13" s="103" customFormat="1" ht="11.25">
      <c r="E290" s="110"/>
      <c r="F290" s="110"/>
      <c r="G290" s="110"/>
      <c r="H290" s="110"/>
      <c r="I290" s="110"/>
      <c r="J290" s="110"/>
      <c r="K290" s="110"/>
      <c r="L290" s="110"/>
      <c r="M290" s="111"/>
    </row>
    <row r="291" spans="5:13" s="103" customFormat="1" ht="11.25">
      <c r="E291" s="110"/>
      <c r="F291" s="110"/>
      <c r="G291" s="110"/>
      <c r="H291" s="110"/>
      <c r="I291" s="110"/>
      <c r="J291" s="110"/>
      <c r="K291" s="110"/>
      <c r="L291" s="110"/>
      <c r="M291" s="111"/>
    </row>
    <row r="292" spans="5:13" s="103" customFormat="1" ht="11.25">
      <c r="E292" s="110"/>
      <c r="F292" s="110"/>
      <c r="G292" s="110"/>
      <c r="H292" s="110"/>
      <c r="I292" s="110"/>
      <c r="J292" s="110"/>
      <c r="K292" s="110"/>
      <c r="L292" s="110"/>
      <c r="M292" s="111"/>
    </row>
    <row r="293" spans="5:13" s="103" customFormat="1" ht="11.25">
      <c r="E293" s="110"/>
      <c r="F293" s="110"/>
      <c r="G293" s="110"/>
      <c r="H293" s="110"/>
      <c r="I293" s="110"/>
      <c r="J293" s="110"/>
      <c r="K293" s="110"/>
      <c r="L293" s="110"/>
      <c r="M293" s="111"/>
    </row>
    <row r="294" spans="5:13" s="103" customFormat="1" ht="11.25">
      <c r="E294" s="110"/>
      <c r="F294" s="110"/>
      <c r="G294" s="110"/>
      <c r="H294" s="110"/>
      <c r="I294" s="110"/>
      <c r="J294" s="110"/>
      <c r="K294" s="110"/>
      <c r="L294" s="110"/>
      <c r="M294" s="111"/>
    </row>
    <row r="295" spans="5:13" s="103" customFormat="1" ht="11.25">
      <c r="E295" s="110"/>
      <c r="F295" s="110"/>
      <c r="G295" s="110"/>
      <c r="H295" s="110"/>
      <c r="I295" s="110"/>
      <c r="J295" s="110"/>
      <c r="K295" s="110"/>
      <c r="L295" s="110"/>
      <c r="M295" s="111"/>
    </row>
    <row r="296" spans="5:13" s="103" customFormat="1" ht="11.25">
      <c r="E296" s="110"/>
      <c r="F296" s="110"/>
      <c r="G296" s="110"/>
      <c r="H296" s="110"/>
      <c r="I296" s="110"/>
      <c r="J296" s="110"/>
      <c r="K296" s="110"/>
      <c r="L296" s="110"/>
      <c r="M296" s="111"/>
    </row>
    <row r="297" spans="5:13" s="103" customFormat="1" ht="11.25">
      <c r="E297" s="110"/>
      <c r="F297" s="110"/>
      <c r="G297" s="110"/>
      <c r="H297" s="110"/>
      <c r="I297" s="110"/>
      <c r="J297" s="110"/>
      <c r="K297" s="110"/>
      <c r="L297" s="110"/>
      <c r="M297" s="111"/>
    </row>
    <row r="298" spans="5:13" s="103" customFormat="1" ht="11.25">
      <c r="E298" s="110"/>
      <c r="F298" s="110"/>
      <c r="G298" s="110"/>
      <c r="H298" s="110"/>
      <c r="I298" s="110"/>
      <c r="J298" s="110"/>
      <c r="K298" s="110"/>
      <c r="L298" s="110"/>
      <c r="M298" s="111"/>
    </row>
    <row r="299" spans="5:13" s="103" customFormat="1" ht="11.25">
      <c r="E299" s="110"/>
      <c r="F299" s="110"/>
      <c r="G299" s="110"/>
      <c r="H299" s="110"/>
      <c r="I299" s="110"/>
      <c r="J299" s="110"/>
      <c r="K299" s="110"/>
      <c r="L299" s="110"/>
      <c r="M299" s="111"/>
    </row>
    <row r="300" spans="5:13" s="103" customFormat="1" ht="11.25">
      <c r="E300" s="110"/>
      <c r="F300" s="110"/>
      <c r="G300" s="110"/>
      <c r="H300" s="110"/>
      <c r="I300" s="110"/>
      <c r="J300" s="110"/>
      <c r="K300" s="110"/>
      <c r="L300" s="110"/>
      <c r="M300" s="111"/>
    </row>
    <row r="301" spans="5:13" s="103" customFormat="1" ht="11.25">
      <c r="E301" s="110"/>
      <c r="F301" s="110"/>
      <c r="G301" s="110"/>
      <c r="H301" s="110"/>
      <c r="I301" s="110"/>
      <c r="J301" s="110"/>
      <c r="K301" s="110"/>
      <c r="L301" s="110"/>
      <c r="M301" s="111"/>
    </row>
    <row r="1048542" ht="23.1" customHeight="1"/>
  </sheetData>
  <scenarios current="2" show="2">
    <scenario name="ㅗㅗ" locked="1" count="1" user="조계수" comment="작성한 사람: 조계수 날짜: 95-12-01_x000a_수정한 사람: 조계수 날짜: 95-12-01">
      <inputCells r="C21" deleted="1" val=""/>
    </scenario>
    <scenario name=" 단   가" locked="1" count="1" user="조계수" comment="작성한 사람: 조계수 날짜: 95-12-01_x000a_수정한 사람: 조계수 날짜: 95-12-01">
      <inputCells r="I11" deleted="1" val=""/>
    </scenario>
    <scenario name="      " locked="1" count="1" user="조계수" comment="작성한 사람: 조계수 날짜: 95-12-01">
      <inputCells r="E9" deleted="1" val=""/>
    </scenario>
  </scenarios>
  <mergeCells count="10">
    <mergeCell ref="A1:M1"/>
    <mergeCell ref="E3:F3"/>
    <mergeCell ref="G3:H3"/>
    <mergeCell ref="I3:J3"/>
    <mergeCell ref="K3:L3"/>
    <mergeCell ref="A3:A4"/>
    <mergeCell ref="B3:B4"/>
    <mergeCell ref="C3:C4"/>
    <mergeCell ref="D3:D4"/>
    <mergeCell ref="M3:M4"/>
  </mergeCells>
  <phoneticPr fontId="6" type="noConversion"/>
  <printOptions horizontalCentered="1"/>
  <pageMargins left="0.78740157480314965" right="0.59055118110236227" top="0.78740157480314965" bottom="0.78740157480314965" header="0.19685039370078741" footer="0.19685039370078741"/>
  <pageSetup paperSize="9" scale="98" fitToWidth="20" fitToHeight="2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542"/>
  <sheetViews>
    <sheetView view="pageBreakPreview" zoomScaleNormal="100" zoomScaleSheetLayoutView="100" workbookViewId="0">
      <pane ySplit="4" topLeftCell="A8" activePane="bottomLeft" state="frozen"/>
      <selection pane="bottomLeft" activeCell="L19" sqref="L19"/>
    </sheetView>
  </sheetViews>
  <sheetFormatPr defaultRowHeight="17.25"/>
  <cols>
    <col min="1" max="1" width="12.33203125" style="95" customWidth="1"/>
    <col min="2" max="2" width="11.77734375" style="95" customWidth="1"/>
    <col min="3" max="3" width="3.6640625" style="95" customWidth="1"/>
    <col min="4" max="6" width="6.77734375" style="95" customWidth="1"/>
    <col min="7" max="7" width="8.77734375" style="93" customWidth="1"/>
    <col min="8" max="8" width="9.77734375" style="93" customWidth="1"/>
    <col min="9" max="9" width="8.77734375" style="93" customWidth="1"/>
    <col min="10" max="10" width="9.77734375" style="93" customWidth="1"/>
    <col min="11" max="11" width="8.77734375" style="93" customWidth="1"/>
    <col min="12" max="12" width="9.77734375" style="93" customWidth="1"/>
    <col min="13" max="13" width="8.77734375" style="93" customWidth="1"/>
    <col min="14" max="14" width="9.77734375" style="93" customWidth="1"/>
    <col min="15" max="15" width="6.5546875" style="105" customWidth="1"/>
    <col min="16" max="16" width="8.88671875" style="95"/>
    <col min="17" max="17" width="9.77734375" style="95" customWidth="1"/>
    <col min="18" max="18" width="10.44140625" style="95" bestFit="1" customWidth="1"/>
    <col min="19" max="16384" width="8.88671875" style="95"/>
  </cols>
  <sheetData>
    <row r="1" spans="1:17" s="137" customFormat="1" ht="33" customHeight="1">
      <c r="A1" s="597" t="s">
        <v>4</v>
      </c>
      <c r="B1" s="597"/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</row>
    <row r="2" spans="1:17" s="19" customFormat="1" ht="20.100000000000001" customHeight="1" thickBot="1">
      <c r="A2" s="330" t="str">
        <f>'필지별 내역서(한라산 조릿대)'!A2</f>
        <v>사업명 : 2026년 한라산 종다양성 회복을 위한 조릿대 제어사업(명승선작지왓-다년차)</v>
      </c>
      <c r="K2" s="96"/>
      <c r="L2" s="96"/>
      <c r="M2" s="97"/>
      <c r="N2" s="97"/>
      <c r="O2" s="98"/>
      <c r="P2" s="97"/>
    </row>
    <row r="3" spans="1:17" s="99" customFormat="1" ht="24.95" customHeight="1">
      <c r="A3" s="579" t="s">
        <v>14</v>
      </c>
      <c r="B3" s="581" t="s">
        <v>23</v>
      </c>
      <c r="C3" s="581" t="s">
        <v>15</v>
      </c>
      <c r="D3" s="581" t="s">
        <v>178</v>
      </c>
      <c r="E3" s="601" t="s">
        <v>179</v>
      </c>
      <c r="F3" s="603" t="s">
        <v>180</v>
      </c>
      <c r="G3" s="598" t="s">
        <v>5</v>
      </c>
      <c r="H3" s="598"/>
      <c r="I3" s="598" t="s">
        <v>6</v>
      </c>
      <c r="J3" s="598"/>
      <c r="K3" s="598" t="s">
        <v>7</v>
      </c>
      <c r="L3" s="598"/>
      <c r="M3" s="598" t="s">
        <v>8</v>
      </c>
      <c r="N3" s="598"/>
      <c r="O3" s="599" t="s">
        <v>12</v>
      </c>
    </row>
    <row r="4" spans="1:17" s="99" customFormat="1" ht="24.95" customHeight="1">
      <c r="A4" s="580"/>
      <c r="B4" s="582"/>
      <c r="C4" s="582"/>
      <c r="D4" s="582"/>
      <c r="E4" s="602"/>
      <c r="F4" s="602"/>
      <c r="G4" s="100" t="s">
        <v>9</v>
      </c>
      <c r="H4" s="100" t="s">
        <v>10</v>
      </c>
      <c r="I4" s="100" t="s">
        <v>9</v>
      </c>
      <c r="J4" s="100" t="s">
        <v>10</v>
      </c>
      <c r="K4" s="100" t="s">
        <v>9</v>
      </c>
      <c r="L4" s="100" t="s">
        <v>10</v>
      </c>
      <c r="M4" s="100" t="s">
        <v>9</v>
      </c>
      <c r="N4" s="100" t="s">
        <v>10</v>
      </c>
      <c r="O4" s="600"/>
    </row>
    <row r="5" spans="1:17" s="223" customFormat="1" ht="22.5" customHeight="1">
      <c r="A5" s="289" t="str">
        <f>"제 "&amp;P5&amp;" 호표"</f>
        <v>제 1 호표</v>
      </c>
      <c r="B5" s="219" t="s">
        <v>207</v>
      </c>
      <c r="C5" s="219"/>
      <c r="D5" s="220"/>
      <c r="E5" s="220"/>
      <c r="F5" s="220"/>
      <c r="G5" s="221"/>
      <c r="H5" s="221"/>
      <c r="I5" s="222"/>
      <c r="J5" s="221"/>
      <c r="K5" s="221"/>
      <c r="L5" s="221"/>
      <c r="M5" s="221"/>
      <c r="N5" s="221"/>
      <c r="O5" s="290"/>
      <c r="P5" s="268">
        <v>1</v>
      </c>
      <c r="Q5" s="279" t="s">
        <v>182</v>
      </c>
    </row>
    <row r="6" spans="1:17" s="103" customFormat="1" ht="22.5" customHeight="1">
      <c r="A6" s="291" t="s">
        <v>69</v>
      </c>
      <c r="B6" s="101" t="s">
        <v>76</v>
      </c>
      <c r="C6" s="101" t="s">
        <v>0</v>
      </c>
      <c r="D6" s="139">
        <f>Q6</f>
        <v>99</v>
      </c>
      <c r="E6" s="269">
        <v>0.8</v>
      </c>
      <c r="F6" s="139">
        <f>INT(D6*E6)</f>
        <v>79</v>
      </c>
      <c r="G6" s="102"/>
      <c r="H6" s="102"/>
      <c r="I6" s="102">
        <f>단가대비표!D$6</f>
        <v>263024</v>
      </c>
      <c r="J6" s="102">
        <f>TRUNC(F6*I6)</f>
        <v>20778896</v>
      </c>
      <c r="K6" s="102"/>
      <c r="L6" s="102"/>
      <c r="M6" s="102">
        <f>G6+I6+K6</f>
        <v>263024</v>
      </c>
      <c r="N6" s="102">
        <f>SUM(H6+J6+L6)</f>
        <v>20778896</v>
      </c>
      <c r="O6" s="292"/>
      <c r="Q6" s="139">
        <v>99</v>
      </c>
    </row>
    <row r="7" spans="1:17" s="103" customFormat="1" ht="22.5" customHeight="1">
      <c r="A7" s="291" t="s">
        <v>3</v>
      </c>
      <c r="B7" s="101" t="s">
        <v>76</v>
      </c>
      <c r="C7" s="101" t="s">
        <v>0</v>
      </c>
      <c r="D7" s="139">
        <f>Q7</f>
        <v>133</v>
      </c>
      <c r="E7" s="269">
        <v>0.8</v>
      </c>
      <c r="F7" s="139">
        <f>INT(D7*E7)</f>
        <v>106</v>
      </c>
      <c r="G7" s="102"/>
      <c r="H7" s="102"/>
      <c r="I7" s="102">
        <f>단가대비표!D$7</f>
        <v>198602</v>
      </c>
      <c r="J7" s="102">
        <f>TRUNC(F7*I7)</f>
        <v>21051812</v>
      </c>
      <c r="K7" s="102"/>
      <c r="L7" s="102"/>
      <c r="M7" s="102">
        <f>G7+I7+K7</f>
        <v>198602</v>
      </c>
      <c r="N7" s="102">
        <f>SUM(H7+J7+L7)</f>
        <v>21051812</v>
      </c>
      <c r="O7" s="292"/>
      <c r="Q7" s="139">
        <v>133</v>
      </c>
    </row>
    <row r="8" spans="1:17" s="103" customFormat="1" ht="22.5" customHeight="1">
      <c r="A8" s="291" t="s">
        <v>126</v>
      </c>
      <c r="B8" s="101"/>
      <c r="C8" s="101" t="s">
        <v>77</v>
      </c>
      <c r="D8" s="270">
        <f>총괄표!G6</f>
        <v>10</v>
      </c>
      <c r="E8" s="104"/>
      <c r="F8" s="104"/>
      <c r="G8" s="102"/>
      <c r="H8" s="102"/>
      <c r="I8" s="102">
        <f>SUM(J6:J7)</f>
        <v>41830708</v>
      </c>
      <c r="J8" s="102">
        <f>TRUNC(D8%*I8)</f>
        <v>4183070</v>
      </c>
      <c r="K8" s="102"/>
      <c r="L8" s="102"/>
      <c r="M8" s="102"/>
      <c r="N8" s="102">
        <f>H8+J8+L8</f>
        <v>4183070</v>
      </c>
      <c r="O8" s="292"/>
    </row>
    <row r="9" spans="1:17" s="103" customFormat="1" ht="22.5" customHeight="1">
      <c r="A9" s="291" t="s">
        <v>123</v>
      </c>
      <c r="B9" s="101" t="s">
        <v>124</v>
      </c>
      <c r="C9" s="101" t="s">
        <v>125</v>
      </c>
      <c r="D9" s="104">
        <v>10</v>
      </c>
      <c r="E9" s="104"/>
      <c r="F9" s="104"/>
      <c r="G9" s="102"/>
      <c r="H9" s="102"/>
      <c r="I9" s="102"/>
      <c r="J9" s="102">
        <f>TRUNC(D9*I9)</f>
        <v>0</v>
      </c>
      <c r="K9" s="102">
        <f>SUM(J6:J7)</f>
        <v>41830708</v>
      </c>
      <c r="L9" s="102">
        <f>TRUNC(D9%*K9)</f>
        <v>4183070</v>
      </c>
      <c r="M9" s="102">
        <f>G9+I9+K9</f>
        <v>41830708</v>
      </c>
      <c r="N9" s="102">
        <f>SUM(H9+J9+L9)</f>
        <v>4183070</v>
      </c>
      <c r="O9" s="292"/>
      <c r="Q9" s="271"/>
    </row>
    <row r="10" spans="1:17" s="103" customFormat="1" ht="22.5" customHeight="1">
      <c r="A10" s="325" t="s">
        <v>45</v>
      </c>
      <c r="B10" s="326"/>
      <c r="C10" s="326"/>
      <c r="D10" s="327"/>
      <c r="E10" s="327"/>
      <c r="F10" s="327"/>
      <c r="G10" s="328"/>
      <c r="H10" s="328">
        <f>SUM(H6:H9)</f>
        <v>0</v>
      </c>
      <c r="I10" s="328"/>
      <c r="J10" s="328">
        <f>SUM(J6:J9)</f>
        <v>46013778</v>
      </c>
      <c r="K10" s="328"/>
      <c r="L10" s="328">
        <f>SUM(L6:L9)</f>
        <v>4183070</v>
      </c>
      <c r="M10" s="328"/>
      <c r="N10" s="328">
        <f>H10+J10+L10</f>
        <v>50196848</v>
      </c>
      <c r="O10" s="329"/>
    </row>
    <row r="11" spans="1:17" s="103" customFormat="1" ht="22.5" customHeight="1">
      <c r="A11" s="591" t="s">
        <v>181</v>
      </c>
      <c r="B11" s="592"/>
      <c r="C11" s="592"/>
      <c r="D11" s="592"/>
      <c r="E11" s="592"/>
      <c r="F11" s="592"/>
      <c r="G11" s="592"/>
      <c r="H11" s="592"/>
      <c r="I11" s="592"/>
      <c r="J11" s="592"/>
      <c r="K11" s="592"/>
      <c r="L11" s="592"/>
      <c r="M11" s="592"/>
      <c r="N11" s="592"/>
      <c r="O11" s="593"/>
    </row>
    <row r="12" spans="1:17" s="103" customFormat="1" ht="22.5" customHeight="1">
      <c r="A12" s="594" t="s">
        <v>209</v>
      </c>
      <c r="B12" s="595"/>
      <c r="C12" s="595"/>
      <c r="D12" s="595"/>
      <c r="E12" s="595"/>
      <c r="F12" s="595"/>
      <c r="G12" s="595"/>
      <c r="H12" s="595"/>
      <c r="I12" s="595"/>
      <c r="J12" s="595"/>
      <c r="K12" s="595"/>
      <c r="L12" s="595"/>
      <c r="M12" s="595"/>
      <c r="N12" s="595"/>
      <c r="O12" s="596"/>
    </row>
    <row r="13" spans="1:17" s="103" customFormat="1" ht="22.5" customHeight="1">
      <c r="A13" s="591" t="s">
        <v>163</v>
      </c>
      <c r="B13" s="592"/>
      <c r="C13" s="592"/>
      <c r="D13" s="592"/>
      <c r="E13" s="592"/>
      <c r="F13" s="592"/>
      <c r="G13" s="592"/>
      <c r="H13" s="592"/>
      <c r="I13" s="592"/>
      <c r="J13" s="592"/>
      <c r="K13" s="592"/>
      <c r="L13" s="592"/>
      <c r="M13" s="592"/>
      <c r="N13" s="592"/>
      <c r="O13" s="593"/>
    </row>
    <row r="14" spans="1:17" s="103" customFormat="1" ht="22.5" customHeight="1">
      <c r="A14" s="293"/>
      <c r="B14" s="272"/>
      <c r="C14" s="272"/>
      <c r="D14" s="273"/>
      <c r="E14" s="273"/>
      <c r="F14" s="273"/>
      <c r="G14" s="274"/>
      <c r="H14" s="274"/>
      <c r="I14" s="274"/>
      <c r="J14" s="274"/>
      <c r="K14" s="274"/>
      <c r="L14" s="274"/>
      <c r="M14" s="274"/>
      <c r="N14" s="274"/>
      <c r="O14" s="294"/>
    </row>
    <row r="15" spans="1:17" s="223" customFormat="1" ht="22.5" customHeight="1">
      <c r="A15" s="289" t="str">
        <f>"제 "&amp;P15&amp;" 호표"</f>
        <v>제 2 호표</v>
      </c>
      <c r="B15" s="219" t="s">
        <v>208</v>
      </c>
      <c r="C15" s="219"/>
      <c r="D15" s="220"/>
      <c r="E15" s="220"/>
      <c r="F15" s="220"/>
      <c r="G15" s="221"/>
      <c r="H15" s="221"/>
      <c r="I15" s="222"/>
      <c r="J15" s="221"/>
      <c r="K15" s="221"/>
      <c r="L15" s="221"/>
      <c r="M15" s="221"/>
      <c r="N15" s="221"/>
      <c r="O15" s="290"/>
      <c r="P15" s="268">
        <f>P5+1</f>
        <v>2</v>
      </c>
      <c r="Q15" s="279" t="s">
        <v>182</v>
      </c>
    </row>
    <row r="16" spans="1:17" s="103" customFormat="1" ht="22.5" customHeight="1">
      <c r="A16" s="291" t="s">
        <v>69</v>
      </c>
      <c r="B16" s="101" t="s">
        <v>76</v>
      </c>
      <c r="C16" s="101" t="s">
        <v>0</v>
      </c>
      <c r="D16" s="139">
        <f>Q16</f>
        <v>47</v>
      </c>
      <c r="E16" s="269">
        <v>0.8</v>
      </c>
      <c r="F16" s="139">
        <f>INT(D16*E16)</f>
        <v>37</v>
      </c>
      <c r="G16" s="102"/>
      <c r="H16" s="102"/>
      <c r="I16" s="102">
        <f>단가대비표!D$6</f>
        <v>263024</v>
      </c>
      <c r="J16" s="102">
        <f>TRUNC(F16*I16)</f>
        <v>9731888</v>
      </c>
      <c r="K16" s="102"/>
      <c r="L16" s="102"/>
      <c r="M16" s="102">
        <f>G16+I16+K16</f>
        <v>263024</v>
      </c>
      <c r="N16" s="102">
        <f>SUM(H16+J16+L16)</f>
        <v>9731888</v>
      </c>
      <c r="O16" s="292"/>
      <c r="Q16" s="139">
        <v>47</v>
      </c>
    </row>
    <row r="17" spans="1:19" s="103" customFormat="1" ht="22.5" customHeight="1">
      <c r="A17" s="291" t="s">
        <v>3</v>
      </c>
      <c r="B17" s="101" t="s">
        <v>76</v>
      </c>
      <c r="C17" s="101" t="s">
        <v>0</v>
      </c>
      <c r="D17" s="139">
        <f>Q17</f>
        <v>115</v>
      </c>
      <c r="E17" s="269">
        <v>0.8</v>
      </c>
      <c r="F17" s="139">
        <f>INT(D17*E17)</f>
        <v>92</v>
      </c>
      <c r="G17" s="102"/>
      <c r="H17" s="102"/>
      <c r="I17" s="102">
        <f>단가대비표!D$7</f>
        <v>198602</v>
      </c>
      <c r="J17" s="102">
        <f>TRUNC(F17*I17)</f>
        <v>18271384</v>
      </c>
      <c r="K17" s="102"/>
      <c r="L17" s="102"/>
      <c r="M17" s="102">
        <f>G17+I17+K17</f>
        <v>198602</v>
      </c>
      <c r="N17" s="102">
        <f>SUM(H17+J17+L17)</f>
        <v>18271384</v>
      </c>
      <c r="O17" s="292"/>
      <c r="Q17" s="139">
        <v>115</v>
      </c>
    </row>
    <row r="18" spans="1:19" s="103" customFormat="1" ht="22.5" customHeight="1">
      <c r="A18" s="291" t="s">
        <v>126</v>
      </c>
      <c r="B18" s="101"/>
      <c r="C18" s="101" t="s">
        <v>77</v>
      </c>
      <c r="D18" s="270">
        <f>총괄표!G6</f>
        <v>10</v>
      </c>
      <c r="E18" s="104"/>
      <c r="F18" s="104"/>
      <c r="G18" s="102"/>
      <c r="H18" s="102"/>
      <c r="I18" s="102">
        <f>SUM(J16:J17)</f>
        <v>28003272</v>
      </c>
      <c r="J18" s="102">
        <f>TRUNC(D18%*I18)</f>
        <v>2800327</v>
      </c>
      <c r="K18" s="102"/>
      <c r="L18" s="102"/>
      <c r="M18" s="102"/>
      <c r="N18" s="102">
        <f>H18+J18+L18</f>
        <v>2800327</v>
      </c>
      <c r="O18" s="292"/>
    </row>
    <row r="19" spans="1:19" s="103" customFormat="1" ht="22.5" customHeight="1">
      <c r="A19" s="291" t="s">
        <v>123</v>
      </c>
      <c r="B19" s="101" t="s">
        <v>124</v>
      </c>
      <c r="C19" s="101" t="s">
        <v>77</v>
      </c>
      <c r="D19" s="104">
        <v>10</v>
      </c>
      <c r="E19" s="104"/>
      <c r="F19" s="104"/>
      <c r="G19" s="102"/>
      <c r="H19" s="102"/>
      <c r="I19" s="102"/>
      <c r="J19" s="102">
        <f>TRUNC(D19*I19)</f>
        <v>0</v>
      </c>
      <c r="K19" s="102">
        <f>SUM(J16:J17)</f>
        <v>28003272</v>
      </c>
      <c r="L19" s="102">
        <f>TRUNC(D19%*K19)</f>
        <v>2800327</v>
      </c>
      <c r="M19" s="102">
        <f>G19+I19+K19</f>
        <v>28003272</v>
      </c>
      <c r="N19" s="102">
        <f>SUM(H19+J19+L19)</f>
        <v>2800327</v>
      </c>
      <c r="O19" s="292"/>
      <c r="Q19" s="271"/>
    </row>
    <row r="20" spans="1:19" s="103" customFormat="1" ht="22.5" customHeight="1">
      <c r="A20" s="325" t="s">
        <v>45</v>
      </c>
      <c r="B20" s="326"/>
      <c r="C20" s="326"/>
      <c r="D20" s="327"/>
      <c r="E20" s="327"/>
      <c r="F20" s="327"/>
      <c r="G20" s="328"/>
      <c r="H20" s="328">
        <f>SUM(H16:H19)</f>
        <v>0</v>
      </c>
      <c r="I20" s="328"/>
      <c r="J20" s="328">
        <f>SUM(J16:J19)</f>
        <v>30803599</v>
      </c>
      <c r="K20" s="328"/>
      <c r="L20" s="328">
        <f>SUM(L16:L19)</f>
        <v>2800327</v>
      </c>
      <c r="M20" s="328"/>
      <c r="N20" s="328">
        <f>H20+J20+L20</f>
        <v>33603926</v>
      </c>
      <c r="O20" s="329"/>
    </row>
    <row r="21" spans="1:19" s="103" customFormat="1" ht="22.5" customHeight="1">
      <c r="A21" s="591" t="s">
        <v>181</v>
      </c>
      <c r="B21" s="592"/>
      <c r="C21" s="592"/>
      <c r="D21" s="592"/>
      <c r="E21" s="592"/>
      <c r="F21" s="592"/>
      <c r="G21" s="592"/>
      <c r="H21" s="592"/>
      <c r="I21" s="592"/>
      <c r="J21" s="592"/>
      <c r="K21" s="592"/>
      <c r="L21" s="592"/>
      <c r="M21" s="592"/>
      <c r="N21" s="592"/>
      <c r="O21" s="593"/>
    </row>
    <row r="22" spans="1:19" s="103" customFormat="1" ht="22.5" customHeight="1">
      <c r="A22" s="594" t="s">
        <v>209</v>
      </c>
      <c r="B22" s="595"/>
      <c r="C22" s="595"/>
      <c r="D22" s="595"/>
      <c r="E22" s="595"/>
      <c r="F22" s="595"/>
      <c r="G22" s="595"/>
      <c r="H22" s="595"/>
      <c r="I22" s="595"/>
      <c r="J22" s="595"/>
      <c r="K22" s="595"/>
      <c r="L22" s="595"/>
      <c r="M22" s="595"/>
      <c r="N22" s="595"/>
      <c r="O22" s="596"/>
    </row>
    <row r="23" spans="1:19" s="103" customFormat="1" ht="22.5" customHeight="1">
      <c r="A23" s="591" t="s">
        <v>163</v>
      </c>
      <c r="B23" s="592"/>
      <c r="C23" s="592"/>
      <c r="D23" s="592"/>
      <c r="E23" s="592"/>
      <c r="F23" s="592"/>
      <c r="G23" s="592"/>
      <c r="H23" s="592"/>
      <c r="I23" s="592"/>
      <c r="J23" s="592"/>
      <c r="K23" s="592"/>
      <c r="L23" s="592"/>
      <c r="M23" s="592"/>
      <c r="N23" s="592"/>
      <c r="O23" s="593"/>
    </row>
    <row r="24" spans="1:19" s="103" customFormat="1" ht="22.5" customHeight="1" thickBot="1">
      <c r="A24" s="295"/>
      <c r="B24" s="296"/>
      <c r="C24" s="296"/>
      <c r="D24" s="296"/>
      <c r="E24" s="296"/>
      <c r="F24" s="296"/>
      <c r="G24" s="296"/>
      <c r="H24" s="296"/>
      <c r="I24" s="296"/>
      <c r="J24" s="296"/>
      <c r="K24" s="296"/>
      <c r="L24" s="296"/>
      <c r="M24" s="296"/>
      <c r="N24" s="296"/>
      <c r="O24" s="297"/>
    </row>
    <row r="25" spans="1:19" s="103" customFormat="1" ht="24.95" customHeight="1">
      <c r="A25" s="298"/>
      <c r="B25" s="299"/>
      <c r="C25" s="299"/>
      <c r="D25" s="300"/>
      <c r="E25" s="300"/>
      <c r="F25" s="300"/>
      <c r="G25" s="301"/>
      <c r="H25" s="301"/>
      <c r="I25" s="301"/>
      <c r="J25" s="301"/>
      <c r="K25" s="301"/>
      <c r="L25" s="301"/>
      <c r="M25" s="301"/>
      <c r="N25" s="301"/>
      <c r="O25" s="302"/>
    </row>
    <row r="26" spans="1:19" s="227" customFormat="1" ht="24.95" customHeight="1">
      <c r="A26" s="289" t="str">
        <f>"제 "&amp;P26&amp;" 호표"</f>
        <v>제 3 호표</v>
      </c>
      <c r="B26" s="585" t="s">
        <v>183</v>
      </c>
      <c r="C26" s="586"/>
      <c r="D26" s="586"/>
      <c r="E26" s="587"/>
      <c r="F26" s="224"/>
      <c r="G26" s="225"/>
      <c r="H26" s="225"/>
      <c r="I26" s="226"/>
      <c r="J26" s="225"/>
      <c r="K26" s="225"/>
      <c r="L26" s="225"/>
      <c r="M26" s="225"/>
      <c r="N26" s="225"/>
      <c r="O26" s="303"/>
      <c r="P26" s="268">
        <f>P15+1</f>
        <v>3</v>
      </c>
    </row>
    <row r="27" spans="1:19" s="188" customFormat="1" ht="24.95" customHeight="1">
      <c r="A27" s="304" t="str">
        <f>단가대비표!A10</f>
        <v>공사현수막</v>
      </c>
      <c r="B27" s="181" t="str">
        <f>단가대비표!B10</f>
        <v>5000*900</v>
      </c>
      <c r="C27" s="181" t="s">
        <v>142</v>
      </c>
      <c r="D27" s="182">
        <v>1</v>
      </c>
      <c r="E27" s="182"/>
      <c r="F27" s="182"/>
      <c r="G27" s="183"/>
      <c r="H27" s="183"/>
      <c r="I27" s="184"/>
      <c r="J27" s="185"/>
      <c r="K27" s="186">
        <f>VLOOKUP($A27,단가대비표!$A$7:$J$185,4,FALSE)</f>
        <v>70000</v>
      </c>
      <c r="L27" s="185">
        <f>TRUNC(D27*K27)</f>
        <v>70000</v>
      </c>
      <c r="M27" s="186">
        <f t="shared" ref="M27" si="0">SUM(G27,I27,K27)</f>
        <v>70000</v>
      </c>
      <c r="N27" s="186">
        <f t="shared" ref="N27" si="1">SUM(H27+J27+L27)</f>
        <v>70000</v>
      </c>
      <c r="O27" s="305"/>
      <c r="P27" s="187"/>
    </row>
    <row r="28" spans="1:19" s="190" customFormat="1" ht="24.95" customHeight="1">
      <c r="A28" s="319" t="s">
        <v>143</v>
      </c>
      <c r="B28" s="320"/>
      <c r="C28" s="320"/>
      <c r="D28" s="321"/>
      <c r="E28" s="321"/>
      <c r="F28" s="321"/>
      <c r="G28" s="322"/>
      <c r="H28" s="322"/>
      <c r="I28" s="323"/>
      <c r="J28" s="323">
        <f>SUM(J27:J27)</f>
        <v>0</v>
      </c>
      <c r="K28" s="323"/>
      <c r="L28" s="323">
        <f>SUM(L27:L27)</f>
        <v>70000</v>
      </c>
      <c r="M28" s="323"/>
      <c r="N28" s="323">
        <f>SUM(N27:N27)</f>
        <v>70000</v>
      </c>
      <c r="O28" s="324"/>
      <c r="P28" s="189"/>
    </row>
    <row r="29" spans="1:19" s="190" customFormat="1" ht="24.95" customHeight="1">
      <c r="A29" s="306"/>
      <c r="B29" s="275"/>
      <c r="C29" s="275"/>
      <c r="D29" s="276"/>
      <c r="E29" s="276"/>
      <c r="F29" s="276"/>
      <c r="G29" s="277"/>
      <c r="H29" s="277"/>
      <c r="I29" s="278"/>
      <c r="J29" s="278"/>
      <c r="K29" s="278"/>
      <c r="L29" s="278"/>
      <c r="M29" s="278"/>
      <c r="N29" s="278"/>
      <c r="O29" s="307"/>
      <c r="P29" s="189"/>
    </row>
    <row r="30" spans="1:19" s="252" customFormat="1" ht="24.95" customHeight="1">
      <c r="A30" s="289" t="str">
        <f>"제 "&amp;P30&amp;" 호표"</f>
        <v>제 4 호표</v>
      </c>
      <c r="B30" s="588" t="s">
        <v>184</v>
      </c>
      <c r="C30" s="589"/>
      <c r="D30" s="589"/>
      <c r="E30" s="590"/>
      <c r="F30" s="249"/>
      <c r="G30" s="250"/>
      <c r="H30" s="250"/>
      <c r="I30" s="251"/>
      <c r="J30" s="250"/>
      <c r="K30" s="250"/>
      <c r="L30" s="250"/>
      <c r="M30" s="250"/>
      <c r="N30" s="250"/>
      <c r="O30" s="308"/>
      <c r="P30" s="268">
        <f>P26+1</f>
        <v>4</v>
      </c>
      <c r="S30" s="253"/>
    </row>
    <row r="31" spans="1:19" s="259" customFormat="1" ht="24.95" customHeight="1">
      <c r="A31" s="309" t="s">
        <v>164</v>
      </c>
      <c r="B31" s="191" t="s">
        <v>165</v>
      </c>
      <c r="C31" s="191" t="s">
        <v>166</v>
      </c>
      <c r="D31" s="254">
        <v>250</v>
      </c>
      <c r="E31" s="254"/>
      <c r="F31" s="254"/>
      <c r="G31" s="255"/>
      <c r="H31" s="255"/>
      <c r="I31" s="256"/>
      <c r="J31" s="186"/>
      <c r="K31" s="186">
        <f>VLOOKUP($A31,단가대비표!$A$7:$J$185,4,FALSE)</f>
        <v>900</v>
      </c>
      <c r="L31" s="186">
        <f>TRUNC(D31*K31)</f>
        <v>225000</v>
      </c>
      <c r="M31" s="186">
        <f t="shared" ref="M31:M32" si="2">SUM(G31,I31,K31)</f>
        <v>900</v>
      </c>
      <c r="N31" s="186">
        <f t="shared" ref="N31:N32" si="3">SUM(H31+J31+L31)</f>
        <v>225000</v>
      </c>
      <c r="O31" s="310"/>
      <c r="P31" s="257"/>
      <c r="Q31" s="258"/>
      <c r="S31" s="260"/>
    </row>
    <row r="32" spans="1:19" s="259" customFormat="1" ht="24.95" customHeight="1">
      <c r="A32" s="309" t="s">
        <v>167</v>
      </c>
      <c r="B32" s="191"/>
      <c r="C32" s="191" t="s">
        <v>168</v>
      </c>
      <c r="D32" s="254">
        <v>5</v>
      </c>
      <c r="E32" s="254"/>
      <c r="F32" s="254"/>
      <c r="G32" s="255"/>
      <c r="H32" s="255"/>
      <c r="I32" s="256"/>
      <c r="J32" s="186"/>
      <c r="K32" s="186">
        <f>VLOOKUP($A32,단가대비표!$A$7:$J$185,4,FALSE)</f>
        <v>10000</v>
      </c>
      <c r="L32" s="186">
        <f>TRUNC(D32*K32)</f>
        <v>50000</v>
      </c>
      <c r="M32" s="186">
        <f t="shared" si="2"/>
        <v>10000</v>
      </c>
      <c r="N32" s="186">
        <f t="shared" si="3"/>
        <v>50000</v>
      </c>
      <c r="O32" s="310"/>
      <c r="P32" s="257"/>
      <c r="Q32" s="258"/>
      <c r="S32" s="260"/>
    </row>
    <row r="33" spans="1:19" s="262" customFormat="1" ht="24.95" customHeight="1">
      <c r="A33" s="315" t="s">
        <v>169</v>
      </c>
      <c r="B33" s="316"/>
      <c r="C33" s="316"/>
      <c r="D33" s="317"/>
      <c r="E33" s="317"/>
      <c r="F33" s="317"/>
      <c r="G33" s="255"/>
      <c r="H33" s="255"/>
      <c r="I33" s="255"/>
      <c r="J33" s="255">
        <f>SUM(J31:J32)</f>
        <v>0</v>
      </c>
      <c r="K33" s="255"/>
      <c r="L33" s="255">
        <f>SUM(L31:L32)</f>
        <v>275000</v>
      </c>
      <c r="M33" s="255"/>
      <c r="N33" s="255">
        <f>SUM(N31:N32)</f>
        <v>275000</v>
      </c>
      <c r="O33" s="318"/>
      <c r="P33" s="261"/>
      <c r="S33" s="263"/>
    </row>
    <row r="34" spans="1:19" ht="24.95" customHeight="1" thickBot="1">
      <c r="A34" s="311"/>
      <c r="B34" s="312"/>
      <c r="C34" s="312"/>
      <c r="D34" s="312"/>
      <c r="E34" s="312"/>
      <c r="F34" s="312"/>
      <c r="G34" s="313"/>
      <c r="H34" s="313"/>
      <c r="I34" s="313"/>
      <c r="J34" s="313"/>
      <c r="K34" s="313"/>
      <c r="L34" s="313"/>
      <c r="M34" s="313"/>
      <c r="N34" s="313"/>
      <c r="O34" s="314"/>
    </row>
    <row r="35" spans="1:19">
      <c r="A35" s="103"/>
      <c r="B35" s="103"/>
      <c r="C35" s="103"/>
      <c r="D35" s="103"/>
      <c r="E35" s="103"/>
      <c r="F35" s="103"/>
      <c r="G35" s="91"/>
      <c r="H35" s="91"/>
      <c r="I35" s="91"/>
      <c r="J35" s="91"/>
      <c r="K35" s="91"/>
      <c r="L35" s="91"/>
      <c r="M35" s="91"/>
      <c r="N35" s="91"/>
      <c r="O35" s="95"/>
    </row>
    <row r="36" spans="1:19">
      <c r="A36" s="103"/>
      <c r="B36" s="103"/>
      <c r="C36" s="103"/>
      <c r="D36" s="103"/>
      <c r="E36" s="103"/>
      <c r="F36" s="103"/>
      <c r="G36" s="91"/>
      <c r="H36" s="91"/>
      <c r="I36" s="91"/>
      <c r="J36" s="91"/>
      <c r="K36" s="91"/>
      <c r="L36" s="91"/>
      <c r="M36" s="91"/>
      <c r="N36" s="91"/>
      <c r="O36" s="95"/>
    </row>
    <row r="37" spans="1:19">
      <c r="A37" s="103"/>
      <c r="B37" s="103"/>
      <c r="C37" s="103"/>
      <c r="D37" s="103"/>
      <c r="E37" s="103"/>
      <c r="F37" s="103"/>
      <c r="G37" s="91"/>
      <c r="H37" s="91"/>
      <c r="I37" s="91"/>
      <c r="J37" s="91"/>
      <c r="K37" s="91"/>
      <c r="L37" s="91"/>
      <c r="M37" s="91"/>
      <c r="N37" s="91"/>
      <c r="O37" s="95"/>
    </row>
    <row r="38" spans="1:19">
      <c r="A38" s="103"/>
      <c r="B38" s="103"/>
      <c r="C38" s="103"/>
      <c r="D38" s="103"/>
      <c r="E38" s="103"/>
      <c r="F38" s="103"/>
      <c r="G38" s="91"/>
      <c r="H38" s="91"/>
      <c r="I38" s="91"/>
      <c r="J38" s="91"/>
      <c r="K38" s="91"/>
      <c r="L38" s="91"/>
      <c r="M38" s="91"/>
      <c r="N38" s="91"/>
      <c r="O38" s="95"/>
    </row>
    <row r="39" spans="1:19">
      <c r="A39" s="103"/>
      <c r="B39" s="103"/>
      <c r="C39" s="103"/>
      <c r="D39" s="103"/>
      <c r="E39" s="103"/>
      <c r="F39" s="103"/>
      <c r="G39" s="91"/>
      <c r="H39" s="91"/>
      <c r="I39" s="91"/>
      <c r="J39" s="91"/>
      <c r="K39" s="91"/>
      <c r="L39" s="91"/>
      <c r="M39" s="91"/>
      <c r="N39" s="91"/>
      <c r="O39" s="95"/>
    </row>
    <row r="40" spans="1:19">
      <c r="A40" s="103"/>
      <c r="B40" s="103"/>
      <c r="C40" s="103"/>
      <c r="D40" s="103"/>
      <c r="E40" s="103"/>
      <c r="F40" s="103"/>
      <c r="G40" s="91"/>
      <c r="H40" s="91"/>
      <c r="I40" s="91"/>
      <c r="J40" s="91"/>
      <c r="K40" s="91"/>
      <c r="L40" s="91"/>
      <c r="M40" s="91"/>
      <c r="N40" s="91"/>
      <c r="O40" s="95"/>
    </row>
    <row r="41" spans="1:19">
      <c r="A41" s="103"/>
      <c r="B41" s="103"/>
      <c r="C41" s="103"/>
      <c r="D41" s="103"/>
      <c r="E41" s="103"/>
      <c r="F41" s="103"/>
      <c r="G41" s="91"/>
      <c r="H41" s="91"/>
      <c r="I41" s="91"/>
      <c r="J41" s="91"/>
      <c r="K41" s="91"/>
      <c r="L41" s="91"/>
      <c r="M41" s="91"/>
      <c r="N41" s="91"/>
      <c r="O41" s="95"/>
    </row>
    <row r="42" spans="1:19">
      <c r="A42" s="103"/>
      <c r="B42" s="103"/>
      <c r="C42" s="103"/>
      <c r="D42" s="103"/>
      <c r="E42" s="103"/>
      <c r="F42" s="103"/>
      <c r="G42" s="91"/>
      <c r="H42" s="91"/>
      <c r="I42" s="91"/>
      <c r="J42" s="91"/>
      <c r="K42" s="91"/>
      <c r="L42" s="91"/>
      <c r="M42" s="91"/>
      <c r="N42" s="91"/>
      <c r="O42" s="95"/>
    </row>
    <row r="43" spans="1:19">
      <c r="A43" s="103"/>
      <c r="B43" s="103"/>
      <c r="C43" s="103"/>
      <c r="D43" s="103"/>
      <c r="E43" s="103"/>
      <c r="F43" s="103"/>
      <c r="G43" s="91"/>
      <c r="H43" s="91"/>
      <c r="I43" s="91"/>
      <c r="J43" s="91"/>
      <c r="K43" s="91"/>
      <c r="L43" s="91"/>
      <c r="M43" s="91"/>
      <c r="N43" s="91"/>
      <c r="O43" s="95"/>
    </row>
    <row r="44" spans="1:19">
      <c r="A44" s="103"/>
      <c r="B44" s="103"/>
      <c r="C44" s="103"/>
      <c r="D44" s="103"/>
      <c r="E44" s="103"/>
      <c r="F44" s="103"/>
      <c r="G44" s="91"/>
      <c r="H44" s="91"/>
      <c r="I44" s="91"/>
      <c r="J44" s="91"/>
      <c r="K44" s="91"/>
      <c r="L44" s="91"/>
      <c r="M44" s="91"/>
      <c r="N44" s="91"/>
      <c r="O44" s="95"/>
    </row>
    <row r="45" spans="1:19">
      <c r="A45" s="103"/>
      <c r="B45" s="103"/>
      <c r="C45" s="103"/>
      <c r="D45" s="103"/>
      <c r="E45" s="103"/>
      <c r="F45" s="103"/>
      <c r="G45" s="91"/>
      <c r="H45" s="91"/>
      <c r="I45" s="91"/>
      <c r="J45" s="91"/>
      <c r="K45" s="91"/>
      <c r="L45" s="91"/>
      <c r="M45" s="91"/>
      <c r="N45" s="91"/>
      <c r="O45" s="95"/>
    </row>
    <row r="46" spans="1:19">
      <c r="A46" s="103"/>
      <c r="B46" s="103"/>
      <c r="C46" s="103"/>
      <c r="D46" s="103"/>
      <c r="E46" s="103"/>
      <c r="F46" s="103"/>
      <c r="G46" s="91"/>
      <c r="H46" s="91"/>
      <c r="I46" s="91"/>
      <c r="J46" s="91"/>
      <c r="K46" s="91"/>
      <c r="L46" s="91"/>
      <c r="M46" s="91"/>
      <c r="N46" s="91"/>
      <c r="O46" s="95"/>
    </row>
    <row r="47" spans="1:19">
      <c r="A47" s="103"/>
      <c r="B47" s="103"/>
      <c r="C47" s="103"/>
      <c r="D47" s="103"/>
      <c r="E47" s="103"/>
      <c r="F47" s="103"/>
      <c r="G47" s="91"/>
      <c r="H47" s="91"/>
      <c r="I47" s="91"/>
      <c r="J47" s="91"/>
      <c r="K47" s="91"/>
      <c r="L47" s="91"/>
      <c r="M47" s="91"/>
      <c r="N47" s="91"/>
      <c r="O47" s="95"/>
    </row>
    <row r="48" spans="1:19">
      <c r="A48" s="103"/>
      <c r="B48" s="103"/>
      <c r="C48" s="103"/>
      <c r="D48" s="103"/>
      <c r="E48" s="103"/>
      <c r="F48" s="103"/>
      <c r="G48" s="91"/>
      <c r="H48" s="91"/>
      <c r="I48" s="91"/>
      <c r="J48" s="91"/>
      <c r="K48" s="91"/>
      <c r="L48" s="91"/>
      <c r="M48" s="91"/>
      <c r="N48" s="91"/>
      <c r="O48" s="95"/>
    </row>
    <row r="49" spans="1:15">
      <c r="A49" s="103"/>
      <c r="B49" s="103"/>
      <c r="C49" s="103"/>
      <c r="D49" s="103"/>
      <c r="E49" s="103"/>
      <c r="F49" s="103"/>
      <c r="G49" s="91"/>
      <c r="H49" s="91"/>
      <c r="I49" s="91"/>
      <c r="J49" s="91"/>
      <c r="K49" s="91"/>
      <c r="L49" s="91"/>
      <c r="M49" s="91"/>
      <c r="N49" s="91"/>
      <c r="O49" s="95"/>
    </row>
    <row r="50" spans="1:15">
      <c r="A50" s="103"/>
      <c r="B50" s="103"/>
      <c r="C50" s="103"/>
      <c r="D50" s="103"/>
      <c r="E50" s="103"/>
      <c r="F50" s="103"/>
      <c r="G50" s="91"/>
      <c r="H50" s="91"/>
      <c r="I50" s="91"/>
      <c r="J50" s="91"/>
      <c r="K50" s="91"/>
      <c r="L50" s="91"/>
      <c r="M50" s="91"/>
      <c r="N50" s="91"/>
      <c r="O50" s="95"/>
    </row>
    <row r="51" spans="1:15">
      <c r="A51" s="103"/>
      <c r="B51" s="103"/>
      <c r="C51" s="103"/>
      <c r="D51" s="103"/>
      <c r="E51" s="103"/>
      <c r="F51" s="103"/>
      <c r="G51" s="91"/>
      <c r="H51" s="91"/>
      <c r="I51" s="91"/>
      <c r="J51" s="91"/>
      <c r="K51" s="91"/>
      <c r="L51" s="91"/>
      <c r="M51" s="91"/>
      <c r="N51" s="91"/>
      <c r="O51" s="95"/>
    </row>
    <row r="52" spans="1:15">
      <c r="A52" s="103"/>
      <c r="B52" s="103"/>
      <c r="C52" s="103"/>
      <c r="D52" s="103"/>
      <c r="E52" s="103"/>
      <c r="F52" s="103"/>
      <c r="G52" s="91"/>
      <c r="H52" s="91"/>
      <c r="I52" s="91"/>
      <c r="J52" s="91"/>
      <c r="K52" s="91"/>
      <c r="L52" s="91"/>
      <c r="M52" s="91"/>
      <c r="N52" s="91"/>
      <c r="O52" s="95"/>
    </row>
    <row r="53" spans="1:15">
      <c r="A53" s="103"/>
      <c r="B53" s="103"/>
      <c r="C53" s="103"/>
      <c r="D53" s="103"/>
      <c r="E53" s="103"/>
      <c r="F53" s="103"/>
      <c r="G53" s="91"/>
      <c r="H53" s="91"/>
      <c r="I53" s="91"/>
      <c r="J53" s="91"/>
      <c r="K53" s="91"/>
      <c r="L53" s="91"/>
      <c r="M53" s="91"/>
      <c r="N53" s="91"/>
      <c r="O53" s="95"/>
    </row>
    <row r="54" spans="1:15">
      <c r="A54" s="103"/>
      <c r="B54" s="103"/>
      <c r="C54" s="103"/>
      <c r="D54" s="103"/>
      <c r="E54" s="103"/>
      <c r="F54" s="103"/>
      <c r="G54" s="91"/>
      <c r="H54" s="91"/>
      <c r="I54" s="91"/>
      <c r="J54" s="91"/>
      <c r="K54" s="91"/>
      <c r="L54" s="91"/>
      <c r="M54" s="91"/>
      <c r="N54" s="91"/>
      <c r="O54" s="95"/>
    </row>
    <row r="55" spans="1:15">
      <c r="A55" s="103"/>
      <c r="B55" s="103"/>
      <c r="C55" s="103"/>
      <c r="D55" s="103"/>
      <c r="E55" s="103"/>
      <c r="F55" s="103"/>
      <c r="G55" s="91"/>
      <c r="H55" s="91"/>
      <c r="I55" s="91"/>
      <c r="J55" s="91"/>
      <c r="K55" s="91"/>
      <c r="L55" s="91"/>
      <c r="M55" s="91"/>
      <c r="N55" s="91"/>
      <c r="O55" s="95"/>
    </row>
    <row r="56" spans="1:15">
      <c r="A56" s="103"/>
      <c r="B56" s="103"/>
      <c r="C56" s="103"/>
      <c r="D56" s="103"/>
      <c r="E56" s="103"/>
      <c r="F56" s="103"/>
      <c r="G56" s="91"/>
      <c r="H56" s="91"/>
      <c r="I56" s="91"/>
      <c r="J56" s="91"/>
      <c r="K56" s="91"/>
      <c r="L56" s="91"/>
      <c r="M56" s="91"/>
      <c r="N56" s="91"/>
      <c r="O56" s="95"/>
    </row>
    <row r="57" spans="1:15">
      <c r="A57" s="103"/>
      <c r="B57" s="103"/>
      <c r="C57" s="103"/>
      <c r="D57" s="103"/>
      <c r="E57" s="103"/>
      <c r="F57" s="103"/>
      <c r="G57" s="91"/>
      <c r="H57" s="91"/>
      <c r="I57" s="91"/>
      <c r="J57" s="91"/>
      <c r="K57" s="91"/>
      <c r="L57" s="91"/>
      <c r="M57" s="91"/>
      <c r="N57" s="91"/>
      <c r="O57" s="95"/>
    </row>
    <row r="58" spans="1:15">
      <c r="A58" s="103"/>
      <c r="B58" s="103"/>
      <c r="C58" s="103"/>
      <c r="D58" s="103"/>
      <c r="E58" s="103"/>
      <c r="F58" s="103"/>
      <c r="G58" s="91"/>
      <c r="H58" s="91"/>
      <c r="I58" s="91"/>
      <c r="J58" s="91"/>
      <c r="K58" s="91"/>
      <c r="L58" s="91"/>
      <c r="M58" s="91"/>
      <c r="N58" s="91"/>
      <c r="O58" s="95"/>
    </row>
    <row r="59" spans="1:15">
      <c r="A59" s="103"/>
      <c r="B59" s="103"/>
      <c r="C59" s="103"/>
      <c r="D59" s="103"/>
      <c r="E59" s="103"/>
      <c r="F59" s="103"/>
      <c r="G59" s="91"/>
      <c r="H59" s="91"/>
      <c r="I59" s="91"/>
      <c r="J59" s="91"/>
      <c r="K59" s="91"/>
      <c r="L59" s="91"/>
      <c r="M59" s="91"/>
      <c r="N59" s="91"/>
      <c r="O59" s="95"/>
    </row>
    <row r="60" spans="1:15">
      <c r="A60" s="103"/>
      <c r="B60" s="103"/>
      <c r="C60" s="103"/>
      <c r="D60" s="103"/>
      <c r="E60" s="103"/>
      <c r="F60" s="103"/>
      <c r="G60" s="91"/>
      <c r="H60" s="91"/>
      <c r="I60" s="91"/>
      <c r="J60" s="91"/>
      <c r="K60" s="91"/>
      <c r="L60" s="91"/>
      <c r="M60" s="91"/>
      <c r="N60" s="91"/>
      <c r="O60" s="95"/>
    </row>
    <row r="61" spans="1:15">
      <c r="A61" s="103"/>
      <c r="B61" s="103"/>
      <c r="C61" s="103"/>
      <c r="D61" s="103"/>
      <c r="E61" s="103"/>
      <c r="F61" s="103"/>
      <c r="G61" s="91"/>
      <c r="H61" s="91"/>
      <c r="I61" s="91"/>
      <c r="J61" s="91"/>
      <c r="K61" s="91"/>
      <c r="L61" s="91"/>
      <c r="M61" s="91"/>
      <c r="N61" s="91"/>
      <c r="O61" s="95"/>
    </row>
    <row r="62" spans="1:15">
      <c r="A62" s="103"/>
      <c r="B62" s="103"/>
      <c r="C62" s="103"/>
      <c r="D62" s="103"/>
      <c r="E62" s="103"/>
      <c r="F62" s="103"/>
      <c r="G62" s="91"/>
      <c r="H62" s="91"/>
      <c r="I62" s="91"/>
      <c r="J62" s="91"/>
      <c r="K62" s="91"/>
      <c r="L62" s="91"/>
      <c r="M62" s="91"/>
      <c r="N62" s="91"/>
      <c r="O62" s="95"/>
    </row>
    <row r="63" spans="1:15">
      <c r="A63" s="103"/>
      <c r="B63" s="103"/>
      <c r="C63" s="103"/>
      <c r="D63" s="103"/>
      <c r="E63" s="103"/>
      <c r="F63" s="103"/>
      <c r="G63" s="91"/>
      <c r="H63" s="91"/>
      <c r="I63" s="91"/>
      <c r="J63" s="91"/>
      <c r="K63" s="91"/>
      <c r="L63" s="91"/>
      <c r="M63" s="91"/>
      <c r="N63" s="91"/>
      <c r="O63" s="95"/>
    </row>
    <row r="64" spans="1:15">
      <c r="A64" s="103"/>
      <c r="B64" s="103"/>
      <c r="C64" s="103"/>
      <c r="D64" s="103"/>
      <c r="E64" s="103"/>
      <c r="F64" s="103"/>
      <c r="G64" s="91"/>
      <c r="H64" s="91"/>
      <c r="I64" s="91"/>
      <c r="J64" s="91"/>
      <c r="K64" s="91"/>
      <c r="L64" s="91"/>
      <c r="M64" s="91"/>
      <c r="N64" s="91"/>
      <c r="O64" s="95"/>
    </row>
    <row r="65" spans="1:15">
      <c r="A65" s="103"/>
      <c r="B65" s="103"/>
      <c r="C65" s="103"/>
      <c r="D65" s="103"/>
      <c r="E65" s="103"/>
      <c r="F65" s="103"/>
      <c r="G65" s="91"/>
      <c r="H65" s="91"/>
      <c r="I65" s="91"/>
      <c r="J65" s="91"/>
      <c r="K65" s="91"/>
      <c r="L65" s="91"/>
      <c r="M65" s="91"/>
      <c r="N65" s="91"/>
      <c r="O65" s="95"/>
    </row>
    <row r="66" spans="1:15">
      <c r="A66" s="103"/>
      <c r="B66" s="103"/>
      <c r="C66" s="103"/>
      <c r="D66" s="103"/>
      <c r="E66" s="103"/>
      <c r="F66" s="103"/>
      <c r="G66" s="91"/>
      <c r="H66" s="91"/>
      <c r="I66" s="91"/>
      <c r="J66" s="91"/>
      <c r="K66" s="91"/>
      <c r="L66" s="91"/>
      <c r="M66" s="91"/>
      <c r="N66" s="91"/>
      <c r="O66" s="95"/>
    </row>
    <row r="67" spans="1:15">
      <c r="A67" s="103"/>
      <c r="B67" s="103"/>
      <c r="C67" s="103"/>
      <c r="D67" s="103"/>
      <c r="E67" s="103"/>
      <c r="F67" s="103"/>
      <c r="G67" s="91"/>
      <c r="H67" s="91"/>
      <c r="I67" s="91"/>
      <c r="J67" s="91"/>
      <c r="K67" s="91"/>
      <c r="L67" s="91"/>
      <c r="M67" s="91"/>
      <c r="N67" s="91"/>
      <c r="O67" s="95"/>
    </row>
    <row r="68" spans="1:15">
      <c r="A68" s="103"/>
      <c r="B68" s="103"/>
      <c r="C68" s="103"/>
      <c r="D68" s="103"/>
      <c r="E68" s="103"/>
      <c r="F68" s="103"/>
      <c r="G68" s="91"/>
      <c r="H68" s="91"/>
      <c r="I68" s="91"/>
      <c r="J68" s="91"/>
      <c r="K68" s="91"/>
      <c r="L68" s="91"/>
      <c r="M68" s="91"/>
      <c r="N68" s="91"/>
      <c r="O68" s="95"/>
    </row>
    <row r="69" spans="1:15">
      <c r="A69" s="103"/>
      <c r="B69" s="103"/>
      <c r="C69" s="103"/>
      <c r="D69" s="103"/>
      <c r="E69" s="103"/>
      <c r="F69" s="103"/>
      <c r="G69" s="91"/>
      <c r="H69" s="91"/>
      <c r="I69" s="91"/>
      <c r="J69" s="91"/>
      <c r="K69" s="91"/>
      <c r="L69" s="91"/>
      <c r="M69" s="91"/>
      <c r="N69" s="91"/>
      <c r="O69" s="95"/>
    </row>
    <row r="70" spans="1:15">
      <c r="A70" s="103"/>
      <c r="B70" s="103"/>
      <c r="C70" s="103"/>
      <c r="D70" s="103"/>
      <c r="E70" s="103"/>
      <c r="F70" s="103"/>
      <c r="G70" s="91"/>
      <c r="H70" s="91"/>
      <c r="I70" s="91"/>
      <c r="J70" s="91"/>
      <c r="K70" s="91"/>
      <c r="L70" s="91"/>
      <c r="M70" s="91"/>
      <c r="N70" s="91"/>
      <c r="O70" s="95"/>
    </row>
    <row r="71" spans="1:15">
      <c r="A71" s="103"/>
      <c r="B71" s="103"/>
      <c r="C71" s="103"/>
      <c r="D71" s="103"/>
      <c r="E71" s="103"/>
      <c r="F71" s="103"/>
      <c r="G71" s="91"/>
      <c r="H71" s="91"/>
      <c r="I71" s="91"/>
      <c r="J71" s="91"/>
      <c r="K71" s="91"/>
      <c r="L71" s="91"/>
      <c r="M71" s="91"/>
      <c r="N71" s="91"/>
      <c r="O71" s="95"/>
    </row>
    <row r="72" spans="1:15">
      <c r="A72" s="103"/>
      <c r="B72" s="103"/>
      <c r="C72" s="103"/>
      <c r="D72" s="103"/>
      <c r="E72" s="103"/>
      <c r="F72" s="103"/>
      <c r="G72" s="91"/>
      <c r="H72" s="91"/>
      <c r="I72" s="91"/>
      <c r="J72" s="91"/>
      <c r="K72" s="91"/>
      <c r="L72" s="91"/>
      <c r="M72" s="91"/>
      <c r="N72" s="91"/>
      <c r="O72" s="95"/>
    </row>
    <row r="73" spans="1:15">
      <c r="A73" s="103"/>
      <c r="B73" s="103"/>
      <c r="C73" s="103"/>
      <c r="D73" s="103"/>
      <c r="E73" s="103"/>
      <c r="F73" s="103"/>
      <c r="G73" s="91"/>
      <c r="H73" s="91"/>
      <c r="I73" s="91"/>
      <c r="J73" s="91"/>
      <c r="K73" s="91"/>
      <c r="L73" s="91"/>
      <c r="M73" s="91"/>
      <c r="N73" s="91"/>
      <c r="O73" s="95"/>
    </row>
    <row r="74" spans="1:15">
      <c r="A74" s="103"/>
      <c r="B74" s="103"/>
      <c r="C74" s="103"/>
      <c r="D74" s="103"/>
      <c r="E74" s="103"/>
      <c r="F74" s="103"/>
      <c r="G74" s="91"/>
      <c r="H74" s="91"/>
      <c r="I74" s="91"/>
      <c r="J74" s="91"/>
      <c r="K74" s="91"/>
      <c r="L74" s="91"/>
      <c r="M74" s="91"/>
      <c r="N74" s="91"/>
      <c r="O74" s="95"/>
    </row>
    <row r="75" spans="1:15">
      <c r="A75" s="103"/>
      <c r="B75" s="103"/>
      <c r="C75" s="103"/>
      <c r="D75" s="103"/>
      <c r="E75" s="103"/>
      <c r="F75" s="103"/>
      <c r="G75" s="91"/>
      <c r="H75" s="91"/>
      <c r="I75" s="91"/>
      <c r="J75" s="91"/>
      <c r="K75" s="91"/>
      <c r="L75" s="91"/>
      <c r="M75" s="91"/>
      <c r="N75" s="91"/>
      <c r="O75" s="95"/>
    </row>
    <row r="76" spans="1:15">
      <c r="A76" s="103"/>
      <c r="B76" s="103"/>
      <c r="C76" s="103"/>
      <c r="D76" s="103"/>
      <c r="E76" s="103"/>
      <c r="F76" s="103"/>
      <c r="G76" s="91"/>
      <c r="H76" s="91"/>
      <c r="I76" s="91"/>
      <c r="J76" s="91"/>
      <c r="K76" s="91"/>
      <c r="L76" s="91"/>
      <c r="M76" s="91"/>
      <c r="N76" s="91"/>
      <c r="O76" s="95"/>
    </row>
    <row r="77" spans="1:15">
      <c r="A77" s="103"/>
      <c r="B77" s="103"/>
      <c r="C77" s="103"/>
      <c r="D77" s="103"/>
      <c r="E77" s="103"/>
      <c r="F77" s="103"/>
      <c r="G77" s="91"/>
      <c r="H77" s="91"/>
      <c r="I77" s="91"/>
      <c r="J77" s="91"/>
      <c r="K77" s="91"/>
      <c r="L77" s="91"/>
      <c r="M77" s="91"/>
      <c r="N77" s="91"/>
      <c r="O77" s="95"/>
    </row>
    <row r="78" spans="1:15">
      <c r="A78" s="103"/>
      <c r="B78" s="103"/>
      <c r="C78" s="103"/>
      <c r="D78" s="103"/>
      <c r="E78" s="103"/>
      <c r="F78" s="103"/>
      <c r="G78" s="91"/>
      <c r="H78" s="91"/>
      <c r="I78" s="91"/>
      <c r="J78" s="91"/>
      <c r="K78" s="91"/>
      <c r="L78" s="91"/>
      <c r="M78" s="91"/>
      <c r="N78" s="91"/>
      <c r="O78" s="95"/>
    </row>
    <row r="79" spans="1:15">
      <c r="A79" s="103"/>
      <c r="B79" s="103"/>
      <c r="C79" s="103"/>
      <c r="D79" s="103"/>
      <c r="E79" s="103"/>
      <c r="F79" s="103"/>
      <c r="G79" s="91"/>
      <c r="H79" s="91"/>
      <c r="I79" s="91"/>
      <c r="J79" s="91"/>
      <c r="K79" s="91"/>
      <c r="L79" s="91"/>
      <c r="M79" s="91"/>
      <c r="N79" s="91"/>
      <c r="O79" s="95"/>
    </row>
    <row r="80" spans="1:15">
      <c r="A80" s="103"/>
      <c r="B80" s="103"/>
      <c r="C80" s="103"/>
      <c r="D80" s="103"/>
      <c r="E80" s="103"/>
      <c r="F80" s="103"/>
      <c r="G80" s="91"/>
      <c r="H80" s="91"/>
      <c r="I80" s="91"/>
      <c r="J80" s="91"/>
      <c r="K80" s="91"/>
      <c r="L80" s="91"/>
      <c r="M80" s="91"/>
      <c r="N80" s="91"/>
      <c r="O80" s="95"/>
    </row>
    <row r="81" spans="1:15">
      <c r="A81" s="103"/>
      <c r="B81" s="103"/>
      <c r="C81" s="103"/>
      <c r="D81" s="103"/>
      <c r="E81" s="103"/>
      <c r="F81" s="103"/>
      <c r="G81" s="91"/>
      <c r="H81" s="91"/>
      <c r="I81" s="91"/>
      <c r="J81" s="91"/>
      <c r="K81" s="91"/>
      <c r="L81" s="91"/>
      <c r="M81" s="91"/>
      <c r="N81" s="91"/>
      <c r="O81" s="95"/>
    </row>
    <row r="82" spans="1:15">
      <c r="A82" s="103"/>
      <c r="B82" s="103"/>
      <c r="C82" s="103"/>
      <c r="D82" s="103"/>
      <c r="E82" s="103"/>
      <c r="F82" s="103"/>
      <c r="G82" s="91"/>
      <c r="H82" s="91"/>
      <c r="I82" s="91"/>
      <c r="J82" s="91"/>
      <c r="K82" s="91"/>
      <c r="L82" s="91"/>
      <c r="M82" s="91"/>
      <c r="N82" s="91"/>
      <c r="O82" s="95"/>
    </row>
    <row r="83" spans="1:15">
      <c r="A83" s="103"/>
      <c r="B83" s="103"/>
      <c r="C83" s="103"/>
      <c r="D83" s="103"/>
      <c r="E83" s="103"/>
      <c r="F83" s="103"/>
      <c r="G83" s="91"/>
      <c r="H83" s="91"/>
      <c r="I83" s="91"/>
      <c r="J83" s="91"/>
      <c r="K83" s="91"/>
      <c r="L83" s="91"/>
      <c r="M83" s="91"/>
      <c r="N83" s="91"/>
      <c r="O83" s="95"/>
    </row>
    <row r="84" spans="1:15">
      <c r="A84" s="103"/>
      <c r="B84" s="103"/>
      <c r="C84" s="103"/>
      <c r="D84" s="103"/>
      <c r="E84" s="103"/>
      <c r="F84" s="103"/>
      <c r="G84" s="91"/>
      <c r="H84" s="91"/>
      <c r="I84" s="91"/>
      <c r="J84" s="91"/>
      <c r="K84" s="91"/>
      <c r="L84" s="91"/>
      <c r="M84" s="91"/>
      <c r="N84" s="91"/>
      <c r="O84" s="95"/>
    </row>
    <row r="85" spans="1:15">
      <c r="A85" s="103"/>
      <c r="B85" s="103"/>
      <c r="C85" s="103"/>
      <c r="D85" s="103"/>
      <c r="E85" s="103"/>
      <c r="F85" s="103"/>
      <c r="G85" s="91"/>
      <c r="H85" s="91"/>
      <c r="I85" s="91"/>
      <c r="J85" s="91"/>
      <c r="K85" s="91"/>
      <c r="L85" s="91"/>
      <c r="M85" s="91"/>
      <c r="N85" s="91"/>
      <c r="O85" s="95"/>
    </row>
    <row r="86" spans="1:15">
      <c r="A86" s="103"/>
      <c r="B86" s="103"/>
      <c r="C86" s="103"/>
      <c r="D86" s="103"/>
      <c r="E86" s="103"/>
      <c r="F86" s="103"/>
      <c r="G86" s="91"/>
      <c r="H86" s="91"/>
      <c r="I86" s="91"/>
      <c r="J86" s="91"/>
      <c r="K86" s="91"/>
      <c r="L86" s="91"/>
      <c r="M86" s="91"/>
      <c r="N86" s="91"/>
      <c r="O86" s="95"/>
    </row>
    <row r="87" spans="1:15">
      <c r="A87" s="103"/>
      <c r="B87" s="103"/>
      <c r="C87" s="103"/>
      <c r="D87" s="103"/>
      <c r="E87" s="103"/>
      <c r="F87" s="103"/>
      <c r="G87" s="91"/>
      <c r="H87" s="91"/>
      <c r="I87" s="91"/>
      <c r="J87" s="91"/>
      <c r="K87" s="91"/>
      <c r="L87" s="91"/>
      <c r="M87" s="91"/>
      <c r="N87" s="91"/>
      <c r="O87" s="95"/>
    </row>
    <row r="88" spans="1:15">
      <c r="A88" s="103"/>
      <c r="B88" s="103"/>
      <c r="C88" s="103"/>
      <c r="D88" s="103"/>
      <c r="E88" s="103"/>
      <c r="F88" s="103"/>
      <c r="G88" s="91"/>
      <c r="H88" s="91"/>
      <c r="I88" s="91"/>
      <c r="J88" s="91"/>
      <c r="K88" s="91"/>
      <c r="L88" s="91"/>
      <c r="M88" s="91"/>
      <c r="N88" s="91"/>
      <c r="O88" s="95"/>
    </row>
    <row r="89" spans="1:15">
      <c r="A89" s="103"/>
      <c r="B89" s="103"/>
      <c r="C89" s="103"/>
      <c r="D89" s="103"/>
      <c r="E89" s="103"/>
      <c r="F89" s="103"/>
      <c r="G89" s="91"/>
      <c r="H89" s="91"/>
      <c r="I89" s="91"/>
      <c r="J89" s="91"/>
      <c r="K89" s="91"/>
      <c r="L89" s="91"/>
      <c r="M89" s="91"/>
      <c r="N89" s="91"/>
      <c r="O89" s="95"/>
    </row>
    <row r="90" spans="1:15">
      <c r="A90" s="103"/>
      <c r="B90" s="103"/>
      <c r="C90" s="103"/>
      <c r="D90" s="103"/>
      <c r="E90" s="103"/>
      <c r="F90" s="103"/>
      <c r="G90" s="91"/>
      <c r="H90" s="91"/>
      <c r="I90" s="91"/>
      <c r="J90" s="91"/>
      <c r="K90" s="91"/>
      <c r="L90" s="91"/>
      <c r="M90" s="91"/>
      <c r="N90" s="91"/>
      <c r="O90" s="95"/>
    </row>
    <row r="91" spans="1:15">
      <c r="A91" s="103"/>
      <c r="B91" s="103"/>
      <c r="C91" s="103"/>
      <c r="D91" s="103"/>
      <c r="E91" s="103"/>
      <c r="F91" s="103"/>
      <c r="G91" s="91"/>
      <c r="H91" s="91"/>
      <c r="I91" s="91"/>
      <c r="J91" s="91"/>
      <c r="K91" s="91"/>
      <c r="L91" s="91"/>
      <c r="M91" s="91"/>
      <c r="N91" s="91"/>
      <c r="O91" s="95"/>
    </row>
    <row r="92" spans="1:15">
      <c r="A92" s="103"/>
      <c r="B92" s="103"/>
      <c r="C92" s="103"/>
      <c r="D92" s="103"/>
      <c r="E92" s="103"/>
      <c r="F92" s="103"/>
      <c r="G92" s="91"/>
      <c r="H92" s="91"/>
      <c r="I92" s="91"/>
      <c r="J92" s="91"/>
      <c r="K92" s="91"/>
      <c r="L92" s="91"/>
      <c r="M92" s="91"/>
      <c r="N92" s="91"/>
      <c r="O92" s="95"/>
    </row>
    <row r="93" spans="1:15">
      <c r="A93" s="103"/>
      <c r="B93" s="103"/>
      <c r="C93" s="103"/>
      <c r="D93" s="103"/>
      <c r="E93" s="103"/>
      <c r="F93" s="103"/>
      <c r="G93" s="91"/>
      <c r="H93" s="91"/>
      <c r="I93" s="91"/>
      <c r="J93" s="91"/>
      <c r="K93" s="91"/>
      <c r="L93" s="91"/>
      <c r="M93" s="91"/>
      <c r="N93" s="91"/>
      <c r="O93" s="95"/>
    </row>
    <row r="94" spans="1:15">
      <c r="A94" s="103"/>
      <c r="B94" s="103"/>
      <c r="C94" s="103"/>
      <c r="D94" s="103"/>
      <c r="E94" s="103"/>
      <c r="F94" s="103"/>
      <c r="G94" s="91"/>
      <c r="H94" s="91"/>
      <c r="I94" s="91"/>
      <c r="J94" s="91"/>
      <c r="K94" s="91"/>
      <c r="L94" s="91"/>
      <c r="M94" s="91"/>
      <c r="N94" s="91"/>
      <c r="O94" s="95"/>
    </row>
    <row r="95" spans="1:15">
      <c r="A95" s="103"/>
      <c r="B95" s="103"/>
      <c r="C95" s="103"/>
      <c r="D95" s="103"/>
      <c r="E95" s="103"/>
      <c r="F95" s="103"/>
      <c r="G95" s="91"/>
      <c r="H95" s="91"/>
      <c r="I95" s="91"/>
      <c r="J95" s="91"/>
      <c r="K95" s="91"/>
      <c r="L95" s="91"/>
      <c r="M95" s="91"/>
      <c r="N95" s="91"/>
      <c r="O95" s="95"/>
    </row>
    <row r="96" spans="1:15">
      <c r="A96" s="103"/>
      <c r="B96" s="103"/>
      <c r="C96" s="103"/>
      <c r="D96" s="103"/>
      <c r="E96" s="103"/>
      <c r="F96" s="103"/>
      <c r="G96" s="91"/>
      <c r="H96" s="91"/>
      <c r="I96" s="91"/>
      <c r="J96" s="91"/>
      <c r="K96" s="91"/>
      <c r="L96" s="91"/>
      <c r="M96" s="91"/>
      <c r="N96" s="91"/>
      <c r="O96" s="95"/>
    </row>
    <row r="97" spans="1:15">
      <c r="A97" s="103"/>
      <c r="B97" s="103"/>
      <c r="C97" s="103"/>
      <c r="D97" s="103"/>
      <c r="E97" s="103"/>
      <c r="F97" s="103"/>
      <c r="G97" s="91"/>
      <c r="H97" s="91"/>
      <c r="I97" s="91"/>
      <c r="J97" s="91"/>
      <c r="K97" s="91"/>
      <c r="L97" s="91"/>
      <c r="M97" s="91"/>
      <c r="N97" s="91"/>
      <c r="O97" s="95"/>
    </row>
    <row r="98" spans="1:15">
      <c r="A98" s="103"/>
      <c r="B98" s="103"/>
      <c r="C98" s="103"/>
      <c r="D98" s="103"/>
      <c r="E98" s="103"/>
      <c r="F98" s="103"/>
      <c r="G98" s="91"/>
      <c r="H98" s="91"/>
      <c r="I98" s="91"/>
      <c r="J98" s="91"/>
      <c r="K98" s="91"/>
      <c r="L98" s="91"/>
      <c r="M98" s="91"/>
      <c r="N98" s="91"/>
      <c r="O98" s="95"/>
    </row>
    <row r="99" spans="1:15">
      <c r="A99" s="103"/>
      <c r="B99" s="103"/>
      <c r="C99" s="103"/>
      <c r="D99" s="103"/>
      <c r="E99" s="103"/>
      <c r="F99" s="103"/>
      <c r="G99" s="91"/>
      <c r="H99" s="91"/>
      <c r="I99" s="91"/>
      <c r="J99" s="91"/>
      <c r="K99" s="91"/>
      <c r="L99" s="91"/>
      <c r="M99" s="91"/>
      <c r="N99" s="91"/>
      <c r="O99" s="95"/>
    </row>
    <row r="100" spans="1:15">
      <c r="A100" s="103"/>
      <c r="B100" s="103"/>
      <c r="C100" s="103"/>
      <c r="D100" s="103"/>
      <c r="E100" s="103"/>
      <c r="F100" s="103"/>
      <c r="G100" s="91"/>
      <c r="H100" s="91"/>
      <c r="I100" s="91"/>
      <c r="J100" s="91"/>
      <c r="K100" s="91"/>
      <c r="L100" s="91"/>
      <c r="M100" s="91"/>
      <c r="N100" s="91"/>
      <c r="O100" s="95"/>
    </row>
    <row r="101" spans="1:15">
      <c r="A101" s="103"/>
      <c r="B101" s="103"/>
      <c r="C101" s="103"/>
      <c r="D101" s="103"/>
      <c r="E101" s="103"/>
      <c r="F101" s="103"/>
      <c r="G101" s="91"/>
      <c r="H101" s="91"/>
      <c r="I101" s="91"/>
      <c r="J101" s="91"/>
      <c r="K101" s="91"/>
      <c r="L101" s="91"/>
      <c r="M101" s="91"/>
      <c r="N101" s="91"/>
      <c r="O101" s="95"/>
    </row>
    <row r="102" spans="1:15">
      <c r="A102" s="103"/>
      <c r="B102" s="103"/>
      <c r="C102" s="103"/>
      <c r="D102" s="103"/>
      <c r="E102" s="103"/>
      <c r="F102" s="103"/>
      <c r="G102" s="91"/>
      <c r="H102" s="91"/>
      <c r="I102" s="91"/>
      <c r="J102" s="91"/>
      <c r="K102" s="91"/>
      <c r="L102" s="91"/>
      <c r="M102" s="91"/>
      <c r="N102" s="91"/>
      <c r="O102" s="95"/>
    </row>
    <row r="103" spans="1:15">
      <c r="A103" s="103"/>
      <c r="B103" s="103"/>
      <c r="C103" s="103"/>
      <c r="D103" s="103"/>
      <c r="E103" s="103"/>
      <c r="F103" s="103"/>
      <c r="G103" s="91"/>
      <c r="H103" s="91"/>
      <c r="I103" s="91"/>
      <c r="J103" s="91"/>
      <c r="K103" s="91"/>
      <c r="L103" s="91"/>
      <c r="M103" s="91"/>
      <c r="N103" s="91"/>
      <c r="O103" s="95"/>
    </row>
    <row r="104" spans="1:15">
      <c r="A104" s="103"/>
      <c r="B104" s="103"/>
      <c r="C104" s="103"/>
      <c r="D104" s="103"/>
      <c r="E104" s="103"/>
      <c r="F104" s="103"/>
      <c r="G104" s="91"/>
      <c r="H104" s="91"/>
      <c r="I104" s="91"/>
      <c r="J104" s="91"/>
      <c r="K104" s="91"/>
      <c r="L104" s="91"/>
      <c r="M104" s="91"/>
      <c r="N104" s="91"/>
      <c r="O104" s="95"/>
    </row>
    <row r="105" spans="1:15">
      <c r="A105" s="103"/>
      <c r="B105" s="103"/>
      <c r="C105" s="103"/>
      <c r="D105" s="103"/>
      <c r="E105" s="103"/>
      <c r="F105" s="103"/>
      <c r="G105" s="91"/>
      <c r="H105" s="91"/>
      <c r="I105" s="91"/>
      <c r="J105" s="91"/>
      <c r="K105" s="91"/>
      <c r="L105" s="91"/>
      <c r="M105" s="91"/>
      <c r="N105" s="91"/>
      <c r="O105" s="95"/>
    </row>
    <row r="106" spans="1:15">
      <c r="A106" s="103"/>
      <c r="B106" s="103"/>
      <c r="C106" s="103"/>
      <c r="D106" s="103"/>
      <c r="E106" s="103"/>
      <c r="F106" s="103"/>
      <c r="G106" s="91"/>
      <c r="H106" s="91"/>
      <c r="I106" s="91"/>
      <c r="J106" s="91"/>
      <c r="K106" s="91"/>
      <c r="L106" s="91"/>
      <c r="M106" s="91"/>
      <c r="N106" s="91"/>
      <c r="O106" s="95"/>
    </row>
    <row r="107" spans="1:15">
      <c r="A107" s="103"/>
      <c r="B107" s="103"/>
      <c r="C107" s="103"/>
      <c r="D107" s="103"/>
      <c r="E107" s="103"/>
      <c r="F107" s="103"/>
      <c r="G107" s="91"/>
      <c r="H107" s="91"/>
      <c r="I107" s="91"/>
      <c r="J107" s="91"/>
      <c r="K107" s="91"/>
      <c r="L107" s="91"/>
      <c r="M107" s="91"/>
      <c r="N107" s="91"/>
      <c r="O107" s="95"/>
    </row>
    <row r="108" spans="1:15">
      <c r="A108" s="103"/>
      <c r="B108" s="103"/>
      <c r="C108" s="103"/>
      <c r="D108" s="103"/>
      <c r="E108" s="103"/>
      <c r="F108" s="103"/>
      <c r="G108" s="91"/>
      <c r="H108" s="91"/>
      <c r="I108" s="91"/>
      <c r="J108" s="91"/>
      <c r="K108" s="91"/>
      <c r="L108" s="91"/>
      <c r="M108" s="91"/>
      <c r="N108" s="91"/>
      <c r="O108" s="95"/>
    </row>
    <row r="109" spans="1:15">
      <c r="A109" s="103"/>
      <c r="B109" s="103"/>
      <c r="C109" s="103"/>
      <c r="D109" s="103"/>
      <c r="E109" s="103"/>
      <c r="F109" s="103"/>
      <c r="G109" s="91"/>
      <c r="H109" s="91"/>
      <c r="I109" s="91"/>
      <c r="J109" s="91"/>
      <c r="K109" s="91"/>
      <c r="L109" s="91"/>
      <c r="M109" s="91"/>
      <c r="N109" s="91"/>
      <c r="O109" s="95"/>
    </row>
    <row r="110" spans="1:15">
      <c r="A110" s="103"/>
      <c r="B110" s="103"/>
      <c r="C110" s="103"/>
      <c r="D110" s="103"/>
      <c r="E110" s="103"/>
      <c r="F110" s="103"/>
      <c r="G110" s="91"/>
      <c r="H110" s="91"/>
      <c r="I110" s="91"/>
      <c r="J110" s="91"/>
      <c r="K110" s="91"/>
      <c r="L110" s="91"/>
      <c r="M110" s="91"/>
      <c r="N110" s="91"/>
      <c r="O110" s="95"/>
    </row>
    <row r="111" spans="1:15">
      <c r="A111" s="103"/>
      <c r="B111" s="103"/>
      <c r="C111" s="103"/>
      <c r="D111" s="103"/>
      <c r="E111" s="103"/>
      <c r="F111" s="103"/>
      <c r="G111" s="91"/>
      <c r="H111" s="91"/>
      <c r="I111" s="91"/>
      <c r="J111" s="91"/>
      <c r="K111" s="91"/>
      <c r="L111" s="91"/>
      <c r="M111" s="91"/>
      <c r="N111" s="91"/>
      <c r="O111" s="95"/>
    </row>
    <row r="112" spans="1:15">
      <c r="A112" s="103"/>
      <c r="B112" s="103"/>
      <c r="C112" s="103"/>
      <c r="D112" s="103"/>
      <c r="E112" s="103"/>
      <c r="F112" s="103"/>
      <c r="G112" s="91"/>
      <c r="H112" s="91"/>
      <c r="I112" s="91"/>
      <c r="J112" s="91"/>
      <c r="K112" s="91"/>
      <c r="L112" s="91"/>
      <c r="M112" s="91"/>
      <c r="N112" s="91"/>
      <c r="O112" s="95"/>
    </row>
    <row r="113" spans="1:15">
      <c r="A113" s="103"/>
      <c r="B113" s="103"/>
      <c r="C113" s="103"/>
      <c r="D113" s="103"/>
      <c r="E113" s="103"/>
      <c r="F113" s="103"/>
      <c r="G113" s="91"/>
      <c r="H113" s="91"/>
      <c r="I113" s="91"/>
      <c r="J113" s="91"/>
      <c r="K113" s="91"/>
      <c r="L113" s="91"/>
      <c r="M113" s="91"/>
      <c r="N113" s="91"/>
      <c r="O113" s="95"/>
    </row>
    <row r="114" spans="1:15">
      <c r="A114" s="103"/>
      <c r="B114" s="103"/>
      <c r="C114" s="103"/>
      <c r="D114" s="103"/>
      <c r="E114" s="103"/>
      <c r="F114" s="103"/>
      <c r="G114" s="91"/>
      <c r="H114" s="91"/>
      <c r="I114" s="91"/>
      <c r="J114" s="91"/>
      <c r="K114" s="91"/>
      <c r="L114" s="91"/>
      <c r="M114" s="91"/>
      <c r="N114" s="91"/>
      <c r="O114" s="95"/>
    </row>
    <row r="115" spans="1:15">
      <c r="A115" s="103"/>
      <c r="B115" s="103"/>
      <c r="C115" s="103"/>
      <c r="D115" s="103"/>
      <c r="E115" s="103"/>
      <c r="F115" s="103"/>
      <c r="G115" s="91"/>
      <c r="H115" s="91"/>
      <c r="I115" s="91"/>
      <c r="J115" s="91"/>
      <c r="K115" s="91"/>
      <c r="L115" s="91"/>
      <c r="M115" s="91"/>
      <c r="N115" s="91"/>
      <c r="O115" s="95"/>
    </row>
    <row r="116" spans="1:15">
      <c r="A116" s="103"/>
      <c r="B116" s="103"/>
      <c r="C116" s="103"/>
      <c r="D116" s="103"/>
      <c r="E116" s="103"/>
      <c r="F116" s="103"/>
      <c r="G116" s="91"/>
      <c r="H116" s="91"/>
      <c r="I116" s="91"/>
      <c r="J116" s="91"/>
      <c r="K116" s="91"/>
      <c r="L116" s="91"/>
      <c r="M116" s="91"/>
      <c r="N116" s="91"/>
      <c r="O116" s="95"/>
    </row>
    <row r="117" spans="1:15">
      <c r="A117" s="103"/>
      <c r="B117" s="103"/>
      <c r="C117" s="103"/>
      <c r="D117" s="103"/>
      <c r="E117" s="103"/>
      <c r="F117" s="103"/>
      <c r="G117" s="91"/>
      <c r="H117" s="91"/>
      <c r="I117" s="91"/>
      <c r="J117" s="91"/>
      <c r="K117" s="91"/>
      <c r="L117" s="91"/>
      <c r="M117" s="91"/>
      <c r="N117" s="91"/>
      <c r="O117" s="95"/>
    </row>
    <row r="118" spans="1:15">
      <c r="A118" s="103"/>
      <c r="B118" s="103"/>
      <c r="C118" s="103"/>
      <c r="D118" s="103"/>
      <c r="E118" s="103"/>
      <c r="F118" s="103"/>
      <c r="G118" s="91"/>
      <c r="H118" s="91"/>
      <c r="I118" s="91"/>
      <c r="J118" s="91"/>
      <c r="K118" s="91"/>
      <c r="L118" s="91"/>
      <c r="M118" s="91"/>
      <c r="N118" s="91"/>
      <c r="O118" s="95"/>
    </row>
    <row r="119" spans="1:15">
      <c r="A119" s="103"/>
      <c r="B119" s="103"/>
      <c r="C119" s="103"/>
      <c r="D119" s="103"/>
      <c r="E119" s="103"/>
      <c r="F119" s="103"/>
      <c r="G119" s="91"/>
      <c r="H119" s="91"/>
      <c r="I119" s="91"/>
      <c r="J119" s="91"/>
      <c r="K119" s="91"/>
      <c r="L119" s="91"/>
      <c r="M119" s="91"/>
      <c r="N119" s="91"/>
      <c r="O119" s="95"/>
    </row>
    <row r="120" spans="1:15">
      <c r="A120" s="103"/>
      <c r="B120" s="103"/>
      <c r="C120" s="103"/>
      <c r="D120" s="103"/>
      <c r="E120" s="103"/>
      <c r="F120" s="103"/>
      <c r="G120" s="91"/>
      <c r="H120" s="91"/>
      <c r="I120" s="91"/>
      <c r="J120" s="91"/>
      <c r="K120" s="91"/>
      <c r="L120" s="91"/>
      <c r="M120" s="91"/>
      <c r="N120" s="91"/>
      <c r="O120" s="95"/>
    </row>
    <row r="121" spans="1:15">
      <c r="A121" s="103"/>
      <c r="B121" s="103"/>
      <c r="C121" s="103"/>
      <c r="D121" s="103"/>
      <c r="E121" s="103"/>
      <c r="F121" s="103"/>
      <c r="G121" s="91"/>
      <c r="H121" s="91"/>
      <c r="I121" s="91"/>
      <c r="J121" s="91"/>
      <c r="K121" s="91"/>
      <c r="L121" s="91"/>
      <c r="M121" s="91"/>
      <c r="N121" s="91"/>
      <c r="O121" s="95"/>
    </row>
    <row r="122" spans="1:15">
      <c r="A122" s="103"/>
      <c r="B122" s="103"/>
      <c r="C122" s="103"/>
      <c r="D122" s="103"/>
      <c r="E122" s="103"/>
      <c r="F122" s="103"/>
      <c r="G122" s="91"/>
      <c r="H122" s="91"/>
      <c r="I122" s="91"/>
      <c r="J122" s="91"/>
      <c r="K122" s="91"/>
      <c r="L122" s="91"/>
      <c r="M122" s="91"/>
      <c r="N122" s="91"/>
      <c r="O122" s="95"/>
    </row>
    <row r="123" spans="1:15">
      <c r="A123" s="103"/>
      <c r="B123" s="103"/>
      <c r="C123" s="103"/>
      <c r="D123" s="103"/>
      <c r="E123" s="103"/>
      <c r="F123" s="103"/>
      <c r="G123" s="91"/>
      <c r="H123" s="91"/>
      <c r="I123" s="91"/>
      <c r="J123" s="91"/>
      <c r="K123" s="91"/>
      <c r="L123" s="91"/>
      <c r="M123" s="91"/>
      <c r="N123" s="91"/>
      <c r="O123" s="95"/>
    </row>
    <row r="124" spans="1:15">
      <c r="A124" s="103"/>
      <c r="B124" s="103"/>
      <c r="C124" s="103"/>
      <c r="D124" s="103"/>
      <c r="E124" s="103"/>
      <c r="F124" s="103"/>
      <c r="G124" s="91"/>
      <c r="H124" s="91"/>
      <c r="I124" s="91"/>
      <c r="J124" s="91"/>
      <c r="K124" s="91"/>
      <c r="L124" s="91"/>
      <c r="M124" s="91"/>
      <c r="N124" s="91"/>
      <c r="O124" s="95"/>
    </row>
    <row r="125" spans="1:15">
      <c r="A125" s="103"/>
      <c r="B125" s="103"/>
      <c r="C125" s="103"/>
      <c r="D125" s="103"/>
      <c r="E125" s="103"/>
      <c r="F125" s="103"/>
      <c r="G125" s="91"/>
      <c r="H125" s="91"/>
      <c r="I125" s="91"/>
      <c r="J125" s="91"/>
      <c r="K125" s="91"/>
      <c r="L125" s="91"/>
      <c r="M125" s="91"/>
      <c r="N125" s="91"/>
      <c r="O125" s="95"/>
    </row>
    <row r="126" spans="1:15">
      <c r="A126" s="103"/>
      <c r="B126" s="103"/>
      <c r="C126" s="103"/>
      <c r="D126" s="103"/>
      <c r="E126" s="103"/>
      <c r="F126" s="103"/>
      <c r="G126" s="91"/>
      <c r="H126" s="91"/>
      <c r="I126" s="91"/>
      <c r="J126" s="91"/>
      <c r="K126" s="91"/>
      <c r="L126" s="91"/>
      <c r="M126" s="91"/>
      <c r="N126" s="91"/>
      <c r="O126" s="95"/>
    </row>
    <row r="127" spans="1:15">
      <c r="A127" s="103"/>
      <c r="B127" s="103"/>
      <c r="C127" s="103"/>
      <c r="D127" s="103"/>
      <c r="E127" s="103"/>
      <c r="F127" s="103"/>
      <c r="G127" s="91"/>
      <c r="H127" s="91"/>
      <c r="I127" s="91"/>
      <c r="J127" s="91"/>
      <c r="K127" s="91"/>
      <c r="L127" s="91"/>
      <c r="M127" s="91"/>
      <c r="N127" s="91"/>
      <c r="O127" s="95"/>
    </row>
    <row r="128" spans="1:15">
      <c r="A128" s="103"/>
      <c r="B128" s="103"/>
      <c r="C128" s="103"/>
      <c r="D128" s="103"/>
      <c r="E128" s="103"/>
      <c r="F128" s="103"/>
      <c r="G128" s="91"/>
      <c r="H128" s="91"/>
      <c r="I128" s="91"/>
      <c r="J128" s="91"/>
      <c r="K128" s="91"/>
      <c r="L128" s="91"/>
      <c r="M128" s="91"/>
      <c r="N128" s="91"/>
      <c r="O128" s="95"/>
    </row>
    <row r="129" spans="1:15">
      <c r="A129" s="103"/>
      <c r="B129" s="103"/>
      <c r="C129" s="103"/>
      <c r="D129" s="103"/>
      <c r="E129" s="103"/>
      <c r="F129" s="103"/>
      <c r="G129" s="91"/>
      <c r="H129" s="91"/>
      <c r="I129" s="91"/>
      <c r="J129" s="91"/>
      <c r="K129" s="91"/>
      <c r="L129" s="91"/>
      <c r="M129" s="91"/>
      <c r="N129" s="91"/>
      <c r="O129" s="95"/>
    </row>
    <row r="130" spans="1:15">
      <c r="A130" s="103"/>
      <c r="B130" s="103"/>
      <c r="C130" s="103"/>
      <c r="D130" s="103"/>
      <c r="E130" s="103"/>
      <c r="F130" s="103"/>
      <c r="G130" s="91"/>
      <c r="H130" s="91"/>
      <c r="I130" s="91"/>
      <c r="J130" s="91"/>
      <c r="K130" s="91"/>
      <c r="L130" s="91"/>
      <c r="M130" s="91"/>
      <c r="N130" s="91"/>
      <c r="O130" s="95"/>
    </row>
    <row r="131" spans="1:15">
      <c r="A131" s="103"/>
      <c r="B131" s="103"/>
      <c r="C131" s="103"/>
      <c r="D131" s="103"/>
      <c r="E131" s="103"/>
      <c r="F131" s="103"/>
      <c r="G131" s="91"/>
      <c r="H131" s="91"/>
      <c r="I131" s="91"/>
      <c r="J131" s="91"/>
      <c r="K131" s="91"/>
      <c r="L131" s="91"/>
      <c r="M131" s="91"/>
      <c r="N131" s="91"/>
      <c r="O131" s="95"/>
    </row>
    <row r="132" spans="1:15">
      <c r="A132" s="103"/>
      <c r="B132" s="103"/>
      <c r="C132" s="103"/>
      <c r="D132" s="103"/>
      <c r="E132" s="103"/>
      <c r="F132" s="103"/>
      <c r="G132" s="91"/>
      <c r="H132" s="91"/>
      <c r="I132" s="91"/>
      <c r="J132" s="91"/>
      <c r="K132" s="91"/>
      <c r="L132" s="91"/>
      <c r="M132" s="91"/>
      <c r="N132" s="91"/>
      <c r="O132" s="95"/>
    </row>
    <row r="133" spans="1:15">
      <c r="A133" s="103"/>
      <c r="B133" s="103"/>
      <c r="C133" s="103"/>
      <c r="D133" s="103"/>
      <c r="E133" s="103"/>
      <c r="F133" s="103"/>
      <c r="G133" s="91"/>
      <c r="H133" s="91"/>
      <c r="I133" s="91"/>
      <c r="J133" s="91"/>
      <c r="K133" s="91"/>
      <c r="L133" s="91"/>
      <c r="M133" s="91"/>
      <c r="N133" s="91"/>
      <c r="O133" s="95"/>
    </row>
    <row r="134" spans="1:15">
      <c r="A134" s="103"/>
      <c r="B134" s="103"/>
      <c r="C134" s="103"/>
      <c r="D134" s="103"/>
      <c r="E134" s="103"/>
      <c r="F134" s="103"/>
      <c r="G134" s="91"/>
      <c r="H134" s="91"/>
      <c r="I134" s="91"/>
      <c r="J134" s="91"/>
      <c r="K134" s="91"/>
      <c r="L134" s="91"/>
      <c r="M134" s="91"/>
      <c r="N134" s="91"/>
      <c r="O134" s="95"/>
    </row>
    <row r="135" spans="1:15">
      <c r="A135" s="103"/>
      <c r="B135" s="103"/>
      <c r="C135" s="103"/>
      <c r="D135" s="103"/>
      <c r="E135" s="103"/>
      <c r="F135" s="103"/>
      <c r="G135" s="91"/>
      <c r="H135" s="91"/>
      <c r="I135" s="91"/>
      <c r="J135" s="91"/>
      <c r="K135" s="91"/>
      <c r="L135" s="91"/>
      <c r="M135" s="91"/>
      <c r="N135" s="91"/>
      <c r="O135" s="95"/>
    </row>
    <row r="136" spans="1:15">
      <c r="A136" s="103"/>
      <c r="B136" s="103"/>
      <c r="C136" s="103"/>
      <c r="D136" s="103"/>
      <c r="E136" s="103"/>
      <c r="F136" s="103"/>
      <c r="G136" s="91"/>
      <c r="H136" s="91"/>
      <c r="I136" s="91"/>
      <c r="J136" s="91"/>
      <c r="K136" s="91"/>
      <c r="L136" s="91"/>
      <c r="M136" s="91"/>
      <c r="N136" s="91"/>
      <c r="O136" s="95"/>
    </row>
    <row r="137" spans="1:15">
      <c r="A137" s="103"/>
      <c r="B137" s="103"/>
      <c r="C137" s="103"/>
      <c r="D137" s="103"/>
      <c r="E137" s="103"/>
      <c r="F137" s="103"/>
      <c r="G137" s="91"/>
      <c r="H137" s="91"/>
      <c r="I137" s="91"/>
      <c r="J137" s="91"/>
      <c r="K137" s="91"/>
      <c r="L137" s="91"/>
      <c r="M137" s="91"/>
      <c r="N137" s="91"/>
      <c r="O137" s="95"/>
    </row>
    <row r="138" spans="1:15">
      <c r="A138" s="103"/>
      <c r="B138" s="103"/>
      <c r="C138" s="103"/>
      <c r="D138" s="103"/>
      <c r="E138" s="103"/>
      <c r="F138" s="103"/>
      <c r="G138" s="91"/>
      <c r="H138" s="91"/>
      <c r="I138" s="91"/>
      <c r="J138" s="91"/>
      <c r="K138" s="91"/>
      <c r="L138" s="91"/>
      <c r="M138" s="91"/>
      <c r="N138" s="91"/>
      <c r="O138" s="95"/>
    </row>
    <row r="139" spans="1:15">
      <c r="A139" s="103"/>
      <c r="B139" s="103"/>
      <c r="C139" s="103"/>
      <c r="D139" s="103"/>
      <c r="E139" s="103"/>
      <c r="F139" s="103"/>
      <c r="G139" s="91"/>
      <c r="H139" s="91"/>
      <c r="I139" s="91"/>
      <c r="J139" s="91"/>
      <c r="K139" s="91"/>
      <c r="L139" s="91"/>
      <c r="M139" s="91"/>
      <c r="N139" s="91"/>
      <c r="O139" s="95"/>
    </row>
    <row r="140" spans="1:15">
      <c r="A140" s="103"/>
      <c r="B140" s="103"/>
      <c r="C140" s="103"/>
      <c r="D140" s="103"/>
      <c r="E140" s="103"/>
      <c r="F140" s="103"/>
      <c r="G140" s="91"/>
      <c r="H140" s="91"/>
      <c r="I140" s="91"/>
      <c r="J140" s="91"/>
      <c r="K140" s="91"/>
      <c r="L140" s="91"/>
      <c r="M140" s="91"/>
      <c r="N140" s="91"/>
      <c r="O140" s="95"/>
    </row>
    <row r="141" spans="1:15">
      <c r="A141" s="103"/>
      <c r="B141" s="103"/>
      <c r="C141" s="103"/>
      <c r="D141" s="103"/>
      <c r="E141" s="103"/>
      <c r="F141" s="103"/>
      <c r="G141" s="91"/>
      <c r="H141" s="91"/>
      <c r="I141" s="91"/>
      <c r="J141" s="91"/>
      <c r="K141" s="91"/>
      <c r="L141" s="91"/>
      <c r="M141" s="91"/>
      <c r="N141" s="91"/>
      <c r="O141" s="95"/>
    </row>
    <row r="142" spans="1:15">
      <c r="A142" s="103"/>
      <c r="B142" s="103"/>
      <c r="C142" s="103"/>
      <c r="D142" s="103"/>
      <c r="E142" s="103"/>
      <c r="F142" s="103"/>
      <c r="G142" s="91"/>
      <c r="H142" s="91"/>
      <c r="I142" s="91"/>
      <c r="J142" s="91"/>
      <c r="K142" s="91"/>
      <c r="L142" s="91"/>
      <c r="M142" s="91"/>
      <c r="N142" s="91"/>
      <c r="O142" s="95"/>
    </row>
    <row r="143" spans="1:15">
      <c r="A143" s="103"/>
      <c r="B143" s="103"/>
      <c r="C143" s="103"/>
      <c r="D143" s="103"/>
      <c r="E143" s="103"/>
      <c r="F143" s="103"/>
      <c r="G143" s="91"/>
      <c r="H143" s="91"/>
      <c r="I143" s="91"/>
      <c r="J143" s="91"/>
      <c r="K143" s="91"/>
      <c r="L143" s="91"/>
      <c r="M143" s="91"/>
      <c r="N143" s="91"/>
      <c r="O143" s="95"/>
    </row>
    <row r="144" spans="1:15">
      <c r="A144" s="103"/>
      <c r="B144" s="103"/>
      <c r="C144" s="103"/>
      <c r="D144" s="103"/>
      <c r="E144" s="103"/>
      <c r="F144" s="103"/>
      <c r="G144" s="91"/>
      <c r="H144" s="91"/>
      <c r="I144" s="91"/>
      <c r="J144" s="91"/>
      <c r="K144" s="91"/>
      <c r="L144" s="91"/>
      <c r="M144" s="91"/>
      <c r="N144" s="91"/>
      <c r="O144" s="95"/>
    </row>
    <row r="145" spans="1:15">
      <c r="A145" s="103"/>
      <c r="B145" s="103"/>
      <c r="C145" s="103"/>
      <c r="D145" s="103"/>
      <c r="E145" s="103"/>
      <c r="F145" s="103"/>
      <c r="G145" s="91"/>
      <c r="H145" s="91"/>
      <c r="I145" s="91"/>
      <c r="J145" s="91"/>
      <c r="K145" s="91"/>
      <c r="L145" s="91"/>
      <c r="M145" s="91"/>
      <c r="N145" s="91"/>
      <c r="O145" s="95"/>
    </row>
    <row r="146" spans="1:15">
      <c r="A146" s="103"/>
      <c r="B146" s="103"/>
      <c r="C146" s="103"/>
      <c r="D146" s="103"/>
      <c r="E146" s="103"/>
      <c r="F146" s="103"/>
      <c r="G146" s="91"/>
      <c r="H146" s="91"/>
      <c r="I146" s="91"/>
      <c r="J146" s="91"/>
      <c r="K146" s="91"/>
      <c r="L146" s="91"/>
      <c r="M146" s="91"/>
      <c r="N146" s="91"/>
      <c r="O146" s="95"/>
    </row>
    <row r="147" spans="1:15">
      <c r="A147" s="103"/>
      <c r="B147" s="103"/>
      <c r="C147" s="103"/>
      <c r="D147" s="103"/>
      <c r="E147" s="103"/>
      <c r="F147" s="103"/>
      <c r="G147" s="91"/>
      <c r="H147" s="91"/>
      <c r="I147" s="91"/>
      <c r="J147" s="91"/>
      <c r="K147" s="91"/>
      <c r="L147" s="91"/>
      <c r="M147" s="91"/>
      <c r="N147" s="91"/>
      <c r="O147" s="95"/>
    </row>
    <row r="148" spans="1:15">
      <c r="A148" s="103"/>
      <c r="B148" s="103"/>
      <c r="C148" s="103"/>
      <c r="D148" s="103"/>
      <c r="E148" s="103"/>
      <c r="F148" s="103"/>
      <c r="G148" s="91"/>
      <c r="H148" s="91"/>
      <c r="I148" s="91"/>
      <c r="J148" s="91"/>
      <c r="K148" s="91"/>
      <c r="L148" s="91"/>
      <c r="M148" s="91"/>
      <c r="N148" s="91"/>
      <c r="O148" s="95"/>
    </row>
    <row r="149" spans="1:15">
      <c r="A149" s="103"/>
      <c r="B149" s="103"/>
      <c r="C149" s="103"/>
      <c r="D149" s="103"/>
      <c r="E149" s="103"/>
      <c r="F149" s="103"/>
      <c r="G149" s="91"/>
      <c r="H149" s="91"/>
      <c r="I149" s="91"/>
      <c r="J149" s="91"/>
      <c r="K149" s="91"/>
      <c r="L149" s="91"/>
      <c r="M149" s="91"/>
      <c r="N149" s="91"/>
      <c r="O149" s="95"/>
    </row>
    <row r="150" spans="1:15">
      <c r="A150" s="103"/>
      <c r="B150" s="103"/>
      <c r="C150" s="103"/>
      <c r="D150" s="103"/>
      <c r="E150" s="103"/>
      <c r="F150" s="103"/>
      <c r="G150" s="91"/>
      <c r="H150" s="91"/>
      <c r="I150" s="91"/>
      <c r="J150" s="91"/>
      <c r="K150" s="91"/>
      <c r="L150" s="91"/>
      <c r="M150" s="91"/>
      <c r="N150" s="91"/>
      <c r="O150" s="95"/>
    </row>
    <row r="151" spans="1:15">
      <c r="A151" s="103"/>
      <c r="B151" s="103"/>
      <c r="C151" s="103"/>
      <c r="D151" s="103"/>
      <c r="E151" s="103"/>
      <c r="F151" s="103"/>
      <c r="G151" s="91"/>
      <c r="H151" s="91"/>
      <c r="I151" s="91"/>
      <c r="J151" s="91"/>
      <c r="K151" s="91"/>
      <c r="L151" s="91"/>
      <c r="M151" s="91"/>
      <c r="N151" s="91"/>
      <c r="O151" s="95"/>
    </row>
    <row r="152" spans="1:15">
      <c r="A152" s="103"/>
      <c r="B152" s="103"/>
      <c r="C152" s="103"/>
      <c r="D152" s="103"/>
      <c r="E152" s="103"/>
      <c r="F152" s="103"/>
      <c r="G152" s="91"/>
      <c r="H152" s="91"/>
      <c r="I152" s="91"/>
      <c r="J152" s="91"/>
      <c r="K152" s="91"/>
      <c r="L152" s="91"/>
      <c r="M152" s="91"/>
      <c r="N152" s="91"/>
      <c r="O152" s="95"/>
    </row>
    <row r="153" spans="1:15">
      <c r="A153" s="103"/>
      <c r="B153" s="103"/>
      <c r="C153" s="103"/>
      <c r="D153" s="103"/>
      <c r="E153" s="103"/>
      <c r="F153" s="103"/>
      <c r="G153" s="91"/>
      <c r="H153" s="91"/>
      <c r="I153" s="91"/>
      <c r="J153" s="91"/>
      <c r="K153" s="91"/>
      <c r="L153" s="91"/>
      <c r="M153" s="91"/>
      <c r="N153" s="91"/>
      <c r="O153" s="95"/>
    </row>
    <row r="154" spans="1:15">
      <c r="A154" s="103"/>
      <c r="B154" s="103"/>
      <c r="C154" s="103"/>
      <c r="D154" s="103"/>
      <c r="E154" s="103"/>
      <c r="F154" s="103"/>
      <c r="G154" s="91"/>
      <c r="H154" s="91"/>
      <c r="I154" s="91"/>
      <c r="J154" s="91"/>
      <c r="K154" s="91"/>
      <c r="L154" s="91"/>
      <c r="M154" s="91"/>
      <c r="N154" s="91"/>
      <c r="O154" s="95"/>
    </row>
    <row r="155" spans="1:15">
      <c r="A155" s="103"/>
      <c r="B155" s="103"/>
      <c r="C155" s="103"/>
      <c r="D155" s="103"/>
      <c r="E155" s="103"/>
      <c r="F155" s="103"/>
      <c r="G155" s="91"/>
      <c r="H155" s="91"/>
      <c r="I155" s="91"/>
      <c r="J155" s="91"/>
      <c r="K155" s="91"/>
      <c r="L155" s="91"/>
      <c r="M155" s="91"/>
      <c r="N155" s="91"/>
      <c r="O155" s="95"/>
    </row>
    <row r="156" spans="1:15">
      <c r="A156" s="103"/>
      <c r="B156" s="103"/>
      <c r="C156" s="103"/>
      <c r="D156" s="103"/>
      <c r="E156" s="103"/>
      <c r="F156" s="103"/>
      <c r="G156" s="91"/>
      <c r="H156" s="91"/>
      <c r="I156" s="91"/>
      <c r="J156" s="91"/>
      <c r="K156" s="91"/>
      <c r="L156" s="91"/>
      <c r="M156" s="91"/>
      <c r="N156" s="91"/>
      <c r="O156" s="95"/>
    </row>
    <row r="157" spans="1:15">
      <c r="A157" s="103"/>
      <c r="B157" s="103"/>
      <c r="C157" s="103"/>
      <c r="D157" s="103"/>
      <c r="E157" s="103"/>
      <c r="F157" s="103"/>
      <c r="G157" s="91"/>
      <c r="H157" s="91"/>
      <c r="I157" s="91"/>
      <c r="J157" s="91"/>
      <c r="K157" s="91"/>
      <c r="L157" s="91"/>
      <c r="M157" s="91"/>
      <c r="N157" s="91"/>
      <c r="O157" s="95"/>
    </row>
    <row r="158" spans="1:15">
      <c r="A158" s="103"/>
      <c r="B158" s="103"/>
      <c r="C158" s="103"/>
      <c r="D158" s="103"/>
      <c r="E158" s="103"/>
      <c r="F158" s="103"/>
      <c r="G158" s="91"/>
      <c r="H158" s="91"/>
      <c r="I158" s="91"/>
      <c r="J158" s="91"/>
      <c r="K158" s="91"/>
      <c r="L158" s="91"/>
      <c r="M158" s="91"/>
      <c r="N158" s="91"/>
      <c r="O158" s="95"/>
    </row>
    <row r="159" spans="1:15">
      <c r="A159" s="103"/>
      <c r="B159" s="103"/>
      <c r="C159" s="103"/>
      <c r="D159" s="103"/>
      <c r="E159" s="103"/>
      <c r="F159" s="103"/>
      <c r="G159" s="91"/>
      <c r="H159" s="91"/>
      <c r="I159" s="91"/>
      <c r="J159" s="91"/>
      <c r="K159" s="91"/>
      <c r="L159" s="91"/>
      <c r="M159" s="91"/>
      <c r="N159" s="91"/>
      <c r="O159" s="95"/>
    </row>
    <row r="160" spans="1:15">
      <c r="A160" s="103"/>
      <c r="B160" s="103"/>
      <c r="C160" s="103"/>
      <c r="D160" s="103"/>
      <c r="E160" s="103"/>
      <c r="F160" s="103"/>
      <c r="G160" s="91"/>
      <c r="H160" s="91"/>
      <c r="I160" s="91"/>
      <c r="J160" s="91"/>
      <c r="K160" s="91"/>
      <c r="L160" s="91"/>
      <c r="M160" s="91"/>
      <c r="N160" s="91"/>
      <c r="O160" s="95"/>
    </row>
    <row r="161" spans="1:15">
      <c r="A161" s="103"/>
      <c r="B161" s="103"/>
      <c r="C161" s="103"/>
      <c r="D161" s="103"/>
      <c r="E161" s="103"/>
      <c r="F161" s="103"/>
      <c r="G161" s="91"/>
      <c r="H161" s="91"/>
      <c r="I161" s="91"/>
      <c r="J161" s="91"/>
      <c r="K161" s="91"/>
      <c r="L161" s="91"/>
      <c r="M161" s="91"/>
      <c r="N161" s="91"/>
      <c r="O161" s="95"/>
    </row>
    <row r="162" spans="1:15">
      <c r="A162" s="103"/>
      <c r="B162" s="103"/>
      <c r="C162" s="103"/>
      <c r="D162" s="103"/>
      <c r="E162" s="103"/>
      <c r="F162" s="103"/>
      <c r="G162" s="91"/>
      <c r="H162" s="91"/>
      <c r="I162" s="91"/>
      <c r="J162" s="91"/>
      <c r="K162" s="91"/>
      <c r="L162" s="91"/>
      <c r="M162" s="91"/>
      <c r="N162" s="91"/>
      <c r="O162" s="95"/>
    </row>
    <row r="163" spans="1:15">
      <c r="A163" s="103"/>
      <c r="B163" s="103"/>
      <c r="C163" s="103"/>
      <c r="D163" s="103"/>
      <c r="E163" s="103"/>
      <c r="F163" s="103"/>
      <c r="G163" s="91"/>
      <c r="H163" s="91"/>
      <c r="I163" s="91"/>
      <c r="J163" s="91"/>
      <c r="K163" s="91"/>
      <c r="L163" s="91"/>
      <c r="M163" s="91"/>
      <c r="N163" s="91"/>
      <c r="O163" s="95"/>
    </row>
    <row r="164" spans="1:15">
      <c r="A164" s="103"/>
      <c r="B164" s="103"/>
      <c r="C164" s="103"/>
      <c r="D164" s="103"/>
      <c r="E164" s="103"/>
      <c r="F164" s="103"/>
      <c r="G164" s="91"/>
      <c r="H164" s="91"/>
      <c r="I164" s="91"/>
      <c r="J164" s="91"/>
      <c r="K164" s="91"/>
      <c r="L164" s="91"/>
      <c r="M164" s="91"/>
      <c r="N164" s="91"/>
      <c r="O164" s="95"/>
    </row>
    <row r="165" spans="1:15">
      <c r="A165" s="103"/>
      <c r="B165" s="103"/>
      <c r="C165" s="103"/>
      <c r="D165" s="103"/>
      <c r="E165" s="103"/>
      <c r="F165" s="103"/>
      <c r="G165" s="91"/>
      <c r="H165" s="91"/>
      <c r="I165" s="91"/>
      <c r="J165" s="91"/>
      <c r="K165" s="91"/>
      <c r="L165" s="91"/>
      <c r="M165" s="91"/>
      <c r="N165" s="91"/>
      <c r="O165" s="95"/>
    </row>
    <row r="166" spans="1:15">
      <c r="A166" s="103"/>
      <c r="B166" s="103"/>
      <c r="C166" s="103"/>
      <c r="D166" s="103"/>
      <c r="E166" s="103"/>
      <c r="F166" s="103"/>
      <c r="G166" s="91"/>
      <c r="H166" s="91"/>
      <c r="I166" s="91"/>
      <c r="J166" s="91"/>
      <c r="K166" s="91"/>
      <c r="L166" s="91"/>
      <c r="M166" s="91"/>
      <c r="N166" s="91"/>
      <c r="O166" s="95"/>
    </row>
    <row r="167" spans="1:15">
      <c r="A167" s="103"/>
      <c r="B167" s="103"/>
      <c r="C167" s="103"/>
      <c r="D167" s="103"/>
      <c r="E167" s="103"/>
      <c r="F167" s="103"/>
      <c r="G167" s="91"/>
      <c r="H167" s="91"/>
      <c r="I167" s="91"/>
      <c r="J167" s="91"/>
      <c r="K167" s="91"/>
      <c r="L167" s="91"/>
      <c r="M167" s="91"/>
      <c r="N167" s="91"/>
      <c r="O167" s="95"/>
    </row>
    <row r="168" spans="1:15">
      <c r="A168" s="103"/>
      <c r="B168" s="103"/>
      <c r="C168" s="103"/>
      <c r="D168" s="103"/>
      <c r="E168" s="103"/>
      <c r="F168" s="103"/>
      <c r="G168" s="91"/>
      <c r="H168" s="91"/>
      <c r="I168" s="91"/>
      <c r="J168" s="91"/>
      <c r="K168" s="91"/>
      <c r="L168" s="91"/>
      <c r="M168" s="91"/>
      <c r="N168" s="91"/>
      <c r="O168" s="95"/>
    </row>
    <row r="169" spans="1:15">
      <c r="A169" s="103"/>
      <c r="B169" s="103"/>
      <c r="C169" s="103"/>
      <c r="D169" s="103"/>
      <c r="E169" s="103"/>
      <c r="F169" s="103"/>
      <c r="G169" s="91"/>
      <c r="H169" s="91"/>
      <c r="I169" s="91"/>
      <c r="J169" s="91"/>
      <c r="K169" s="91"/>
      <c r="L169" s="91"/>
      <c r="M169" s="91"/>
      <c r="N169" s="91"/>
      <c r="O169" s="95"/>
    </row>
    <row r="170" spans="1:15">
      <c r="A170" s="103"/>
      <c r="B170" s="103"/>
      <c r="C170" s="103"/>
      <c r="D170" s="103"/>
      <c r="E170" s="103"/>
      <c r="F170" s="103"/>
      <c r="G170" s="91"/>
      <c r="H170" s="91"/>
      <c r="I170" s="91"/>
      <c r="J170" s="91"/>
      <c r="K170" s="91"/>
      <c r="L170" s="91"/>
      <c r="M170" s="91"/>
      <c r="N170" s="91"/>
      <c r="O170" s="95"/>
    </row>
    <row r="171" spans="1:15">
      <c r="A171" s="103"/>
      <c r="B171" s="103"/>
      <c r="C171" s="103"/>
      <c r="D171" s="103"/>
      <c r="E171" s="103"/>
      <c r="F171" s="103"/>
      <c r="G171" s="91"/>
      <c r="H171" s="91"/>
      <c r="I171" s="91"/>
      <c r="J171" s="91"/>
      <c r="K171" s="91"/>
      <c r="L171" s="91"/>
      <c r="M171" s="91"/>
      <c r="N171" s="91"/>
      <c r="O171" s="95"/>
    </row>
    <row r="172" spans="1:15">
      <c r="A172" s="103"/>
      <c r="B172" s="103"/>
      <c r="C172" s="103"/>
      <c r="D172" s="103"/>
      <c r="E172" s="103"/>
      <c r="F172" s="103"/>
      <c r="G172" s="91"/>
      <c r="H172" s="91"/>
      <c r="I172" s="91"/>
      <c r="J172" s="91"/>
      <c r="K172" s="91"/>
      <c r="L172" s="91"/>
      <c r="M172" s="91"/>
      <c r="N172" s="91"/>
      <c r="O172" s="95"/>
    </row>
    <row r="173" spans="1:15">
      <c r="A173" s="103"/>
      <c r="B173" s="103"/>
      <c r="C173" s="103"/>
      <c r="D173" s="103"/>
      <c r="E173" s="103"/>
      <c r="F173" s="103"/>
      <c r="G173" s="91"/>
      <c r="H173" s="91"/>
      <c r="I173" s="91"/>
      <c r="J173" s="91"/>
      <c r="K173" s="91"/>
      <c r="L173" s="91"/>
      <c r="M173" s="91"/>
      <c r="N173" s="91"/>
      <c r="O173" s="95"/>
    </row>
    <row r="174" spans="1:15">
      <c r="A174" s="103"/>
      <c r="B174" s="103"/>
      <c r="C174" s="103"/>
      <c r="D174" s="103"/>
      <c r="E174" s="103"/>
      <c r="F174" s="103"/>
      <c r="G174" s="91"/>
      <c r="H174" s="91"/>
      <c r="I174" s="91"/>
      <c r="J174" s="91"/>
      <c r="K174" s="91"/>
      <c r="L174" s="91"/>
      <c r="M174" s="91"/>
      <c r="N174" s="91"/>
      <c r="O174" s="95"/>
    </row>
    <row r="175" spans="1:15">
      <c r="A175" s="103"/>
      <c r="B175" s="103"/>
      <c r="C175" s="103"/>
      <c r="D175" s="103"/>
      <c r="E175" s="103"/>
      <c r="F175" s="103"/>
      <c r="G175" s="91"/>
      <c r="H175" s="91"/>
      <c r="I175" s="91"/>
      <c r="J175" s="91"/>
      <c r="K175" s="91"/>
      <c r="L175" s="91"/>
      <c r="M175" s="91"/>
      <c r="N175" s="91"/>
      <c r="O175" s="95"/>
    </row>
    <row r="176" spans="1:15">
      <c r="A176" s="103"/>
      <c r="B176" s="103"/>
      <c r="C176" s="103"/>
      <c r="D176" s="103"/>
      <c r="E176" s="103"/>
      <c r="F176" s="103"/>
      <c r="G176" s="91"/>
      <c r="H176" s="91"/>
      <c r="I176" s="91"/>
      <c r="J176" s="91"/>
      <c r="K176" s="91"/>
      <c r="L176" s="91"/>
      <c r="M176" s="91"/>
      <c r="N176" s="91"/>
      <c r="O176" s="95"/>
    </row>
    <row r="177" spans="1:15">
      <c r="A177" s="103"/>
      <c r="B177" s="103"/>
      <c r="C177" s="103"/>
      <c r="D177" s="103"/>
      <c r="E177" s="103"/>
      <c r="F177" s="103"/>
      <c r="G177" s="91"/>
      <c r="H177" s="91"/>
      <c r="I177" s="91"/>
      <c r="J177" s="91"/>
      <c r="K177" s="91"/>
      <c r="L177" s="91"/>
      <c r="M177" s="91"/>
      <c r="N177" s="91"/>
      <c r="O177" s="95"/>
    </row>
    <row r="178" spans="1:15">
      <c r="A178" s="103"/>
      <c r="B178" s="103"/>
      <c r="C178" s="103"/>
      <c r="D178" s="103"/>
      <c r="E178" s="103"/>
      <c r="F178" s="103"/>
      <c r="G178" s="91"/>
      <c r="H178" s="91"/>
      <c r="I178" s="91"/>
      <c r="J178" s="91"/>
      <c r="K178" s="91"/>
      <c r="L178" s="91"/>
      <c r="M178" s="91"/>
      <c r="N178" s="91"/>
      <c r="O178" s="95"/>
    </row>
    <row r="179" spans="1:15">
      <c r="A179" s="103"/>
      <c r="B179" s="103"/>
      <c r="C179" s="103"/>
      <c r="D179" s="103"/>
      <c r="E179" s="103"/>
      <c r="F179" s="103"/>
      <c r="G179" s="91"/>
      <c r="H179" s="91"/>
      <c r="I179" s="91"/>
      <c r="J179" s="91"/>
      <c r="K179" s="91"/>
      <c r="L179" s="91"/>
      <c r="M179" s="91"/>
      <c r="N179" s="91"/>
      <c r="O179" s="95"/>
    </row>
    <row r="180" spans="1:15">
      <c r="A180" s="103"/>
      <c r="B180" s="103"/>
      <c r="C180" s="103"/>
      <c r="D180" s="103"/>
      <c r="E180" s="103"/>
      <c r="F180" s="103"/>
      <c r="G180" s="91"/>
      <c r="H180" s="91"/>
      <c r="I180" s="91"/>
      <c r="J180" s="91"/>
      <c r="K180" s="91"/>
      <c r="L180" s="91"/>
      <c r="M180" s="91"/>
      <c r="N180" s="91"/>
      <c r="O180" s="95"/>
    </row>
    <row r="181" spans="1:15">
      <c r="A181" s="103"/>
      <c r="B181" s="103"/>
      <c r="C181" s="103"/>
      <c r="D181" s="103"/>
      <c r="E181" s="103"/>
      <c r="F181" s="103"/>
      <c r="G181" s="91"/>
      <c r="H181" s="91"/>
      <c r="I181" s="91"/>
      <c r="J181" s="91"/>
      <c r="K181" s="91"/>
      <c r="L181" s="91"/>
      <c r="M181" s="91"/>
      <c r="N181" s="91"/>
      <c r="O181" s="95"/>
    </row>
    <row r="182" spans="1:15">
      <c r="A182" s="103"/>
      <c r="B182" s="103"/>
      <c r="C182" s="103"/>
      <c r="D182" s="103"/>
      <c r="E182" s="103"/>
      <c r="F182" s="103"/>
      <c r="G182" s="91"/>
      <c r="H182" s="91"/>
      <c r="I182" s="91"/>
      <c r="J182" s="91"/>
      <c r="K182" s="91"/>
      <c r="L182" s="91"/>
      <c r="M182" s="91"/>
      <c r="N182" s="91"/>
      <c r="O182" s="95"/>
    </row>
    <row r="183" spans="1:15">
      <c r="A183" s="103"/>
      <c r="B183" s="103"/>
      <c r="C183" s="103"/>
      <c r="D183" s="103"/>
      <c r="E183" s="103"/>
      <c r="F183" s="103"/>
      <c r="G183" s="91"/>
      <c r="H183" s="91"/>
      <c r="I183" s="91"/>
      <c r="J183" s="91"/>
      <c r="K183" s="91"/>
      <c r="L183" s="91"/>
      <c r="M183" s="91"/>
      <c r="N183" s="91"/>
      <c r="O183" s="95"/>
    </row>
    <row r="184" spans="1:15">
      <c r="A184" s="103"/>
      <c r="B184" s="103"/>
      <c r="C184" s="103"/>
      <c r="D184" s="103"/>
      <c r="E184" s="103"/>
      <c r="F184" s="103"/>
      <c r="G184" s="91"/>
      <c r="H184" s="91"/>
      <c r="I184" s="91"/>
      <c r="J184" s="91"/>
      <c r="K184" s="91"/>
      <c r="L184" s="91"/>
      <c r="M184" s="91"/>
      <c r="N184" s="91"/>
      <c r="O184" s="95"/>
    </row>
    <row r="185" spans="1:15">
      <c r="A185" s="103"/>
      <c r="B185" s="103"/>
      <c r="C185" s="103"/>
      <c r="D185" s="103"/>
      <c r="E185" s="103"/>
      <c r="F185" s="103"/>
      <c r="G185" s="91"/>
      <c r="H185" s="91"/>
      <c r="I185" s="91"/>
      <c r="J185" s="91"/>
      <c r="K185" s="91"/>
      <c r="L185" s="91"/>
      <c r="M185" s="91"/>
      <c r="N185" s="91"/>
      <c r="O185" s="95"/>
    </row>
    <row r="186" spans="1:15">
      <c r="A186" s="103"/>
      <c r="B186" s="103"/>
      <c r="C186" s="103"/>
      <c r="D186" s="103"/>
      <c r="E186" s="103"/>
      <c r="F186" s="103"/>
      <c r="G186" s="91"/>
      <c r="H186" s="91"/>
      <c r="I186" s="91"/>
      <c r="J186" s="91"/>
      <c r="K186" s="91"/>
      <c r="L186" s="91"/>
      <c r="M186" s="91"/>
      <c r="N186" s="91"/>
      <c r="O186" s="95"/>
    </row>
    <row r="187" spans="1:15">
      <c r="A187" s="103"/>
      <c r="B187" s="103"/>
      <c r="C187" s="103"/>
      <c r="D187" s="103"/>
      <c r="E187" s="103"/>
      <c r="F187" s="103"/>
      <c r="G187" s="91"/>
      <c r="H187" s="91"/>
      <c r="I187" s="91"/>
      <c r="J187" s="91"/>
      <c r="K187" s="91"/>
      <c r="L187" s="91"/>
      <c r="M187" s="91"/>
      <c r="N187" s="91"/>
      <c r="O187" s="95"/>
    </row>
    <row r="188" spans="1:15">
      <c r="A188" s="103"/>
      <c r="B188" s="103"/>
      <c r="C188" s="103"/>
      <c r="D188" s="103"/>
      <c r="E188" s="103"/>
      <c r="F188" s="103"/>
      <c r="G188" s="91"/>
      <c r="H188" s="91"/>
      <c r="I188" s="91"/>
      <c r="J188" s="91"/>
      <c r="K188" s="91"/>
      <c r="L188" s="91"/>
      <c r="M188" s="91"/>
      <c r="N188" s="91"/>
      <c r="O188" s="95"/>
    </row>
    <row r="189" spans="1:15">
      <c r="A189" s="103"/>
      <c r="B189" s="103"/>
      <c r="C189" s="103"/>
      <c r="D189" s="103"/>
      <c r="E189" s="103"/>
      <c r="F189" s="103"/>
      <c r="G189" s="91"/>
      <c r="H189" s="91"/>
      <c r="I189" s="91"/>
      <c r="J189" s="91"/>
      <c r="K189" s="91"/>
      <c r="L189" s="91"/>
      <c r="M189" s="91"/>
      <c r="N189" s="91"/>
      <c r="O189" s="95"/>
    </row>
    <row r="190" spans="1:15">
      <c r="A190" s="103"/>
      <c r="B190" s="103"/>
      <c r="C190" s="103"/>
      <c r="D190" s="103"/>
      <c r="E190" s="103"/>
      <c r="F190" s="103"/>
      <c r="G190" s="91"/>
      <c r="H190" s="91"/>
      <c r="I190" s="91"/>
      <c r="J190" s="91"/>
      <c r="K190" s="91"/>
      <c r="L190" s="91"/>
      <c r="M190" s="91"/>
      <c r="N190" s="91"/>
      <c r="O190" s="95"/>
    </row>
    <row r="191" spans="1:15">
      <c r="A191" s="103"/>
      <c r="B191" s="103"/>
      <c r="C191" s="103"/>
      <c r="D191" s="103"/>
      <c r="E191" s="103"/>
      <c r="F191" s="103"/>
      <c r="G191" s="91"/>
      <c r="H191" s="91"/>
      <c r="I191" s="91"/>
      <c r="J191" s="91"/>
      <c r="K191" s="91"/>
      <c r="L191" s="91"/>
      <c r="M191" s="91"/>
      <c r="N191" s="91"/>
      <c r="O191" s="95"/>
    </row>
    <row r="192" spans="1:15">
      <c r="A192" s="103"/>
      <c r="B192" s="103"/>
      <c r="C192" s="103"/>
      <c r="D192" s="103"/>
      <c r="E192" s="103"/>
      <c r="F192" s="103"/>
      <c r="G192" s="91"/>
      <c r="H192" s="91"/>
      <c r="I192" s="91"/>
      <c r="J192" s="91"/>
      <c r="K192" s="91"/>
      <c r="L192" s="91"/>
      <c r="M192" s="91"/>
      <c r="N192" s="91"/>
      <c r="O192" s="95"/>
    </row>
    <row r="193" spans="1:15">
      <c r="A193" s="103"/>
      <c r="B193" s="103"/>
      <c r="C193" s="103"/>
      <c r="D193" s="103"/>
      <c r="E193" s="103"/>
      <c r="F193" s="103"/>
      <c r="G193" s="91"/>
      <c r="H193" s="91"/>
      <c r="I193" s="91"/>
      <c r="J193" s="91"/>
      <c r="K193" s="91"/>
      <c r="L193" s="91"/>
      <c r="M193" s="91"/>
      <c r="N193" s="91"/>
      <c r="O193" s="95"/>
    </row>
    <row r="194" spans="1:15">
      <c r="A194" s="103"/>
      <c r="B194" s="103"/>
      <c r="C194" s="103"/>
      <c r="D194" s="103"/>
      <c r="E194" s="103"/>
      <c r="F194" s="103"/>
      <c r="G194" s="91"/>
      <c r="H194" s="91"/>
      <c r="I194" s="91"/>
      <c r="J194" s="91"/>
      <c r="K194" s="91"/>
      <c r="L194" s="91"/>
      <c r="M194" s="91"/>
      <c r="N194" s="91"/>
      <c r="O194" s="95"/>
    </row>
    <row r="195" spans="1:15">
      <c r="A195" s="103"/>
      <c r="B195" s="103"/>
      <c r="C195" s="103"/>
      <c r="D195" s="103"/>
      <c r="E195" s="103"/>
      <c r="F195" s="103"/>
      <c r="G195" s="91"/>
      <c r="H195" s="91"/>
      <c r="I195" s="91"/>
      <c r="J195" s="91"/>
      <c r="K195" s="91"/>
      <c r="L195" s="91"/>
      <c r="M195" s="91"/>
      <c r="N195" s="91"/>
      <c r="O195" s="95"/>
    </row>
    <row r="196" spans="1:15">
      <c r="A196" s="103"/>
      <c r="B196" s="103"/>
      <c r="C196" s="103"/>
      <c r="D196" s="103"/>
      <c r="E196" s="103"/>
      <c r="F196" s="103"/>
      <c r="G196" s="91"/>
      <c r="H196" s="91"/>
      <c r="I196" s="91"/>
      <c r="J196" s="91"/>
      <c r="K196" s="91"/>
      <c r="L196" s="91"/>
      <c r="M196" s="91"/>
      <c r="N196" s="91"/>
      <c r="O196" s="95"/>
    </row>
    <row r="197" spans="1:15">
      <c r="A197" s="103"/>
      <c r="B197" s="103"/>
      <c r="C197" s="103"/>
      <c r="D197" s="103"/>
      <c r="E197" s="103"/>
      <c r="F197" s="103"/>
      <c r="G197" s="91"/>
      <c r="H197" s="91"/>
      <c r="I197" s="91"/>
      <c r="J197" s="91"/>
      <c r="K197" s="91"/>
      <c r="L197" s="91"/>
      <c r="M197" s="91"/>
      <c r="N197" s="91"/>
      <c r="O197" s="95"/>
    </row>
    <row r="198" spans="1:15">
      <c r="A198" s="103"/>
      <c r="B198" s="103"/>
      <c r="C198" s="103"/>
      <c r="D198" s="103"/>
      <c r="E198" s="103"/>
      <c r="F198" s="103"/>
      <c r="G198" s="91"/>
      <c r="H198" s="91"/>
      <c r="I198" s="91"/>
      <c r="J198" s="91"/>
      <c r="K198" s="91"/>
      <c r="L198" s="91"/>
      <c r="M198" s="91"/>
      <c r="N198" s="91"/>
      <c r="O198" s="95"/>
    </row>
    <row r="199" spans="1:15">
      <c r="A199" s="103"/>
      <c r="B199" s="103"/>
      <c r="C199" s="103"/>
      <c r="D199" s="103"/>
      <c r="E199" s="103"/>
      <c r="F199" s="103"/>
      <c r="G199" s="91"/>
      <c r="H199" s="91"/>
      <c r="I199" s="91"/>
      <c r="J199" s="91"/>
      <c r="K199" s="91"/>
      <c r="L199" s="91"/>
      <c r="M199" s="91"/>
      <c r="N199" s="91"/>
      <c r="O199" s="95"/>
    </row>
    <row r="200" spans="1:15">
      <c r="A200" s="103"/>
      <c r="B200" s="103"/>
      <c r="C200" s="103"/>
      <c r="D200" s="103"/>
      <c r="E200" s="103"/>
      <c r="F200" s="103"/>
      <c r="G200" s="91"/>
      <c r="H200" s="91"/>
      <c r="I200" s="91"/>
      <c r="J200" s="91"/>
      <c r="K200" s="91"/>
      <c r="L200" s="91"/>
      <c r="M200" s="91"/>
      <c r="N200" s="91"/>
      <c r="O200" s="95"/>
    </row>
    <row r="201" spans="1:15">
      <c r="A201" s="103"/>
      <c r="B201" s="103"/>
      <c r="C201" s="103"/>
      <c r="D201" s="103"/>
      <c r="E201" s="103"/>
      <c r="F201" s="103"/>
      <c r="G201" s="91"/>
      <c r="H201" s="91"/>
      <c r="I201" s="91"/>
      <c r="J201" s="91"/>
      <c r="K201" s="91"/>
      <c r="L201" s="91"/>
      <c r="M201" s="91"/>
      <c r="N201" s="91"/>
      <c r="O201" s="95"/>
    </row>
    <row r="202" spans="1:15">
      <c r="A202" s="103"/>
      <c r="B202" s="103"/>
      <c r="C202" s="103"/>
      <c r="D202" s="103"/>
      <c r="E202" s="103"/>
      <c r="F202" s="103"/>
      <c r="G202" s="91"/>
      <c r="H202" s="91"/>
      <c r="I202" s="91"/>
      <c r="J202" s="91"/>
      <c r="K202" s="91"/>
      <c r="L202" s="91"/>
      <c r="M202" s="91"/>
      <c r="N202" s="91"/>
      <c r="O202" s="95"/>
    </row>
    <row r="203" spans="1:15">
      <c r="A203" s="103"/>
      <c r="B203" s="103"/>
      <c r="C203" s="103"/>
      <c r="D203" s="103"/>
      <c r="E203" s="103"/>
      <c r="F203" s="103"/>
      <c r="G203" s="91"/>
      <c r="H203" s="91"/>
      <c r="I203" s="91"/>
      <c r="J203" s="91"/>
      <c r="K203" s="91"/>
      <c r="L203" s="91"/>
      <c r="M203" s="91"/>
      <c r="N203" s="91"/>
      <c r="O203" s="95"/>
    </row>
    <row r="204" spans="1:15">
      <c r="A204" s="103"/>
      <c r="B204" s="103"/>
      <c r="C204" s="103"/>
      <c r="D204" s="103"/>
      <c r="E204" s="103"/>
      <c r="F204" s="103"/>
      <c r="G204" s="91"/>
      <c r="H204" s="91"/>
      <c r="I204" s="91"/>
      <c r="J204" s="91"/>
      <c r="K204" s="91"/>
      <c r="L204" s="91"/>
      <c r="M204" s="91"/>
      <c r="N204" s="91"/>
      <c r="O204" s="95"/>
    </row>
    <row r="205" spans="1:15">
      <c r="A205" s="103"/>
      <c r="B205" s="103"/>
      <c r="C205" s="103"/>
      <c r="D205" s="103"/>
      <c r="E205" s="103"/>
      <c r="F205" s="103"/>
      <c r="G205" s="91"/>
      <c r="H205" s="91"/>
      <c r="I205" s="91"/>
      <c r="J205" s="91"/>
      <c r="K205" s="91"/>
      <c r="L205" s="91"/>
      <c r="M205" s="91"/>
      <c r="N205" s="91"/>
      <c r="O205" s="95"/>
    </row>
    <row r="206" spans="1:15">
      <c r="A206" s="103"/>
      <c r="B206" s="103"/>
      <c r="C206" s="103"/>
      <c r="D206" s="103"/>
      <c r="E206" s="103"/>
      <c r="F206" s="103"/>
      <c r="G206" s="91"/>
      <c r="H206" s="91"/>
      <c r="I206" s="91"/>
      <c r="J206" s="91"/>
      <c r="K206" s="91"/>
      <c r="L206" s="91"/>
      <c r="M206" s="91"/>
      <c r="N206" s="91"/>
      <c r="O206" s="95"/>
    </row>
    <row r="207" spans="1:15">
      <c r="A207" s="103"/>
      <c r="B207" s="103"/>
      <c r="C207" s="103"/>
      <c r="D207" s="103"/>
      <c r="E207" s="103"/>
      <c r="F207" s="103"/>
      <c r="G207" s="91"/>
      <c r="H207" s="91"/>
      <c r="I207" s="91"/>
      <c r="J207" s="91"/>
      <c r="K207" s="91"/>
      <c r="L207" s="91"/>
      <c r="M207" s="91"/>
      <c r="N207" s="91"/>
      <c r="O207" s="95"/>
    </row>
    <row r="208" spans="1:15">
      <c r="A208" s="103"/>
      <c r="B208" s="103"/>
      <c r="C208" s="103"/>
      <c r="D208" s="103"/>
      <c r="E208" s="103"/>
      <c r="F208" s="103"/>
      <c r="G208" s="91"/>
      <c r="H208" s="91"/>
      <c r="I208" s="91"/>
      <c r="J208" s="91"/>
      <c r="K208" s="91"/>
      <c r="L208" s="91"/>
      <c r="M208" s="91"/>
      <c r="N208" s="91"/>
      <c r="O208" s="95"/>
    </row>
    <row r="209" spans="1:15">
      <c r="A209" s="103"/>
      <c r="B209" s="103"/>
      <c r="C209" s="103"/>
      <c r="D209" s="103"/>
      <c r="E209" s="103"/>
      <c r="F209" s="103"/>
      <c r="G209" s="91"/>
      <c r="H209" s="91"/>
      <c r="I209" s="91"/>
      <c r="J209" s="91"/>
      <c r="K209" s="91"/>
      <c r="L209" s="91"/>
      <c r="M209" s="91"/>
      <c r="N209" s="91"/>
      <c r="O209" s="95"/>
    </row>
    <row r="210" spans="1:15">
      <c r="A210" s="103"/>
      <c r="B210" s="103"/>
      <c r="C210" s="103"/>
      <c r="D210" s="103"/>
      <c r="E210" s="103"/>
      <c r="F210" s="103"/>
      <c r="G210" s="91"/>
      <c r="H210" s="91"/>
      <c r="I210" s="91"/>
      <c r="J210" s="91"/>
      <c r="K210" s="91"/>
      <c r="L210" s="91"/>
      <c r="M210" s="91"/>
      <c r="N210" s="91"/>
      <c r="O210" s="95"/>
    </row>
    <row r="211" spans="1:15">
      <c r="A211" s="103"/>
      <c r="B211" s="103"/>
      <c r="C211" s="103"/>
      <c r="D211" s="103"/>
      <c r="E211" s="103"/>
      <c r="F211" s="103"/>
      <c r="G211" s="91"/>
      <c r="H211" s="91"/>
      <c r="I211" s="91"/>
      <c r="J211" s="91"/>
      <c r="K211" s="91"/>
      <c r="L211" s="91"/>
      <c r="M211" s="91"/>
      <c r="N211" s="91"/>
      <c r="O211" s="95"/>
    </row>
    <row r="212" spans="1:15">
      <c r="A212" s="103"/>
      <c r="B212" s="103"/>
      <c r="C212" s="103"/>
      <c r="D212" s="103"/>
      <c r="E212" s="103"/>
      <c r="F212" s="103"/>
      <c r="G212" s="91"/>
      <c r="H212" s="91"/>
      <c r="I212" s="91"/>
      <c r="J212" s="91"/>
      <c r="K212" s="91"/>
      <c r="L212" s="91"/>
      <c r="M212" s="91"/>
      <c r="N212" s="91"/>
      <c r="O212" s="95"/>
    </row>
    <row r="213" spans="1:15">
      <c r="A213" s="103"/>
      <c r="B213" s="103"/>
      <c r="C213" s="103"/>
      <c r="D213" s="103"/>
      <c r="E213" s="103"/>
      <c r="F213" s="103"/>
      <c r="G213" s="91"/>
      <c r="H213" s="91"/>
      <c r="I213" s="91"/>
      <c r="J213" s="91"/>
      <c r="K213" s="91"/>
      <c r="L213" s="91"/>
      <c r="M213" s="91"/>
      <c r="N213" s="91"/>
      <c r="O213" s="95"/>
    </row>
    <row r="214" spans="1:15">
      <c r="A214" s="103"/>
      <c r="B214" s="103"/>
      <c r="C214" s="103"/>
      <c r="D214" s="103"/>
      <c r="E214" s="103"/>
      <c r="F214" s="103"/>
      <c r="G214" s="91"/>
      <c r="H214" s="91"/>
      <c r="I214" s="91"/>
      <c r="J214" s="91"/>
      <c r="K214" s="91"/>
      <c r="L214" s="91"/>
      <c r="M214" s="91"/>
      <c r="N214" s="91"/>
      <c r="O214" s="95"/>
    </row>
    <row r="215" spans="1:15">
      <c r="A215" s="103"/>
      <c r="B215" s="103"/>
      <c r="C215" s="103"/>
      <c r="D215" s="103"/>
      <c r="E215" s="103"/>
      <c r="F215" s="103"/>
      <c r="G215" s="91"/>
      <c r="H215" s="91"/>
      <c r="I215" s="91"/>
      <c r="J215" s="91"/>
      <c r="K215" s="91"/>
      <c r="L215" s="91"/>
      <c r="M215" s="91"/>
      <c r="N215" s="91"/>
      <c r="O215" s="95"/>
    </row>
    <row r="216" spans="1:15">
      <c r="A216" s="103"/>
      <c r="B216" s="103"/>
      <c r="C216" s="103"/>
      <c r="D216" s="103"/>
      <c r="E216" s="103"/>
      <c r="F216" s="103"/>
      <c r="G216" s="91"/>
      <c r="H216" s="91"/>
      <c r="I216" s="91"/>
      <c r="J216" s="91"/>
      <c r="K216" s="91"/>
      <c r="L216" s="91"/>
      <c r="M216" s="91"/>
      <c r="N216" s="91"/>
      <c r="O216" s="95"/>
    </row>
    <row r="217" spans="1:15">
      <c r="A217" s="103"/>
      <c r="B217" s="103"/>
      <c r="C217" s="103"/>
      <c r="D217" s="103"/>
      <c r="E217" s="103"/>
      <c r="F217" s="103"/>
      <c r="G217" s="91"/>
      <c r="H217" s="91"/>
      <c r="I217" s="91"/>
      <c r="J217" s="91"/>
      <c r="K217" s="91"/>
      <c r="L217" s="91"/>
      <c r="M217" s="91"/>
      <c r="N217" s="91"/>
      <c r="O217" s="95"/>
    </row>
    <row r="218" spans="1:15">
      <c r="A218" s="103"/>
      <c r="B218" s="103"/>
      <c r="C218" s="103"/>
      <c r="D218" s="103"/>
      <c r="E218" s="103"/>
      <c r="F218" s="103"/>
      <c r="G218" s="91"/>
      <c r="H218" s="91"/>
      <c r="I218" s="91"/>
      <c r="J218" s="91"/>
      <c r="K218" s="91"/>
      <c r="L218" s="91"/>
      <c r="M218" s="91"/>
      <c r="N218" s="91"/>
      <c r="O218" s="95"/>
    </row>
    <row r="219" spans="1:15">
      <c r="A219" s="103"/>
      <c r="B219" s="103"/>
      <c r="C219" s="103"/>
      <c r="D219" s="103"/>
      <c r="E219" s="103"/>
      <c r="F219" s="103"/>
      <c r="G219" s="91"/>
      <c r="H219" s="91"/>
      <c r="I219" s="91"/>
      <c r="J219" s="91"/>
      <c r="K219" s="91"/>
      <c r="L219" s="91"/>
      <c r="M219" s="91"/>
      <c r="N219" s="91"/>
      <c r="O219" s="95"/>
    </row>
    <row r="220" spans="1:15">
      <c r="A220" s="103"/>
      <c r="B220" s="103"/>
      <c r="C220" s="103"/>
      <c r="D220" s="103"/>
      <c r="E220" s="103"/>
      <c r="F220" s="103"/>
      <c r="G220" s="91"/>
      <c r="H220" s="91"/>
      <c r="I220" s="91"/>
      <c r="J220" s="91"/>
      <c r="K220" s="91"/>
      <c r="L220" s="91"/>
      <c r="M220" s="91"/>
      <c r="N220" s="91"/>
      <c r="O220" s="95"/>
    </row>
    <row r="221" spans="1:15">
      <c r="A221" s="103"/>
      <c r="B221" s="103"/>
      <c r="C221" s="103"/>
      <c r="D221" s="103"/>
      <c r="E221" s="103"/>
      <c r="F221" s="103"/>
      <c r="G221" s="91"/>
      <c r="H221" s="91"/>
      <c r="I221" s="91"/>
      <c r="J221" s="91"/>
      <c r="K221" s="91"/>
      <c r="L221" s="91"/>
      <c r="M221" s="91"/>
      <c r="N221" s="91"/>
      <c r="O221" s="95"/>
    </row>
    <row r="222" spans="1:15">
      <c r="A222" s="103"/>
      <c r="B222" s="103"/>
      <c r="C222" s="103"/>
      <c r="D222" s="103"/>
      <c r="E222" s="103"/>
      <c r="F222" s="103"/>
      <c r="G222" s="91"/>
      <c r="H222" s="91"/>
      <c r="I222" s="91"/>
      <c r="J222" s="91"/>
      <c r="K222" s="91"/>
      <c r="L222" s="91"/>
      <c r="M222" s="91"/>
      <c r="N222" s="91"/>
      <c r="O222" s="95"/>
    </row>
    <row r="223" spans="1:15">
      <c r="A223" s="103"/>
      <c r="B223" s="103"/>
      <c r="C223" s="103"/>
      <c r="D223" s="103"/>
      <c r="E223" s="103"/>
      <c r="F223" s="103"/>
      <c r="G223" s="91"/>
      <c r="H223" s="91"/>
      <c r="I223" s="91"/>
      <c r="J223" s="91"/>
      <c r="K223" s="91"/>
      <c r="L223" s="91"/>
      <c r="M223" s="91"/>
      <c r="N223" s="91"/>
      <c r="O223" s="95"/>
    </row>
    <row r="224" spans="1:15">
      <c r="A224" s="103"/>
      <c r="B224" s="103"/>
      <c r="C224" s="103"/>
      <c r="D224" s="103"/>
      <c r="E224" s="103"/>
      <c r="F224" s="103"/>
      <c r="G224" s="91"/>
      <c r="H224" s="91"/>
      <c r="I224" s="91"/>
      <c r="J224" s="91"/>
      <c r="K224" s="91"/>
      <c r="L224" s="91"/>
      <c r="M224" s="91"/>
      <c r="N224" s="91"/>
      <c r="O224" s="95"/>
    </row>
    <row r="225" spans="1:15">
      <c r="A225" s="103"/>
      <c r="B225" s="103"/>
      <c r="C225" s="103"/>
      <c r="D225" s="103"/>
      <c r="E225" s="103"/>
      <c r="F225" s="103"/>
      <c r="G225" s="91"/>
      <c r="H225" s="91"/>
      <c r="I225" s="91"/>
      <c r="J225" s="91"/>
      <c r="K225" s="91"/>
      <c r="L225" s="91"/>
      <c r="M225" s="91"/>
      <c r="N225" s="91"/>
      <c r="O225" s="95"/>
    </row>
    <row r="226" spans="1:15">
      <c r="A226" s="103"/>
      <c r="B226" s="103"/>
      <c r="C226" s="103"/>
      <c r="D226" s="103"/>
      <c r="E226" s="103"/>
      <c r="F226" s="103"/>
      <c r="G226" s="91"/>
      <c r="H226" s="91"/>
      <c r="I226" s="91"/>
      <c r="J226" s="91"/>
      <c r="K226" s="91"/>
      <c r="L226" s="91"/>
      <c r="M226" s="91"/>
      <c r="N226" s="91"/>
      <c r="O226" s="95"/>
    </row>
    <row r="227" spans="1:15">
      <c r="A227" s="103"/>
      <c r="B227" s="103"/>
      <c r="C227" s="103"/>
      <c r="D227" s="103"/>
      <c r="E227" s="103"/>
      <c r="F227" s="103"/>
      <c r="G227" s="91"/>
      <c r="H227" s="91"/>
      <c r="I227" s="91"/>
      <c r="J227" s="91"/>
      <c r="K227" s="91"/>
      <c r="L227" s="91"/>
      <c r="M227" s="91"/>
      <c r="N227" s="91"/>
      <c r="O227" s="95"/>
    </row>
    <row r="228" spans="1:15">
      <c r="A228" s="103"/>
      <c r="B228" s="103"/>
      <c r="C228" s="103"/>
      <c r="D228" s="103"/>
      <c r="E228" s="103"/>
      <c r="F228" s="103"/>
      <c r="G228" s="91"/>
      <c r="H228" s="91"/>
      <c r="I228" s="91"/>
      <c r="J228" s="91"/>
      <c r="K228" s="91"/>
      <c r="L228" s="91"/>
      <c r="M228" s="91"/>
      <c r="N228" s="91"/>
      <c r="O228" s="95"/>
    </row>
    <row r="229" spans="1:15">
      <c r="A229" s="103"/>
      <c r="B229" s="103"/>
      <c r="C229" s="103"/>
      <c r="D229" s="103"/>
      <c r="E229" s="103"/>
      <c r="F229" s="103"/>
      <c r="G229" s="91"/>
      <c r="H229" s="91"/>
      <c r="I229" s="91"/>
      <c r="J229" s="91"/>
      <c r="K229" s="91"/>
      <c r="L229" s="91"/>
      <c r="M229" s="91"/>
      <c r="N229" s="91"/>
      <c r="O229" s="95"/>
    </row>
    <row r="230" spans="1:15">
      <c r="A230" s="103"/>
      <c r="B230" s="103"/>
      <c r="C230" s="103"/>
      <c r="D230" s="103"/>
      <c r="E230" s="103"/>
      <c r="F230" s="103"/>
      <c r="G230" s="91"/>
      <c r="H230" s="91"/>
      <c r="I230" s="91"/>
      <c r="J230" s="91"/>
      <c r="K230" s="91"/>
      <c r="L230" s="91"/>
      <c r="M230" s="91"/>
      <c r="N230" s="91"/>
      <c r="O230" s="95"/>
    </row>
    <row r="231" spans="1:15">
      <c r="A231" s="103"/>
      <c r="B231" s="103"/>
      <c r="C231" s="103"/>
      <c r="D231" s="103"/>
      <c r="E231" s="103"/>
      <c r="F231" s="103"/>
      <c r="G231" s="91"/>
      <c r="H231" s="91"/>
      <c r="I231" s="91"/>
      <c r="J231" s="91"/>
      <c r="K231" s="91"/>
      <c r="L231" s="91"/>
      <c r="M231" s="91"/>
      <c r="N231" s="91"/>
      <c r="O231" s="95"/>
    </row>
    <row r="232" spans="1:15">
      <c r="A232" s="103"/>
      <c r="B232" s="103"/>
      <c r="C232" s="103"/>
      <c r="D232" s="103"/>
      <c r="E232" s="103"/>
      <c r="F232" s="103"/>
      <c r="G232" s="91"/>
      <c r="H232" s="91"/>
      <c r="I232" s="91"/>
      <c r="J232" s="91"/>
      <c r="K232" s="91"/>
      <c r="L232" s="91"/>
      <c r="M232" s="91"/>
      <c r="N232" s="91"/>
      <c r="O232" s="95"/>
    </row>
    <row r="233" spans="1:15">
      <c r="A233" s="103"/>
      <c r="B233" s="103"/>
      <c r="C233" s="103"/>
      <c r="D233" s="103"/>
      <c r="E233" s="103"/>
      <c r="F233" s="103"/>
      <c r="G233" s="91"/>
      <c r="H233" s="91"/>
      <c r="I233" s="91"/>
      <c r="J233" s="91"/>
      <c r="K233" s="91"/>
      <c r="L233" s="91"/>
      <c r="M233" s="91"/>
      <c r="N233" s="91"/>
      <c r="O233" s="95"/>
    </row>
    <row r="234" spans="1:15">
      <c r="A234" s="103"/>
      <c r="B234" s="103"/>
      <c r="C234" s="103"/>
      <c r="D234" s="103"/>
      <c r="E234" s="103"/>
      <c r="F234" s="103"/>
      <c r="G234" s="91"/>
      <c r="H234" s="91"/>
      <c r="I234" s="91"/>
      <c r="J234" s="91"/>
      <c r="K234" s="91"/>
      <c r="L234" s="91"/>
      <c r="M234" s="91"/>
      <c r="N234" s="91"/>
      <c r="O234" s="95"/>
    </row>
    <row r="235" spans="1:15">
      <c r="A235" s="103"/>
      <c r="B235" s="103"/>
      <c r="C235" s="103"/>
      <c r="D235" s="103"/>
      <c r="E235" s="103"/>
      <c r="F235" s="103"/>
      <c r="G235" s="91"/>
      <c r="H235" s="91"/>
      <c r="I235" s="91"/>
      <c r="J235" s="91"/>
      <c r="K235" s="91"/>
      <c r="L235" s="91"/>
      <c r="M235" s="91"/>
      <c r="N235" s="91"/>
      <c r="O235" s="95"/>
    </row>
    <row r="236" spans="1:15">
      <c r="A236" s="103"/>
      <c r="B236" s="103"/>
      <c r="C236" s="103"/>
      <c r="D236" s="103"/>
      <c r="E236" s="103"/>
      <c r="F236" s="103"/>
      <c r="G236" s="91"/>
      <c r="H236" s="91"/>
      <c r="I236" s="91"/>
      <c r="J236" s="91"/>
      <c r="K236" s="91"/>
      <c r="L236" s="91"/>
      <c r="M236" s="91"/>
      <c r="N236" s="91"/>
      <c r="O236" s="95"/>
    </row>
    <row r="237" spans="1:15">
      <c r="A237" s="103"/>
      <c r="B237" s="103"/>
      <c r="C237" s="103"/>
      <c r="D237" s="103"/>
      <c r="E237" s="103"/>
      <c r="F237" s="103"/>
      <c r="G237" s="91"/>
      <c r="H237" s="91"/>
      <c r="I237" s="91"/>
      <c r="J237" s="91"/>
      <c r="K237" s="91"/>
      <c r="L237" s="91"/>
      <c r="M237" s="91"/>
      <c r="N237" s="91"/>
      <c r="O237" s="95"/>
    </row>
    <row r="238" spans="1:15">
      <c r="A238" s="103"/>
      <c r="B238" s="103"/>
      <c r="C238" s="103"/>
      <c r="D238" s="103"/>
      <c r="E238" s="103"/>
      <c r="F238" s="103"/>
      <c r="G238" s="91"/>
      <c r="H238" s="91"/>
      <c r="I238" s="91"/>
      <c r="J238" s="91"/>
      <c r="K238" s="91"/>
      <c r="L238" s="91"/>
      <c r="M238" s="91"/>
      <c r="N238" s="91"/>
      <c r="O238" s="95"/>
    </row>
    <row r="239" spans="1:15">
      <c r="A239" s="103"/>
      <c r="B239" s="103"/>
      <c r="C239" s="103"/>
      <c r="D239" s="103"/>
      <c r="E239" s="103"/>
      <c r="F239" s="103"/>
      <c r="G239" s="91"/>
      <c r="H239" s="91"/>
      <c r="I239" s="91"/>
      <c r="J239" s="91"/>
      <c r="K239" s="91"/>
      <c r="L239" s="91"/>
      <c r="M239" s="91"/>
      <c r="N239" s="91"/>
      <c r="O239" s="95"/>
    </row>
    <row r="240" spans="1:15">
      <c r="A240" s="103"/>
      <c r="B240" s="103"/>
      <c r="C240" s="103"/>
      <c r="D240" s="103"/>
      <c r="E240" s="103"/>
      <c r="F240" s="103"/>
      <c r="G240" s="91"/>
      <c r="H240" s="91"/>
      <c r="I240" s="91"/>
      <c r="J240" s="91"/>
      <c r="K240" s="91"/>
      <c r="L240" s="91"/>
      <c r="M240" s="91"/>
      <c r="N240" s="91"/>
      <c r="O240" s="95"/>
    </row>
    <row r="241" spans="1:15">
      <c r="A241" s="103"/>
      <c r="B241" s="103"/>
      <c r="C241" s="103"/>
      <c r="D241" s="103"/>
      <c r="E241" s="103"/>
      <c r="F241" s="103"/>
      <c r="G241" s="91"/>
      <c r="H241" s="91"/>
      <c r="I241" s="91"/>
      <c r="J241" s="91"/>
      <c r="K241" s="91"/>
      <c r="L241" s="91"/>
      <c r="M241" s="91"/>
      <c r="N241" s="91"/>
      <c r="O241" s="95"/>
    </row>
    <row r="242" spans="1:15">
      <c r="A242" s="103"/>
      <c r="B242" s="103"/>
      <c r="C242" s="103"/>
      <c r="D242" s="103"/>
      <c r="E242" s="103"/>
      <c r="F242" s="103"/>
      <c r="G242" s="91"/>
      <c r="H242" s="91"/>
      <c r="I242" s="91"/>
      <c r="J242" s="91"/>
      <c r="K242" s="91"/>
      <c r="L242" s="91"/>
      <c r="M242" s="91"/>
      <c r="N242" s="91"/>
      <c r="O242" s="95"/>
    </row>
    <row r="243" spans="1:15">
      <c r="A243" s="103"/>
      <c r="B243" s="103"/>
      <c r="C243" s="103"/>
      <c r="D243" s="103"/>
      <c r="E243" s="103"/>
      <c r="F243" s="103"/>
      <c r="G243" s="91"/>
      <c r="H243" s="91"/>
      <c r="I243" s="91"/>
      <c r="J243" s="91"/>
      <c r="K243" s="91"/>
      <c r="L243" s="91"/>
      <c r="M243" s="91"/>
      <c r="N243" s="91"/>
      <c r="O243" s="95"/>
    </row>
    <row r="244" spans="1:15">
      <c r="A244" s="103"/>
      <c r="B244" s="103"/>
      <c r="C244" s="103"/>
      <c r="D244" s="103"/>
      <c r="E244" s="103"/>
      <c r="F244" s="103"/>
      <c r="G244" s="91"/>
      <c r="H244" s="91"/>
      <c r="I244" s="91"/>
      <c r="J244" s="91"/>
      <c r="K244" s="91"/>
      <c r="L244" s="91"/>
      <c r="M244" s="91"/>
      <c r="N244" s="91"/>
      <c r="O244" s="95"/>
    </row>
    <row r="245" spans="1:15">
      <c r="A245" s="103"/>
      <c r="B245" s="103"/>
      <c r="C245" s="103"/>
      <c r="D245" s="103"/>
      <c r="E245" s="103"/>
      <c r="F245" s="103"/>
      <c r="G245" s="91"/>
      <c r="H245" s="91"/>
      <c r="I245" s="91"/>
      <c r="J245" s="91"/>
      <c r="K245" s="91"/>
      <c r="L245" s="91"/>
      <c r="M245" s="91"/>
      <c r="N245" s="91"/>
      <c r="O245" s="95"/>
    </row>
    <row r="246" spans="1:15">
      <c r="A246" s="103"/>
      <c r="B246" s="103"/>
      <c r="C246" s="103"/>
      <c r="D246" s="103"/>
      <c r="E246" s="103"/>
      <c r="F246" s="103"/>
      <c r="G246" s="91"/>
      <c r="H246" s="91"/>
      <c r="I246" s="91"/>
      <c r="J246" s="91"/>
      <c r="K246" s="91"/>
      <c r="L246" s="91"/>
      <c r="M246" s="91"/>
      <c r="N246" s="91"/>
      <c r="O246" s="95"/>
    </row>
    <row r="247" spans="1:15">
      <c r="A247" s="103"/>
      <c r="B247" s="103"/>
      <c r="C247" s="103"/>
      <c r="D247" s="103"/>
      <c r="E247" s="103"/>
      <c r="F247" s="103"/>
      <c r="G247" s="91"/>
      <c r="H247" s="91"/>
      <c r="I247" s="91"/>
      <c r="J247" s="91"/>
      <c r="K247" s="91"/>
      <c r="L247" s="91"/>
      <c r="M247" s="91"/>
      <c r="N247" s="91"/>
      <c r="O247" s="95"/>
    </row>
    <row r="248" spans="1:15">
      <c r="A248" s="103"/>
      <c r="B248" s="103"/>
      <c r="C248" s="103"/>
      <c r="D248" s="103"/>
      <c r="E248" s="103"/>
      <c r="F248" s="103"/>
      <c r="G248" s="91"/>
      <c r="H248" s="91"/>
      <c r="I248" s="91"/>
      <c r="J248" s="91"/>
      <c r="K248" s="91"/>
      <c r="L248" s="91"/>
      <c r="M248" s="91"/>
      <c r="N248" s="91"/>
      <c r="O248" s="95"/>
    </row>
    <row r="249" spans="1:15">
      <c r="A249" s="103"/>
      <c r="B249" s="103"/>
      <c r="C249" s="103"/>
      <c r="D249" s="103"/>
      <c r="E249" s="103"/>
      <c r="F249" s="103"/>
      <c r="G249" s="91"/>
      <c r="H249" s="91"/>
      <c r="I249" s="91"/>
      <c r="J249" s="91"/>
      <c r="K249" s="91"/>
      <c r="L249" s="91"/>
      <c r="M249" s="91"/>
      <c r="N249" s="91"/>
      <c r="O249" s="95"/>
    </row>
    <row r="250" spans="1:15">
      <c r="A250" s="103"/>
      <c r="B250" s="103"/>
      <c r="C250" s="103"/>
      <c r="D250" s="103"/>
      <c r="E250" s="103"/>
      <c r="F250" s="103"/>
      <c r="G250" s="91"/>
      <c r="H250" s="91"/>
      <c r="I250" s="91"/>
      <c r="J250" s="91"/>
      <c r="K250" s="91"/>
      <c r="L250" s="91"/>
      <c r="M250" s="91"/>
      <c r="N250" s="91"/>
      <c r="O250" s="95"/>
    </row>
    <row r="251" spans="1:15">
      <c r="A251" s="103"/>
      <c r="B251" s="103"/>
      <c r="C251" s="103"/>
      <c r="D251" s="103"/>
      <c r="E251" s="103"/>
      <c r="F251" s="103"/>
      <c r="G251" s="91"/>
      <c r="H251" s="91"/>
      <c r="I251" s="91"/>
      <c r="J251" s="91"/>
      <c r="K251" s="91"/>
      <c r="L251" s="91"/>
      <c r="M251" s="91"/>
      <c r="N251" s="91"/>
      <c r="O251" s="95"/>
    </row>
    <row r="252" spans="1:15">
      <c r="A252" s="103"/>
      <c r="B252" s="103"/>
      <c r="C252" s="103"/>
      <c r="D252" s="103"/>
      <c r="E252" s="103"/>
      <c r="F252" s="103"/>
      <c r="G252" s="91"/>
      <c r="H252" s="91"/>
      <c r="I252" s="91"/>
      <c r="J252" s="91"/>
      <c r="K252" s="91"/>
      <c r="L252" s="91"/>
      <c r="M252" s="91"/>
      <c r="N252" s="91"/>
      <c r="O252" s="95"/>
    </row>
    <row r="253" spans="1:15">
      <c r="A253" s="103"/>
      <c r="B253" s="103"/>
      <c r="C253" s="103"/>
      <c r="D253" s="103"/>
      <c r="E253" s="103"/>
      <c r="F253" s="103"/>
      <c r="G253" s="91"/>
      <c r="H253" s="91"/>
      <c r="I253" s="91"/>
      <c r="J253" s="91"/>
      <c r="K253" s="91"/>
      <c r="L253" s="91"/>
      <c r="M253" s="91"/>
      <c r="N253" s="91"/>
      <c r="O253" s="95"/>
    </row>
    <row r="254" spans="1:15">
      <c r="A254" s="103"/>
      <c r="B254" s="103"/>
      <c r="C254" s="103"/>
      <c r="D254" s="103"/>
      <c r="E254" s="103"/>
      <c r="F254" s="103"/>
      <c r="G254" s="91"/>
      <c r="H254" s="91"/>
      <c r="I254" s="91"/>
      <c r="J254" s="91"/>
      <c r="K254" s="91"/>
      <c r="L254" s="91"/>
      <c r="M254" s="91"/>
      <c r="N254" s="91"/>
      <c r="O254" s="95"/>
    </row>
    <row r="255" spans="1:15">
      <c r="A255" s="103"/>
      <c r="B255" s="103"/>
      <c r="C255" s="103"/>
      <c r="D255" s="103"/>
      <c r="E255" s="103"/>
      <c r="F255" s="103"/>
      <c r="G255" s="91"/>
      <c r="H255" s="91"/>
      <c r="I255" s="91"/>
      <c r="J255" s="91"/>
      <c r="K255" s="91"/>
      <c r="L255" s="91"/>
      <c r="M255" s="91"/>
      <c r="N255" s="91"/>
      <c r="O255" s="95"/>
    </row>
    <row r="256" spans="1:15">
      <c r="A256" s="103"/>
      <c r="B256" s="103"/>
      <c r="C256" s="103"/>
      <c r="D256" s="103"/>
      <c r="E256" s="103"/>
      <c r="F256" s="103"/>
      <c r="G256" s="91"/>
      <c r="H256" s="91"/>
      <c r="I256" s="91"/>
      <c r="J256" s="91"/>
      <c r="K256" s="91"/>
      <c r="L256" s="91"/>
      <c r="M256" s="91"/>
      <c r="N256" s="91"/>
      <c r="O256" s="95"/>
    </row>
    <row r="257" spans="1:15">
      <c r="A257" s="103"/>
      <c r="B257" s="103"/>
      <c r="C257" s="103"/>
      <c r="D257" s="103"/>
      <c r="E257" s="103"/>
      <c r="F257" s="103"/>
      <c r="G257" s="91"/>
      <c r="H257" s="91"/>
      <c r="I257" s="91"/>
      <c r="J257" s="91"/>
      <c r="K257" s="91"/>
      <c r="L257" s="91"/>
      <c r="M257" s="91"/>
      <c r="N257" s="91"/>
      <c r="O257" s="95"/>
    </row>
    <row r="258" spans="1:15">
      <c r="A258" s="103"/>
      <c r="B258" s="103"/>
      <c r="C258" s="103"/>
      <c r="D258" s="103"/>
      <c r="E258" s="103"/>
      <c r="F258" s="103"/>
      <c r="G258" s="91"/>
      <c r="H258" s="91"/>
      <c r="I258" s="91"/>
      <c r="J258" s="91"/>
      <c r="K258" s="91"/>
      <c r="L258" s="91"/>
      <c r="M258" s="91"/>
      <c r="N258" s="91"/>
      <c r="O258" s="95"/>
    </row>
    <row r="259" spans="1:15">
      <c r="A259" s="103"/>
      <c r="B259" s="103"/>
      <c r="C259" s="103"/>
      <c r="D259" s="103"/>
      <c r="E259" s="103"/>
      <c r="F259" s="103"/>
      <c r="G259" s="91"/>
      <c r="H259" s="91"/>
      <c r="I259" s="91"/>
      <c r="J259" s="91"/>
      <c r="K259" s="91"/>
      <c r="L259" s="91"/>
      <c r="M259" s="91"/>
      <c r="N259" s="91"/>
      <c r="O259" s="95"/>
    </row>
    <row r="260" spans="1:15">
      <c r="A260" s="103"/>
      <c r="B260" s="103"/>
      <c r="C260" s="103"/>
      <c r="D260" s="103"/>
      <c r="E260" s="103"/>
      <c r="F260" s="103"/>
      <c r="G260" s="91"/>
      <c r="H260" s="91"/>
      <c r="I260" s="91"/>
      <c r="J260" s="91"/>
      <c r="K260" s="91"/>
      <c r="L260" s="91"/>
      <c r="M260" s="91"/>
      <c r="N260" s="91"/>
      <c r="O260" s="95"/>
    </row>
    <row r="261" spans="1:15">
      <c r="A261" s="103"/>
      <c r="B261" s="103"/>
      <c r="C261" s="103"/>
      <c r="D261" s="103"/>
      <c r="E261" s="103"/>
      <c r="F261" s="103"/>
      <c r="G261" s="91"/>
      <c r="H261" s="91"/>
      <c r="I261" s="91"/>
      <c r="J261" s="91"/>
      <c r="K261" s="91"/>
      <c r="L261" s="91"/>
      <c r="M261" s="91"/>
      <c r="N261" s="91"/>
      <c r="O261" s="95"/>
    </row>
    <row r="262" spans="1:15">
      <c r="A262" s="103"/>
      <c r="B262" s="103"/>
      <c r="C262" s="103"/>
      <c r="D262" s="103"/>
      <c r="E262" s="103"/>
      <c r="F262" s="103"/>
      <c r="G262" s="91"/>
      <c r="H262" s="91"/>
      <c r="I262" s="91"/>
      <c r="J262" s="91"/>
      <c r="K262" s="91"/>
      <c r="L262" s="91"/>
      <c r="M262" s="91"/>
      <c r="N262" s="91"/>
      <c r="O262" s="95"/>
    </row>
    <row r="263" spans="1:15">
      <c r="A263" s="103"/>
      <c r="B263" s="103"/>
      <c r="C263" s="103"/>
      <c r="D263" s="103"/>
      <c r="E263" s="103"/>
      <c r="F263" s="103"/>
      <c r="G263" s="91"/>
      <c r="H263" s="91"/>
      <c r="I263" s="91"/>
      <c r="J263" s="91"/>
      <c r="K263" s="91"/>
      <c r="L263" s="91"/>
      <c r="M263" s="91"/>
      <c r="N263" s="91"/>
      <c r="O263" s="95"/>
    </row>
    <row r="264" spans="1:15">
      <c r="A264" s="103"/>
      <c r="B264" s="103"/>
      <c r="C264" s="103"/>
      <c r="D264" s="103"/>
      <c r="E264" s="103"/>
      <c r="F264" s="103"/>
      <c r="G264" s="91"/>
      <c r="H264" s="91"/>
      <c r="I264" s="91"/>
      <c r="J264" s="91"/>
      <c r="K264" s="91"/>
      <c r="L264" s="91"/>
      <c r="M264" s="91"/>
      <c r="N264" s="91"/>
      <c r="O264" s="95"/>
    </row>
    <row r="265" spans="1:15">
      <c r="A265" s="103"/>
      <c r="B265" s="103"/>
      <c r="C265" s="103"/>
      <c r="D265" s="103"/>
      <c r="E265" s="103"/>
      <c r="F265" s="103"/>
      <c r="G265" s="91"/>
      <c r="H265" s="91"/>
      <c r="I265" s="91"/>
      <c r="J265" s="91"/>
      <c r="K265" s="91"/>
      <c r="L265" s="91"/>
      <c r="M265" s="91"/>
      <c r="N265" s="91"/>
      <c r="O265" s="95"/>
    </row>
    <row r="266" spans="1:15">
      <c r="A266" s="103"/>
      <c r="B266" s="103"/>
      <c r="C266" s="103"/>
      <c r="D266" s="103"/>
      <c r="E266" s="103"/>
      <c r="F266" s="103"/>
      <c r="G266" s="91"/>
      <c r="H266" s="91"/>
      <c r="I266" s="91"/>
      <c r="J266" s="91"/>
      <c r="K266" s="91"/>
      <c r="L266" s="91"/>
      <c r="M266" s="91"/>
      <c r="N266" s="91"/>
      <c r="O266" s="95"/>
    </row>
    <row r="267" spans="1:15">
      <c r="A267" s="103"/>
      <c r="B267" s="103"/>
      <c r="C267" s="103"/>
      <c r="D267" s="103"/>
      <c r="E267" s="103"/>
      <c r="F267" s="103"/>
      <c r="G267" s="91"/>
      <c r="H267" s="91"/>
      <c r="I267" s="91"/>
      <c r="J267" s="91"/>
      <c r="K267" s="91"/>
      <c r="L267" s="91"/>
      <c r="M267" s="91"/>
      <c r="N267" s="91"/>
      <c r="O267" s="95"/>
    </row>
    <row r="268" spans="1:15">
      <c r="A268" s="103"/>
      <c r="B268" s="103"/>
      <c r="C268" s="103"/>
      <c r="D268" s="103"/>
      <c r="E268" s="103"/>
      <c r="F268" s="103"/>
      <c r="G268" s="91"/>
      <c r="H268" s="91"/>
      <c r="I268" s="91"/>
      <c r="J268" s="91"/>
      <c r="K268" s="91"/>
      <c r="L268" s="91"/>
      <c r="M268" s="91"/>
      <c r="N268" s="91"/>
      <c r="O268" s="95"/>
    </row>
    <row r="269" spans="1:15">
      <c r="A269" s="103"/>
      <c r="B269" s="103"/>
      <c r="C269" s="103"/>
      <c r="D269" s="103"/>
      <c r="E269" s="103"/>
      <c r="F269" s="103"/>
      <c r="G269" s="91"/>
      <c r="H269" s="91"/>
      <c r="I269" s="91"/>
      <c r="J269" s="91"/>
      <c r="K269" s="91"/>
      <c r="L269" s="91"/>
      <c r="M269" s="91"/>
      <c r="N269" s="91"/>
      <c r="O269" s="95"/>
    </row>
    <row r="270" spans="1:15">
      <c r="A270" s="103"/>
      <c r="B270" s="103"/>
      <c r="C270" s="103"/>
      <c r="D270" s="103"/>
      <c r="E270" s="103"/>
      <c r="F270" s="103"/>
      <c r="G270" s="91"/>
      <c r="H270" s="91"/>
      <c r="I270" s="91"/>
      <c r="J270" s="91"/>
      <c r="K270" s="91"/>
      <c r="L270" s="91"/>
      <c r="M270" s="91"/>
      <c r="N270" s="91"/>
      <c r="O270" s="95"/>
    </row>
    <row r="271" spans="1:15">
      <c r="A271" s="103"/>
      <c r="B271" s="103"/>
      <c r="C271" s="103"/>
      <c r="D271" s="103"/>
      <c r="E271" s="103"/>
      <c r="F271" s="103"/>
      <c r="G271" s="91"/>
      <c r="H271" s="91"/>
      <c r="I271" s="91"/>
      <c r="J271" s="91"/>
      <c r="K271" s="91"/>
      <c r="L271" s="91"/>
      <c r="M271" s="91"/>
      <c r="N271" s="91"/>
      <c r="O271" s="95"/>
    </row>
    <row r="272" spans="1:15">
      <c r="A272" s="103"/>
      <c r="B272" s="103"/>
      <c r="C272" s="103"/>
      <c r="D272" s="103"/>
      <c r="E272" s="103"/>
      <c r="F272" s="103"/>
      <c r="G272" s="91"/>
      <c r="H272" s="91"/>
      <c r="I272" s="91"/>
      <c r="J272" s="91"/>
      <c r="K272" s="91"/>
      <c r="L272" s="91"/>
      <c r="M272" s="91"/>
      <c r="N272" s="91"/>
      <c r="O272" s="95"/>
    </row>
    <row r="273" spans="1:15">
      <c r="A273" s="103"/>
      <c r="B273" s="103"/>
      <c r="C273" s="103"/>
      <c r="D273" s="103"/>
      <c r="E273" s="103"/>
      <c r="F273" s="103"/>
      <c r="G273" s="91"/>
      <c r="H273" s="91"/>
      <c r="I273" s="91"/>
      <c r="J273" s="91"/>
      <c r="K273" s="91"/>
      <c r="L273" s="91"/>
      <c r="M273" s="91"/>
      <c r="N273" s="91"/>
      <c r="O273" s="95"/>
    </row>
    <row r="274" spans="1:15">
      <c r="A274" s="103"/>
      <c r="B274" s="103"/>
      <c r="C274" s="103"/>
      <c r="D274" s="103"/>
      <c r="E274" s="103"/>
      <c r="F274" s="103"/>
      <c r="G274" s="91"/>
      <c r="H274" s="91"/>
      <c r="I274" s="91"/>
      <c r="J274" s="91"/>
      <c r="K274" s="91"/>
      <c r="L274" s="91"/>
      <c r="M274" s="91"/>
      <c r="N274" s="91"/>
      <c r="O274" s="95"/>
    </row>
    <row r="275" spans="1:15">
      <c r="A275" s="103"/>
      <c r="B275" s="103"/>
      <c r="C275" s="103"/>
      <c r="D275" s="103"/>
      <c r="E275" s="103"/>
      <c r="F275" s="103"/>
      <c r="G275" s="91"/>
      <c r="H275" s="91"/>
      <c r="I275" s="91"/>
      <c r="J275" s="91"/>
      <c r="K275" s="91"/>
      <c r="L275" s="91"/>
      <c r="M275" s="91"/>
      <c r="N275" s="91"/>
      <c r="O275" s="95"/>
    </row>
    <row r="276" spans="1:15">
      <c r="A276" s="103"/>
      <c r="B276" s="103"/>
      <c r="C276" s="103"/>
      <c r="D276" s="103"/>
      <c r="E276" s="103"/>
      <c r="F276" s="103"/>
      <c r="G276" s="91"/>
      <c r="H276" s="91"/>
      <c r="I276" s="91"/>
      <c r="J276" s="91"/>
      <c r="K276" s="91"/>
      <c r="L276" s="91"/>
      <c r="M276" s="91"/>
      <c r="N276" s="91"/>
      <c r="O276" s="95"/>
    </row>
    <row r="277" spans="1:15">
      <c r="A277" s="103"/>
      <c r="B277" s="103"/>
      <c r="C277" s="103"/>
      <c r="D277" s="103"/>
      <c r="E277" s="103"/>
      <c r="F277" s="103"/>
      <c r="G277" s="91"/>
      <c r="H277" s="91"/>
      <c r="I277" s="91"/>
      <c r="J277" s="91"/>
      <c r="K277" s="91"/>
      <c r="L277" s="91"/>
      <c r="M277" s="91"/>
      <c r="N277" s="91"/>
      <c r="O277" s="95"/>
    </row>
    <row r="278" spans="1:15">
      <c r="A278" s="103"/>
      <c r="B278" s="103"/>
      <c r="C278" s="103"/>
      <c r="D278" s="103"/>
      <c r="E278" s="103"/>
      <c r="F278" s="103"/>
      <c r="G278" s="91"/>
      <c r="H278" s="91"/>
      <c r="I278" s="91"/>
      <c r="J278" s="91"/>
      <c r="K278" s="91"/>
      <c r="L278" s="91"/>
      <c r="M278" s="91"/>
      <c r="N278" s="91"/>
      <c r="O278" s="95"/>
    </row>
    <row r="279" spans="1:15">
      <c r="A279" s="103"/>
      <c r="B279" s="103"/>
      <c r="C279" s="103"/>
      <c r="D279" s="103"/>
      <c r="E279" s="103"/>
      <c r="F279" s="103"/>
      <c r="G279" s="91"/>
      <c r="H279" s="91"/>
      <c r="I279" s="91"/>
      <c r="J279" s="91"/>
      <c r="K279" s="91"/>
      <c r="L279" s="91"/>
      <c r="M279" s="91"/>
      <c r="N279" s="91"/>
      <c r="O279" s="95"/>
    </row>
    <row r="280" spans="1:15">
      <c r="A280" s="103"/>
      <c r="B280" s="103"/>
      <c r="C280" s="103"/>
      <c r="D280" s="103"/>
      <c r="E280" s="103"/>
      <c r="F280" s="103"/>
      <c r="G280" s="91"/>
      <c r="H280" s="91"/>
      <c r="I280" s="91"/>
      <c r="J280" s="91"/>
      <c r="K280" s="91"/>
      <c r="L280" s="91"/>
      <c r="M280" s="91"/>
      <c r="N280" s="91"/>
      <c r="O280" s="95"/>
    </row>
    <row r="281" spans="1:15">
      <c r="A281" s="103"/>
      <c r="B281" s="103"/>
      <c r="C281" s="103"/>
      <c r="D281" s="103"/>
      <c r="E281" s="103"/>
      <c r="F281" s="103"/>
      <c r="G281" s="91"/>
      <c r="H281" s="91"/>
      <c r="I281" s="91"/>
      <c r="J281" s="91"/>
      <c r="K281" s="91"/>
      <c r="L281" s="91"/>
      <c r="M281" s="91"/>
      <c r="N281" s="91"/>
      <c r="O281" s="95"/>
    </row>
    <row r="282" spans="1:15">
      <c r="A282" s="103"/>
      <c r="B282" s="103"/>
      <c r="C282" s="103"/>
      <c r="D282" s="103"/>
      <c r="E282" s="103"/>
      <c r="F282" s="103"/>
      <c r="G282" s="91"/>
      <c r="H282" s="91"/>
      <c r="I282" s="91"/>
      <c r="J282" s="91"/>
      <c r="K282" s="91"/>
      <c r="L282" s="91"/>
      <c r="M282" s="91"/>
      <c r="N282" s="91"/>
      <c r="O282" s="95"/>
    </row>
    <row r="283" spans="1:15">
      <c r="A283" s="103"/>
      <c r="B283" s="103"/>
      <c r="C283" s="103"/>
      <c r="D283" s="103"/>
      <c r="E283" s="103"/>
      <c r="F283" s="103"/>
      <c r="G283" s="91"/>
      <c r="H283" s="91"/>
      <c r="I283" s="91"/>
      <c r="J283" s="91"/>
      <c r="K283" s="91"/>
      <c r="L283" s="91"/>
      <c r="M283" s="91"/>
      <c r="N283" s="91"/>
      <c r="O283" s="95"/>
    </row>
    <row r="284" spans="1:15">
      <c r="A284" s="103"/>
      <c r="B284" s="103"/>
      <c r="C284" s="103"/>
      <c r="D284" s="103"/>
      <c r="E284" s="103"/>
      <c r="F284" s="103"/>
      <c r="G284" s="91"/>
      <c r="H284" s="91"/>
      <c r="I284" s="91"/>
      <c r="J284" s="91"/>
      <c r="K284" s="91"/>
      <c r="L284" s="91"/>
      <c r="M284" s="91"/>
      <c r="N284" s="91"/>
      <c r="O284" s="95"/>
    </row>
    <row r="285" spans="1:15">
      <c r="A285" s="103"/>
      <c r="B285" s="103"/>
      <c r="C285" s="103"/>
      <c r="D285" s="103"/>
      <c r="E285" s="103"/>
      <c r="F285" s="103"/>
      <c r="G285" s="91"/>
      <c r="H285" s="91"/>
      <c r="I285" s="91"/>
      <c r="J285" s="91"/>
      <c r="K285" s="91"/>
      <c r="L285" s="91"/>
      <c r="M285" s="91"/>
      <c r="N285" s="91"/>
      <c r="O285" s="95"/>
    </row>
    <row r="286" spans="1:15">
      <c r="A286" s="103"/>
      <c r="B286" s="103"/>
      <c r="C286" s="103"/>
      <c r="D286" s="103"/>
      <c r="E286" s="103"/>
      <c r="F286" s="103"/>
      <c r="G286" s="91"/>
      <c r="H286" s="91"/>
      <c r="I286" s="91"/>
      <c r="J286" s="91"/>
      <c r="K286" s="91"/>
      <c r="L286" s="91"/>
      <c r="M286" s="91"/>
      <c r="N286" s="91"/>
      <c r="O286" s="95"/>
    </row>
    <row r="287" spans="1:15">
      <c r="A287" s="103"/>
      <c r="B287" s="103"/>
      <c r="C287" s="103"/>
      <c r="D287" s="103"/>
      <c r="E287" s="103"/>
      <c r="F287" s="103"/>
      <c r="G287" s="91"/>
      <c r="H287" s="91"/>
      <c r="I287" s="91"/>
      <c r="J287" s="91"/>
      <c r="K287" s="91"/>
      <c r="L287" s="91"/>
      <c r="M287" s="91"/>
      <c r="N287" s="91"/>
      <c r="O287" s="95"/>
    </row>
    <row r="288" spans="1:15">
      <c r="A288" s="103"/>
      <c r="B288" s="103"/>
      <c r="C288" s="103"/>
      <c r="D288" s="103"/>
      <c r="E288" s="103"/>
      <c r="F288" s="103"/>
      <c r="G288" s="91"/>
      <c r="H288" s="91"/>
      <c r="I288" s="91"/>
      <c r="J288" s="91"/>
      <c r="K288" s="91"/>
      <c r="L288" s="91"/>
      <c r="M288" s="91"/>
      <c r="N288" s="91"/>
      <c r="O288" s="95"/>
    </row>
    <row r="289" spans="1:15">
      <c r="A289" s="103"/>
      <c r="B289" s="103"/>
      <c r="C289" s="103"/>
      <c r="D289" s="103"/>
      <c r="E289" s="103"/>
      <c r="F289" s="103"/>
      <c r="G289" s="91"/>
      <c r="H289" s="91"/>
      <c r="I289" s="91"/>
      <c r="J289" s="91"/>
      <c r="K289" s="91"/>
      <c r="L289" s="91"/>
      <c r="M289" s="91"/>
      <c r="N289" s="91"/>
      <c r="O289" s="95"/>
    </row>
    <row r="290" spans="1:15">
      <c r="A290" s="103"/>
      <c r="B290" s="103"/>
      <c r="C290" s="103"/>
      <c r="D290" s="103"/>
      <c r="E290" s="103"/>
      <c r="F290" s="103"/>
      <c r="G290" s="91"/>
      <c r="H290" s="91"/>
      <c r="I290" s="91"/>
      <c r="J290" s="91"/>
      <c r="K290" s="91"/>
      <c r="L290" s="91"/>
      <c r="M290" s="91"/>
      <c r="N290" s="91"/>
      <c r="O290" s="95"/>
    </row>
    <row r="291" spans="1:15">
      <c r="A291" s="103"/>
      <c r="B291" s="103"/>
      <c r="C291" s="103"/>
      <c r="D291" s="103"/>
      <c r="E291" s="103"/>
      <c r="F291" s="103"/>
      <c r="G291" s="91"/>
      <c r="H291" s="91"/>
      <c r="I291" s="91"/>
      <c r="J291" s="91"/>
      <c r="K291" s="91"/>
      <c r="L291" s="91"/>
      <c r="M291" s="91"/>
      <c r="N291" s="91"/>
      <c r="O291" s="95"/>
    </row>
    <row r="292" spans="1:15">
      <c r="A292" s="103"/>
      <c r="B292" s="103"/>
      <c r="C292" s="103"/>
      <c r="D292" s="103"/>
      <c r="E292" s="103"/>
      <c r="F292" s="103"/>
      <c r="G292" s="91"/>
      <c r="H292" s="91"/>
      <c r="I292" s="91"/>
      <c r="J292" s="91"/>
      <c r="K292" s="91"/>
      <c r="L292" s="91"/>
      <c r="M292" s="91"/>
      <c r="N292" s="91"/>
      <c r="O292" s="95"/>
    </row>
    <row r="293" spans="1:15">
      <c r="A293" s="103"/>
      <c r="B293" s="103"/>
      <c r="C293" s="103"/>
      <c r="D293" s="103"/>
      <c r="E293" s="103"/>
      <c r="F293" s="103"/>
      <c r="G293" s="91"/>
      <c r="H293" s="91"/>
      <c r="I293" s="91"/>
      <c r="J293" s="91"/>
      <c r="K293" s="91"/>
      <c r="L293" s="91"/>
      <c r="M293" s="91"/>
      <c r="N293" s="91"/>
      <c r="O293" s="95"/>
    </row>
    <row r="294" spans="1:15">
      <c r="A294" s="103"/>
      <c r="B294" s="103"/>
      <c r="C294" s="103"/>
      <c r="D294" s="103"/>
      <c r="E294" s="103"/>
      <c r="F294" s="103"/>
      <c r="G294" s="91"/>
      <c r="H294" s="91"/>
      <c r="I294" s="91"/>
      <c r="J294" s="91"/>
      <c r="K294" s="91"/>
      <c r="L294" s="91"/>
      <c r="M294" s="91"/>
      <c r="N294" s="91"/>
      <c r="O294" s="95"/>
    </row>
    <row r="295" spans="1:15">
      <c r="A295" s="103"/>
      <c r="B295" s="103"/>
      <c r="C295" s="103"/>
      <c r="D295" s="103"/>
      <c r="E295" s="103"/>
      <c r="F295" s="103"/>
      <c r="G295" s="91"/>
      <c r="H295" s="91"/>
      <c r="I295" s="91"/>
      <c r="J295" s="91"/>
      <c r="K295" s="91"/>
      <c r="L295" s="91"/>
      <c r="M295" s="91"/>
      <c r="N295" s="91"/>
      <c r="O295" s="95"/>
    </row>
    <row r="296" spans="1:15">
      <c r="A296" s="103"/>
      <c r="B296" s="103"/>
      <c r="C296" s="103"/>
      <c r="D296" s="103"/>
      <c r="E296" s="103"/>
      <c r="F296" s="103"/>
      <c r="G296" s="91"/>
      <c r="H296" s="91"/>
      <c r="I296" s="91"/>
      <c r="J296" s="91"/>
      <c r="K296" s="91"/>
      <c r="L296" s="91"/>
      <c r="M296" s="91"/>
      <c r="N296" s="91"/>
      <c r="O296" s="95"/>
    </row>
    <row r="297" spans="1:15">
      <c r="A297" s="103"/>
      <c r="B297" s="103"/>
      <c r="C297" s="103"/>
      <c r="D297" s="103"/>
      <c r="E297" s="103"/>
      <c r="F297" s="103"/>
      <c r="G297" s="91"/>
      <c r="H297" s="91"/>
      <c r="I297" s="91"/>
      <c r="J297" s="91"/>
      <c r="K297" s="91"/>
      <c r="L297" s="91"/>
      <c r="M297" s="91"/>
      <c r="N297" s="91"/>
      <c r="O297" s="95"/>
    </row>
    <row r="298" spans="1:15">
      <c r="A298" s="103"/>
      <c r="B298" s="103"/>
      <c r="C298" s="103"/>
      <c r="D298" s="103"/>
      <c r="E298" s="103"/>
      <c r="F298" s="103"/>
      <c r="G298" s="91"/>
      <c r="H298" s="91"/>
      <c r="I298" s="91"/>
      <c r="J298" s="91"/>
      <c r="K298" s="91"/>
      <c r="L298" s="91"/>
      <c r="M298" s="91"/>
      <c r="N298" s="91"/>
      <c r="O298" s="95"/>
    </row>
    <row r="299" spans="1:15">
      <c r="A299" s="103"/>
      <c r="B299" s="103"/>
      <c r="C299" s="103"/>
      <c r="D299" s="103"/>
      <c r="E299" s="103"/>
      <c r="F299" s="103"/>
      <c r="G299" s="91"/>
      <c r="H299" s="91"/>
      <c r="I299" s="91"/>
      <c r="J299" s="91"/>
      <c r="K299" s="91"/>
      <c r="L299" s="91"/>
      <c r="M299" s="91"/>
      <c r="N299" s="91"/>
      <c r="O299" s="95"/>
    </row>
    <row r="300" spans="1:15">
      <c r="A300" s="103"/>
      <c r="B300" s="103"/>
      <c r="C300" s="103"/>
      <c r="D300" s="103"/>
      <c r="E300" s="103"/>
      <c r="F300" s="103"/>
      <c r="G300" s="91"/>
      <c r="H300" s="91"/>
      <c r="I300" s="91"/>
      <c r="J300" s="91"/>
      <c r="K300" s="91"/>
      <c r="L300" s="91"/>
      <c r="M300" s="91"/>
      <c r="N300" s="91"/>
      <c r="O300" s="95"/>
    </row>
    <row r="301" spans="1:15">
      <c r="A301" s="103"/>
      <c r="B301" s="103"/>
      <c r="C301" s="103"/>
      <c r="D301" s="103"/>
      <c r="E301" s="103"/>
      <c r="F301" s="103"/>
      <c r="G301" s="91"/>
      <c r="H301" s="91"/>
      <c r="I301" s="91"/>
      <c r="J301" s="91"/>
      <c r="K301" s="91"/>
      <c r="L301" s="91"/>
      <c r="M301" s="91"/>
      <c r="N301" s="91"/>
      <c r="O301" s="95"/>
    </row>
    <row r="302" spans="1:15">
      <c r="A302" s="103"/>
      <c r="B302" s="103"/>
      <c r="C302" s="103"/>
      <c r="D302" s="103"/>
      <c r="E302" s="103"/>
      <c r="F302" s="103"/>
      <c r="G302" s="91"/>
      <c r="H302" s="91"/>
      <c r="I302" s="91"/>
      <c r="J302" s="91"/>
      <c r="K302" s="91"/>
      <c r="L302" s="91"/>
      <c r="M302" s="91"/>
      <c r="N302" s="91"/>
      <c r="O302" s="95"/>
    </row>
    <row r="303" spans="1:15">
      <c r="A303" s="103"/>
      <c r="B303" s="103"/>
      <c r="C303" s="103"/>
      <c r="D303" s="103"/>
      <c r="E303" s="103"/>
      <c r="F303" s="103"/>
      <c r="G303" s="91"/>
      <c r="H303" s="91"/>
      <c r="I303" s="91"/>
      <c r="J303" s="91"/>
      <c r="K303" s="91"/>
      <c r="L303" s="91"/>
      <c r="M303" s="91"/>
      <c r="N303" s="91"/>
      <c r="O303" s="95"/>
    </row>
    <row r="304" spans="1:15">
      <c r="A304" s="103"/>
      <c r="B304" s="103"/>
      <c r="C304" s="103"/>
      <c r="D304" s="103"/>
      <c r="E304" s="103"/>
      <c r="F304" s="103"/>
      <c r="G304" s="91"/>
      <c r="H304" s="91"/>
      <c r="I304" s="91"/>
      <c r="J304" s="91"/>
      <c r="K304" s="91"/>
      <c r="L304" s="91"/>
      <c r="M304" s="91"/>
      <c r="N304" s="91"/>
      <c r="O304" s="95"/>
    </row>
    <row r="305" spans="1:15">
      <c r="A305" s="103"/>
      <c r="B305" s="103"/>
      <c r="C305" s="103"/>
      <c r="D305" s="103"/>
      <c r="E305" s="103"/>
      <c r="F305" s="103"/>
      <c r="G305" s="91"/>
      <c r="H305" s="91"/>
      <c r="I305" s="91"/>
      <c r="J305" s="91"/>
      <c r="K305" s="91"/>
      <c r="L305" s="91"/>
      <c r="M305" s="91"/>
      <c r="N305" s="91"/>
      <c r="O305" s="95"/>
    </row>
    <row r="306" spans="1:15">
      <c r="A306" s="103"/>
      <c r="B306" s="103"/>
      <c r="C306" s="103"/>
      <c r="D306" s="103"/>
      <c r="E306" s="103"/>
      <c r="F306" s="103"/>
      <c r="G306" s="91"/>
      <c r="H306" s="91"/>
      <c r="I306" s="91"/>
      <c r="J306" s="91"/>
      <c r="K306" s="91"/>
      <c r="L306" s="91"/>
      <c r="M306" s="91"/>
      <c r="N306" s="91"/>
      <c r="O306" s="95"/>
    </row>
    <row r="307" spans="1:15">
      <c r="A307" s="103"/>
      <c r="B307" s="103"/>
      <c r="C307" s="103"/>
      <c r="D307" s="103"/>
      <c r="E307" s="103"/>
      <c r="F307" s="103"/>
      <c r="G307" s="91"/>
      <c r="H307" s="91"/>
      <c r="I307" s="91"/>
      <c r="J307" s="91"/>
      <c r="K307" s="91"/>
      <c r="L307" s="91"/>
      <c r="M307" s="91"/>
      <c r="N307" s="91"/>
      <c r="O307" s="95"/>
    </row>
    <row r="308" spans="1:15">
      <c r="A308" s="103"/>
      <c r="B308" s="103"/>
      <c r="C308" s="103"/>
      <c r="D308" s="103"/>
      <c r="E308" s="103"/>
      <c r="F308" s="103"/>
      <c r="G308" s="91"/>
      <c r="H308" s="91"/>
      <c r="I308" s="91"/>
      <c r="J308" s="91"/>
      <c r="K308" s="91"/>
      <c r="L308" s="91"/>
      <c r="M308" s="91"/>
      <c r="N308" s="91"/>
      <c r="O308" s="95"/>
    </row>
    <row r="309" spans="1:15">
      <c r="A309" s="103"/>
      <c r="B309" s="103"/>
      <c r="C309" s="103"/>
      <c r="D309" s="103"/>
      <c r="E309" s="103"/>
      <c r="F309" s="103"/>
      <c r="G309" s="91"/>
      <c r="H309" s="91"/>
      <c r="I309" s="91"/>
      <c r="J309" s="91"/>
      <c r="K309" s="91"/>
      <c r="L309" s="91"/>
      <c r="M309" s="91"/>
      <c r="N309" s="91"/>
      <c r="O309" s="95"/>
    </row>
    <row r="310" spans="1:15">
      <c r="A310" s="103"/>
      <c r="B310" s="103"/>
      <c r="C310" s="103"/>
      <c r="D310" s="103"/>
      <c r="E310" s="103"/>
      <c r="F310" s="103"/>
      <c r="G310" s="91"/>
      <c r="H310" s="91"/>
      <c r="I310" s="91"/>
      <c r="J310" s="91"/>
      <c r="K310" s="91"/>
      <c r="L310" s="91"/>
      <c r="M310" s="91"/>
      <c r="N310" s="91"/>
      <c r="O310" s="95"/>
    </row>
    <row r="311" spans="1:15">
      <c r="A311" s="103"/>
      <c r="B311" s="103"/>
      <c r="C311" s="103"/>
      <c r="D311" s="103"/>
      <c r="E311" s="103"/>
      <c r="F311" s="103"/>
      <c r="G311" s="91"/>
      <c r="H311" s="91"/>
      <c r="I311" s="91"/>
      <c r="J311" s="91"/>
      <c r="K311" s="91"/>
      <c r="L311" s="91"/>
      <c r="M311" s="91"/>
      <c r="N311" s="91"/>
      <c r="O311" s="95"/>
    </row>
    <row r="312" spans="1:15">
      <c r="A312" s="103"/>
      <c r="B312" s="103"/>
      <c r="C312" s="103"/>
      <c r="D312" s="103"/>
      <c r="E312" s="103"/>
      <c r="F312" s="103"/>
      <c r="G312" s="91"/>
      <c r="H312" s="91"/>
      <c r="I312" s="91"/>
      <c r="J312" s="91"/>
      <c r="K312" s="91"/>
      <c r="L312" s="91"/>
      <c r="M312" s="91"/>
      <c r="N312" s="91"/>
      <c r="O312" s="95"/>
    </row>
    <row r="313" spans="1:15">
      <c r="A313" s="103"/>
      <c r="B313" s="103"/>
      <c r="C313" s="103"/>
      <c r="D313" s="103"/>
      <c r="E313" s="103"/>
      <c r="F313" s="103"/>
      <c r="G313" s="91"/>
      <c r="H313" s="91"/>
      <c r="I313" s="91"/>
      <c r="J313" s="91"/>
      <c r="K313" s="91"/>
      <c r="L313" s="91"/>
      <c r="M313" s="91"/>
      <c r="N313" s="91"/>
      <c r="O313" s="95"/>
    </row>
    <row r="314" spans="1:15">
      <c r="A314" s="103"/>
      <c r="B314" s="103"/>
      <c r="C314" s="103"/>
      <c r="D314" s="103"/>
      <c r="E314" s="103"/>
      <c r="F314" s="103"/>
      <c r="G314" s="91"/>
      <c r="H314" s="91"/>
      <c r="I314" s="91"/>
      <c r="J314" s="91"/>
      <c r="K314" s="91"/>
      <c r="L314" s="91"/>
      <c r="M314" s="91"/>
      <c r="N314" s="91"/>
      <c r="O314" s="95"/>
    </row>
    <row r="315" spans="1:15">
      <c r="A315" s="103"/>
      <c r="B315" s="103"/>
      <c r="C315" s="103"/>
      <c r="D315" s="103"/>
      <c r="E315" s="103"/>
      <c r="F315" s="103"/>
      <c r="G315" s="91"/>
      <c r="H315" s="91"/>
      <c r="I315" s="91"/>
      <c r="J315" s="91"/>
      <c r="K315" s="91"/>
      <c r="L315" s="91"/>
      <c r="M315" s="91"/>
      <c r="N315" s="91"/>
      <c r="O315" s="95"/>
    </row>
    <row r="316" spans="1:15">
      <c r="A316" s="103"/>
      <c r="B316" s="103"/>
      <c r="C316" s="103"/>
      <c r="D316" s="103"/>
      <c r="E316" s="103"/>
      <c r="F316" s="103"/>
      <c r="G316" s="91"/>
      <c r="H316" s="91"/>
      <c r="I316" s="91"/>
      <c r="J316" s="91"/>
      <c r="K316" s="91"/>
      <c r="L316" s="91"/>
      <c r="M316" s="91"/>
      <c r="N316" s="91"/>
      <c r="O316" s="95"/>
    </row>
    <row r="317" spans="1:15">
      <c r="A317" s="103"/>
      <c r="B317" s="103"/>
      <c r="C317" s="103"/>
      <c r="D317" s="103"/>
      <c r="E317" s="103"/>
      <c r="F317" s="103"/>
      <c r="G317" s="91"/>
      <c r="H317" s="91"/>
      <c r="I317" s="91"/>
      <c r="J317" s="91"/>
      <c r="K317" s="91"/>
      <c r="L317" s="91"/>
      <c r="M317" s="91"/>
      <c r="N317" s="91"/>
      <c r="O317" s="95"/>
    </row>
    <row r="318" spans="1:15">
      <c r="A318" s="103"/>
      <c r="B318" s="103"/>
      <c r="C318" s="103"/>
      <c r="D318" s="103"/>
      <c r="E318" s="103"/>
      <c r="F318" s="103"/>
      <c r="G318" s="91"/>
      <c r="H318" s="91"/>
      <c r="I318" s="91"/>
      <c r="J318" s="91"/>
      <c r="K318" s="91"/>
      <c r="L318" s="91"/>
      <c r="M318" s="91"/>
      <c r="N318" s="91"/>
      <c r="O318" s="95"/>
    </row>
    <row r="319" spans="1:15">
      <c r="A319" s="103"/>
      <c r="B319" s="103"/>
      <c r="C319" s="103"/>
      <c r="D319" s="103"/>
      <c r="E319" s="103"/>
      <c r="F319" s="103"/>
      <c r="G319" s="91"/>
      <c r="H319" s="91"/>
      <c r="I319" s="91"/>
      <c r="J319" s="91"/>
      <c r="K319" s="91"/>
      <c r="L319" s="91"/>
      <c r="M319" s="91"/>
      <c r="N319" s="91"/>
      <c r="O319" s="95"/>
    </row>
    <row r="320" spans="1:15">
      <c r="A320" s="103"/>
      <c r="B320" s="103"/>
      <c r="C320" s="103"/>
      <c r="D320" s="103"/>
      <c r="E320" s="103"/>
      <c r="F320" s="103"/>
      <c r="G320" s="91"/>
      <c r="H320" s="91"/>
      <c r="I320" s="91"/>
      <c r="J320" s="91"/>
      <c r="K320" s="91"/>
      <c r="L320" s="91"/>
      <c r="M320" s="91"/>
      <c r="N320" s="91"/>
      <c r="O320" s="95"/>
    </row>
    <row r="321" spans="1:15">
      <c r="A321" s="103"/>
      <c r="B321" s="103"/>
      <c r="C321" s="103"/>
      <c r="D321" s="103"/>
      <c r="E321" s="103"/>
      <c r="F321" s="103"/>
      <c r="G321" s="91"/>
      <c r="H321" s="91"/>
      <c r="I321" s="91"/>
      <c r="J321" s="91"/>
      <c r="K321" s="91"/>
      <c r="L321" s="91"/>
      <c r="M321" s="91"/>
      <c r="N321" s="91"/>
      <c r="O321" s="95"/>
    </row>
    <row r="322" spans="1:15">
      <c r="A322" s="103"/>
      <c r="B322" s="103"/>
      <c r="C322" s="103"/>
      <c r="D322" s="103"/>
      <c r="E322" s="103"/>
      <c r="F322" s="103"/>
      <c r="G322" s="91"/>
      <c r="H322" s="91"/>
      <c r="I322" s="91"/>
      <c r="J322" s="91"/>
      <c r="K322" s="91"/>
      <c r="L322" s="91"/>
      <c r="M322" s="91"/>
      <c r="N322" s="91"/>
      <c r="O322" s="95"/>
    </row>
    <row r="323" spans="1:15">
      <c r="A323" s="103"/>
      <c r="B323" s="103"/>
      <c r="C323" s="103"/>
      <c r="D323" s="103"/>
      <c r="E323" s="103"/>
      <c r="F323" s="103"/>
      <c r="G323" s="91"/>
      <c r="H323" s="91"/>
      <c r="I323" s="91"/>
      <c r="J323" s="91"/>
      <c r="K323" s="91"/>
      <c r="L323" s="91"/>
      <c r="M323" s="91"/>
      <c r="N323" s="91"/>
      <c r="O323" s="95"/>
    </row>
    <row r="324" spans="1:15">
      <c r="A324" s="103"/>
      <c r="B324" s="103"/>
      <c r="C324" s="103"/>
      <c r="D324" s="103"/>
      <c r="E324" s="103"/>
      <c r="F324" s="103"/>
      <c r="G324" s="91"/>
      <c r="H324" s="91"/>
      <c r="I324" s="91"/>
      <c r="J324" s="91"/>
      <c r="K324" s="91"/>
      <c r="L324" s="91"/>
      <c r="M324" s="91"/>
      <c r="N324" s="91"/>
      <c r="O324" s="95"/>
    </row>
    <row r="325" spans="1:15">
      <c r="A325" s="103"/>
      <c r="B325" s="103"/>
      <c r="C325" s="103"/>
      <c r="D325" s="103"/>
      <c r="E325" s="103"/>
      <c r="F325" s="103"/>
      <c r="G325" s="91"/>
      <c r="H325" s="91"/>
      <c r="I325" s="91"/>
      <c r="J325" s="91"/>
      <c r="K325" s="91"/>
      <c r="L325" s="91"/>
      <c r="M325" s="91"/>
      <c r="N325" s="91"/>
      <c r="O325" s="95"/>
    </row>
    <row r="326" spans="1:15">
      <c r="A326" s="103"/>
      <c r="B326" s="103"/>
      <c r="C326" s="103"/>
      <c r="D326" s="103"/>
      <c r="E326" s="103"/>
      <c r="F326" s="103"/>
      <c r="G326" s="91"/>
      <c r="H326" s="91"/>
      <c r="I326" s="91"/>
      <c r="J326" s="91"/>
      <c r="K326" s="91"/>
      <c r="L326" s="91"/>
      <c r="M326" s="91"/>
      <c r="N326" s="91"/>
      <c r="O326" s="95"/>
    </row>
    <row r="327" spans="1:15">
      <c r="A327" s="103"/>
      <c r="B327" s="103"/>
      <c r="C327" s="103"/>
      <c r="D327" s="103"/>
      <c r="E327" s="103"/>
      <c r="F327" s="103"/>
      <c r="G327" s="91"/>
      <c r="H327" s="91"/>
      <c r="I327" s="91"/>
      <c r="J327" s="91"/>
      <c r="K327" s="91"/>
      <c r="L327" s="91"/>
      <c r="M327" s="91"/>
      <c r="N327" s="91"/>
      <c r="O327" s="95"/>
    </row>
    <row r="328" spans="1:15">
      <c r="A328" s="103"/>
      <c r="B328" s="103"/>
      <c r="C328" s="103"/>
      <c r="D328" s="103"/>
      <c r="E328" s="103"/>
      <c r="F328" s="103"/>
      <c r="G328" s="91"/>
      <c r="H328" s="91"/>
      <c r="I328" s="91"/>
      <c r="J328" s="91"/>
      <c r="K328" s="91"/>
      <c r="L328" s="91"/>
      <c r="M328" s="91"/>
      <c r="N328" s="91"/>
      <c r="O328" s="95"/>
    </row>
    <row r="329" spans="1:15">
      <c r="A329" s="103"/>
      <c r="B329" s="103"/>
      <c r="C329" s="103"/>
      <c r="D329" s="103"/>
      <c r="E329" s="103"/>
      <c r="F329" s="103"/>
      <c r="G329" s="91"/>
      <c r="H329" s="91"/>
      <c r="I329" s="91"/>
      <c r="J329" s="91"/>
      <c r="K329" s="91"/>
      <c r="L329" s="91"/>
      <c r="M329" s="91"/>
      <c r="N329" s="91"/>
      <c r="O329" s="95"/>
    </row>
    <row r="330" spans="1:15">
      <c r="A330" s="103"/>
      <c r="B330" s="103"/>
      <c r="C330" s="103"/>
      <c r="D330" s="103"/>
      <c r="E330" s="103"/>
      <c r="F330" s="103"/>
      <c r="G330" s="91"/>
      <c r="H330" s="91"/>
      <c r="I330" s="91"/>
      <c r="J330" s="91"/>
      <c r="K330" s="91"/>
      <c r="L330" s="91"/>
      <c r="M330" s="91"/>
      <c r="N330" s="91"/>
      <c r="O330" s="95"/>
    </row>
    <row r="331" spans="1:15">
      <c r="A331" s="103"/>
      <c r="B331" s="103"/>
      <c r="C331" s="103"/>
      <c r="D331" s="103"/>
      <c r="E331" s="103"/>
      <c r="F331" s="103"/>
      <c r="G331" s="91"/>
      <c r="H331" s="91"/>
      <c r="I331" s="91"/>
      <c r="J331" s="91"/>
      <c r="K331" s="91"/>
      <c r="L331" s="91"/>
      <c r="M331" s="91"/>
      <c r="N331" s="91"/>
      <c r="O331" s="95"/>
    </row>
    <row r="332" spans="1:15">
      <c r="A332" s="103"/>
      <c r="B332" s="103"/>
      <c r="C332" s="103"/>
      <c r="D332" s="103"/>
      <c r="E332" s="103"/>
      <c r="F332" s="103"/>
      <c r="G332" s="91"/>
      <c r="H332" s="91"/>
      <c r="I332" s="91"/>
      <c r="J332" s="91"/>
      <c r="K332" s="91"/>
      <c r="L332" s="91"/>
      <c r="M332" s="91"/>
      <c r="N332" s="91"/>
      <c r="O332" s="95"/>
    </row>
    <row r="333" spans="1:15">
      <c r="A333" s="103"/>
      <c r="B333" s="103"/>
      <c r="C333" s="103"/>
      <c r="D333" s="103"/>
      <c r="E333" s="103"/>
      <c r="F333" s="103"/>
      <c r="G333" s="91"/>
      <c r="H333" s="91"/>
      <c r="I333" s="91"/>
      <c r="J333" s="91"/>
      <c r="K333" s="91"/>
      <c r="L333" s="91"/>
      <c r="M333" s="91"/>
      <c r="N333" s="91"/>
      <c r="O333" s="95"/>
    </row>
    <row r="334" spans="1:15">
      <c r="A334" s="103"/>
      <c r="B334" s="103"/>
      <c r="C334" s="103"/>
      <c r="D334" s="103"/>
      <c r="E334" s="103"/>
      <c r="F334" s="103"/>
      <c r="G334" s="91"/>
      <c r="H334" s="91"/>
      <c r="I334" s="91"/>
      <c r="J334" s="91"/>
      <c r="K334" s="91"/>
      <c r="L334" s="91"/>
      <c r="M334" s="91"/>
      <c r="N334" s="91"/>
      <c r="O334" s="95"/>
    </row>
    <row r="335" spans="1:15">
      <c r="A335" s="103"/>
      <c r="B335" s="103"/>
      <c r="C335" s="103"/>
      <c r="D335" s="103"/>
      <c r="E335" s="103"/>
      <c r="F335" s="103"/>
      <c r="G335" s="91"/>
      <c r="H335" s="91"/>
      <c r="I335" s="91"/>
      <c r="J335" s="91"/>
      <c r="K335" s="91"/>
      <c r="L335" s="91"/>
      <c r="M335" s="91"/>
      <c r="N335" s="91"/>
      <c r="O335" s="95"/>
    </row>
    <row r="336" spans="1:15">
      <c r="A336" s="103"/>
      <c r="B336" s="103"/>
      <c r="C336" s="103"/>
      <c r="D336" s="103"/>
      <c r="E336" s="103"/>
      <c r="F336" s="103"/>
      <c r="G336" s="91"/>
      <c r="H336" s="91"/>
      <c r="I336" s="91"/>
      <c r="J336" s="91"/>
      <c r="K336" s="91"/>
      <c r="L336" s="91"/>
      <c r="M336" s="91"/>
      <c r="N336" s="91"/>
      <c r="O336" s="95"/>
    </row>
    <row r="337" spans="1:15">
      <c r="A337" s="103"/>
      <c r="B337" s="103"/>
      <c r="C337" s="103"/>
      <c r="D337" s="103"/>
      <c r="E337" s="103"/>
      <c r="F337" s="103"/>
      <c r="G337" s="91"/>
      <c r="H337" s="91"/>
      <c r="I337" s="91"/>
      <c r="J337" s="91"/>
      <c r="K337" s="91"/>
      <c r="L337" s="91"/>
      <c r="M337" s="91"/>
      <c r="N337" s="91"/>
      <c r="O337" s="95"/>
    </row>
    <row r="338" spans="1:15">
      <c r="A338" s="103"/>
      <c r="B338" s="103"/>
      <c r="C338" s="103"/>
      <c r="D338" s="103"/>
      <c r="E338" s="103"/>
      <c r="F338" s="103"/>
      <c r="G338" s="91"/>
      <c r="H338" s="91"/>
      <c r="I338" s="91"/>
      <c r="J338" s="91"/>
      <c r="K338" s="91"/>
      <c r="L338" s="91"/>
      <c r="M338" s="91"/>
      <c r="N338" s="91"/>
      <c r="O338" s="95"/>
    </row>
    <row r="339" spans="1:15">
      <c r="A339" s="103"/>
      <c r="B339" s="103"/>
      <c r="C339" s="103"/>
      <c r="D339" s="103"/>
      <c r="E339" s="103"/>
      <c r="F339" s="103"/>
      <c r="G339" s="91"/>
      <c r="H339" s="91"/>
      <c r="I339" s="91"/>
      <c r="J339" s="91"/>
      <c r="K339" s="91"/>
      <c r="L339" s="91"/>
      <c r="M339" s="91"/>
      <c r="N339" s="91"/>
      <c r="O339" s="95"/>
    </row>
    <row r="340" spans="1:15">
      <c r="A340" s="103"/>
      <c r="B340" s="103"/>
      <c r="C340" s="103"/>
      <c r="D340" s="103"/>
      <c r="E340" s="103"/>
      <c r="F340" s="103"/>
      <c r="G340" s="91"/>
      <c r="H340" s="91"/>
      <c r="I340" s="91"/>
      <c r="J340" s="91"/>
      <c r="K340" s="91"/>
      <c r="L340" s="91"/>
      <c r="M340" s="91"/>
      <c r="N340" s="91"/>
      <c r="O340" s="95"/>
    </row>
    <row r="341" spans="1:15">
      <c r="A341" s="103"/>
      <c r="B341" s="103"/>
      <c r="C341" s="103"/>
      <c r="D341" s="103"/>
      <c r="E341" s="103"/>
      <c r="F341" s="103"/>
      <c r="G341" s="91"/>
      <c r="H341" s="91"/>
      <c r="I341" s="91"/>
      <c r="J341" s="91"/>
      <c r="K341" s="91"/>
      <c r="L341" s="91"/>
      <c r="M341" s="91"/>
      <c r="N341" s="91"/>
      <c r="O341" s="95"/>
    </row>
    <row r="342" spans="1:15">
      <c r="A342" s="103"/>
      <c r="B342" s="103"/>
      <c r="C342" s="103"/>
      <c r="D342" s="103"/>
      <c r="E342" s="103"/>
      <c r="F342" s="103"/>
      <c r="G342" s="91"/>
      <c r="H342" s="91"/>
      <c r="I342" s="91"/>
      <c r="J342" s="91"/>
      <c r="K342" s="91"/>
      <c r="L342" s="91"/>
      <c r="M342" s="91"/>
      <c r="N342" s="91"/>
      <c r="O342" s="95"/>
    </row>
    <row r="343" spans="1:15">
      <c r="A343" s="103"/>
      <c r="B343" s="103"/>
      <c r="C343" s="103"/>
      <c r="D343" s="103"/>
      <c r="E343" s="103"/>
      <c r="F343" s="103"/>
      <c r="G343" s="91"/>
      <c r="H343" s="91"/>
      <c r="I343" s="91"/>
      <c r="J343" s="91"/>
      <c r="K343" s="91"/>
      <c r="L343" s="91"/>
      <c r="M343" s="91"/>
      <c r="N343" s="91"/>
      <c r="O343" s="95"/>
    </row>
    <row r="344" spans="1:15">
      <c r="A344" s="103"/>
      <c r="B344" s="103"/>
      <c r="C344" s="103"/>
      <c r="D344" s="103"/>
      <c r="E344" s="103"/>
      <c r="F344" s="103"/>
      <c r="G344" s="91"/>
      <c r="H344" s="91"/>
      <c r="I344" s="91"/>
      <c r="J344" s="91"/>
      <c r="K344" s="91"/>
      <c r="L344" s="91"/>
      <c r="M344" s="91"/>
      <c r="N344" s="91"/>
      <c r="O344" s="95"/>
    </row>
    <row r="345" spans="1:15">
      <c r="A345" s="103"/>
      <c r="B345" s="103"/>
      <c r="C345" s="103"/>
      <c r="D345" s="103"/>
      <c r="E345" s="103"/>
      <c r="F345" s="103"/>
      <c r="G345" s="91"/>
      <c r="H345" s="91"/>
      <c r="I345" s="91"/>
      <c r="J345" s="91"/>
      <c r="K345" s="91"/>
      <c r="L345" s="91"/>
      <c r="M345" s="91"/>
      <c r="N345" s="91"/>
      <c r="O345" s="95"/>
    </row>
    <row r="346" spans="1:15">
      <c r="A346" s="103"/>
      <c r="B346" s="103"/>
      <c r="C346" s="103"/>
      <c r="D346" s="103"/>
      <c r="E346" s="103"/>
      <c r="F346" s="103"/>
      <c r="G346" s="91"/>
      <c r="H346" s="91"/>
      <c r="I346" s="91"/>
      <c r="J346" s="91"/>
      <c r="K346" s="91"/>
      <c r="L346" s="91"/>
      <c r="M346" s="91"/>
      <c r="N346" s="91"/>
      <c r="O346" s="95"/>
    </row>
    <row r="347" spans="1:15">
      <c r="A347" s="103"/>
      <c r="B347" s="103"/>
      <c r="C347" s="103"/>
      <c r="D347" s="103"/>
      <c r="E347" s="103"/>
      <c r="F347" s="103"/>
      <c r="G347" s="91"/>
      <c r="H347" s="91"/>
      <c r="I347" s="91"/>
      <c r="J347" s="91"/>
      <c r="K347" s="91"/>
      <c r="L347" s="91"/>
      <c r="M347" s="91"/>
      <c r="N347" s="91"/>
      <c r="O347" s="95"/>
    </row>
    <row r="348" spans="1:15">
      <c r="A348" s="103"/>
      <c r="B348" s="103"/>
      <c r="C348" s="103"/>
      <c r="D348" s="103"/>
      <c r="E348" s="103"/>
      <c r="F348" s="103"/>
      <c r="G348" s="91"/>
      <c r="H348" s="91"/>
      <c r="I348" s="91"/>
      <c r="J348" s="91"/>
      <c r="K348" s="91"/>
      <c r="L348" s="91"/>
      <c r="M348" s="91"/>
      <c r="N348" s="91"/>
      <c r="O348" s="95"/>
    </row>
    <row r="349" spans="1:15">
      <c r="A349" s="103"/>
      <c r="B349" s="103"/>
      <c r="C349" s="103"/>
      <c r="D349" s="103"/>
      <c r="E349" s="103"/>
      <c r="F349" s="103"/>
      <c r="G349" s="91"/>
      <c r="H349" s="91"/>
      <c r="I349" s="91"/>
      <c r="J349" s="91"/>
      <c r="K349" s="91"/>
      <c r="L349" s="91"/>
      <c r="M349" s="91"/>
      <c r="N349" s="91"/>
      <c r="O349" s="95"/>
    </row>
    <row r="350" spans="1:15">
      <c r="A350" s="103"/>
      <c r="B350" s="103"/>
      <c r="C350" s="103"/>
      <c r="D350" s="103"/>
      <c r="E350" s="103"/>
      <c r="F350" s="103"/>
      <c r="G350" s="91"/>
      <c r="H350" s="91"/>
      <c r="I350" s="91"/>
      <c r="J350" s="91"/>
      <c r="K350" s="91"/>
      <c r="L350" s="91"/>
      <c r="M350" s="91"/>
      <c r="N350" s="91"/>
      <c r="O350" s="95"/>
    </row>
    <row r="351" spans="1:15">
      <c r="A351" s="103"/>
      <c r="B351" s="103"/>
      <c r="C351" s="103"/>
      <c r="D351" s="103"/>
      <c r="E351" s="103"/>
      <c r="F351" s="103"/>
      <c r="G351" s="91"/>
      <c r="H351" s="91"/>
      <c r="I351" s="91"/>
      <c r="J351" s="91"/>
      <c r="K351" s="91"/>
      <c r="L351" s="91"/>
      <c r="M351" s="91"/>
      <c r="N351" s="91"/>
      <c r="O351" s="95"/>
    </row>
    <row r="352" spans="1:15">
      <c r="A352" s="103"/>
      <c r="B352" s="103"/>
      <c r="C352" s="103"/>
      <c r="D352" s="103"/>
      <c r="E352" s="103"/>
      <c r="F352" s="103"/>
      <c r="G352" s="91"/>
      <c r="H352" s="91"/>
      <c r="I352" s="91"/>
      <c r="J352" s="91"/>
      <c r="K352" s="91"/>
      <c r="L352" s="91"/>
      <c r="M352" s="91"/>
      <c r="N352" s="91"/>
      <c r="O352" s="95"/>
    </row>
    <row r="353" spans="1:15">
      <c r="A353" s="103"/>
      <c r="B353" s="103"/>
      <c r="C353" s="103"/>
      <c r="D353" s="103"/>
      <c r="E353" s="103"/>
      <c r="F353" s="103"/>
      <c r="G353" s="91"/>
      <c r="H353" s="91"/>
      <c r="I353" s="91"/>
      <c r="J353" s="91"/>
      <c r="K353" s="91"/>
      <c r="L353" s="91"/>
      <c r="M353" s="91"/>
      <c r="N353" s="91"/>
      <c r="O353" s="95"/>
    </row>
    <row r="354" spans="1:15">
      <c r="A354" s="103"/>
      <c r="B354" s="103"/>
      <c r="C354" s="103"/>
      <c r="D354" s="103"/>
      <c r="E354" s="103"/>
      <c r="F354" s="103"/>
      <c r="G354" s="91"/>
      <c r="H354" s="91"/>
      <c r="I354" s="91"/>
      <c r="J354" s="91"/>
      <c r="K354" s="91"/>
      <c r="L354" s="91"/>
      <c r="M354" s="91"/>
      <c r="N354" s="91"/>
      <c r="O354" s="95"/>
    </row>
    <row r="355" spans="1:15">
      <c r="A355" s="103"/>
      <c r="B355" s="103"/>
      <c r="C355" s="103"/>
      <c r="D355" s="103"/>
      <c r="E355" s="103"/>
      <c r="F355" s="103"/>
      <c r="G355" s="91"/>
      <c r="H355" s="91"/>
      <c r="I355" s="91"/>
      <c r="J355" s="91"/>
      <c r="K355" s="91"/>
      <c r="L355" s="91"/>
      <c r="M355" s="91"/>
      <c r="N355" s="91"/>
      <c r="O355" s="95"/>
    </row>
    <row r="356" spans="1:15">
      <c r="A356" s="103"/>
      <c r="B356" s="103"/>
      <c r="C356" s="103"/>
      <c r="D356" s="103"/>
      <c r="E356" s="103"/>
      <c r="F356" s="103"/>
      <c r="G356" s="91"/>
      <c r="H356" s="91"/>
      <c r="I356" s="91"/>
      <c r="J356" s="91"/>
      <c r="K356" s="91"/>
      <c r="L356" s="91"/>
      <c r="M356" s="91"/>
      <c r="N356" s="91"/>
      <c r="O356" s="95"/>
    </row>
    <row r="357" spans="1:15">
      <c r="A357" s="103"/>
      <c r="B357" s="103"/>
      <c r="C357" s="103"/>
      <c r="D357" s="103"/>
      <c r="E357" s="103"/>
      <c r="F357" s="103"/>
      <c r="G357" s="91"/>
      <c r="H357" s="91"/>
      <c r="I357" s="91"/>
      <c r="J357" s="91"/>
      <c r="K357" s="91"/>
      <c r="L357" s="91"/>
      <c r="M357" s="91"/>
      <c r="N357" s="91"/>
      <c r="O357" s="95"/>
    </row>
    <row r="358" spans="1:15">
      <c r="A358" s="103"/>
      <c r="B358" s="103"/>
      <c r="C358" s="103"/>
      <c r="D358" s="103"/>
      <c r="E358" s="103"/>
      <c r="F358" s="103"/>
      <c r="G358" s="91"/>
      <c r="H358" s="91"/>
      <c r="I358" s="91"/>
      <c r="J358" s="91"/>
      <c r="K358" s="91"/>
      <c r="L358" s="91"/>
      <c r="M358" s="91"/>
      <c r="N358" s="91"/>
      <c r="O358" s="95"/>
    </row>
    <row r="359" spans="1:15">
      <c r="A359" s="103"/>
      <c r="B359" s="103"/>
      <c r="C359" s="103"/>
      <c r="D359" s="103"/>
      <c r="E359" s="103"/>
      <c r="F359" s="103"/>
      <c r="G359" s="91"/>
      <c r="H359" s="91"/>
      <c r="I359" s="91"/>
      <c r="J359" s="91"/>
      <c r="K359" s="91"/>
      <c r="L359" s="91"/>
      <c r="M359" s="91"/>
      <c r="N359" s="91"/>
      <c r="O359" s="95"/>
    </row>
    <row r="360" spans="1:15">
      <c r="A360" s="103"/>
      <c r="B360" s="103"/>
      <c r="C360" s="103"/>
      <c r="D360" s="103"/>
      <c r="E360" s="103"/>
      <c r="F360" s="103"/>
      <c r="G360" s="91"/>
      <c r="H360" s="91"/>
      <c r="I360" s="91"/>
      <c r="J360" s="91"/>
      <c r="K360" s="91"/>
      <c r="L360" s="91"/>
      <c r="M360" s="91"/>
      <c r="N360" s="91"/>
      <c r="O360" s="95"/>
    </row>
    <row r="361" spans="1:15">
      <c r="A361" s="103"/>
      <c r="B361" s="103"/>
      <c r="C361" s="103"/>
      <c r="D361" s="103"/>
      <c r="E361" s="103"/>
      <c r="F361" s="103"/>
      <c r="G361" s="91"/>
      <c r="H361" s="91"/>
      <c r="I361" s="91"/>
      <c r="J361" s="91"/>
      <c r="K361" s="91"/>
      <c r="L361" s="91"/>
      <c r="M361" s="91"/>
      <c r="N361" s="91"/>
      <c r="O361" s="95"/>
    </row>
    <row r="362" spans="1:15">
      <c r="A362" s="103"/>
      <c r="B362" s="103"/>
      <c r="C362" s="103"/>
      <c r="D362" s="103"/>
      <c r="E362" s="103"/>
      <c r="F362" s="103"/>
      <c r="G362" s="91"/>
      <c r="H362" s="91"/>
      <c r="I362" s="91"/>
      <c r="J362" s="91"/>
      <c r="K362" s="91"/>
      <c r="L362" s="91"/>
      <c r="M362" s="91"/>
      <c r="N362" s="91"/>
      <c r="O362" s="95"/>
    </row>
    <row r="363" spans="1:15">
      <c r="A363" s="103"/>
      <c r="B363" s="103"/>
      <c r="C363" s="103"/>
      <c r="D363" s="103"/>
      <c r="E363" s="103"/>
      <c r="F363" s="103"/>
      <c r="G363" s="91"/>
      <c r="H363" s="91"/>
      <c r="I363" s="91"/>
      <c r="J363" s="91"/>
      <c r="K363" s="91"/>
      <c r="L363" s="91"/>
      <c r="M363" s="91"/>
      <c r="N363" s="91"/>
      <c r="O363" s="95"/>
    </row>
    <row r="364" spans="1:15">
      <c r="A364" s="103"/>
      <c r="B364" s="103"/>
      <c r="C364" s="103"/>
      <c r="D364" s="103"/>
      <c r="E364" s="103"/>
      <c r="F364" s="103"/>
      <c r="G364" s="91"/>
      <c r="H364" s="91"/>
      <c r="I364" s="91"/>
      <c r="J364" s="91"/>
      <c r="K364" s="91"/>
      <c r="L364" s="91"/>
      <c r="M364" s="91"/>
      <c r="N364" s="91"/>
      <c r="O364" s="95"/>
    </row>
    <row r="365" spans="1:15">
      <c r="A365" s="103"/>
      <c r="B365" s="103"/>
      <c r="C365" s="103"/>
      <c r="D365" s="103"/>
      <c r="E365" s="103"/>
      <c r="F365" s="103"/>
      <c r="G365" s="91"/>
      <c r="H365" s="91"/>
      <c r="I365" s="91"/>
      <c r="J365" s="91"/>
      <c r="K365" s="91"/>
      <c r="L365" s="91"/>
      <c r="M365" s="91"/>
      <c r="N365" s="91"/>
      <c r="O365" s="95"/>
    </row>
    <row r="366" spans="1:15">
      <c r="A366" s="103"/>
      <c r="B366" s="103"/>
      <c r="C366" s="103"/>
      <c r="D366" s="103"/>
      <c r="E366" s="103"/>
      <c r="F366" s="103"/>
      <c r="G366" s="91"/>
      <c r="H366" s="91"/>
      <c r="I366" s="91"/>
      <c r="J366" s="91"/>
      <c r="K366" s="91"/>
      <c r="L366" s="91"/>
      <c r="M366" s="91"/>
      <c r="N366" s="91"/>
      <c r="O366" s="95"/>
    </row>
    <row r="367" spans="1:15">
      <c r="A367" s="103"/>
      <c r="B367" s="103"/>
      <c r="C367" s="103"/>
      <c r="D367" s="103"/>
      <c r="E367" s="103"/>
      <c r="F367" s="103"/>
      <c r="G367" s="91"/>
      <c r="H367" s="91"/>
      <c r="I367" s="91"/>
      <c r="J367" s="91"/>
      <c r="K367" s="91"/>
      <c r="L367" s="91"/>
      <c r="M367" s="91"/>
      <c r="N367" s="91"/>
      <c r="O367" s="95"/>
    </row>
    <row r="368" spans="1:15">
      <c r="A368" s="103"/>
      <c r="B368" s="103"/>
      <c r="C368" s="103"/>
      <c r="D368" s="103"/>
      <c r="E368" s="103"/>
      <c r="F368" s="103"/>
      <c r="G368" s="91"/>
      <c r="H368" s="91"/>
      <c r="I368" s="91"/>
      <c r="J368" s="91"/>
      <c r="K368" s="91"/>
      <c r="L368" s="91"/>
      <c r="M368" s="91"/>
      <c r="N368" s="91"/>
      <c r="O368" s="95"/>
    </row>
    <row r="369" spans="1:15">
      <c r="A369" s="103"/>
      <c r="B369" s="103"/>
      <c r="C369" s="103"/>
      <c r="D369" s="103"/>
      <c r="E369" s="103"/>
      <c r="F369" s="103"/>
      <c r="G369" s="91"/>
      <c r="H369" s="91"/>
      <c r="I369" s="91"/>
      <c r="J369" s="91"/>
      <c r="K369" s="91"/>
      <c r="L369" s="91"/>
      <c r="M369" s="91"/>
      <c r="N369" s="91"/>
      <c r="O369" s="95"/>
    </row>
    <row r="370" spans="1:15">
      <c r="A370" s="103"/>
      <c r="B370" s="103"/>
      <c r="C370" s="103"/>
      <c r="D370" s="103"/>
      <c r="E370" s="103"/>
      <c r="F370" s="103"/>
      <c r="G370" s="91"/>
      <c r="H370" s="91"/>
      <c r="I370" s="91"/>
      <c r="J370" s="91"/>
      <c r="K370" s="91"/>
      <c r="L370" s="91"/>
      <c r="M370" s="91"/>
      <c r="N370" s="91"/>
      <c r="O370" s="95"/>
    </row>
    <row r="371" spans="1:15">
      <c r="A371" s="103"/>
      <c r="B371" s="103"/>
      <c r="C371" s="103"/>
      <c r="D371" s="103"/>
      <c r="E371" s="103"/>
      <c r="F371" s="103"/>
      <c r="G371" s="91"/>
      <c r="H371" s="91"/>
      <c r="I371" s="91"/>
      <c r="J371" s="91"/>
      <c r="K371" s="91"/>
      <c r="L371" s="91"/>
      <c r="M371" s="91"/>
      <c r="N371" s="91"/>
      <c r="O371" s="95"/>
    </row>
    <row r="372" spans="1:15">
      <c r="A372" s="103"/>
      <c r="B372" s="103"/>
      <c r="C372" s="103"/>
      <c r="D372" s="103"/>
      <c r="E372" s="103"/>
      <c r="F372" s="103"/>
      <c r="G372" s="91"/>
      <c r="H372" s="91"/>
      <c r="I372" s="91"/>
      <c r="J372" s="91"/>
      <c r="K372" s="91"/>
      <c r="L372" s="91"/>
      <c r="M372" s="91"/>
      <c r="N372" s="91"/>
      <c r="O372" s="95"/>
    </row>
    <row r="373" spans="1:15">
      <c r="A373" s="103"/>
      <c r="B373" s="103"/>
      <c r="C373" s="103"/>
      <c r="D373" s="103"/>
      <c r="E373" s="103"/>
      <c r="F373" s="103"/>
      <c r="G373" s="91"/>
      <c r="H373" s="91"/>
      <c r="I373" s="91"/>
      <c r="J373" s="91"/>
      <c r="K373" s="91"/>
      <c r="L373" s="91"/>
      <c r="M373" s="91"/>
      <c r="N373" s="91"/>
      <c r="O373" s="95"/>
    </row>
    <row r="374" spans="1:15">
      <c r="A374" s="103"/>
      <c r="B374" s="103"/>
      <c r="C374" s="103"/>
      <c r="D374" s="103"/>
      <c r="E374" s="103"/>
      <c r="F374" s="103"/>
      <c r="G374" s="91"/>
      <c r="H374" s="91"/>
      <c r="I374" s="91"/>
      <c r="J374" s="91"/>
      <c r="K374" s="91"/>
      <c r="L374" s="91"/>
      <c r="M374" s="91"/>
      <c r="N374" s="91"/>
      <c r="O374" s="95"/>
    </row>
    <row r="375" spans="1:15">
      <c r="A375" s="103"/>
      <c r="B375" s="103"/>
      <c r="C375" s="103"/>
      <c r="D375" s="103"/>
      <c r="E375" s="103"/>
      <c r="F375" s="103"/>
      <c r="G375" s="91"/>
      <c r="H375" s="91"/>
      <c r="I375" s="91"/>
      <c r="J375" s="91"/>
      <c r="K375" s="91"/>
      <c r="L375" s="91"/>
      <c r="M375" s="91"/>
      <c r="N375" s="91"/>
      <c r="O375" s="95"/>
    </row>
    <row r="376" spans="1:15">
      <c r="A376" s="103"/>
      <c r="B376" s="103"/>
      <c r="C376" s="103"/>
      <c r="D376" s="103"/>
      <c r="E376" s="103"/>
      <c r="F376" s="103"/>
      <c r="G376" s="91"/>
      <c r="H376" s="91"/>
      <c r="I376" s="91"/>
      <c r="J376" s="91"/>
      <c r="K376" s="91"/>
      <c r="L376" s="91"/>
      <c r="M376" s="91"/>
      <c r="N376" s="91"/>
      <c r="O376" s="95"/>
    </row>
    <row r="377" spans="1:15">
      <c r="A377" s="103"/>
      <c r="B377" s="103"/>
      <c r="C377" s="103"/>
      <c r="D377" s="103"/>
      <c r="E377" s="103"/>
      <c r="F377" s="103"/>
      <c r="G377" s="91"/>
      <c r="H377" s="91"/>
      <c r="I377" s="91"/>
      <c r="J377" s="91"/>
      <c r="K377" s="91"/>
      <c r="L377" s="91"/>
      <c r="M377" s="91"/>
      <c r="N377" s="91"/>
      <c r="O377" s="95"/>
    </row>
    <row r="378" spans="1:15">
      <c r="A378" s="103"/>
      <c r="B378" s="103"/>
      <c r="C378" s="103"/>
      <c r="D378" s="103"/>
      <c r="E378" s="103"/>
      <c r="F378" s="103"/>
      <c r="G378" s="91"/>
      <c r="H378" s="91"/>
      <c r="I378" s="91"/>
      <c r="J378" s="91"/>
      <c r="K378" s="91"/>
      <c r="L378" s="91"/>
      <c r="M378" s="91"/>
      <c r="N378" s="91"/>
      <c r="O378" s="95"/>
    </row>
    <row r="379" spans="1:15">
      <c r="A379" s="103"/>
      <c r="B379" s="103"/>
      <c r="C379" s="103"/>
      <c r="D379" s="103"/>
      <c r="E379" s="103"/>
      <c r="F379" s="103"/>
      <c r="G379" s="91"/>
      <c r="H379" s="91"/>
      <c r="I379" s="91"/>
      <c r="J379" s="91"/>
      <c r="K379" s="91"/>
      <c r="L379" s="91"/>
      <c r="M379" s="91"/>
      <c r="N379" s="91"/>
      <c r="O379" s="95"/>
    </row>
    <row r="380" spans="1:15">
      <c r="A380" s="103"/>
      <c r="B380" s="103"/>
      <c r="C380" s="103"/>
      <c r="D380" s="103"/>
      <c r="E380" s="103"/>
      <c r="F380" s="103"/>
      <c r="G380" s="91"/>
      <c r="H380" s="91"/>
      <c r="I380" s="91"/>
      <c r="J380" s="91"/>
      <c r="K380" s="91"/>
      <c r="L380" s="91"/>
      <c r="M380" s="91"/>
      <c r="N380" s="91"/>
      <c r="O380" s="95"/>
    </row>
    <row r="381" spans="1:15">
      <c r="A381" s="103"/>
      <c r="B381" s="103"/>
      <c r="C381" s="103"/>
      <c r="D381" s="103"/>
      <c r="E381" s="103"/>
      <c r="F381" s="103"/>
      <c r="G381" s="91"/>
      <c r="H381" s="91"/>
      <c r="I381" s="91"/>
      <c r="J381" s="91"/>
      <c r="K381" s="91"/>
      <c r="L381" s="91"/>
      <c r="M381" s="91"/>
      <c r="N381" s="91"/>
      <c r="O381" s="95"/>
    </row>
    <row r="382" spans="1:15">
      <c r="A382" s="103"/>
      <c r="B382" s="103"/>
      <c r="C382" s="103"/>
      <c r="D382" s="103"/>
      <c r="E382" s="103"/>
      <c r="F382" s="103"/>
      <c r="G382" s="91"/>
      <c r="H382" s="91"/>
      <c r="I382" s="91"/>
      <c r="J382" s="91"/>
      <c r="K382" s="91"/>
      <c r="L382" s="91"/>
      <c r="M382" s="91"/>
      <c r="N382" s="91"/>
      <c r="O382" s="95"/>
    </row>
    <row r="383" spans="1:15">
      <c r="A383" s="103"/>
      <c r="B383" s="103"/>
      <c r="C383" s="103"/>
      <c r="D383" s="103"/>
      <c r="E383" s="103"/>
      <c r="F383" s="103"/>
      <c r="G383" s="91"/>
      <c r="H383" s="91"/>
      <c r="I383" s="91"/>
      <c r="J383" s="91"/>
      <c r="K383" s="91"/>
      <c r="L383" s="91"/>
      <c r="M383" s="91"/>
      <c r="N383" s="91"/>
      <c r="O383" s="95"/>
    </row>
    <row r="384" spans="1:15">
      <c r="A384" s="103"/>
      <c r="B384" s="103"/>
      <c r="C384" s="103"/>
      <c r="D384" s="103"/>
      <c r="E384" s="103"/>
      <c r="F384" s="103"/>
      <c r="G384" s="91"/>
      <c r="H384" s="91"/>
      <c r="I384" s="91"/>
      <c r="J384" s="91"/>
      <c r="K384" s="91"/>
      <c r="L384" s="91"/>
      <c r="M384" s="91"/>
      <c r="N384" s="91"/>
      <c r="O384" s="95"/>
    </row>
    <row r="385" spans="1:15">
      <c r="A385" s="103"/>
      <c r="B385" s="103"/>
      <c r="C385" s="103"/>
      <c r="D385" s="103"/>
      <c r="E385" s="103"/>
      <c r="F385" s="103"/>
      <c r="G385" s="91"/>
      <c r="H385" s="91"/>
      <c r="I385" s="91"/>
      <c r="J385" s="91"/>
      <c r="K385" s="91"/>
      <c r="L385" s="91"/>
      <c r="M385" s="91"/>
      <c r="N385" s="91"/>
      <c r="O385" s="95"/>
    </row>
    <row r="386" spans="1:15">
      <c r="A386" s="103"/>
      <c r="B386" s="103"/>
      <c r="C386" s="103"/>
      <c r="D386" s="103"/>
      <c r="E386" s="103"/>
      <c r="F386" s="103"/>
      <c r="G386" s="91"/>
      <c r="H386" s="91"/>
      <c r="I386" s="91"/>
      <c r="J386" s="91"/>
      <c r="K386" s="91"/>
      <c r="L386" s="91"/>
      <c r="M386" s="91"/>
      <c r="N386" s="91"/>
      <c r="O386" s="95"/>
    </row>
    <row r="387" spans="1:15">
      <c r="A387" s="103"/>
      <c r="B387" s="103"/>
      <c r="C387" s="103"/>
      <c r="D387" s="103"/>
      <c r="E387" s="103"/>
      <c r="F387" s="103"/>
      <c r="G387" s="91"/>
      <c r="H387" s="91"/>
      <c r="I387" s="91"/>
      <c r="J387" s="91"/>
      <c r="K387" s="91"/>
      <c r="L387" s="91"/>
      <c r="M387" s="91"/>
      <c r="N387" s="91"/>
      <c r="O387" s="95"/>
    </row>
    <row r="388" spans="1:15">
      <c r="A388" s="103"/>
      <c r="B388" s="103"/>
      <c r="C388" s="103"/>
      <c r="D388" s="103"/>
      <c r="E388" s="103"/>
      <c r="F388" s="103"/>
      <c r="G388" s="91"/>
      <c r="H388" s="91"/>
      <c r="I388" s="91"/>
      <c r="J388" s="91"/>
      <c r="K388" s="91"/>
      <c r="L388" s="91"/>
      <c r="M388" s="91"/>
      <c r="N388" s="91"/>
      <c r="O388" s="95"/>
    </row>
    <row r="389" spans="1:15">
      <c r="A389" s="103"/>
      <c r="B389" s="103"/>
      <c r="C389" s="103"/>
      <c r="D389" s="103"/>
      <c r="E389" s="103"/>
      <c r="F389" s="103"/>
      <c r="G389" s="91"/>
      <c r="H389" s="91"/>
      <c r="I389" s="91"/>
      <c r="J389" s="91"/>
      <c r="K389" s="91"/>
      <c r="L389" s="91"/>
      <c r="M389" s="91"/>
      <c r="N389" s="91"/>
      <c r="O389" s="95"/>
    </row>
    <row r="390" spans="1:15">
      <c r="A390" s="103"/>
      <c r="B390" s="103"/>
      <c r="C390" s="103"/>
      <c r="D390" s="103"/>
      <c r="E390" s="103"/>
      <c r="F390" s="103"/>
      <c r="G390" s="91"/>
      <c r="H390" s="91"/>
      <c r="I390" s="91"/>
      <c r="J390" s="91"/>
      <c r="K390" s="91"/>
      <c r="L390" s="91"/>
      <c r="M390" s="91"/>
      <c r="N390" s="91"/>
      <c r="O390" s="95"/>
    </row>
    <row r="391" spans="1:15">
      <c r="A391" s="103"/>
      <c r="B391" s="103"/>
      <c r="C391" s="103"/>
      <c r="D391" s="103"/>
      <c r="E391" s="103"/>
      <c r="F391" s="103"/>
      <c r="G391" s="91"/>
      <c r="H391" s="91"/>
      <c r="I391" s="91"/>
      <c r="J391" s="91"/>
      <c r="K391" s="91"/>
      <c r="L391" s="91"/>
      <c r="M391" s="91"/>
      <c r="N391" s="91"/>
      <c r="O391" s="95"/>
    </row>
    <row r="392" spans="1:15">
      <c r="A392" s="103"/>
      <c r="B392" s="103"/>
      <c r="C392" s="103"/>
      <c r="D392" s="103"/>
      <c r="E392" s="103"/>
      <c r="F392" s="103"/>
      <c r="G392" s="91"/>
      <c r="H392" s="91"/>
      <c r="I392" s="91"/>
      <c r="J392" s="91"/>
      <c r="K392" s="91"/>
      <c r="L392" s="91"/>
      <c r="M392" s="91"/>
      <c r="N392" s="91"/>
      <c r="O392" s="95"/>
    </row>
    <row r="393" spans="1:15">
      <c r="A393" s="103"/>
      <c r="B393" s="103"/>
      <c r="C393" s="103"/>
      <c r="D393" s="103"/>
      <c r="E393" s="103"/>
      <c r="F393" s="103"/>
      <c r="G393" s="91"/>
      <c r="H393" s="91"/>
      <c r="I393" s="91"/>
      <c r="J393" s="91"/>
      <c r="K393" s="91"/>
      <c r="L393" s="91"/>
      <c r="M393" s="91"/>
      <c r="N393" s="91"/>
      <c r="O393" s="95"/>
    </row>
    <row r="394" spans="1:15">
      <c r="A394" s="103"/>
      <c r="B394" s="103"/>
      <c r="C394" s="103"/>
      <c r="D394" s="103"/>
      <c r="E394" s="103"/>
      <c r="F394" s="103"/>
      <c r="G394" s="91"/>
      <c r="H394" s="91"/>
      <c r="I394" s="91"/>
      <c r="J394" s="91"/>
      <c r="K394" s="91"/>
      <c r="L394" s="91"/>
      <c r="M394" s="91"/>
      <c r="N394" s="91"/>
      <c r="O394" s="95"/>
    </row>
    <row r="395" spans="1:15">
      <c r="A395" s="103"/>
      <c r="B395" s="103"/>
      <c r="C395" s="103"/>
      <c r="D395" s="103"/>
      <c r="E395" s="103"/>
      <c r="F395" s="103"/>
      <c r="G395" s="91"/>
      <c r="H395" s="91"/>
      <c r="I395" s="91"/>
      <c r="J395" s="91"/>
      <c r="K395" s="91"/>
      <c r="L395" s="91"/>
      <c r="M395" s="91"/>
      <c r="N395" s="91"/>
      <c r="O395" s="95"/>
    </row>
    <row r="396" spans="1:15">
      <c r="A396" s="103"/>
      <c r="B396" s="103"/>
      <c r="C396" s="103"/>
      <c r="D396" s="103"/>
      <c r="E396" s="103"/>
      <c r="F396" s="103"/>
      <c r="G396" s="91"/>
      <c r="H396" s="91"/>
      <c r="I396" s="91"/>
      <c r="J396" s="91"/>
      <c r="K396" s="91"/>
      <c r="L396" s="91"/>
      <c r="M396" s="91"/>
      <c r="N396" s="91"/>
      <c r="O396" s="95"/>
    </row>
    <row r="397" spans="1:15">
      <c r="A397" s="103"/>
      <c r="B397" s="103"/>
      <c r="C397" s="103"/>
      <c r="D397" s="103"/>
      <c r="E397" s="103"/>
      <c r="F397" s="103"/>
      <c r="G397" s="91"/>
      <c r="H397" s="91"/>
      <c r="I397" s="91"/>
      <c r="J397" s="91"/>
      <c r="K397" s="91"/>
      <c r="L397" s="91"/>
      <c r="M397" s="91"/>
      <c r="N397" s="91"/>
      <c r="O397" s="95"/>
    </row>
    <row r="398" spans="1:15">
      <c r="A398" s="103"/>
      <c r="B398" s="103"/>
      <c r="C398" s="103"/>
      <c r="D398" s="103"/>
      <c r="E398" s="103"/>
      <c r="F398" s="103"/>
      <c r="G398" s="91"/>
      <c r="H398" s="91"/>
      <c r="I398" s="91"/>
      <c r="J398" s="91"/>
      <c r="K398" s="91"/>
      <c r="L398" s="91"/>
      <c r="M398" s="91"/>
      <c r="N398" s="91"/>
      <c r="O398" s="95"/>
    </row>
    <row r="399" spans="1:15">
      <c r="A399" s="103"/>
      <c r="B399" s="103"/>
      <c r="C399" s="103"/>
      <c r="D399" s="103"/>
      <c r="E399" s="103"/>
      <c r="F399" s="103"/>
      <c r="G399" s="91"/>
      <c r="H399" s="91"/>
      <c r="I399" s="91"/>
      <c r="J399" s="91"/>
      <c r="K399" s="91"/>
      <c r="L399" s="91"/>
      <c r="M399" s="91"/>
      <c r="N399" s="91"/>
      <c r="O399" s="95"/>
    </row>
    <row r="400" spans="1:15">
      <c r="A400" s="103"/>
      <c r="B400" s="103"/>
      <c r="C400" s="103"/>
      <c r="D400" s="103"/>
      <c r="E400" s="103"/>
      <c r="F400" s="103"/>
      <c r="G400" s="91"/>
      <c r="H400" s="91"/>
      <c r="I400" s="91"/>
      <c r="J400" s="91"/>
      <c r="K400" s="91"/>
      <c r="L400" s="91"/>
      <c r="M400" s="91"/>
      <c r="N400" s="91"/>
      <c r="O400" s="95"/>
    </row>
    <row r="401" spans="1:15">
      <c r="A401" s="103"/>
      <c r="B401" s="103"/>
      <c r="C401" s="103"/>
      <c r="D401" s="103"/>
      <c r="E401" s="103"/>
      <c r="F401" s="103"/>
      <c r="G401" s="91"/>
      <c r="H401" s="91"/>
      <c r="I401" s="91"/>
      <c r="J401" s="91"/>
      <c r="K401" s="91"/>
      <c r="L401" s="91"/>
      <c r="M401" s="91"/>
      <c r="N401" s="91"/>
      <c r="O401" s="95"/>
    </row>
    <row r="402" spans="1:15">
      <c r="A402" s="103"/>
      <c r="B402" s="103"/>
      <c r="C402" s="103"/>
      <c r="D402" s="103"/>
      <c r="E402" s="103"/>
      <c r="F402" s="103"/>
      <c r="G402" s="91"/>
      <c r="H402" s="91"/>
      <c r="I402" s="91"/>
      <c r="J402" s="91"/>
      <c r="K402" s="91"/>
      <c r="L402" s="91"/>
      <c r="M402" s="91"/>
      <c r="N402" s="91"/>
      <c r="O402" s="95"/>
    </row>
    <row r="403" spans="1:15">
      <c r="A403" s="103"/>
      <c r="B403" s="103"/>
      <c r="C403" s="103"/>
      <c r="D403" s="103"/>
      <c r="E403" s="103"/>
      <c r="F403" s="103"/>
      <c r="G403" s="91"/>
      <c r="H403" s="91"/>
      <c r="I403" s="91"/>
      <c r="J403" s="91"/>
      <c r="K403" s="91"/>
      <c r="L403" s="91"/>
      <c r="M403" s="91"/>
      <c r="N403" s="91"/>
      <c r="O403" s="95"/>
    </row>
    <row r="404" spans="1:15">
      <c r="A404" s="103"/>
      <c r="B404" s="103"/>
      <c r="C404" s="103"/>
      <c r="D404" s="103"/>
      <c r="E404" s="103"/>
      <c r="F404" s="103"/>
      <c r="G404" s="91"/>
      <c r="H404" s="91"/>
      <c r="I404" s="91"/>
      <c r="J404" s="91"/>
      <c r="K404" s="91"/>
      <c r="L404" s="91"/>
      <c r="M404" s="91"/>
      <c r="N404" s="91"/>
      <c r="O404" s="95"/>
    </row>
    <row r="405" spans="1:15">
      <c r="A405" s="103"/>
      <c r="B405" s="103"/>
      <c r="C405" s="103"/>
      <c r="D405" s="103"/>
      <c r="E405" s="103"/>
      <c r="F405" s="103"/>
      <c r="G405" s="91"/>
      <c r="H405" s="91"/>
      <c r="I405" s="91"/>
      <c r="J405" s="91"/>
      <c r="K405" s="91"/>
      <c r="L405" s="91"/>
      <c r="M405" s="91"/>
      <c r="N405" s="91"/>
      <c r="O405" s="95"/>
    </row>
    <row r="406" spans="1:15">
      <c r="A406" s="103"/>
      <c r="B406" s="103"/>
      <c r="C406" s="103"/>
      <c r="D406" s="103"/>
      <c r="E406" s="103"/>
      <c r="F406" s="103"/>
      <c r="G406" s="91"/>
      <c r="H406" s="91"/>
      <c r="I406" s="91"/>
      <c r="J406" s="91"/>
      <c r="K406" s="91"/>
      <c r="L406" s="91"/>
      <c r="M406" s="91"/>
      <c r="N406" s="91"/>
      <c r="O406" s="95"/>
    </row>
    <row r="407" spans="1:15">
      <c r="A407" s="103"/>
      <c r="B407" s="103"/>
      <c r="C407" s="103"/>
      <c r="D407" s="103"/>
      <c r="E407" s="103"/>
      <c r="F407" s="103"/>
      <c r="G407" s="91"/>
      <c r="H407" s="91"/>
      <c r="I407" s="91"/>
      <c r="J407" s="91"/>
      <c r="K407" s="91"/>
      <c r="L407" s="91"/>
      <c r="M407" s="91"/>
      <c r="N407" s="91"/>
      <c r="O407" s="95"/>
    </row>
    <row r="408" spans="1:15">
      <c r="A408" s="103"/>
      <c r="B408" s="103"/>
      <c r="C408" s="103"/>
      <c r="D408" s="103"/>
      <c r="E408" s="103"/>
      <c r="F408" s="103"/>
      <c r="G408" s="91"/>
      <c r="H408" s="91"/>
      <c r="I408" s="91"/>
      <c r="J408" s="91"/>
      <c r="K408" s="91"/>
      <c r="L408" s="91"/>
      <c r="M408" s="91"/>
      <c r="N408" s="91"/>
      <c r="O408" s="95"/>
    </row>
    <row r="409" spans="1:15">
      <c r="A409" s="103"/>
      <c r="B409" s="103"/>
      <c r="C409" s="103"/>
      <c r="D409" s="103"/>
      <c r="E409" s="103"/>
      <c r="F409" s="103"/>
      <c r="G409" s="91"/>
      <c r="H409" s="91"/>
      <c r="I409" s="91"/>
      <c r="J409" s="91"/>
      <c r="K409" s="91"/>
      <c r="L409" s="91"/>
      <c r="M409" s="91"/>
      <c r="N409" s="91"/>
      <c r="O409" s="95"/>
    </row>
    <row r="410" spans="1:15">
      <c r="A410" s="103"/>
      <c r="B410" s="103"/>
      <c r="C410" s="103"/>
      <c r="D410" s="103"/>
      <c r="E410" s="103"/>
      <c r="F410" s="103"/>
      <c r="G410" s="91"/>
      <c r="H410" s="91"/>
      <c r="I410" s="91"/>
      <c r="J410" s="91"/>
      <c r="K410" s="91"/>
      <c r="L410" s="91"/>
      <c r="M410" s="91"/>
      <c r="N410" s="91"/>
      <c r="O410" s="95"/>
    </row>
    <row r="411" spans="1:15">
      <c r="A411" s="103"/>
      <c r="B411" s="103"/>
      <c r="C411" s="103"/>
      <c r="D411" s="103"/>
      <c r="E411" s="103"/>
      <c r="F411" s="103"/>
      <c r="G411" s="91"/>
      <c r="H411" s="91"/>
      <c r="I411" s="91"/>
      <c r="J411" s="91"/>
      <c r="K411" s="91"/>
      <c r="L411" s="91"/>
      <c r="M411" s="91"/>
      <c r="N411" s="91"/>
      <c r="O411" s="95"/>
    </row>
    <row r="412" spans="1:15">
      <c r="A412" s="103"/>
      <c r="B412" s="103"/>
      <c r="C412" s="103"/>
      <c r="D412" s="103"/>
      <c r="E412" s="103"/>
      <c r="F412" s="103"/>
      <c r="G412" s="91"/>
      <c r="H412" s="91"/>
      <c r="I412" s="91"/>
      <c r="J412" s="91"/>
      <c r="K412" s="91"/>
      <c r="L412" s="91"/>
      <c r="M412" s="91"/>
      <c r="N412" s="91"/>
      <c r="O412" s="95"/>
    </row>
    <row r="413" spans="1:15">
      <c r="A413" s="103"/>
      <c r="B413" s="103"/>
      <c r="C413" s="103"/>
      <c r="D413" s="103"/>
      <c r="E413" s="103"/>
      <c r="F413" s="103"/>
      <c r="G413" s="91"/>
      <c r="H413" s="91"/>
      <c r="I413" s="91"/>
      <c r="J413" s="91"/>
      <c r="K413" s="91"/>
      <c r="L413" s="91"/>
      <c r="M413" s="91"/>
      <c r="N413" s="91"/>
      <c r="O413" s="95"/>
    </row>
    <row r="414" spans="1:15">
      <c r="A414" s="103"/>
      <c r="B414" s="103"/>
      <c r="C414" s="103"/>
      <c r="D414" s="103"/>
      <c r="E414" s="103"/>
      <c r="F414" s="103"/>
      <c r="G414" s="91"/>
      <c r="H414" s="91"/>
      <c r="I414" s="91"/>
      <c r="J414" s="91"/>
      <c r="K414" s="91"/>
      <c r="L414" s="91"/>
      <c r="M414" s="91"/>
      <c r="N414" s="91"/>
      <c r="O414" s="95"/>
    </row>
    <row r="415" spans="1:15">
      <c r="A415" s="103"/>
      <c r="B415" s="103"/>
      <c r="C415" s="103"/>
      <c r="D415" s="103"/>
      <c r="E415" s="103"/>
      <c r="F415" s="103"/>
      <c r="G415" s="91"/>
      <c r="H415" s="91"/>
      <c r="I415" s="91"/>
      <c r="J415" s="91"/>
      <c r="K415" s="91"/>
      <c r="L415" s="91"/>
      <c r="M415" s="91"/>
      <c r="N415" s="91"/>
      <c r="O415" s="95"/>
    </row>
    <row r="416" spans="1:15">
      <c r="A416" s="103"/>
      <c r="B416" s="103"/>
      <c r="C416" s="103"/>
      <c r="D416" s="103"/>
      <c r="E416" s="103"/>
      <c r="F416" s="103"/>
      <c r="G416" s="91"/>
      <c r="H416" s="91"/>
      <c r="I416" s="91"/>
      <c r="J416" s="91"/>
      <c r="K416" s="91"/>
      <c r="L416" s="91"/>
      <c r="M416" s="91"/>
      <c r="N416" s="91"/>
      <c r="O416" s="95"/>
    </row>
    <row r="417" spans="1:15">
      <c r="A417" s="103"/>
      <c r="B417" s="103"/>
      <c r="C417" s="103"/>
      <c r="D417" s="103"/>
      <c r="E417" s="103"/>
      <c r="F417" s="103"/>
      <c r="G417" s="91"/>
      <c r="H417" s="91"/>
      <c r="I417" s="91"/>
      <c r="J417" s="91"/>
      <c r="K417" s="91"/>
      <c r="L417" s="91"/>
      <c r="M417" s="91"/>
      <c r="N417" s="91"/>
      <c r="O417" s="95"/>
    </row>
    <row r="418" spans="1:15">
      <c r="A418" s="103"/>
      <c r="B418" s="103"/>
      <c r="C418" s="103"/>
      <c r="D418" s="103"/>
      <c r="E418" s="103"/>
      <c r="F418" s="103"/>
      <c r="G418" s="91"/>
      <c r="H418" s="91"/>
      <c r="I418" s="91"/>
      <c r="J418" s="91"/>
      <c r="K418" s="91"/>
      <c r="L418" s="91"/>
      <c r="M418" s="91"/>
      <c r="N418" s="91"/>
      <c r="O418" s="95"/>
    </row>
    <row r="419" spans="1:15">
      <c r="A419" s="103"/>
      <c r="B419" s="103"/>
      <c r="C419" s="103"/>
      <c r="D419" s="103"/>
      <c r="E419" s="103"/>
      <c r="F419" s="103"/>
      <c r="G419" s="91"/>
      <c r="H419" s="91"/>
      <c r="I419" s="91"/>
      <c r="J419" s="91"/>
      <c r="K419" s="91"/>
      <c r="L419" s="91"/>
      <c r="M419" s="91"/>
      <c r="N419" s="91"/>
      <c r="O419" s="95"/>
    </row>
    <row r="420" spans="1:15">
      <c r="A420" s="103"/>
      <c r="B420" s="103"/>
      <c r="C420" s="103"/>
      <c r="D420" s="103"/>
      <c r="E420" s="103"/>
      <c r="F420" s="103"/>
      <c r="G420" s="91"/>
      <c r="H420" s="91"/>
      <c r="I420" s="91"/>
      <c r="J420" s="91"/>
      <c r="K420" s="91"/>
      <c r="L420" s="91"/>
      <c r="M420" s="91"/>
      <c r="N420" s="91"/>
      <c r="O420" s="95"/>
    </row>
    <row r="421" spans="1:15">
      <c r="A421" s="103"/>
      <c r="B421" s="103"/>
      <c r="C421" s="103"/>
      <c r="D421" s="103"/>
      <c r="E421" s="103"/>
      <c r="F421" s="103"/>
      <c r="G421" s="91"/>
      <c r="H421" s="91"/>
      <c r="I421" s="91"/>
      <c r="J421" s="91"/>
      <c r="K421" s="91"/>
      <c r="L421" s="91"/>
      <c r="M421" s="91"/>
      <c r="N421" s="91"/>
      <c r="O421" s="95"/>
    </row>
    <row r="422" spans="1:15">
      <c r="A422" s="103"/>
      <c r="B422" s="103"/>
      <c r="C422" s="103"/>
      <c r="D422" s="103"/>
      <c r="E422" s="103"/>
      <c r="F422" s="103"/>
      <c r="G422" s="91"/>
      <c r="H422" s="91"/>
      <c r="I422" s="91"/>
      <c r="J422" s="91"/>
      <c r="K422" s="91"/>
      <c r="L422" s="91"/>
      <c r="M422" s="91"/>
      <c r="N422" s="91"/>
      <c r="O422" s="95"/>
    </row>
    <row r="423" spans="1:15">
      <c r="A423" s="103"/>
      <c r="B423" s="103"/>
      <c r="C423" s="103"/>
      <c r="D423" s="103"/>
      <c r="E423" s="103"/>
      <c r="F423" s="103"/>
      <c r="G423" s="91"/>
      <c r="H423" s="91"/>
      <c r="I423" s="91"/>
      <c r="J423" s="91"/>
      <c r="K423" s="91"/>
      <c r="L423" s="91"/>
      <c r="M423" s="91"/>
      <c r="N423" s="91"/>
      <c r="O423" s="95"/>
    </row>
    <row r="424" spans="1:15">
      <c r="A424" s="103"/>
      <c r="B424" s="103"/>
      <c r="C424" s="103"/>
      <c r="D424" s="103"/>
      <c r="E424" s="103"/>
      <c r="F424" s="103"/>
      <c r="G424" s="91"/>
      <c r="H424" s="91"/>
      <c r="I424" s="91"/>
      <c r="J424" s="91"/>
      <c r="K424" s="91"/>
      <c r="L424" s="91"/>
      <c r="M424" s="91"/>
      <c r="N424" s="91"/>
      <c r="O424" s="95"/>
    </row>
    <row r="425" spans="1:15">
      <c r="A425" s="103"/>
      <c r="B425" s="103"/>
      <c r="C425" s="103"/>
      <c r="D425" s="103"/>
      <c r="E425" s="103"/>
      <c r="F425" s="103"/>
      <c r="G425" s="91"/>
      <c r="H425" s="91"/>
      <c r="I425" s="91"/>
      <c r="J425" s="91"/>
      <c r="K425" s="91"/>
      <c r="L425" s="91"/>
      <c r="M425" s="91"/>
      <c r="N425" s="91"/>
      <c r="O425" s="95"/>
    </row>
    <row r="426" spans="1:15">
      <c r="A426" s="103"/>
      <c r="B426" s="103"/>
      <c r="C426" s="103"/>
      <c r="D426" s="103"/>
      <c r="E426" s="103"/>
      <c r="F426" s="103"/>
      <c r="G426" s="91"/>
      <c r="H426" s="91"/>
      <c r="I426" s="91"/>
      <c r="J426" s="91"/>
      <c r="K426" s="91"/>
      <c r="L426" s="91"/>
      <c r="M426" s="91"/>
      <c r="N426" s="91"/>
      <c r="O426" s="95"/>
    </row>
    <row r="427" spans="1:15">
      <c r="A427" s="103"/>
      <c r="B427" s="103"/>
      <c r="C427" s="103"/>
      <c r="D427" s="103"/>
      <c r="E427" s="103"/>
      <c r="F427" s="103"/>
      <c r="G427" s="91"/>
      <c r="H427" s="91"/>
      <c r="I427" s="91"/>
      <c r="J427" s="91"/>
      <c r="K427" s="91"/>
      <c r="L427" s="91"/>
      <c r="M427" s="91"/>
      <c r="N427" s="91"/>
      <c r="O427" s="95"/>
    </row>
    <row r="428" spans="1:15">
      <c r="A428" s="103"/>
      <c r="B428" s="103"/>
      <c r="C428" s="103"/>
      <c r="D428" s="103"/>
      <c r="E428" s="103"/>
      <c r="F428" s="103"/>
      <c r="G428" s="91"/>
      <c r="H428" s="91"/>
      <c r="I428" s="91"/>
      <c r="J428" s="91"/>
      <c r="K428" s="91"/>
      <c r="L428" s="91"/>
      <c r="M428" s="91"/>
      <c r="N428" s="91"/>
      <c r="O428" s="95"/>
    </row>
    <row r="429" spans="1:15">
      <c r="A429" s="103"/>
      <c r="B429" s="103"/>
      <c r="C429" s="103"/>
      <c r="D429" s="103"/>
      <c r="E429" s="103"/>
      <c r="F429" s="103"/>
      <c r="G429" s="91"/>
      <c r="H429" s="91"/>
      <c r="I429" s="91"/>
      <c r="J429" s="91"/>
      <c r="K429" s="91"/>
      <c r="L429" s="91"/>
      <c r="M429" s="91"/>
      <c r="N429" s="91"/>
      <c r="O429" s="95"/>
    </row>
    <row r="430" spans="1:15">
      <c r="A430" s="103"/>
      <c r="B430" s="103"/>
      <c r="C430" s="103"/>
      <c r="D430" s="103"/>
      <c r="E430" s="103"/>
      <c r="F430" s="103"/>
      <c r="G430" s="91"/>
      <c r="H430" s="91"/>
      <c r="I430" s="91"/>
      <c r="J430" s="91"/>
      <c r="K430" s="91"/>
      <c r="L430" s="91"/>
      <c r="M430" s="91"/>
      <c r="N430" s="91"/>
      <c r="O430" s="95"/>
    </row>
    <row r="431" spans="1:15">
      <c r="A431" s="103"/>
      <c r="B431" s="103"/>
      <c r="C431" s="103"/>
      <c r="D431" s="103"/>
      <c r="E431" s="103"/>
      <c r="F431" s="103"/>
      <c r="G431" s="91"/>
      <c r="H431" s="91"/>
      <c r="I431" s="91"/>
      <c r="J431" s="91"/>
      <c r="K431" s="91"/>
      <c r="L431" s="91"/>
      <c r="M431" s="91"/>
      <c r="N431" s="91"/>
      <c r="O431" s="95"/>
    </row>
    <row r="432" spans="1:15">
      <c r="A432" s="103"/>
      <c r="B432" s="103"/>
      <c r="C432" s="103"/>
      <c r="D432" s="103"/>
      <c r="E432" s="103"/>
      <c r="F432" s="103"/>
      <c r="G432" s="91"/>
      <c r="H432" s="91"/>
      <c r="I432" s="91"/>
      <c r="J432" s="91"/>
      <c r="K432" s="91"/>
      <c r="L432" s="91"/>
      <c r="M432" s="91"/>
      <c r="N432" s="91"/>
      <c r="O432" s="95"/>
    </row>
    <row r="433" spans="1:15">
      <c r="A433" s="103"/>
      <c r="B433" s="103"/>
      <c r="C433" s="103"/>
      <c r="D433" s="103"/>
      <c r="E433" s="103"/>
      <c r="F433" s="103"/>
      <c r="G433" s="91"/>
      <c r="H433" s="91"/>
      <c r="I433" s="91"/>
      <c r="J433" s="91"/>
      <c r="K433" s="91"/>
      <c r="L433" s="91"/>
      <c r="M433" s="91"/>
      <c r="N433" s="91"/>
      <c r="O433" s="95"/>
    </row>
    <row r="434" spans="1:15">
      <c r="A434" s="103"/>
      <c r="B434" s="103"/>
      <c r="C434" s="103"/>
      <c r="D434" s="103"/>
      <c r="E434" s="103"/>
      <c r="F434" s="103"/>
      <c r="G434" s="91"/>
      <c r="H434" s="91"/>
      <c r="I434" s="91"/>
      <c r="J434" s="91"/>
      <c r="K434" s="91"/>
      <c r="L434" s="91"/>
      <c r="M434" s="91"/>
      <c r="N434" s="91"/>
      <c r="O434" s="95"/>
    </row>
    <row r="435" spans="1:15">
      <c r="A435" s="103"/>
      <c r="B435" s="103"/>
      <c r="C435" s="103"/>
      <c r="D435" s="103"/>
      <c r="E435" s="103"/>
      <c r="F435" s="103"/>
      <c r="G435" s="91"/>
      <c r="H435" s="91"/>
      <c r="I435" s="91"/>
      <c r="J435" s="91"/>
      <c r="K435" s="91"/>
      <c r="L435" s="91"/>
      <c r="M435" s="91"/>
      <c r="N435" s="91"/>
      <c r="O435" s="95"/>
    </row>
    <row r="436" spans="1:15">
      <c r="A436" s="103"/>
      <c r="B436" s="103"/>
      <c r="C436" s="103"/>
      <c r="D436" s="103"/>
      <c r="E436" s="103"/>
      <c r="F436" s="103"/>
      <c r="G436" s="91"/>
      <c r="H436" s="91"/>
      <c r="I436" s="91"/>
      <c r="J436" s="91"/>
      <c r="K436" s="91"/>
      <c r="L436" s="91"/>
      <c r="M436" s="91"/>
      <c r="N436" s="91"/>
      <c r="O436" s="95"/>
    </row>
    <row r="437" spans="1:15">
      <c r="A437" s="103"/>
      <c r="B437" s="103"/>
      <c r="C437" s="103"/>
      <c r="D437" s="103"/>
      <c r="E437" s="103"/>
      <c r="F437" s="103"/>
      <c r="G437" s="91"/>
      <c r="H437" s="91"/>
      <c r="I437" s="91"/>
      <c r="J437" s="91"/>
      <c r="K437" s="91"/>
      <c r="L437" s="91"/>
      <c r="M437" s="91"/>
      <c r="N437" s="91"/>
      <c r="O437" s="95"/>
    </row>
    <row r="438" spans="1:15">
      <c r="A438" s="103"/>
      <c r="B438" s="103"/>
      <c r="C438" s="103"/>
      <c r="D438" s="103"/>
      <c r="E438" s="103"/>
      <c r="F438" s="103"/>
      <c r="G438" s="91"/>
      <c r="H438" s="91"/>
      <c r="I438" s="91"/>
      <c r="J438" s="91"/>
      <c r="K438" s="91"/>
      <c r="L438" s="91"/>
      <c r="M438" s="91"/>
      <c r="N438" s="91"/>
      <c r="O438" s="95"/>
    </row>
    <row r="439" spans="1:15">
      <c r="A439" s="103"/>
      <c r="B439" s="103"/>
      <c r="C439" s="103"/>
      <c r="D439" s="103"/>
      <c r="E439" s="103"/>
      <c r="F439" s="103"/>
      <c r="G439" s="91"/>
      <c r="H439" s="91"/>
      <c r="I439" s="91"/>
      <c r="J439" s="91"/>
      <c r="K439" s="91"/>
      <c r="L439" s="91"/>
      <c r="M439" s="91"/>
      <c r="N439" s="91"/>
      <c r="O439" s="95"/>
    </row>
    <row r="440" spans="1:15">
      <c r="A440" s="103"/>
      <c r="B440" s="103"/>
      <c r="C440" s="103"/>
      <c r="D440" s="103"/>
      <c r="E440" s="103"/>
      <c r="F440" s="103"/>
      <c r="G440" s="91"/>
      <c r="H440" s="91"/>
      <c r="I440" s="91"/>
      <c r="J440" s="91"/>
      <c r="K440" s="91"/>
      <c r="L440" s="91"/>
      <c r="M440" s="91"/>
      <c r="N440" s="91"/>
      <c r="O440" s="95"/>
    </row>
    <row r="441" spans="1:15">
      <c r="A441" s="103"/>
      <c r="B441" s="103"/>
      <c r="C441" s="103"/>
      <c r="D441" s="103"/>
      <c r="E441" s="103"/>
      <c r="F441" s="103"/>
      <c r="G441" s="91"/>
      <c r="H441" s="91"/>
      <c r="I441" s="91"/>
      <c r="J441" s="91"/>
      <c r="K441" s="91"/>
      <c r="L441" s="91"/>
      <c r="M441" s="91"/>
      <c r="N441" s="91"/>
      <c r="O441" s="95"/>
    </row>
    <row r="442" spans="1:15">
      <c r="A442" s="103"/>
      <c r="B442" s="103"/>
      <c r="C442" s="103"/>
      <c r="D442" s="103"/>
      <c r="E442" s="103"/>
      <c r="F442" s="103"/>
      <c r="G442" s="91"/>
      <c r="H442" s="91"/>
      <c r="I442" s="91"/>
      <c r="J442" s="91"/>
      <c r="K442" s="91"/>
      <c r="L442" s="91"/>
      <c r="M442" s="91"/>
      <c r="N442" s="91"/>
      <c r="O442" s="95"/>
    </row>
    <row r="443" spans="1:15">
      <c r="A443" s="103"/>
      <c r="B443" s="103"/>
      <c r="C443" s="103"/>
      <c r="D443" s="103"/>
      <c r="E443" s="103"/>
      <c r="F443" s="103"/>
      <c r="G443" s="91"/>
      <c r="H443" s="91"/>
      <c r="I443" s="91"/>
      <c r="J443" s="91"/>
      <c r="K443" s="91"/>
      <c r="L443" s="91"/>
      <c r="M443" s="91"/>
      <c r="N443" s="91"/>
      <c r="O443" s="95"/>
    </row>
    <row r="444" spans="1:15">
      <c r="A444" s="103"/>
      <c r="B444" s="103"/>
      <c r="C444" s="103"/>
      <c r="D444" s="103"/>
      <c r="E444" s="103"/>
      <c r="F444" s="103"/>
      <c r="G444" s="91"/>
      <c r="H444" s="91"/>
      <c r="I444" s="91"/>
      <c r="J444" s="91"/>
      <c r="K444" s="91"/>
      <c r="L444" s="91"/>
      <c r="M444" s="91"/>
      <c r="N444" s="91"/>
      <c r="O444" s="95"/>
    </row>
    <row r="445" spans="1:15">
      <c r="A445" s="103"/>
      <c r="B445" s="103"/>
      <c r="C445" s="103"/>
      <c r="D445" s="103"/>
      <c r="E445" s="103"/>
      <c r="F445" s="103"/>
      <c r="G445" s="91"/>
      <c r="H445" s="91"/>
      <c r="I445" s="91"/>
      <c r="J445" s="91"/>
      <c r="K445" s="91"/>
      <c r="L445" s="91"/>
      <c r="M445" s="91"/>
      <c r="N445" s="91"/>
      <c r="O445" s="95"/>
    </row>
    <row r="446" spans="1:15">
      <c r="A446" s="103"/>
      <c r="B446" s="103"/>
      <c r="C446" s="103"/>
      <c r="D446" s="103"/>
      <c r="E446" s="103"/>
      <c r="F446" s="103"/>
      <c r="G446" s="91"/>
      <c r="H446" s="91"/>
      <c r="I446" s="91"/>
      <c r="J446" s="91"/>
      <c r="K446" s="91"/>
      <c r="L446" s="91"/>
      <c r="M446" s="91"/>
      <c r="N446" s="91"/>
      <c r="O446" s="95"/>
    </row>
    <row r="447" spans="1:15">
      <c r="A447" s="103"/>
      <c r="B447" s="103"/>
      <c r="C447" s="103"/>
      <c r="D447" s="103"/>
      <c r="E447" s="103"/>
      <c r="F447" s="103"/>
      <c r="G447" s="91"/>
      <c r="H447" s="91"/>
      <c r="I447" s="91"/>
      <c r="J447" s="91"/>
      <c r="K447" s="91"/>
      <c r="L447" s="91"/>
      <c r="M447" s="91"/>
      <c r="N447" s="91"/>
      <c r="O447" s="95"/>
    </row>
    <row r="448" spans="1:15">
      <c r="A448" s="103"/>
      <c r="B448" s="103"/>
      <c r="C448" s="103"/>
      <c r="D448" s="103"/>
      <c r="E448" s="103"/>
      <c r="F448" s="103"/>
      <c r="G448" s="91"/>
      <c r="H448" s="91"/>
      <c r="I448" s="91"/>
      <c r="J448" s="91"/>
      <c r="K448" s="91"/>
      <c r="L448" s="91"/>
      <c r="M448" s="91"/>
      <c r="N448" s="91"/>
      <c r="O448" s="95"/>
    </row>
    <row r="449" spans="1:15">
      <c r="A449" s="103"/>
      <c r="B449" s="103"/>
      <c r="C449" s="103"/>
      <c r="D449" s="103"/>
      <c r="E449" s="103"/>
      <c r="F449" s="103"/>
      <c r="G449" s="91"/>
      <c r="H449" s="91"/>
      <c r="I449" s="91"/>
      <c r="J449" s="91"/>
      <c r="K449" s="91"/>
      <c r="L449" s="91"/>
      <c r="M449" s="91"/>
      <c r="N449" s="91"/>
      <c r="O449" s="95"/>
    </row>
    <row r="450" spans="1:15">
      <c r="A450" s="103"/>
      <c r="B450" s="103"/>
      <c r="C450" s="103"/>
      <c r="D450" s="103"/>
      <c r="E450" s="103"/>
      <c r="F450" s="103"/>
      <c r="G450" s="91"/>
      <c r="H450" s="91"/>
      <c r="I450" s="91"/>
      <c r="J450" s="91"/>
      <c r="K450" s="91"/>
      <c r="L450" s="91"/>
      <c r="M450" s="91"/>
      <c r="N450" s="91"/>
      <c r="O450" s="95"/>
    </row>
    <row r="451" spans="1:15">
      <c r="A451" s="103"/>
      <c r="B451" s="103"/>
      <c r="C451" s="103"/>
      <c r="D451" s="103"/>
      <c r="E451" s="103"/>
      <c r="F451" s="103"/>
      <c r="G451" s="91"/>
      <c r="H451" s="91"/>
      <c r="I451" s="91"/>
      <c r="J451" s="91"/>
      <c r="K451" s="91"/>
      <c r="L451" s="91"/>
      <c r="M451" s="91"/>
      <c r="N451" s="91"/>
      <c r="O451" s="95"/>
    </row>
    <row r="452" spans="1:15">
      <c r="A452" s="103"/>
      <c r="B452" s="103"/>
      <c r="C452" s="103"/>
      <c r="D452" s="103"/>
      <c r="E452" s="103"/>
      <c r="F452" s="103"/>
      <c r="G452" s="91"/>
      <c r="H452" s="91"/>
      <c r="I452" s="91"/>
      <c r="J452" s="91"/>
      <c r="K452" s="91"/>
      <c r="L452" s="91"/>
      <c r="M452" s="91"/>
      <c r="N452" s="91"/>
      <c r="O452" s="95"/>
    </row>
    <row r="453" spans="1:15">
      <c r="A453" s="103"/>
      <c r="B453" s="103"/>
      <c r="C453" s="103"/>
      <c r="D453" s="103"/>
      <c r="E453" s="103"/>
      <c r="F453" s="103"/>
      <c r="G453" s="91"/>
      <c r="H453" s="91"/>
      <c r="I453" s="91"/>
      <c r="J453" s="91"/>
      <c r="K453" s="91"/>
      <c r="L453" s="91"/>
      <c r="M453" s="91"/>
      <c r="N453" s="91"/>
      <c r="O453" s="95"/>
    </row>
    <row r="454" spans="1:15">
      <c r="A454" s="103"/>
      <c r="B454" s="103"/>
      <c r="C454" s="103"/>
      <c r="D454" s="103"/>
      <c r="E454" s="103"/>
      <c r="F454" s="103"/>
      <c r="G454" s="91"/>
      <c r="H454" s="91"/>
      <c r="I454" s="91"/>
      <c r="J454" s="91"/>
      <c r="K454" s="91"/>
      <c r="L454" s="91"/>
      <c r="M454" s="91"/>
      <c r="N454" s="91"/>
      <c r="O454" s="95"/>
    </row>
    <row r="455" spans="1:15">
      <c r="A455" s="103"/>
      <c r="B455" s="103"/>
      <c r="C455" s="103"/>
      <c r="D455" s="103"/>
      <c r="E455" s="103"/>
      <c r="F455" s="103"/>
      <c r="G455" s="91"/>
      <c r="H455" s="91"/>
      <c r="I455" s="91"/>
      <c r="J455" s="91"/>
      <c r="K455" s="91"/>
      <c r="L455" s="91"/>
      <c r="M455" s="91"/>
      <c r="N455" s="91"/>
      <c r="O455" s="95"/>
    </row>
    <row r="456" spans="1:15">
      <c r="A456" s="103"/>
      <c r="B456" s="103"/>
      <c r="C456" s="103"/>
      <c r="D456" s="103"/>
      <c r="E456" s="103"/>
      <c r="F456" s="103"/>
      <c r="G456" s="91"/>
      <c r="H456" s="91"/>
      <c r="I456" s="91"/>
      <c r="J456" s="91"/>
      <c r="K456" s="91"/>
      <c r="L456" s="91"/>
      <c r="M456" s="91"/>
      <c r="N456" s="91"/>
      <c r="O456" s="95"/>
    </row>
    <row r="457" spans="1:15">
      <c r="A457" s="103"/>
      <c r="B457" s="103"/>
      <c r="C457" s="103"/>
      <c r="D457" s="103"/>
      <c r="E457" s="103"/>
      <c r="F457" s="103"/>
      <c r="G457" s="91"/>
      <c r="H457" s="91"/>
      <c r="I457" s="91"/>
      <c r="J457" s="91"/>
      <c r="K457" s="91"/>
      <c r="L457" s="91"/>
      <c r="M457" s="91"/>
      <c r="N457" s="91"/>
      <c r="O457" s="95"/>
    </row>
    <row r="458" spans="1:15">
      <c r="A458" s="103"/>
      <c r="B458" s="103"/>
      <c r="C458" s="103"/>
      <c r="D458" s="103"/>
      <c r="E458" s="103"/>
      <c r="F458" s="103"/>
      <c r="G458" s="91"/>
      <c r="H458" s="91"/>
      <c r="I458" s="91"/>
      <c r="J458" s="91"/>
      <c r="K458" s="91"/>
      <c r="L458" s="91"/>
      <c r="M458" s="91"/>
      <c r="N458" s="91"/>
      <c r="O458" s="95"/>
    </row>
    <row r="459" spans="1:15">
      <c r="A459" s="103"/>
      <c r="B459" s="103"/>
      <c r="C459" s="103"/>
      <c r="D459" s="103"/>
      <c r="E459" s="103"/>
      <c r="F459" s="103"/>
      <c r="G459" s="91"/>
      <c r="H459" s="91"/>
      <c r="I459" s="91"/>
      <c r="J459" s="91"/>
      <c r="K459" s="91"/>
      <c r="L459" s="91"/>
      <c r="M459" s="91"/>
      <c r="N459" s="91"/>
      <c r="O459" s="95"/>
    </row>
    <row r="460" spans="1:15">
      <c r="A460" s="103"/>
      <c r="B460" s="103"/>
      <c r="C460" s="103"/>
      <c r="D460" s="103"/>
      <c r="E460" s="103"/>
      <c r="F460" s="103"/>
      <c r="G460" s="91"/>
      <c r="H460" s="91"/>
      <c r="I460" s="91"/>
      <c r="J460" s="91"/>
      <c r="K460" s="91"/>
      <c r="L460" s="91"/>
      <c r="M460" s="91"/>
      <c r="N460" s="91"/>
      <c r="O460" s="95"/>
    </row>
    <row r="461" spans="1:15">
      <c r="A461" s="103"/>
      <c r="B461" s="103"/>
      <c r="C461" s="103"/>
      <c r="D461" s="103"/>
      <c r="E461" s="103"/>
      <c r="F461" s="103"/>
      <c r="G461" s="91"/>
      <c r="H461" s="91"/>
      <c r="I461" s="91"/>
      <c r="J461" s="91"/>
      <c r="K461" s="91"/>
      <c r="L461" s="91"/>
      <c r="M461" s="91"/>
      <c r="N461" s="91"/>
      <c r="O461" s="95"/>
    </row>
    <row r="462" spans="1:15">
      <c r="A462" s="103"/>
      <c r="B462" s="103"/>
      <c r="C462" s="103"/>
      <c r="D462" s="103"/>
      <c r="E462" s="103"/>
      <c r="F462" s="103"/>
      <c r="G462" s="91"/>
      <c r="H462" s="91"/>
      <c r="I462" s="91"/>
      <c r="J462" s="91"/>
      <c r="K462" s="91"/>
      <c r="L462" s="91"/>
      <c r="M462" s="91"/>
      <c r="N462" s="91"/>
      <c r="O462" s="95"/>
    </row>
    <row r="463" spans="1:15">
      <c r="A463" s="103"/>
      <c r="B463" s="103"/>
      <c r="C463" s="103"/>
      <c r="D463" s="103"/>
      <c r="E463" s="103"/>
      <c r="F463" s="103"/>
      <c r="G463" s="91"/>
      <c r="H463" s="91"/>
      <c r="I463" s="91"/>
      <c r="J463" s="91"/>
      <c r="K463" s="91"/>
      <c r="L463" s="91"/>
      <c r="M463" s="91"/>
      <c r="N463" s="91"/>
      <c r="O463" s="95"/>
    </row>
    <row r="464" spans="1:15">
      <c r="A464" s="103"/>
      <c r="B464" s="103"/>
      <c r="C464" s="103"/>
      <c r="D464" s="103"/>
      <c r="E464" s="103"/>
      <c r="F464" s="103"/>
      <c r="G464" s="91"/>
      <c r="H464" s="91"/>
      <c r="I464" s="91"/>
      <c r="J464" s="91"/>
      <c r="K464" s="91"/>
      <c r="L464" s="91"/>
      <c r="M464" s="91"/>
      <c r="N464" s="91"/>
      <c r="O464" s="95"/>
    </row>
    <row r="465" spans="1:15">
      <c r="A465" s="103"/>
      <c r="B465" s="103"/>
      <c r="C465" s="103"/>
      <c r="D465" s="103"/>
      <c r="E465" s="103"/>
      <c r="F465" s="103"/>
      <c r="G465" s="91"/>
      <c r="H465" s="91"/>
      <c r="I465" s="91"/>
      <c r="J465" s="91"/>
      <c r="K465" s="91"/>
      <c r="L465" s="91"/>
      <c r="M465" s="91"/>
      <c r="N465" s="91"/>
      <c r="O465" s="95"/>
    </row>
    <row r="466" spans="1:15">
      <c r="A466" s="103"/>
      <c r="B466" s="103"/>
      <c r="C466" s="103"/>
      <c r="D466" s="103"/>
      <c r="E466" s="103"/>
      <c r="F466" s="103"/>
      <c r="G466" s="91"/>
      <c r="H466" s="91"/>
      <c r="I466" s="91"/>
      <c r="J466" s="91"/>
      <c r="K466" s="91"/>
      <c r="L466" s="91"/>
      <c r="M466" s="91"/>
      <c r="N466" s="91"/>
      <c r="O466" s="95"/>
    </row>
    <row r="467" spans="1:15">
      <c r="A467" s="103"/>
      <c r="B467" s="103"/>
      <c r="C467" s="103"/>
      <c r="D467" s="103"/>
      <c r="E467" s="103"/>
      <c r="F467" s="103"/>
      <c r="G467" s="91"/>
      <c r="H467" s="91"/>
      <c r="I467" s="91"/>
      <c r="J467" s="91"/>
      <c r="K467" s="91"/>
      <c r="L467" s="91"/>
      <c r="M467" s="91"/>
      <c r="N467" s="91"/>
      <c r="O467" s="95"/>
    </row>
    <row r="468" spans="1:15">
      <c r="A468" s="103"/>
      <c r="B468" s="103"/>
      <c r="C468" s="103"/>
      <c r="D468" s="103"/>
      <c r="E468" s="103"/>
      <c r="F468" s="103"/>
      <c r="G468" s="91"/>
      <c r="H468" s="91"/>
      <c r="I468" s="91"/>
      <c r="J468" s="91"/>
      <c r="K468" s="91"/>
      <c r="L468" s="91"/>
      <c r="M468" s="91"/>
      <c r="N468" s="91"/>
      <c r="O468" s="95"/>
    </row>
    <row r="469" spans="1:15">
      <c r="A469" s="103"/>
      <c r="B469" s="103"/>
      <c r="C469" s="103"/>
      <c r="D469" s="103"/>
      <c r="E469" s="103"/>
      <c r="F469" s="103"/>
      <c r="G469" s="91"/>
      <c r="H469" s="91"/>
      <c r="I469" s="91"/>
      <c r="J469" s="91"/>
      <c r="K469" s="91"/>
      <c r="L469" s="91"/>
      <c r="M469" s="91"/>
      <c r="N469" s="91"/>
      <c r="O469" s="95"/>
    </row>
    <row r="470" spans="1:15">
      <c r="A470" s="103"/>
      <c r="B470" s="103"/>
      <c r="C470" s="103"/>
      <c r="D470" s="103"/>
      <c r="E470" s="103"/>
      <c r="F470" s="103"/>
      <c r="G470" s="91"/>
      <c r="H470" s="91"/>
      <c r="I470" s="91"/>
      <c r="J470" s="91"/>
      <c r="K470" s="91"/>
      <c r="L470" s="91"/>
      <c r="M470" s="91"/>
      <c r="N470" s="91"/>
      <c r="O470" s="95"/>
    </row>
    <row r="471" spans="1:15">
      <c r="A471" s="103"/>
      <c r="B471" s="103"/>
      <c r="C471" s="103"/>
      <c r="D471" s="103"/>
      <c r="E471" s="103"/>
      <c r="F471" s="103"/>
      <c r="G471" s="91"/>
      <c r="H471" s="91"/>
      <c r="I471" s="91"/>
      <c r="J471" s="91"/>
      <c r="K471" s="91"/>
      <c r="L471" s="91"/>
      <c r="M471" s="91"/>
      <c r="N471" s="91"/>
      <c r="O471" s="95"/>
    </row>
    <row r="472" spans="1:15">
      <c r="A472" s="103"/>
      <c r="B472" s="103"/>
      <c r="C472" s="103"/>
      <c r="D472" s="103"/>
      <c r="E472" s="103"/>
      <c r="F472" s="103"/>
      <c r="G472" s="91"/>
      <c r="H472" s="91"/>
      <c r="I472" s="91"/>
      <c r="J472" s="91"/>
      <c r="K472" s="91"/>
      <c r="L472" s="91"/>
      <c r="M472" s="91"/>
      <c r="N472" s="91"/>
      <c r="O472" s="95"/>
    </row>
    <row r="473" spans="1:15">
      <c r="A473" s="103"/>
      <c r="B473" s="103"/>
      <c r="C473" s="103"/>
      <c r="D473" s="103"/>
      <c r="E473" s="103"/>
      <c r="F473" s="103"/>
      <c r="G473" s="91"/>
      <c r="H473" s="91"/>
      <c r="I473" s="91"/>
      <c r="J473" s="91"/>
      <c r="K473" s="91"/>
      <c r="L473" s="91"/>
      <c r="M473" s="91"/>
      <c r="N473" s="91"/>
      <c r="O473" s="95"/>
    </row>
    <row r="474" spans="1:15">
      <c r="A474" s="103"/>
      <c r="B474" s="103"/>
      <c r="C474" s="103"/>
      <c r="D474" s="103"/>
      <c r="E474" s="103"/>
      <c r="F474" s="103"/>
      <c r="G474" s="91"/>
      <c r="H474" s="91"/>
      <c r="I474" s="91"/>
      <c r="J474" s="91"/>
      <c r="K474" s="91"/>
      <c r="L474" s="91"/>
      <c r="M474" s="91"/>
      <c r="N474" s="91"/>
      <c r="O474" s="95"/>
    </row>
    <row r="475" spans="1:15">
      <c r="A475" s="103"/>
      <c r="B475" s="103"/>
      <c r="C475" s="103"/>
      <c r="D475" s="103"/>
      <c r="E475" s="103"/>
      <c r="F475" s="103"/>
      <c r="G475" s="91"/>
      <c r="H475" s="91"/>
      <c r="I475" s="91"/>
      <c r="J475" s="91"/>
      <c r="K475" s="91"/>
      <c r="L475" s="91"/>
      <c r="M475" s="91"/>
      <c r="N475" s="91"/>
      <c r="O475" s="95"/>
    </row>
    <row r="476" spans="1:15">
      <c r="A476" s="103"/>
      <c r="B476" s="103"/>
      <c r="C476" s="103"/>
      <c r="D476" s="103"/>
      <c r="E476" s="103"/>
      <c r="F476" s="103"/>
      <c r="G476" s="91"/>
      <c r="H476" s="91"/>
      <c r="I476" s="91"/>
      <c r="J476" s="91"/>
      <c r="K476" s="91"/>
      <c r="L476" s="91"/>
      <c r="M476" s="91"/>
      <c r="N476" s="91"/>
      <c r="O476" s="95"/>
    </row>
    <row r="477" spans="1:15">
      <c r="A477" s="103"/>
      <c r="B477" s="103"/>
      <c r="C477" s="103"/>
      <c r="D477" s="103"/>
      <c r="E477" s="103"/>
      <c r="F477" s="103"/>
      <c r="G477" s="91"/>
      <c r="H477" s="91"/>
      <c r="I477" s="91"/>
      <c r="J477" s="91"/>
      <c r="K477" s="91"/>
      <c r="L477" s="91"/>
      <c r="M477" s="91"/>
      <c r="N477" s="91"/>
      <c r="O477" s="95"/>
    </row>
    <row r="478" spans="1:15">
      <c r="A478" s="103"/>
      <c r="B478" s="103"/>
      <c r="C478" s="103"/>
      <c r="D478" s="103"/>
      <c r="E478" s="103"/>
      <c r="F478" s="103"/>
      <c r="G478" s="91"/>
      <c r="H478" s="91"/>
      <c r="I478" s="91"/>
      <c r="J478" s="91"/>
      <c r="K478" s="91"/>
      <c r="L478" s="91"/>
      <c r="M478" s="91"/>
      <c r="N478" s="91"/>
      <c r="O478" s="95"/>
    </row>
    <row r="479" spans="1:15">
      <c r="A479" s="103"/>
      <c r="B479" s="103"/>
      <c r="C479" s="103"/>
      <c r="D479" s="103"/>
      <c r="E479" s="103"/>
      <c r="F479" s="103"/>
      <c r="G479" s="91"/>
      <c r="H479" s="91"/>
      <c r="I479" s="91"/>
      <c r="J479" s="91"/>
      <c r="K479" s="91"/>
      <c r="L479" s="91"/>
      <c r="M479" s="91"/>
      <c r="N479" s="91"/>
      <c r="O479" s="95"/>
    </row>
    <row r="480" spans="1:15">
      <c r="A480" s="103"/>
      <c r="B480" s="103"/>
      <c r="C480" s="103"/>
      <c r="D480" s="103"/>
      <c r="E480" s="103"/>
      <c r="F480" s="103"/>
      <c r="G480" s="91"/>
      <c r="H480" s="91"/>
      <c r="I480" s="91"/>
      <c r="J480" s="91"/>
      <c r="K480" s="91"/>
      <c r="L480" s="91"/>
      <c r="M480" s="91"/>
      <c r="N480" s="91"/>
      <c r="O480" s="95"/>
    </row>
    <row r="481" spans="1:15">
      <c r="A481" s="103"/>
      <c r="B481" s="103"/>
      <c r="C481" s="103"/>
      <c r="D481" s="103"/>
      <c r="E481" s="103"/>
      <c r="F481" s="103"/>
      <c r="G481" s="91"/>
      <c r="H481" s="91"/>
      <c r="I481" s="91"/>
      <c r="J481" s="91"/>
      <c r="K481" s="91"/>
      <c r="L481" s="91"/>
      <c r="M481" s="91"/>
      <c r="N481" s="91"/>
      <c r="O481" s="95"/>
    </row>
    <row r="482" spans="1:15">
      <c r="A482" s="103"/>
      <c r="B482" s="103"/>
      <c r="C482" s="103"/>
      <c r="D482" s="103"/>
      <c r="E482" s="103"/>
      <c r="F482" s="103"/>
      <c r="G482" s="91"/>
      <c r="H482" s="91"/>
      <c r="I482" s="91"/>
      <c r="J482" s="91"/>
      <c r="K482" s="91"/>
      <c r="L482" s="91"/>
      <c r="M482" s="91"/>
      <c r="N482" s="91"/>
      <c r="O482" s="95"/>
    </row>
    <row r="483" spans="1:15">
      <c r="A483" s="103"/>
      <c r="B483" s="103"/>
      <c r="C483" s="103"/>
      <c r="D483" s="103"/>
      <c r="E483" s="103"/>
      <c r="F483" s="103"/>
      <c r="G483" s="91"/>
      <c r="H483" s="91"/>
      <c r="I483" s="91"/>
      <c r="J483" s="91"/>
      <c r="K483" s="91"/>
      <c r="L483" s="91"/>
      <c r="M483" s="91"/>
      <c r="N483" s="91"/>
      <c r="O483" s="95"/>
    </row>
    <row r="484" spans="1:15">
      <c r="A484" s="103"/>
      <c r="B484" s="103"/>
      <c r="C484" s="103"/>
      <c r="D484" s="103"/>
      <c r="E484" s="103"/>
      <c r="F484" s="103"/>
      <c r="G484" s="91"/>
      <c r="H484" s="91"/>
      <c r="I484" s="91"/>
      <c r="J484" s="91"/>
      <c r="K484" s="91"/>
      <c r="L484" s="91"/>
      <c r="M484" s="91"/>
      <c r="N484" s="91"/>
      <c r="O484" s="95"/>
    </row>
    <row r="485" spans="1:15">
      <c r="A485" s="103"/>
      <c r="B485" s="103"/>
      <c r="C485" s="103"/>
      <c r="D485" s="103"/>
      <c r="E485" s="103"/>
      <c r="F485" s="103"/>
      <c r="G485" s="91"/>
      <c r="H485" s="91"/>
      <c r="I485" s="91"/>
      <c r="J485" s="91"/>
      <c r="K485" s="91"/>
      <c r="L485" s="91"/>
      <c r="M485" s="91"/>
      <c r="N485" s="91"/>
      <c r="O485" s="95"/>
    </row>
    <row r="486" spans="1:15">
      <c r="A486" s="103"/>
      <c r="B486" s="103"/>
      <c r="C486" s="103"/>
      <c r="D486" s="103"/>
      <c r="E486" s="103"/>
      <c r="F486" s="103"/>
      <c r="G486" s="91"/>
      <c r="H486" s="91"/>
      <c r="I486" s="91"/>
      <c r="J486" s="91"/>
      <c r="K486" s="91"/>
      <c r="L486" s="91"/>
      <c r="M486" s="91"/>
      <c r="N486" s="91"/>
      <c r="O486" s="95"/>
    </row>
    <row r="487" spans="1:15">
      <c r="A487" s="103"/>
      <c r="B487" s="103"/>
      <c r="C487" s="103"/>
      <c r="D487" s="103"/>
      <c r="E487" s="103"/>
      <c r="F487" s="103"/>
      <c r="G487" s="91"/>
      <c r="H487" s="91"/>
      <c r="I487" s="91"/>
      <c r="J487" s="91"/>
      <c r="K487" s="91"/>
      <c r="L487" s="91"/>
      <c r="M487" s="91"/>
      <c r="N487" s="91"/>
      <c r="O487" s="95"/>
    </row>
    <row r="488" spans="1:15">
      <c r="A488" s="103"/>
      <c r="B488" s="103"/>
      <c r="C488" s="103"/>
      <c r="D488" s="103"/>
      <c r="E488" s="103"/>
      <c r="F488" s="103"/>
      <c r="G488" s="91"/>
      <c r="H488" s="91"/>
      <c r="I488" s="91"/>
      <c r="J488" s="91"/>
      <c r="K488" s="91"/>
      <c r="L488" s="91"/>
      <c r="M488" s="91"/>
      <c r="N488" s="91"/>
      <c r="O488" s="95"/>
    </row>
    <row r="489" spans="1:15">
      <c r="A489" s="103"/>
      <c r="B489" s="103"/>
      <c r="C489" s="103"/>
      <c r="D489" s="103"/>
      <c r="E489" s="103"/>
      <c r="F489" s="103"/>
      <c r="G489" s="91"/>
      <c r="H489" s="91"/>
      <c r="I489" s="91"/>
      <c r="J489" s="91"/>
      <c r="K489" s="91"/>
      <c r="L489" s="91"/>
      <c r="M489" s="91"/>
      <c r="N489" s="91"/>
      <c r="O489" s="95"/>
    </row>
    <row r="490" spans="1:15">
      <c r="A490" s="103"/>
      <c r="B490" s="103"/>
      <c r="C490" s="103"/>
      <c r="D490" s="103"/>
      <c r="E490" s="103"/>
      <c r="F490" s="103"/>
      <c r="G490" s="91"/>
      <c r="H490" s="91"/>
      <c r="I490" s="91"/>
      <c r="J490" s="91"/>
      <c r="K490" s="91"/>
      <c r="L490" s="91"/>
      <c r="M490" s="91"/>
      <c r="N490" s="91"/>
      <c r="O490" s="95"/>
    </row>
    <row r="491" spans="1:15">
      <c r="A491" s="103"/>
      <c r="B491" s="103"/>
      <c r="C491" s="103"/>
      <c r="D491" s="103"/>
      <c r="E491" s="103"/>
      <c r="F491" s="103"/>
      <c r="G491" s="91"/>
      <c r="H491" s="91"/>
      <c r="I491" s="91"/>
      <c r="J491" s="91"/>
      <c r="K491" s="91"/>
      <c r="L491" s="91"/>
      <c r="M491" s="91"/>
      <c r="N491" s="91"/>
      <c r="O491" s="95"/>
    </row>
    <row r="492" spans="1:15">
      <c r="A492" s="103"/>
      <c r="B492" s="103"/>
      <c r="C492" s="103"/>
      <c r="D492" s="103"/>
      <c r="E492" s="103"/>
      <c r="F492" s="103"/>
      <c r="G492" s="91"/>
      <c r="H492" s="91"/>
      <c r="I492" s="91"/>
      <c r="J492" s="91"/>
      <c r="K492" s="91"/>
      <c r="L492" s="91"/>
      <c r="M492" s="91"/>
      <c r="N492" s="91"/>
      <c r="O492" s="95"/>
    </row>
    <row r="493" spans="1:15">
      <c r="A493" s="103"/>
      <c r="B493" s="103"/>
      <c r="C493" s="103"/>
      <c r="D493" s="103"/>
      <c r="E493" s="103"/>
      <c r="F493" s="103"/>
      <c r="G493" s="91"/>
      <c r="H493" s="91"/>
      <c r="I493" s="91"/>
      <c r="J493" s="91"/>
      <c r="K493" s="91"/>
      <c r="L493" s="91"/>
      <c r="M493" s="91"/>
      <c r="N493" s="91"/>
      <c r="O493" s="95"/>
    </row>
    <row r="494" spans="1:15">
      <c r="A494" s="103"/>
      <c r="B494" s="103"/>
      <c r="C494" s="103"/>
      <c r="D494" s="103"/>
      <c r="E494" s="103"/>
      <c r="F494" s="103"/>
      <c r="G494" s="91"/>
      <c r="H494" s="91"/>
      <c r="I494" s="91"/>
      <c r="J494" s="91"/>
      <c r="K494" s="91"/>
      <c r="L494" s="91"/>
      <c r="M494" s="91"/>
      <c r="N494" s="91"/>
      <c r="O494" s="95"/>
    </row>
    <row r="495" spans="1:15">
      <c r="A495" s="103"/>
      <c r="B495" s="103"/>
      <c r="C495" s="103"/>
      <c r="D495" s="103"/>
      <c r="E495" s="103"/>
      <c r="F495" s="103"/>
      <c r="G495" s="91"/>
      <c r="H495" s="91"/>
      <c r="I495" s="91"/>
      <c r="J495" s="91"/>
      <c r="K495" s="91"/>
      <c r="L495" s="91"/>
      <c r="M495" s="91"/>
      <c r="N495" s="91"/>
      <c r="O495" s="95"/>
    </row>
    <row r="496" spans="1:15">
      <c r="A496" s="103"/>
      <c r="B496" s="103"/>
      <c r="C496" s="103"/>
      <c r="D496" s="103"/>
      <c r="E496" s="103"/>
      <c r="F496" s="103"/>
      <c r="G496" s="91"/>
      <c r="H496" s="91"/>
      <c r="I496" s="91"/>
      <c r="J496" s="91"/>
      <c r="K496" s="91"/>
      <c r="L496" s="91"/>
      <c r="M496" s="91"/>
      <c r="N496" s="91"/>
      <c r="O496" s="95"/>
    </row>
    <row r="497" spans="1:15">
      <c r="A497" s="103"/>
      <c r="B497" s="103"/>
      <c r="C497" s="103"/>
      <c r="D497" s="103"/>
      <c r="E497" s="103"/>
      <c r="F497" s="103"/>
      <c r="G497" s="91"/>
      <c r="H497" s="91"/>
      <c r="I497" s="91"/>
      <c r="J497" s="91"/>
      <c r="K497" s="91"/>
      <c r="L497" s="91"/>
      <c r="M497" s="91"/>
      <c r="N497" s="91"/>
      <c r="O497" s="95"/>
    </row>
    <row r="498" spans="1:15">
      <c r="A498" s="103"/>
      <c r="B498" s="103"/>
      <c r="C498" s="103"/>
      <c r="D498" s="103"/>
      <c r="E498" s="103"/>
      <c r="F498" s="103"/>
      <c r="G498" s="91"/>
      <c r="H498" s="91"/>
      <c r="I498" s="91"/>
      <c r="J498" s="91"/>
      <c r="K498" s="91"/>
      <c r="L498" s="91"/>
      <c r="M498" s="91"/>
      <c r="N498" s="91"/>
      <c r="O498" s="95"/>
    </row>
    <row r="499" spans="1:15">
      <c r="A499" s="103"/>
      <c r="B499" s="103"/>
      <c r="C499" s="103"/>
      <c r="D499" s="103"/>
      <c r="E499" s="103"/>
      <c r="F499" s="103"/>
      <c r="G499" s="91"/>
      <c r="H499" s="91"/>
      <c r="I499" s="91"/>
      <c r="J499" s="91"/>
      <c r="K499" s="91"/>
      <c r="L499" s="91"/>
      <c r="M499" s="91"/>
      <c r="N499" s="91"/>
      <c r="O499" s="95"/>
    </row>
    <row r="500" spans="1:15">
      <c r="A500" s="103"/>
      <c r="B500" s="103"/>
      <c r="C500" s="103"/>
      <c r="D500" s="103"/>
      <c r="E500" s="103"/>
      <c r="F500" s="103"/>
      <c r="G500" s="91"/>
      <c r="H500" s="91"/>
      <c r="I500" s="91"/>
      <c r="J500" s="91"/>
      <c r="K500" s="91"/>
      <c r="L500" s="91"/>
      <c r="M500" s="91"/>
      <c r="N500" s="91"/>
      <c r="O500" s="95"/>
    </row>
    <row r="501" spans="1:15">
      <c r="A501" s="103"/>
      <c r="B501" s="103"/>
      <c r="C501" s="103"/>
      <c r="D501" s="103"/>
      <c r="E501" s="103"/>
      <c r="F501" s="103"/>
      <c r="G501" s="91"/>
      <c r="H501" s="91"/>
      <c r="I501" s="91"/>
      <c r="J501" s="91"/>
      <c r="K501" s="91"/>
      <c r="L501" s="91"/>
      <c r="M501" s="91"/>
      <c r="N501" s="91"/>
      <c r="O501" s="95"/>
    </row>
    <row r="502" spans="1:15">
      <c r="A502" s="103"/>
      <c r="B502" s="103"/>
      <c r="C502" s="103"/>
      <c r="D502" s="103"/>
      <c r="E502" s="103"/>
      <c r="F502" s="103"/>
      <c r="G502" s="91"/>
      <c r="H502" s="91"/>
      <c r="I502" s="91"/>
      <c r="J502" s="91"/>
      <c r="K502" s="91"/>
      <c r="L502" s="91"/>
      <c r="M502" s="91"/>
      <c r="N502" s="91"/>
      <c r="O502" s="95"/>
    </row>
    <row r="503" spans="1:15">
      <c r="A503" s="103"/>
      <c r="B503" s="103"/>
      <c r="C503" s="103"/>
      <c r="D503" s="103"/>
      <c r="E503" s="103"/>
      <c r="F503" s="103"/>
      <c r="G503" s="91"/>
      <c r="H503" s="91"/>
      <c r="I503" s="91"/>
      <c r="J503" s="91"/>
      <c r="K503" s="91"/>
      <c r="L503" s="91"/>
      <c r="M503" s="91"/>
      <c r="N503" s="91"/>
      <c r="O503" s="95"/>
    </row>
    <row r="504" spans="1:15">
      <c r="A504" s="103"/>
      <c r="B504" s="103"/>
      <c r="C504" s="103"/>
      <c r="D504" s="103"/>
      <c r="E504" s="103"/>
      <c r="F504" s="103"/>
      <c r="G504" s="91"/>
      <c r="H504" s="91"/>
      <c r="I504" s="91"/>
      <c r="J504" s="91"/>
      <c r="K504" s="91"/>
      <c r="L504" s="91"/>
      <c r="M504" s="91"/>
      <c r="N504" s="91"/>
      <c r="O504" s="95"/>
    </row>
    <row r="505" spans="1:15">
      <c r="A505" s="103"/>
      <c r="B505" s="103"/>
      <c r="C505" s="103"/>
      <c r="D505" s="103"/>
      <c r="E505" s="103"/>
      <c r="F505" s="103"/>
      <c r="G505" s="91"/>
      <c r="H505" s="91"/>
      <c r="I505" s="91"/>
      <c r="J505" s="91"/>
      <c r="K505" s="91"/>
      <c r="L505" s="91"/>
      <c r="M505" s="91"/>
      <c r="N505" s="91"/>
      <c r="O505" s="95"/>
    </row>
    <row r="506" spans="1:15">
      <c r="A506" s="103"/>
      <c r="B506" s="103"/>
      <c r="C506" s="103"/>
      <c r="D506" s="103"/>
      <c r="E506" s="103"/>
      <c r="F506" s="103"/>
      <c r="G506" s="91"/>
      <c r="H506" s="91"/>
      <c r="I506" s="91"/>
      <c r="J506" s="91"/>
      <c r="K506" s="91"/>
      <c r="L506" s="91"/>
      <c r="M506" s="91"/>
      <c r="N506" s="91"/>
      <c r="O506" s="95"/>
    </row>
    <row r="507" spans="1:15">
      <c r="A507" s="103"/>
      <c r="B507" s="103"/>
      <c r="C507" s="103"/>
      <c r="D507" s="103"/>
      <c r="E507" s="103"/>
      <c r="F507" s="103"/>
      <c r="G507" s="91"/>
      <c r="H507" s="91"/>
      <c r="I507" s="91"/>
      <c r="J507" s="91"/>
      <c r="K507" s="91"/>
      <c r="L507" s="91"/>
      <c r="M507" s="91"/>
      <c r="N507" s="91"/>
      <c r="O507" s="95"/>
    </row>
    <row r="508" spans="1:15">
      <c r="A508" s="103"/>
      <c r="B508" s="103"/>
      <c r="C508" s="103"/>
      <c r="D508" s="103"/>
      <c r="E508" s="103"/>
      <c r="F508" s="103"/>
      <c r="G508" s="91"/>
      <c r="H508" s="91"/>
      <c r="I508" s="91"/>
      <c r="J508" s="91"/>
      <c r="K508" s="91"/>
      <c r="L508" s="91"/>
      <c r="M508" s="91"/>
      <c r="N508" s="91"/>
      <c r="O508" s="95"/>
    </row>
    <row r="509" spans="1:15">
      <c r="A509" s="103"/>
      <c r="B509" s="103"/>
      <c r="C509" s="103"/>
      <c r="D509" s="103"/>
      <c r="E509" s="103"/>
      <c r="F509" s="103"/>
      <c r="G509" s="91"/>
      <c r="H509" s="91"/>
      <c r="I509" s="91"/>
      <c r="J509" s="91"/>
      <c r="K509" s="91"/>
      <c r="L509" s="91"/>
      <c r="M509" s="91"/>
      <c r="N509" s="91"/>
      <c r="O509" s="95"/>
    </row>
    <row r="510" spans="1:15">
      <c r="A510" s="103"/>
      <c r="B510" s="103"/>
      <c r="C510" s="103"/>
      <c r="D510" s="103"/>
      <c r="E510" s="103"/>
      <c r="F510" s="103"/>
      <c r="G510" s="91"/>
      <c r="H510" s="91"/>
      <c r="I510" s="91"/>
      <c r="J510" s="91"/>
      <c r="K510" s="91"/>
      <c r="L510" s="91"/>
      <c r="M510" s="91"/>
      <c r="N510" s="91"/>
      <c r="O510" s="95"/>
    </row>
    <row r="511" spans="1:15">
      <c r="A511" s="103"/>
      <c r="B511" s="103"/>
      <c r="C511" s="103"/>
      <c r="D511" s="103"/>
      <c r="E511" s="103"/>
      <c r="F511" s="103"/>
      <c r="G511" s="91"/>
      <c r="H511" s="91"/>
      <c r="I511" s="91"/>
      <c r="J511" s="91"/>
      <c r="K511" s="91"/>
      <c r="L511" s="91"/>
      <c r="M511" s="91"/>
      <c r="N511" s="91"/>
      <c r="O511" s="95"/>
    </row>
    <row r="512" spans="1:15">
      <c r="A512" s="103"/>
      <c r="B512" s="103"/>
      <c r="C512" s="103"/>
      <c r="D512" s="103"/>
      <c r="E512" s="103"/>
      <c r="F512" s="103"/>
      <c r="G512" s="91"/>
      <c r="H512" s="91"/>
      <c r="I512" s="91"/>
      <c r="J512" s="91"/>
      <c r="K512" s="91"/>
      <c r="L512" s="91"/>
      <c r="M512" s="91"/>
      <c r="N512" s="91"/>
      <c r="O512" s="95"/>
    </row>
    <row r="513" spans="1:15">
      <c r="A513" s="103"/>
      <c r="B513" s="103"/>
      <c r="C513" s="103"/>
      <c r="D513" s="103"/>
      <c r="E513" s="103"/>
      <c r="F513" s="103"/>
      <c r="G513" s="91"/>
      <c r="H513" s="91"/>
      <c r="I513" s="91"/>
      <c r="J513" s="91"/>
      <c r="K513" s="91"/>
      <c r="L513" s="91"/>
      <c r="M513" s="91"/>
      <c r="N513" s="91"/>
      <c r="O513" s="95"/>
    </row>
    <row r="514" spans="1:15">
      <c r="A514" s="103"/>
      <c r="B514" s="103"/>
      <c r="C514" s="103"/>
      <c r="D514" s="103"/>
      <c r="E514" s="103"/>
      <c r="F514" s="103"/>
      <c r="G514" s="91"/>
      <c r="H514" s="91"/>
      <c r="I514" s="91"/>
      <c r="J514" s="91"/>
      <c r="K514" s="91"/>
      <c r="L514" s="91"/>
      <c r="M514" s="91"/>
      <c r="N514" s="91"/>
      <c r="O514" s="95"/>
    </row>
    <row r="515" spans="1:15">
      <c r="A515" s="103"/>
      <c r="B515" s="103"/>
      <c r="C515" s="103"/>
      <c r="D515" s="103"/>
      <c r="E515" s="103"/>
      <c r="F515" s="103"/>
      <c r="G515" s="91"/>
      <c r="H515" s="91"/>
      <c r="I515" s="91"/>
      <c r="J515" s="91"/>
      <c r="K515" s="91"/>
      <c r="L515" s="91"/>
      <c r="M515" s="91"/>
      <c r="N515" s="91"/>
      <c r="O515" s="95"/>
    </row>
    <row r="516" spans="1:15">
      <c r="A516" s="103"/>
      <c r="B516" s="103"/>
      <c r="C516" s="103"/>
      <c r="D516" s="103"/>
      <c r="E516" s="103"/>
      <c r="F516" s="103"/>
      <c r="G516" s="91"/>
      <c r="H516" s="91"/>
      <c r="I516" s="91"/>
      <c r="J516" s="91"/>
      <c r="K516" s="91"/>
      <c r="L516" s="91"/>
      <c r="M516" s="91"/>
      <c r="N516" s="91"/>
      <c r="O516" s="95"/>
    </row>
    <row r="517" spans="1:15">
      <c r="A517" s="103"/>
      <c r="B517" s="103"/>
      <c r="C517" s="103"/>
      <c r="D517" s="103"/>
      <c r="E517" s="103"/>
      <c r="F517" s="103"/>
      <c r="G517" s="91"/>
      <c r="H517" s="91"/>
      <c r="I517" s="91"/>
      <c r="J517" s="91"/>
      <c r="K517" s="91"/>
      <c r="L517" s="91"/>
      <c r="M517" s="91"/>
      <c r="N517" s="91"/>
      <c r="O517" s="95"/>
    </row>
    <row r="518" spans="1:15">
      <c r="A518" s="103"/>
      <c r="B518" s="103"/>
      <c r="C518" s="103"/>
      <c r="D518" s="103"/>
      <c r="E518" s="103"/>
      <c r="F518" s="103"/>
      <c r="G518" s="91"/>
      <c r="H518" s="91"/>
      <c r="I518" s="91"/>
      <c r="J518" s="91"/>
      <c r="K518" s="91"/>
      <c r="L518" s="91"/>
      <c r="M518" s="91"/>
      <c r="N518" s="91"/>
      <c r="O518" s="95"/>
    </row>
    <row r="519" spans="1:15">
      <c r="A519" s="103"/>
      <c r="B519" s="103"/>
      <c r="C519" s="103"/>
      <c r="D519" s="103"/>
      <c r="E519" s="103"/>
      <c r="F519" s="103"/>
      <c r="G519" s="91"/>
      <c r="H519" s="91"/>
      <c r="I519" s="91"/>
      <c r="J519" s="91"/>
      <c r="K519" s="91"/>
      <c r="L519" s="91"/>
      <c r="M519" s="91"/>
      <c r="N519" s="91"/>
      <c r="O519" s="95"/>
    </row>
    <row r="520" spans="1:15">
      <c r="A520" s="103"/>
      <c r="B520" s="103"/>
      <c r="C520" s="103"/>
      <c r="D520" s="103"/>
      <c r="E520" s="103"/>
      <c r="F520" s="103"/>
      <c r="G520" s="91"/>
      <c r="H520" s="91"/>
      <c r="I520" s="91"/>
      <c r="J520" s="91"/>
      <c r="K520" s="91"/>
      <c r="L520" s="91"/>
      <c r="M520" s="91"/>
      <c r="N520" s="91"/>
      <c r="O520" s="95"/>
    </row>
    <row r="521" spans="1:15">
      <c r="A521" s="103"/>
      <c r="B521" s="103"/>
      <c r="C521" s="103"/>
      <c r="D521" s="103"/>
      <c r="E521" s="103"/>
      <c r="F521" s="103"/>
      <c r="G521" s="91"/>
      <c r="H521" s="91"/>
      <c r="I521" s="91"/>
      <c r="J521" s="91"/>
      <c r="K521" s="91"/>
      <c r="L521" s="91"/>
      <c r="M521" s="91"/>
      <c r="N521" s="91"/>
      <c r="O521" s="95"/>
    </row>
    <row r="522" spans="1:15">
      <c r="A522" s="103"/>
      <c r="B522" s="103"/>
      <c r="C522" s="103"/>
      <c r="D522" s="103"/>
      <c r="E522" s="103"/>
      <c r="F522" s="103"/>
      <c r="G522" s="91"/>
      <c r="H522" s="91"/>
      <c r="I522" s="91"/>
      <c r="J522" s="91"/>
      <c r="K522" s="91"/>
      <c r="L522" s="91"/>
      <c r="M522" s="91"/>
      <c r="N522" s="91"/>
      <c r="O522" s="95"/>
    </row>
    <row r="523" spans="1:15">
      <c r="A523" s="103"/>
      <c r="B523" s="103"/>
      <c r="C523" s="103"/>
      <c r="D523" s="103"/>
      <c r="E523" s="103"/>
      <c r="F523" s="103"/>
      <c r="G523" s="91"/>
      <c r="H523" s="91"/>
      <c r="I523" s="91"/>
      <c r="J523" s="91"/>
      <c r="K523" s="91"/>
      <c r="L523" s="91"/>
      <c r="M523" s="91"/>
      <c r="N523" s="91"/>
      <c r="O523" s="95"/>
    </row>
    <row r="524" spans="1:15">
      <c r="A524" s="103"/>
      <c r="B524" s="103"/>
      <c r="C524" s="103"/>
      <c r="D524" s="103"/>
      <c r="E524" s="103"/>
      <c r="F524" s="103"/>
      <c r="G524" s="91"/>
      <c r="H524" s="91"/>
      <c r="I524" s="91"/>
      <c r="J524" s="91"/>
      <c r="K524" s="91"/>
      <c r="L524" s="91"/>
      <c r="M524" s="91"/>
      <c r="N524" s="91"/>
      <c r="O524" s="95"/>
    </row>
    <row r="525" spans="1:15">
      <c r="A525" s="103"/>
      <c r="B525" s="103"/>
      <c r="C525" s="103"/>
      <c r="D525" s="103"/>
      <c r="E525" s="103"/>
      <c r="F525" s="103"/>
      <c r="G525" s="91"/>
      <c r="H525" s="91"/>
      <c r="I525" s="91"/>
      <c r="J525" s="91"/>
      <c r="K525" s="91"/>
      <c r="L525" s="91"/>
      <c r="M525" s="91"/>
      <c r="N525" s="91"/>
      <c r="O525" s="95"/>
    </row>
    <row r="526" spans="1:15">
      <c r="A526" s="103"/>
      <c r="B526" s="103"/>
      <c r="C526" s="103"/>
      <c r="D526" s="103"/>
      <c r="E526" s="103"/>
      <c r="F526" s="103"/>
      <c r="G526" s="91"/>
      <c r="H526" s="91"/>
      <c r="I526" s="91"/>
      <c r="J526" s="91"/>
      <c r="K526" s="91"/>
      <c r="L526" s="91"/>
      <c r="M526" s="91"/>
      <c r="N526" s="91"/>
      <c r="O526" s="95"/>
    </row>
    <row r="527" spans="1:15">
      <c r="A527" s="103"/>
      <c r="B527" s="103"/>
      <c r="C527" s="103"/>
      <c r="D527" s="103"/>
      <c r="E527" s="103"/>
      <c r="F527" s="103"/>
      <c r="G527" s="91"/>
      <c r="H527" s="91"/>
      <c r="I527" s="91"/>
      <c r="J527" s="91"/>
      <c r="K527" s="91"/>
      <c r="L527" s="91"/>
      <c r="M527" s="91"/>
      <c r="N527" s="91"/>
      <c r="O527" s="95"/>
    </row>
    <row r="528" spans="1:15">
      <c r="A528" s="103"/>
      <c r="B528" s="103"/>
      <c r="C528" s="103"/>
      <c r="D528" s="103"/>
      <c r="E528" s="103"/>
      <c r="F528" s="103"/>
      <c r="G528" s="91"/>
      <c r="H528" s="91"/>
      <c r="I528" s="91"/>
      <c r="J528" s="91"/>
      <c r="K528" s="91"/>
      <c r="L528" s="91"/>
      <c r="M528" s="91"/>
      <c r="N528" s="91"/>
      <c r="O528" s="95"/>
    </row>
    <row r="529" spans="1:15">
      <c r="A529" s="103"/>
      <c r="B529" s="103"/>
      <c r="C529" s="103"/>
      <c r="D529" s="103"/>
      <c r="E529" s="103"/>
      <c r="F529" s="103"/>
      <c r="G529" s="91"/>
      <c r="H529" s="91"/>
      <c r="I529" s="91"/>
      <c r="J529" s="91"/>
      <c r="K529" s="91"/>
      <c r="L529" s="91"/>
      <c r="M529" s="91"/>
      <c r="N529" s="91"/>
      <c r="O529" s="95"/>
    </row>
    <row r="530" spans="1:15">
      <c r="A530" s="103"/>
      <c r="B530" s="103"/>
      <c r="C530" s="103"/>
      <c r="D530" s="103"/>
      <c r="E530" s="103"/>
      <c r="F530" s="103"/>
      <c r="G530" s="91"/>
      <c r="H530" s="91"/>
      <c r="I530" s="91"/>
      <c r="J530" s="91"/>
      <c r="K530" s="91"/>
      <c r="L530" s="91"/>
      <c r="M530" s="91"/>
      <c r="N530" s="91"/>
      <c r="O530" s="95"/>
    </row>
    <row r="531" spans="1:15">
      <c r="A531" s="103"/>
      <c r="B531" s="103"/>
      <c r="C531" s="103"/>
      <c r="D531" s="103"/>
      <c r="E531" s="103"/>
      <c r="F531" s="103"/>
      <c r="G531" s="91"/>
      <c r="H531" s="91"/>
      <c r="I531" s="91"/>
      <c r="J531" s="91"/>
      <c r="K531" s="91"/>
      <c r="L531" s="91"/>
      <c r="M531" s="91"/>
      <c r="N531" s="91"/>
      <c r="O531" s="95"/>
    </row>
    <row r="532" spans="1:15">
      <c r="A532" s="103"/>
      <c r="B532" s="103"/>
      <c r="C532" s="103"/>
      <c r="D532" s="103"/>
      <c r="E532" s="103"/>
      <c r="F532" s="103"/>
      <c r="G532" s="91"/>
      <c r="H532" s="91"/>
      <c r="I532" s="91"/>
      <c r="J532" s="91"/>
      <c r="K532" s="91"/>
      <c r="L532" s="91"/>
      <c r="M532" s="91"/>
      <c r="N532" s="91"/>
      <c r="O532" s="95"/>
    </row>
    <row r="533" spans="1:15">
      <c r="A533" s="103"/>
      <c r="B533" s="103"/>
      <c r="C533" s="103"/>
      <c r="D533" s="103"/>
      <c r="E533" s="103"/>
      <c r="F533" s="103"/>
      <c r="G533" s="91"/>
      <c r="H533" s="91"/>
      <c r="I533" s="91"/>
      <c r="J533" s="91"/>
      <c r="K533" s="91"/>
      <c r="L533" s="91"/>
      <c r="M533" s="91"/>
      <c r="N533" s="91"/>
      <c r="O533" s="95"/>
    </row>
    <row r="534" spans="1:15">
      <c r="A534" s="103"/>
      <c r="B534" s="103"/>
      <c r="C534" s="103"/>
      <c r="D534" s="103"/>
      <c r="E534" s="103"/>
      <c r="F534" s="103"/>
      <c r="G534" s="91"/>
      <c r="H534" s="91"/>
      <c r="I534" s="91"/>
      <c r="J534" s="91"/>
      <c r="K534" s="91"/>
      <c r="L534" s="91"/>
      <c r="M534" s="91"/>
      <c r="N534" s="91"/>
      <c r="O534" s="95"/>
    </row>
    <row r="535" spans="1:15">
      <c r="A535" s="103"/>
      <c r="B535" s="103"/>
      <c r="C535" s="103"/>
      <c r="D535" s="103"/>
      <c r="E535" s="103"/>
      <c r="F535" s="103"/>
      <c r="G535" s="91"/>
      <c r="H535" s="91"/>
      <c r="I535" s="91"/>
      <c r="J535" s="91"/>
      <c r="K535" s="91"/>
      <c r="L535" s="91"/>
      <c r="M535" s="91"/>
      <c r="N535" s="91"/>
      <c r="O535" s="95"/>
    </row>
    <row r="536" spans="1:15">
      <c r="A536" s="103"/>
      <c r="B536" s="103"/>
      <c r="C536" s="103"/>
      <c r="D536" s="103"/>
      <c r="E536" s="103"/>
      <c r="F536" s="103"/>
      <c r="G536" s="91"/>
      <c r="H536" s="91"/>
      <c r="I536" s="91"/>
      <c r="J536" s="91"/>
      <c r="K536" s="91"/>
      <c r="L536" s="91"/>
      <c r="M536" s="91"/>
      <c r="N536" s="91"/>
      <c r="O536" s="95"/>
    </row>
    <row r="537" spans="1:15">
      <c r="A537" s="103"/>
      <c r="B537" s="103"/>
      <c r="C537" s="103"/>
      <c r="D537" s="103"/>
      <c r="E537" s="103"/>
      <c r="F537" s="103"/>
      <c r="G537" s="91"/>
      <c r="H537" s="91"/>
      <c r="I537" s="91"/>
      <c r="J537" s="91"/>
      <c r="K537" s="91"/>
      <c r="L537" s="91"/>
      <c r="M537" s="91"/>
      <c r="N537" s="91"/>
      <c r="O537" s="95"/>
    </row>
    <row r="538" spans="1:15">
      <c r="A538" s="103"/>
      <c r="B538" s="103"/>
      <c r="C538" s="103"/>
      <c r="D538" s="103"/>
      <c r="E538" s="103"/>
      <c r="F538" s="103"/>
      <c r="G538" s="91"/>
      <c r="H538" s="91"/>
      <c r="I538" s="91"/>
      <c r="J538" s="91"/>
      <c r="K538" s="91"/>
      <c r="L538" s="91"/>
      <c r="M538" s="91"/>
      <c r="N538" s="91"/>
      <c r="O538" s="95"/>
    </row>
    <row r="539" spans="1:15">
      <c r="A539" s="103"/>
      <c r="B539" s="103"/>
      <c r="C539" s="103"/>
      <c r="D539" s="103"/>
      <c r="E539" s="103"/>
      <c r="F539" s="103"/>
      <c r="G539" s="91"/>
      <c r="H539" s="91"/>
      <c r="I539" s="91"/>
      <c r="J539" s="91"/>
      <c r="K539" s="91"/>
      <c r="L539" s="91"/>
      <c r="M539" s="91"/>
      <c r="N539" s="91"/>
      <c r="O539" s="95"/>
    </row>
    <row r="540" spans="1:15">
      <c r="A540" s="103"/>
      <c r="B540" s="103"/>
      <c r="C540" s="103"/>
      <c r="D540" s="103"/>
      <c r="E540" s="103"/>
      <c r="F540" s="103"/>
      <c r="G540" s="91"/>
      <c r="H540" s="91"/>
      <c r="I540" s="91"/>
      <c r="J540" s="91"/>
      <c r="K540" s="91"/>
      <c r="L540" s="91"/>
      <c r="M540" s="91"/>
      <c r="N540" s="91"/>
      <c r="O540" s="95"/>
    </row>
    <row r="541" spans="1:15">
      <c r="A541" s="103"/>
      <c r="B541" s="103"/>
      <c r="C541" s="103"/>
      <c r="D541" s="103"/>
      <c r="E541" s="103"/>
      <c r="F541" s="103"/>
      <c r="G541" s="91"/>
      <c r="H541" s="91"/>
      <c r="I541" s="91"/>
      <c r="J541" s="91"/>
      <c r="K541" s="91"/>
      <c r="L541" s="91"/>
      <c r="M541" s="91"/>
      <c r="N541" s="91"/>
      <c r="O541" s="95"/>
    </row>
    <row r="542" spans="1:15">
      <c r="A542" s="103"/>
      <c r="B542" s="103"/>
      <c r="C542" s="103"/>
      <c r="D542" s="103"/>
      <c r="E542" s="103"/>
      <c r="F542" s="103"/>
      <c r="G542" s="91"/>
      <c r="H542" s="91"/>
      <c r="I542" s="91"/>
      <c r="J542" s="91"/>
      <c r="K542" s="91"/>
      <c r="L542" s="91"/>
      <c r="M542" s="91"/>
      <c r="N542" s="91"/>
      <c r="O542" s="95"/>
    </row>
  </sheetData>
  <scenarios current="2" show="2">
    <scenario name="ㅗㅗ" locked="1" count="1" user="조계수" comment="작성한 사람: 조계수 날짜: 95-12-01_x000a_수정한 사람: 조계수 날짜: 95-12-01">
      <inputCells r="C21" deleted="1" val=""/>
    </scenario>
    <scenario name=" 단   가" locked="1" count="1" user="조계수" comment="작성한 사람: 조계수 날짜: 95-12-01_x000a_수정한 사람: 조계수 날짜: 95-12-01">
      <inputCells r="I11" deleted="1" val=""/>
    </scenario>
    <scenario name="      " locked="1" count="1" user="조계수" comment="작성한 사람: 조계수 날짜: 95-12-01">
      <inputCells r="E9" deleted="1" val=""/>
    </scenario>
  </scenarios>
  <mergeCells count="20">
    <mergeCell ref="A11:O11"/>
    <mergeCell ref="A21:O21"/>
    <mergeCell ref="A1:O1"/>
    <mergeCell ref="G3:H3"/>
    <mergeCell ref="I3:J3"/>
    <mergeCell ref="K3:L3"/>
    <mergeCell ref="M3:N3"/>
    <mergeCell ref="A3:A4"/>
    <mergeCell ref="B3:B4"/>
    <mergeCell ref="C3:C4"/>
    <mergeCell ref="D3:D4"/>
    <mergeCell ref="O3:O4"/>
    <mergeCell ref="E3:E4"/>
    <mergeCell ref="F3:F4"/>
    <mergeCell ref="A12:O12"/>
    <mergeCell ref="B26:E26"/>
    <mergeCell ref="B30:E30"/>
    <mergeCell ref="A23:O23"/>
    <mergeCell ref="A13:O13"/>
    <mergeCell ref="A22:O22"/>
  </mergeCells>
  <phoneticPr fontId="6" type="noConversion"/>
  <conditionalFormatting sqref="M27:N27">
    <cfRule type="cellIs" dxfId="1" priority="3" stopIfTrue="1" operator="equal">
      <formula>0</formula>
    </cfRule>
  </conditionalFormatting>
  <conditionalFormatting sqref="M31:N32">
    <cfRule type="cellIs" dxfId="0" priority="1" stopIfTrue="1" operator="equal">
      <formula>0</formula>
    </cfRule>
  </conditionalFormatting>
  <printOptions horizontalCentered="1"/>
  <pageMargins left="0.78740157480314965" right="0.59055118110236227" top="0.78740157480314965" bottom="0.59055118110236227" header="0.19685039370078741" footer="0.19685039370078741"/>
  <pageSetup paperSize="9" scale="88" fitToWidth="20" fitToHeight="2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IS152"/>
  <sheetViews>
    <sheetView view="pageBreakPreview" zoomScaleNormal="100" zoomScaleSheetLayoutView="100" workbookViewId="0">
      <selection activeCell="J25" sqref="J25"/>
    </sheetView>
  </sheetViews>
  <sheetFormatPr defaultRowHeight="17.25"/>
  <cols>
    <col min="1" max="1" width="14.77734375" style="18" customWidth="1"/>
    <col min="2" max="2" width="13.33203125" style="18" customWidth="1"/>
    <col min="3" max="3" width="4.77734375" style="18" customWidth="1"/>
    <col min="4" max="4" width="10.77734375" style="93" customWidth="1"/>
    <col min="5" max="5" width="7.88671875" style="94" customWidth="1"/>
    <col min="6" max="6" width="9.77734375" style="93" customWidth="1"/>
    <col min="7" max="7" width="7.88671875" style="93" customWidth="1"/>
    <col min="8" max="8" width="9.77734375" style="93" customWidth="1"/>
    <col min="9" max="9" width="7.88671875" style="93" customWidth="1"/>
    <col min="10" max="10" width="9.77734375" style="93" customWidth="1"/>
    <col min="11" max="11" width="18.21875" style="93" customWidth="1"/>
    <col min="12" max="13" width="8.88671875" style="18"/>
    <col min="14" max="14" width="9.5546875" style="18" bestFit="1" customWidth="1"/>
    <col min="15" max="16384" width="8.88671875" style="18"/>
  </cols>
  <sheetData>
    <row r="1" spans="1:253" ht="33" customHeight="1">
      <c r="A1" s="607" t="s">
        <v>11</v>
      </c>
      <c r="B1" s="607"/>
      <c r="C1" s="607"/>
      <c r="D1" s="607"/>
      <c r="E1" s="607"/>
      <c r="F1" s="607"/>
      <c r="G1" s="607"/>
      <c r="H1" s="607"/>
      <c r="I1" s="607"/>
      <c r="J1" s="607"/>
      <c r="K1" s="607"/>
    </row>
    <row r="2" spans="1:253" s="37" customFormat="1" ht="20.100000000000001" customHeight="1">
      <c r="A2" s="330" t="str">
        <f>'필지별 내역서(한라산 조릿대)'!A2</f>
        <v>사업명 : 2026년 한라산 종다양성 회복을 위한 조릿대 제어사업(명승선작지왓-다년차)</v>
      </c>
      <c r="B2" s="34"/>
      <c r="C2" s="20"/>
      <c r="D2" s="35"/>
      <c r="E2" s="36"/>
      <c r="F2" s="35"/>
      <c r="G2" s="35"/>
      <c r="H2" s="35"/>
      <c r="I2" s="35"/>
      <c r="J2" s="35"/>
      <c r="K2" s="35"/>
    </row>
    <row r="3" spans="1:253" s="39" customFormat="1" ht="24.95" customHeight="1">
      <c r="A3" s="573" t="s">
        <v>24</v>
      </c>
      <c r="B3" s="608" t="s">
        <v>13</v>
      </c>
      <c r="C3" s="573" t="s">
        <v>15</v>
      </c>
      <c r="D3" s="606" t="s">
        <v>62</v>
      </c>
      <c r="E3" s="606" t="s">
        <v>371</v>
      </c>
      <c r="F3" s="606"/>
      <c r="G3" s="606" t="s">
        <v>372</v>
      </c>
      <c r="H3" s="606"/>
      <c r="I3" s="606" t="s">
        <v>373</v>
      </c>
      <c r="J3" s="606"/>
      <c r="K3" s="606" t="s">
        <v>63</v>
      </c>
      <c r="L3" s="38"/>
      <c r="M3" s="38"/>
      <c r="R3" s="40"/>
      <c r="S3" s="41"/>
    </row>
    <row r="4" spans="1:253" s="39" customFormat="1" ht="24.95" customHeight="1">
      <c r="A4" s="573"/>
      <c r="B4" s="608"/>
      <c r="C4" s="573"/>
      <c r="D4" s="606"/>
      <c r="E4" s="42" t="s">
        <v>64</v>
      </c>
      <c r="F4" s="42" t="s">
        <v>65</v>
      </c>
      <c r="G4" s="42" t="s">
        <v>64</v>
      </c>
      <c r="H4" s="42" t="s">
        <v>65</v>
      </c>
      <c r="I4" s="42" t="s">
        <v>64</v>
      </c>
      <c r="J4" s="42" t="s">
        <v>65</v>
      </c>
      <c r="K4" s="606"/>
      <c r="L4" s="604">
        <v>2026</v>
      </c>
      <c r="M4" s="605"/>
      <c r="N4" s="14"/>
    </row>
    <row r="5" spans="1:253" s="47" customFormat="1" ht="23.1" customHeight="1">
      <c r="A5" s="218" t="s">
        <v>46</v>
      </c>
      <c r="B5" s="44"/>
      <c r="C5" s="44"/>
      <c r="D5" s="45"/>
      <c r="E5" s="46"/>
      <c r="F5" s="45"/>
      <c r="G5" s="46"/>
      <c r="H5" s="45"/>
      <c r="I5" s="46"/>
      <c r="J5" s="45"/>
      <c r="K5" s="45"/>
      <c r="L5" s="231" t="s">
        <v>81</v>
      </c>
      <c r="M5" s="232" t="s">
        <v>368</v>
      </c>
      <c r="N5" s="232"/>
    </row>
    <row r="6" spans="1:253" s="24" customFormat="1" ht="23.1" customHeight="1">
      <c r="A6" s="138" t="s">
        <v>70</v>
      </c>
      <c r="B6" s="138"/>
      <c r="C6" s="44" t="s">
        <v>71</v>
      </c>
      <c r="D6" s="141">
        <f>L6</f>
        <v>263024</v>
      </c>
      <c r="E6" s="46"/>
      <c r="F6" s="45"/>
      <c r="G6" s="46"/>
      <c r="H6" s="45"/>
      <c r="I6" s="46"/>
      <c r="J6" s="45"/>
      <c r="K6" s="142" t="s">
        <v>370</v>
      </c>
      <c r="L6" s="233">
        <f>TRUNC(M6*115%, 0)</f>
        <v>263024</v>
      </c>
      <c r="M6" s="234">
        <v>228717</v>
      </c>
      <c r="N6" s="234"/>
      <c r="O6" s="14"/>
      <c r="P6" s="14"/>
      <c r="Q6" s="55"/>
      <c r="R6" s="55"/>
    </row>
    <row r="7" spans="1:253" s="24" customFormat="1" ht="23.1" customHeight="1">
      <c r="A7" s="138" t="s">
        <v>72</v>
      </c>
      <c r="B7" s="138"/>
      <c r="C7" s="44" t="s">
        <v>71</v>
      </c>
      <c r="D7" s="141">
        <f>L7</f>
        <v>198602</v>
      </c>
      <c r="E7" s="46"/>
      <c r="F7" s="45"/>
      <c r="G7" s="46"/>
      <c r="H7" s="45"/>
      <c r="I7" s="46"/>
      <c r="J7" s="45"/>
      <c r="K7" s="142" t="s">
        <v>369</v>
      </c>
      <c r="L7" s="233">
        <f>TRUNC(M7*115%, 0)</f>
        <v>198602</v>
      </c>
      <c r="M7" s="234">
        <v>172698</v>
      </c>
      <c r="N7" s="234"/>
      <c r="O7" s="14"/>
      <c r="P7" s="14"/>
      <c r="Q7" s="55"/>
      <c r="R7" s="55"/>
    </row>
    <row r="8" spans="1:253" s="47" customFormat="1" ht="23.1" customHeight="1">
      <c r="A8" s="43"/>
      <c r="B8" s="44"/>
      <c r="C8" s="44"/>
      <c r="D8" s="45"/>
      <c r="E8" s="49"/>
      <c r="F8" s="50"/>
      <c r="G8" s="49"/>
      <c r="H8" s="50"/>
      <c r="I8" s="49"/>
      <c r="J8" s="50"/>
      <c r="K8" s="45"/>
    </row>
    <row r="9" spans="1:253" s="55" customFormat="1" ht="23.1" customHeight="1">
      <c r="A9" s="205" t="s">
        <v>151</v>
      </c>
      <c r="B9" s="51"/>
      <c r="C9" s="44"/>
      <c r="D9" s="52"/>
      <c r="E9" s="53"/>
      <c r="F9" s="42"/>
      <c r="G9" s="46"/>
      <c r="H9" s="42"/>
      <c r="I9" s="46"/>
      <c r="J9" s="42"/>
      <c r="K9" s="42"/>
      <c r="L9" s="54"/>
    </row>
    <row r="10" spans="1:253" s="202" customFormat="1" ht="23.1" customHeight="1">
      <c r="A10" s="192" t="s">
        <v>157</v>
      </c>
      <c r="B10" s="193" t="s">
        <v>158</v>
      </c>
      <c r="C10" s="194" t="s">
        <v>144</v>
      </c>
      <c r="D10" s="141">
        <v>70000</v>
      </c>
      <c r="E10" s="159"/>
      <c r="F10" s="195"/>
      <c r="G10" s="196"/>
      <c r="H10" s="197"/>
      <c r="I10" s="196"/>
      <c r="J10" s="197"/>
      <c r="K10" s="198" t="s">
        <v>145</v>
      </c>
      <c r="L10" s="199"/>
      <c r="M10" s="200"/>
      <c r="N10" s="201"/>
      <c r="Q10" s="201"/>
    </row>
    <row r="11" spans="1:253" s="202" customFormat="1" ht="23.1" customHeight="1">
      <c r="A11" s="192" t="s">
        <v>146</v>
      </c>
      <c r="B11" s="193"/>
      <c r="C11" s="194" t="s">
        <v>147</v>
      </c>
      <c r="D11" s="141">
        <v>900</v>
      </c>
      <c r="E11" s="159"/>
      <c r="F11" s="195"/>
      <c r="G11" s="196"/>
      <c r="H11" s="197"/>
      <c r="I11" s="196"/>
      <c r="J11" s="195"/>
      <c r="K11" s="198" t="s">
        <v>148</v>
      </c>
      <c r="L11" s="203"/>
      <c r="M11" s="200"/>
      <c r="N11" s="201"/>
      <c r="O11" s="204"/>
      <c r="P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  <c r="BI11" s="204"/>
      <c r="BJ11" s="204"/>
      <c r="BK11" s="204"/>
      <c r="BL11" s="204"/>
      <c r="BM11" s="204"/>
      <c r="BN11" s="204"/>
      <c r="BO11" s="204"/>
      <c r="BP11" s="204"/>
      <c r="BQ11" s="204"/>
      <c r="BR11" s="204"/>
      <c r="BS11" s="204"/>
      <c r="BT11" s="204"/>
      <c r="BU11" s="204"/>
      <c r="BV11" s="204"/>
      <c r="BW11" s="204"/>
      <c r="BX11" s="204"/>
      <c r="BY11" s="204"/>
      <c r="BZ11" s="204"/>
      <c r="CA11" s="204"/>
      <c r="CB11" s="204"/>
      <c r="CC11" s="204"/>
      <c r="CD11" s="204"/>
      <c r="CE11" s="204"/>
      <c r="CF11" s="204"/>
      <c r="CG11" s="204"/>
      <c r="CH11" s="204"/>
      <c r="CI11" s="204"/>
      <c r="CJ11" s="204"/>
      <c r="CK11" s="204"/>
      <c r="CL11" s="204"/>
      <c r="CM11" s="204"/>
      <c r="CN11" s="204"/>
      <c r="CO11" s="204"/>
      <c r="CP11" s="204"/>
      <c r="CQ11" s="204"/>
      <c r="CR11" s="204"/>
      <c r="CS11" s="204"/>
      <c r="CT11" s="204"/>
      <c r="CU11" s="204"/>
      <c r="CV11" s="204"/>
      <c r="CW11" s="204"/>
      <c r="CX11" s="204"/>
      <c r="CY11" s="204"/>
      <c r="CZ11" s="204"/>
      <c r="DA11" s="204"/>
      <c r="DB11" s="204"/>
      <c r="DC11" s="204"/>
      <c r="DD11" s="204"/>
      <c r="DE11" s="204"/>
      <c r="DF11" s="204"/>
      <c r="DG11" s="204"/>
      <c r="DH11" s="204"/>
      <c r="DI11" s="204"/>
      <c r="DJ11" s="204"/>
      <c r="DK11" s="204"/>
      <c r="DL11" s="204"/>
      <c r="DM11" s="204"/>
      <c r="DN11" s="204"/>
      <c r="DO11" s="204"/>
      <c r="DP11" s="204"/>
      <c r="DQ11" s="204"/>
      <c r="DR11" s="204"/>
      <c r="DS11" s="204"/>
      <c r="DT11" s="204"/>
      <c r="DU11" s="204"/>
      <c r="DV11" s="204"/>
      <c r="DW11" s="204"/>
      <c r="DX11" s="204"/>
      <c r="DY11" s="204"/>
      <c r="DZ11" s="204"/>
      <c r="EA11" s="204"/>
      <c r="EB11" s="204"/>
      <c r="EC11" s="204"/>
      <c r="ED11" s="204"/>
      <c r="EE11" s="204"/>
      <c r="EF11" s="204"/>
      <c r="EG11" s="204"/>
      <c r="EH11" s="204"/>
      <c r="EI11" s="204"/>
      <c r="EJ11" s="204"/>
      <c r="EK11" s="204"/>
      <c r="EL11" s="204"/>
      <c r="EM11" s="204"/>
      <c r="EN11" s="204"/>
      <c r="EO11" s="204"/>
      <c r="EP11" s="204"/>
      <c r="EQ11" s="204"/>
      <c r="ER11" s="204"/>
      <c r="ES11" s="204"/>
      <c r="ET11" s="204"/>
      <c r="EU11" s="204"/>
      <c r="EV11" s="204"/>
      <c r="EW11" s="204"/>
      <c r="EX11" s="204"/>
      <c r="EY11" s="204"/>
      <c r="EZ11" s="204"/>
      <c r="FA11" s="204"/>
      <c r="FB11" s="204"/>
      <c r="FC11" s="204"/>
      <c r="FD11" s="204"/>
      <c r="FE11" s="204"/>
      <c r="FF11" s="204"/>
      <c r="FG11" s="204"/>
      <c r="FH11" s="204"/>
      <c r="FI11" s="204"/>
      <c r="FJ11" s="204"/>
      <c r="FK11" s="204"/>
      <c r="FL11" s="204"/>
      <c r="FM11" s="204"/>
      <c r="FN11" s="204"/>
      <c r="FO11" s="204"/>
      <c r="FP11" s="204"/>
      <c r="FQ11" s="204"/>
      <c r="FR11" s="204"/>
      <c r="FS11" s="204"/>
      <c r="FT11" s="204"/>
      <c r="FU11" s="204"/>
      <c r="FV11" s="204"/>
      <c r="FW11" s="204"/>
      <c r="FX11" s="204"/>
      <c r="FY11" s="204"/>
      <c r="FZ11" s="204"/>
      <c r="GA11" s="204"/>
      <c r="GB11" s="204"/>
      <c r="GC11" s="204"/>
      <c r="GD11" s="204"/>
      <c r="GE11" s="204"/>
      <c r="GF11" s="204"/>
      <c r="GG11" s="204"/>
      <c r="GH11" s="204"/>
      <c r="GI11" s="204"/>
      <c r="GJ11" s="204"/>
      <c r="GK11" s="204"/>
      <c r="GL11" s="204"/>
      <c r="GM11" s="204"/>
      <c r="GN11" s="204"/>
      <c r="GO11" s="204"/>
      <c r="GP11" s="204"/>
      <c r="GQ11" s="204"/>
      <c r="GR11" s="204"/>
      <c r="GS11" s="204"/>
      <c r="GT11" s="204"/>
      <c r="GU11" s="204"/>
      <c r="GV11" s="204"/>
      <c r="GW11" s="204"/>
      <c r="GX11" s="204"/>
      <c r="GY11" s="204"/>
      <c r="GZ11" s="204"/>
      <c r="HA11" s="204"/>
      <c r="HB11" s="204"/>
      <c r="HC11" s="204"/>
      <c r="HD11" s="204"/>
      <c r="HE11" s="204"/>
      <c r="HF11" s="204"/>
      <c r="HG11" s="204"/>
      <c r="HH11" s="204"/>
      <c r="HI11" s="204"/>
      <c r="HJ11" s="204"/>
      <c r="HK11" s="204"/>
      <c r="HL11" s="204"/>
      <c r="HM11" s="204"/>
      <c r="HN11" s="204"/>
      <c r="HO11" s="204"/>
      <c r="HP11" s="204"/>
      <c r="HQ11" s="204"/>
      <c r="HR11" s="204"/>
      <c r="HS11" s="204"/>
      <c r="HT11" s="204"/>
      <c r="HU11" s="204"/>
      <c r="HV11" s="204"/>
      <c r="HW11" s="204"/>
      <c r="HX11" s="204"/>
      <c r="HY11" s="204"/>
      <c r="HZ11" s="204"/>
      <c r="IA11" s="204"/>
      <c r="IB11" s="204"/>
      <c r="IC11" s="204"/>
      <c r="ID11" s="204"/>
      <c r="IE11" s="204"/>
      <c r="IF11" s="204"/>
      <c r="IG11" s="204"/>
      <c r="IH11" s="204"/>
      <c r="II11" s="204"/>
      <c r="IJ11" s="204"/>
      <c r="IK11" s="204"/>
      <c r="IL11" s="204"/>
      <c r="IM11" s="204"/>
      <c r="IN11" s="204"/>
      <c r="IO11" s="204"/>
      <c r="IP11" s="204"/>
      <c r="IQ11" s="204"/>
      <c r="IR11" s="204"/>
      <c r="IS11" s="204"/>
    </row>
    <row r="12" spans="1:253" s="202" customFormat="1" ht="23.1" customHeight="1">
      <c r="A12" s="192" t="s">
        <v>149</v>
      </c>
      <c r="B12" s="193"/>
      <c r="C12" s="194" t="s">
        <v>150</v>
      </c>
      <c r="D12" s="141">
        <v>10000</v>
      </c>
      <c r="E12" s="159"/>
      <c r="F12" s="195"/>
      <c r="G12" s="196"/>
      <c r="H12" s="197"/>
      <c r="I12" s="196"/>
      <c r="J12" s="197"/>
      <c r="K12" s="198" t="s">
        <v>148</v>
      </c>
      <c r="L12" s="199"/>
      <c r="M12" s="200"/>
      <c r="N12" s="201"/>
      <c r="O12" s="201"/>
      <c r="P12" s="201"/>
      <c r="Q12" s="204"/>
      <c r="R12" s="201"/>
      <c r="S12" s="201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201"/>
      <c r="AK12" s="201"/>
      <c r="AL12" s="201"/>
      <c r="AM12" s="201"/>
      <c r="AN12" s="201"/>
      <c r="AO12" s="201"/>
      <c r="AP12" s="201"/>
      <c r="AQ12" s="201"/>
      <c r="AR12" s="201"/>
      <c r="AS12" s="201"/>
      <c r="AT12" s="201"/>
      <c r="AU12" s="201"/>
      <c r="AV12" s="201"/>
      <c r="AW12" s="201"/>
      <c r="AX12" s="201"/>
      <c r="AY12" s="201"/>
      <c r="AZ12" s="201"/>
      <c r="BA12" s="201"/>
      <c r="BB12" s="201"/>
      <c r="BC12" s="201"/>
      <c r="BD12" s="201"/>
      <c r="BE12" s="201"/>
      <c r="BF12" s="201"/>
      <c r="BG12" s="201"/>
      <c r="BH12" s="201"/>
      <c r="BI12" s="201"/>
      <c r="BJ12" s="201"/>
      <c r="BK12" s="201"/>
      <c r="BL12" s="201"/>
      <c r="BM12" s="201"/>
      <c r="BN12" s="201"/>
      <c r="BO12" s="201"/>
      <c r="BP12" s="201"/>
      <c r="BQ12" s="201"/>
      <c r="BR12" s="201"/>
      <c r="BS12" s="201"/>
      <c r="BT12" s="201"/>
      <c r="BU12" s="201"/>
      <c r="BV12" s="201"/>
      <c r="BW12" s="201"/>
      <c r="BX12" s="201"/>
      <c r="BY12" s="201"/>
      <c r="BZ12" s="201"/>
      <c r="CA12" s="201"/>
      <c r="CB12" s="201"/>
      <c r="CC12" s="201"/>
      <c r="CD12" s="201"/>
      <c r="CE12" s="201"/>
      <c r="CF12" s="201"/>
      <c r="CG12" s="201"/>
      <c r="CH12" s="201"/>
      <c r="CI12" s="201"/>
      <c r="CJ12" s="201"/>
      <c r="CK12" s="201"/>
      <c r="CL12" s="201"/>
      <c r="CM12" s="201"/>
      <c r="CN12" s="201"/>
      <c r="CO12" s="201"/>
      <c r="CP12" s="201"/>
      <c r="CQ12" s="201"/>
      <c r="CR12" s="201"/>
      <c r="CS12" s="201"/>
      <c r="CT12" s="201"/>
      <c r="CU12" s="201"/>
      <c r="CV12" s="201"/>
      <c r="CW12" s="201"/>
      <c r="CX12" s="201"/>
      <c r="CY12" s="201"/>
      <c r="CZ12" s="201"/>
      <c r="DA12" s="201"/>
      <c r="DB12" s="201"/>
      <c r="DC12" s="201"/>
      <c r="DD12" s="201"/>
      <c r="DE12" s="201"/>
      <c r="DF12" s="201"/>
      <c r="DG12" s="201"/>
      <c r="DH12" s="201"/>
      <c r="DI12" s="201"/>
      <c r="DJ12" s="201"/>
      <c r="DK12" s="201"/>
      <c r="DL12" s="201"/>
      <c r="DM12" s="201"/>
      <c r="DN12" s="201"/>
      <c r="DO12" s="201"/>
      <c r="DP12" s="201"/>
      <c r="DQ12" s="201"/>
      <c r="DR12" s="201"/>
      <c r="DS12" s="201"/>
      <c r="DT12" s="201"/>
      <c r="DU12" s="201"/>
      <c r="DV12" s="201"/>
      <c r="DW12" s="201"/>
      <c r="DX12" s="201"/>
      <c r="DY12" s="201"/>
      <c r="DZ12" s="201"/>
      <c r="EA12" s="201"/>
      <c r="EB12" s="201"/>
      <c r="EC12" s="201"/>
      <c r="ED12" s="201"/>
      <c r="EE12" s="201"/>
      <c r="EF12" s="201"/>
      <c r="EG12" s="201"/>
      <c r="EH12" s="201"/>
      <c r="EI12" s="201"/>
      <c r="EJ12" s="201"/>
      <c r="EK12" s="201"/>
      <c r="EL12" s="201"/>
      <c r="EM12" s="201"/>
      <c r="EN12" s="201"/>
      <c r="EO12" s="201"/>
      <c r="EP12" s="201"/>
      <c r="EQ12" s="201"/>
      <c r="ER12" s="201"/>
      <c r="ES12" s="201"/>
      <c r="ET12" s="201"/>
      <c r="EU12" s="201"/>
      <c r="EV12" s="201"/>
      <c r="EW12" s="201"/>
      <c r="EX12" s="201"/>
      <c r="EY12" s="201"/>
      <c r="EZ12" s="201"/>
      <c r="FA12" s="201"/>
      <c r="FB12" s="201"/>
      <c r="FC12" s="201"/>
      <c r="FD12" s="201"/>
      <c r="FE12" s="201"/>
      <c r="FF12" s="201"/>
      <c r="FG12" s="201"/>
      <c r="FH12" s="201"/>
      <c r="FI12" s="201"/>
      <c r="FJ12" s="201"/>
      <c r="FK12" s="201"/>
      <c r="FL12" s="201"/>
      <c r="FM12" s="201"/>
      <c r="FN12" s="201"/>
      <c r="FO12" s="201"/>
      <c r="FP12" s="201"/>
      <c r="FQ12" s="201"/>
      <c r="FR12" s="201"/>
      <c r="FS12" s="201"/>
      <c r="FT12" s="201"/>
      <c r="FU12" s="201"/>
      <c r="FV12" s="201"/>
      <c r="FW12" s="201"/>
      <c r="FX12" s="201"/>
      <c r="FY12" s="201"/>
      <c r="FZ12" s="201"/>
      <c r="GA12" s="201"/>
      <c r="GB12" s="201"/>
      <c r="GC12" s="201"/>
      <c r="GD12" s="201"/>
      <c r="GE12" s="201"/>
      <c r="GF12" s="201"/>
      <c r="GG12" s="201"/>
      <c r="GH12" s="201"/>
      <c r="GI12" s="201"/>
      <c r="GJ12" s="201"/>
      <c r="GK12" s="201"/>
      <c r="GL12" s="201"/>
      <c r="GM12" s="201"/>
      <c r="GN12" s="201"/>
      <c r="GO12" s="201"/>
      <c r="GP12" s="201"/>
      <c r="GQ12" s="201"/>
      <c r="GR12" s="201"/>
      <c r="GS12" s="201"/>
      <c r="GT12" s="201"/>
      <c r="GU12" s="201"/>
      <c r="GV12" s="201"/>
      <c r="GW12" s="201"/>
      <c r="GX12" s="201"/>
      <c r="GY12" s="201"/>
      <c r="GZ12" s="201"/>
      <c r="HA12" s="201"/>
      <c r="HB12" s="201"/>
      <c r="HC12" s="201"/>
      <c r="HD12" s="201"/>
      <c r="HE12" s="201"/>
      <c r="HF12" s="201"/>
      <c r="HG12" s="201"/>
      <c r="HH12" s="201"/>
      <c r="HI12" s="201"/>
      <c r="HJ12" s="201"/>
      <c r="HK12" s="201"/>
      <c r="HL12" s="201"/>
      <c r="HM12" s="201"/>
      <c r="HN12" s="201"/>
      <c r="HO12" s="201"/>
      <c r="HP12" s="201"/>
      <c r="HQ12" s="201"/>
      <c r="HR12" s="201"/>
      <c r="HS12" s="201"/>
      <c r="HT12" s="201"/>
      <c r="HU12" s="201"/>
      <c r="HV12" s="201"/>
      <c r="HW12" s="201"/>
      <c r="HX12" s="201"/>
      <c r="HY12" s="201"/>
      <c r="HZ12" s="201"/>
      <c r="IA12" s="201"/>
      <c r="IB12" s="201"/>
      <c r="IC12" s="201"/>
      <c r="ID12" s="201"/>
      <c r="IE12" s="201"/>
      <c r="IF12" s="201"/>
      <c r="IG12" s="201"/>
      <c r="IH12" s="201"/>
      <c r="II12" s="201"/>
      <c r="IJ12" s="201"/>
      <c r="IK12" s="201"/>
      <c r="IL12" s="201"/>
      <c r="IM12" s="201"/>
      <c r="IN12" s="201"/>
      <c r="IO12" s="201"/>
      <c r="IP12" s="201"/>
      <c r="IQ12" s="201"/>
      <c r="IR12" s="201"/>
      <c r="IS12" s="201"/>
    </row>
    <row r="13" spans="1:253" s="55" customFormat="1" ht="23.1" customHeight="1">
      <c r="A13" s="43"/>
      <c r="B13" s="51"/>
      <c r="C13" s="44"/>
      <c r="D13" s="56"/>
      <c r="E13" s="57"/>
      <c r="F13" s="58"/>
      <c r="G13" s="57"/>
      <c r="H13" s="58"/>
      <c r="I13" s="57"/>
      <c r="J13" s="58"/>
      <c r="K13" s="42"/>
      <c r="L13" s="54"/>
    </row>
    <row r="14" spans="1:253" s="55" customFormat="1" ht="23.1" customHeight="1">
      <c r="A14" s="43"/>
      <c r="B14" s="51"/>
      <c r="C14" s="44"/>
      <c r="D14" s="56"/>
      <c r="E14" s="57"/>
      <c r="F14" s="58"/>
      <c r="G14" s="57"/>
      <c r="H14" s="58"/>
      <c r="I14" s="57"/>
      <c r="J14" s="58"/>
      <c r="K14" s="42"/>
      <c r="L14" s="54"/>
    </row>
    <row r="15" spans="1:253" s="39" customFormat="1" ht="23.1" customHeight="1">
      <c r="A15" s="59"/>
      <c r="B15" s="51"/>
      <c r="C15" s="44"/>
      <c r="D15" s="52"/>
      <c r="E15" s="60"/>
      <c r="F15" s="48"/>
      <c r="G15" s="46"/>
      <c r="H15" s="56"/>
      <c r="I15" s="46"/>
      <c r="J15" s="45"/>
      <c r="K15" s="42"/>
      <c r="L15" s="61"/>
    </row>
    <row r="16" spans="1:253" s="39" customFormat="1" ht="23.1" customHeight="1">
      <c r="A16" s="59"/>
      <c r="B16" s="51"/>
      <c r="C16" s="44"/>
      <c r="D16" s="52"/>
      <c r="E16" s="46"/>
      <c r="F16" s="45"/>
      <c r="G16" s="62"/>
      <c r="H16" s="48"/>
      <c r="I16" s="60"/>
      <c r="J16" s="48"/>
      <c r="K16" s="42"/>
      <c r="L16" s="61"/>
    </row>
    <row r="17" spans="1:12" s="24" customFormat="1" ht="23.1" customHeight="1">
      <c r="A17" s="59"/>
      <c r="B17" s="51"/>
      <c r="C17" s="44"/>
      <c r="D17" s="52"/>
      <c r="E17" s="46"/>
      <c r="F17" s="45"/>
      <c r="G17" s="63"/>
      <c r="H17" s="45"/>
      <c r="I17" s="46"/>
      <c r="J17" s="45"/>
      <c r="K17" s="42"/>
      <c r="L17" s="64"/>
    </row>
    <row r="18" spans="1:12" s="24" customFormat="1" ht="23.1" customHeight="1">
      <c r="A18" s="59"/>
      <c r="B18" s="51"/>
      <c r="C18" s="44"/>
      <c r="D18" s="52"/>
      <c r="E18" s="46"/>
      <c r="F18" s="45"/>
      <c r="G18" s="63"/>
      <c r="H18" s="45"/>
      <c r="I18" s="46"/>
      <c r="J18" s="45"/>
      <c r="K18" s="42"/>
      <c r="L18" s="64"/>
    </row>
    <row r="19" spans="1:12" s="24" customFormat="1" ht="23.1" customHeight="1">
      <c r="A19" s="59"/>
      <c r="B19" s="51"/>
      <c r="C19" s="44"/>
      <c r="D19" s="52"/>
      <c r="E19" s="46"/>
      <c r="F19" s="45"/>
      <c r="G19" s="63"/>
      <c r="H19" s="45"/>
      <c r="I19" s="46"/>
      <c r="J19" s="45"/>
      <c r="K19" s="42"/>
      <c r="L19" s="64"/>
    </row>
    <row r="20" spans="1:12" s="24" customFormat="1" ht="23.1" customHeight="1">
      <c r="A20" s="59"/>
      <c r="B20" s="51"/>
      <c r="C20" s="44"/>
      <c r="D20" s="52"/>
      <c r="E20" s="46"/>
      <c r="F20" s="45"/>
      <c r="G20" s="63"/>
      <c r="H20" s="45"/>
      <c r="I20" s="46"/>
      <c r="J20" s="45"/>
      <c r="K20" s="42"/>
      <c r="L20" s="64"/>
    </row>
    <row r="21" spans="1:12" s="24" customFormat="1" ht="23.1" customHeight="1">
      <c r="A21" s="59"/>
      <c r="B21" s="51"/>
      <c r="C21" s="44"/>
      <c r="D21" s="52"/>
      <c r="E21" s="46"/>
      <c r="F21" s="45"/>
      <c r="G21" s="63"/>
      <c r="H21" s="45"/>
      <c r="I21" s="46"/>
      <c r="J21" s="45"/>
      <c r="K21" s="42"/>
      <c r="L21" s="64"/>
    </row>
    <row r="22" spans="1:12" s="24" customFormat="1" ht="23.1" customHeight="1">
      <c r="A22" s="59"/>
      <c r="B22" s="51"/>
      <c r="C22" s="44"/>
      <c r="D22" s="52"/>
      <c r="E22" s="46"/>
      <c r="F22" s="45"/>
      <c r="G22" s="63"/>
      <c r="H22" s="45"/>
      <c r="I22" s="46"/>
      <c r="J22" s="45"/>
      <c r="K22" s="42"/>
      <c r="L22" s="64"/>
    </row>
    <row r="23" spans="1:12" s="47" customFormat="1" ht="23.1" customHeight="1">
      <c r="A23" s="65"/>
      <c r="B23" s="27"/>
      <c r="C23" s="27"/>
      <c r="D23" s="66"/>
      <c r="E23" s="67"/>
      <c r="F23" s="68"/>
      <c r="G23" s="69"/>
      <c r="H23" s="68"/>
      <c r="I23" s="67"/>
      <c r="J23" s="68"/>
      <c r="K23" s="70"/>
    </row>
    <row r="24" spans="1:12" s="47" customFormat="1" ht="23.1" customHeight="1">
      <c r="A24" s="65"/>
      <c r="B24" s="27"/>
      <c r="C24" s="27"/>
      <c r="D24" s="66"/>
      <c r="E24" s="67"/>
      <c r="F24" s="68"/>
      <c r="G24" s="69"/>
      <c r="H24" s="68"/>
      <c r="I24" s="67"/>
      <c r="J24" s="68"/>
      <c r="K24" s="66"/>
    </row>
    <row r="25" spans="1:12" s="47" customFormat="1" ht="23.1" customHeight="1">
      <c r="A25" s="65"/>
      <c r="B25" s="27"/>
      <c r="C25" s="27"/>
      <c r="D25" s="66"/>
      <c r="E25" s="67"/>
      <c r="F25" s="68"/>
      <c r="G25" s="69"/>
      <c r="H25" s="68"/>
      <c r="I25" s="67"/>
      <c r="J25" s="68"/>
      <c r="K25" s="70"/>
    </row>
    <row r="26" spans="1:12" s="47" customFormat="1" ht="23.1" customHeight="1">
      <c r="A26" s="65"/>
      <c r="B26" s="27"/>
      <c r="C26" s="27"/>
      <c r="D26" s="71"/>
      <c r="E26" s="67"/>
      <c r="F26" s="72"/>
      <c r="G26" s="69"/>
      <c r="H26" s="68"/>
      <c r="I26" s="67"/>
      <c r="J26" s="72"/>
      <c r="K26" s="66"/>
    </row>
    <row r="27" spans="1:12" s="47" customFormat="1" ht="23.1" customHeight="1">
      <c r="A27" s="65"/>
      <c r="B27" s="27"/>
      <c r="C27" s="27"/>
      <c r="D27" s="71"/>
      <c r="E27" s="67"/>
      <c r="F27" s="68"/>
      <c r="G27" s="69"/>
      <c r="H27" s="72"/>
      <c r="I27" s="67"/>
      <c r="J27" s="68"/>
      <c r="K27" s="66"/>
    </row>
    <row r="28" spans="1:12" s="47" customFormat="1" ht="23.1" customHeight="1">
      <c r="A28" s="65"/>
      <c r="B28" s="27"/>
      <c r="C28" s="27"/>
      <c r="D28" s="66"/>
      <c r="E28" s="67"/>
      <c r="F28" s="68"/>
      <c r="G28" s="69"/>
      <c r="H28" s="68"/>
      <c r="I28" s="67"/>
      <c r="J28" s="68"/>
      <c r="K28" s="66"/>
    </row>
    <row r="29" spans="1:12" s="47" customFormat="1" ht="23.1" customHeight="1">
      <c r="A29" s="65"/>
      <c r="B29" s="27"/>
      <c r="C29" s="27"/>
      <c r="D29" s="66"/>
      <c r="E29" s="67"/>
      <c r="F29" s="68"/>
      <c r="G29" s="69"/>
      <c r="H29" s="68"/>
      <c r="I29" s="67"/>
      <c r="J29" s="68"/>
      <c r="K29" s="66"/>
    </row>
    <row r="30" spans="1:12" s="47" customFormat="1" ht="23.1" customHeight="1">
      <c r="A30" s="65"/>
      <c r="B30" s="27"/>
      <c r="C30" s="27"/>
      <c r="D30" s="66"/>
      <c r="E30" s="67"/>
      <c r="F30" s="68"/>
      <c r="G30" s="69"/>
      <c r="H30" s="68"/>
      <c r="I30" s="67"/>
      <c r="J30" s="68"/>
      <c r="K30" s="70"/>
    </row>
    <row r="31" spans="1:12" s="47" customFormat="1" ht="23.1" customHeight="1">
      <c r="A31" s="64"/>
      <c r="B31" s="27"/>
      <c r="C31" s="27"/>
      <c r="D31" s="66"/>
      <c r="E31" s="67"/>
      <c r="F31" s="68"/>
      <c r="G31" s="67"/>
      <c r="H31" s="68"/>
      <c r="I31" s="67"/>
      <c r="J31" s="68"/>
      <c r="K31" s="66"/>
    </row>
    <row r="32" spans="1:12" s="47" customFormat="1" ht="23.1" customHeight="1">
      <c r="A32" s="64"/>
      <c r="B32" s="27"/>
      <c r="C32" s="27"/>
      <c r="D32" s="71"/>
      <c r="E32" s="67"/>
      <c r="F32" s="68"/>
      <c r="G32" s="67"/>
      <c r="H32" s="68"/>
      <c r="I32" s="67"/>
      <c r="J32" s="68"/>
      <c r="K32" s="66"/>
    </row>
    <row r="33" spans="1:11" s="47" customFormat="1" ht="23.1" customHeight="1">
      <c r="A33" s="65"/>
      <c r="B33" s="27"/>
      <c r="C33" s="27"/>
      <c r="D33" s="66"/>
      <c r="E33" s="67"/>
      <c r="F33" s="68"/>
      <c r="G33" s="69"/>
      <c r="H33" s="68"/>
      <c r="I33" s="67"/>
      <c r="J33" s="68"/>
      <c r="K33" s="70"/>
    </row>
    <row r="34" spans="1:11" s="47" customFormat="1" ht="23.1" customHeight="1">
      <c r="A34" s="73"/>
      <c r="B34" s="74"/>
      <c r="C34" s="74"/>
      <c r="D34" s="66"/>
      <c r="E34" s="67"/>
      <c r="F34" s="68"/>
      <c r="G34" s="69"/>
      <c r="H34" s="68"/>
      <c r="I34" s="67"/>
      <c r="J34" s="68"/>
      <c r="K34" s="70"/>
    </row>
    <row r="35" spans="1:11" s="47" customFormat="1" ht="23.1" customHeight="1">
      <c r="A35" s="73"/>
      <c r="B35" s="74"/>
      <c r="C35" s="74"/>
      <c r="D35" s="66"/>
      <c r="E35" s="67"/>
      <c r="F35" s="68"/>
      <c r="G35" s="69"/>
      <c r="H35" s="68"/>
      <c r="I35" s="67"/>
      <c r="J35" s="68"/>
      <c r="K35" s="70"/>
    </row>
    <row r="36" spans="1:11" s="47" customFormat="1" ht="23.1" customHeight="1">
      <c r="A36" s="65"/>
      <c r="B36" s="27"/>
      <c r="C36" s="27"/>
      <c r="D36" s="66"/>
      <c r="E36" s="67"/>
      <c r="F36" s="68"/>
      <c r="G36" s="69"/>
      <c r="H36" s="68"/>
      <c r="I36" s="67"/>
      <c r="J36" s="68"/>
      <c r="K36" s="66"/>
    </row>
    <row r="37" spans="1:11" s="47" customFormat="1" ht="23.1" customHeight="1">
      <c r="A37" s="65"/>
      <c r="B37" s="27"/>
      <c r="C37" s="27"/>
      <c r="D37" s="66"/>
      <c r="E37" s="67"/>
      <c r="F37" s="68"/>
      <c r="G37" s="69"/>
      <c r="H37" s="68"/>
      <c r="I37" s="67"/>
      <c r="J37" s="68"/>
      <c r="K37" s="66"/>
    </row>
    <row r="38" spans="1:11" s="47" customFormat="1" ht="22.5" customHeight="1">
      <c r="A38" s="65"/>
      <c r="B38" s="27"/>
      <c r="C38" s="27"/>
      <c r="D38" s="66"/>
      <c r="E38" s="67"/>
      <c r="F38" s="68"/>
      <c r="G38" s="69"/>
      <c r="H38" s="68"/>
      <c r="I38" s="67"/>
      <c r="J38" s="68"/>
      <c r="K38" s="66"/>
    </row>
    <row r="39" spans="1:11" s="47" customFormat="1" ht="22.5" customHeight="1">
      <c r="A39" s="65"/>
      <c r="B39" s="27"/>
      <c r="C39" s="27"/>
      <c r="D39" s="66"/>
      <c r="E39" s="67"/>
      <c r="F39" s="68"/>
      <c r="G39" s="69"/>
      <c r="H39" s="68"/>
      <c r="I39" s="67"/>
      <c r="J39" s="68"/>
      <c r="K39" s="66"/>
    </row>
    <row r="40" spans="1:11" s="47" customFormat="1" ht="22.5" customHeight="1">
      <c r="A40" s="65"/>
      <c r="B40" s="27"/>
      <c r="C40" s="27"/>
      <c r="D40" s="66"/>
      <c r="E40" s="67"/>
      <c r="F40" s="68"/>
      <c r="G40" s="69"/>
      <c r="H40" s="68"/>
      <c r="I40" s="67"/>
      <c r="J40" s="68"/>
      <c r="K40" s="70"/>
    </row>
    <row r="41" spans="1:11" s="47" customFormat="1" ht="22.5" customHeight="1">
      <c r="A41" s="65"/>
      <c r="B41" s="27"/>
      <c r="C41" s="27"/>
      <c r="D41" s="66"/>
      <c r="E41" s="67"/>
      <c r="F41" s="68"/>
      <c r="G41" s="69"/>
      <c r="H41" s="68"/>
      <c r="I41" s="67"/>
      <c r="J41" s="68"/>
      <c r="K41" s="70"/>
    </row>
    <row r="42" spans="1:11" s="47" customFormat="1" ht="22.5" customHeight="1">
      <c r="A42" s="65"/>
      <c r="B42" s="27"/>
      <c r="C42" s="27"/>
      <c r="D42" s="66"/>
      <c r="E42" s="67"/>
      <c r="F42" s="68"/>
      <c r="G42" s="69"/>
      <c r="H42" s="68"/>
      <c r="I42" s="67"/>
      <c r="J42" s="68"/>
      <c r="K42" s="70"/>
    </row>
    <row r="43" spans="1:11" s="47" customFormat="1" ht="22.5" customHeight="1">
      <c r="A43" s="65"/>
      <c r="B43" s="27"/>
      <c r="C43" s="27"/>
      <c r="D43" s="66"/>
      <c r="E43" s="67"/>
      <c r="F43" s="68"/>
      <c r="G43" s="69"/>
      <c r="H43" s="68"/>
      <c r="I43" s="67"/>
      <c r="J43" s="68"/>
      <c r="K43" s="70"/>
    </row>
    <row r="44" spans="1:11" s="47" customFormat="1" ht="22.5" customHeight="1">
      <c r="A44" s="65"/>
      <c r="B44" s="27"/>
      <c r="C44" s="27"/>
      <c r="D44" s="66"/>
      <c r="E44" s="67"/>
      <c r="F44" s="68"/>
      <c r="G44" s="69"/>
      <c r="H44" s="68"/>
      <c r="I44" s="67"/>
      <c r="J44" s="68"/>
      <c r="K44" s="70"/>
    </row>
    <row r="45" spans="1:11" s="47" customFormat="1" ht="22.5" customHeight="1">
      <c r="A45" s="65"/>
      <c r="B45" s="27"/>
      <c r="C45" s="27"/>
      <c r="D45" s="66"/>
      <c r="E45" s="67"/>
      <c r="F45" s="68"/>
      <c r="G45" s="69"/>
      <c r="H45" s="68"/>
      <c r="I45" s="67"/>
      <c r="J45" s="68"/>
      <c r="K45" s="70"/>
    </row>
    <row r="46" spans="1:11" s="47" customFormat="1" ht="23.1" customHeight="1">
      <c r="A46" s="64"/>
      <c r="B46" s="27"/>
      <c r="C46" s="27"/>
      <c r="D46" s="75"/>
      <c r="E46" s="67"/>
      <c r="F46" s="68"/>
      <c r="G46" s="67"/>
      <c r="H46" s="68"/>
      <c r="I46" s="67"/>
      <c r="J46" s="68"/>
      <c r="K46" s="70"/>
    </row>
    <row r="47" spans="1:11" s="47" customFormat="1" ht="23.1" customHeight="1">
      <c r="A47" s="64"/>
      <c r="B47" s="27"/>
      <c r="C47" s="27"/>
      <c r="D47" s="75"/>
      <c r="E47" s="67"/>
      <c r="F47" s="68"/>
      <c r="G47" s="67"/>
      <c r="H47" s="68"/>
      <c r="I47" s="67"/>
      <c r="J47" s="68"/>
      <c r="K47" s="70"/>
    </row>
    <row r="48" spans="1:11" s="47" customFormat="1" ht="23.1" customHeight="1">
      <c r="A48" s="65"/>
      <c r="B48" s="27"/>
      <c r="C48" s="27"/>
      <c r="D48" s="76"/>
      <c r="E48" s="67"/>
      <c r="F48" s="68"/>
      <c r="G48" s="69"/>
      <c r="H48" s="68"/>
      <c r="I48" s="67"/>
      <c r="J48" s="68"/>
      <c r="K48" s="70"/>
    </row>
    <row r="49" spans="1:11" s="47" customFormat="1" ht="23.1" customHeight="1">
      <c r="A49" s="65"/>
      <c r="B49" s="27"/>
      <c r="C49" s="27"/>
      <c r="D49" s="75"/>
      <c r="E49" s="67"/>
      <c r="F49" s="68"/>
      <c r="G49" s="69"/>
      <c r="H49" s="68"/>
      <c r="I49" s="67"/>
      <c r="J49" s="68"/>
      <c r="K49" s="70"/>
    </row>
    <row r="50" spans="1:11" s="47" customFormat="1" ht="23.1" customHeight="1">
      <c r="A50" s="64"/>
      <c r="B50" s="27"/>
      <c r="C50" s="27"/>
      <c r="D50" s="66"/>
      <c r="E50" s="67"/>
      <c r="F50" s="68"/>
      <c r="G50" s="67"/>
      <c r="H50" s="68"/>
      <c r="I50" s="67"/>
      <c r="J50" s="68"/>
      <c r="K50" s="70"/>
    </row>
    <row r="51" spans="1:11" s="47" customFormat="1" ht="23.1" customHeight="1">
      <c r="A51" s="65"/>
      <c r="B51" s="27"/>
      <c r="C51" s="27"/>
      <c r="D51" s="66"/>
      <c r="E51" s="67"/>
      <c r="F51" s="68"/>
      <c r="G51" s="69"/>
      <c r="H51" s="68"/>
      <c r="I51" s="67"/>
      <c r="J51" s="68"/>
      <c r="K51" s="70"/>
    </row>
    <row r="52" spans="1:11" s="47" customFormat="1" ht="23.1" customHeight="1">
      <c r="A52" s="65"/>
      <c r="B52" s="27"/>
      <c r="C52" s="27"/>
      <c r="D52" s="66"/>
      <c r="E52" s="67"/>
      <c r="F52" s="68"/>
      <c r="G52" s="69"/>
      <c r="H52" s="68"/>
      <c r="I52" s="67"/>
      <c r="J52" s="68"/>
      <c r="K52" s="70"/>
    </row>
    <row r="53" spans="1:11" s="47" customFormat="1" ht="23.1" customHeight="1">
      <c r="A53" s="65"/>
      <c r="B53" s="27"/>
      <c r="C53" s="27"/>
      <c r="D53" s="66"/>
      <c r="E53" s="67"/>
      <c r="F53" s="68"/>
      <c r="G53" s="69"/>
      <c r="H53" s="68"/>
      <c r="I53" s="67"/>
      <c r="J53" s="68"/>
      <c r="K53" s="70"/>
    </row>
    <row r="54" spans="1:11" s="47" customFormat="1" ht="22.5" customHeight="1">
      <c r="A54" s="65"/>
      <c r="B54" s="27"/>
      <c r="C54" s="27"/>
      <c r="D54" s="66"/>
      <c r="E54" s="67"/>
      <c r="F54" s="68"/>
      <c r="G54" s="69"/>
      <c r="H54" s="68"/>
      <c r="I54" s="67"/>
      <c r="J54" s="68"/>
      <c r="K54" s="66"/>
    </row>
    <row r="55" spans="1:11" s="47" customFormat="1" ht="22.5" customHeight="1">
      <c r="A55" s="65"/>
      <c r="B55" s="27"/>
      <c r="C55" s="27"/>
      <c r="D55" s="66"/>
      <c r="E55" s="67"/>
      <c r="F55" s="68"/>
      <c r="G55" s="69"/>
      <c r="H55" s="68"/>
      <c r="I55" s="67"/>
      <c r="J55" s="68"/>
      <c r="K55" s="66"/>
    </row>
    <row r="56" spans="1:11" s="47" customFormat="1" ht="22.5" customHeight="1">
      <c r="A56" s="65"/>
      <c r="B56" s="27"/>
      <c r="C56" s="27"/>
      <c r="D56" s="66"/>
      <c r="E56" s="67"/>
      <c r="F56" s="68"/>
      <c r="G56" s="69"/>
      <c r="H56" s="68"/>
      <c r="I56" s="67"/>
      <c r="J56" s="68"/>
      <c r="K56" s="66"/>
    </row>
    <row r="57" spans="1:11" s="47" customFormat="1" ht="22.5" customHeight="1">
      <c r="A57" s="73"/>
      <c r="B57" s="74"/>
      <c r="C57" s="74"/>
      <c r="D57" s="66"/>
      <c r="E57" s="67"/>
      <c r="F57" s="68"/>
      <c r="G57" s="69"/>
      <c r="H57" s="68"/>
      <c r="I57" s="67"/>
      <c r="J57" s="68"/>
      <c r="K57" s="66"/>
    </row>
    <row r="58" spans="1:11" s="47" customFormat="1" ht="22.5" customHeight="1">
      <c r="A58" s="73"/>
      <c r="B58" s="74"/>
      <c r="C58" s="74"/>
      <c r="D58" s="66"/>
      <c r="E58" s="67"/>
      <c r="F58" s="68"/>
      <c r="G58" s="69"/>
      <c r="H58" s="68"/>
      <c r="I58" s="67"/>
      <c r="J58" s="68"/>
      <c r="K58" s="66"/>
    </row>
    <row r="59" spans="1:11" s="47" customFormat="1" ht="22.5" customHeight="1">
      <c r="A59" s="73"/>
      <c r="B59" s="74"/>
      <c r="C59" s="74"/>
      <c r="D59" s="66"/>
      <c r="E59" s="67"/>
      <c r="F59" s="68"/>
      <c r="G59" s="69"/>
      <c r="H59" s="68"/>
      <c r="I59" s="67"/>
      <c r="J59" s="68"/>
      <c r="K59" s="70"/>
    </row>
    <row r="60" spans="1:11" s="47" customFormat="1" ht="22.5" customHeight="1">
      <c r="A60" s="65"/>
      <c r="B60" s="27"/>
      <c r="C60" s="27"/>
      <c r="D60" s="66"/>
      <c r="E60" s="67"/>
      <c r="F60" s="68"/>
      <c r="G60" s="69"/>
      <c r="H60" s="68"/>
      <c r="I60" s="67"/>
      <c r="J60" s="68"/>
      <c r="K60" s="70"/>
    </row>
    <row r="61" spans="1:11" s="47" customFormat="1" ht="22.5" customHeight="1">
      <c r="A61" s="65"/>
      <c r="B61" s="77"/>
      <c r="C61" s="27"/>
      <c r="D61" s="66"/>
      <c r="E61" s="67"/>
      <c r="F61" s="68"/>
      <c r="G61" s="69"/>
      <c r="H61" s="68"/>
      <c r="I61" s="67"/>
      <c r="J61" s="68"/>
      <c r="K61" s="66"/>
    </row>
    <row r="62" spans="1:11" s="47" customFormat="1" ht="22.5" customHeight="1">
      <c r="A62" s="65"/>
      <c r="B62" s="27"/>
      <c r="C62" s="27"/>
      <c r="D62" s="66"/>
      <c r="E62" s="67"/>
      <c r="F62" s="68"/>
      <c r="G62" s="69"/>
      <c r="H62" s="68"/>
      <c r="I62" s="67"/>
      <c r="J62" s="68"/>
      <c r="K62" s="66"/>
    </row>
    <row r="63" spans="1:11" s="47" customFormat="1" ht="22.5" customHeight="1">
      <c r="A63" s="65"/>
      <c r="B63" s="27"/>
      <c r="C63" s="27"/>
      <c r="D63" s="71"/>
      <c r="E63" s="67"/>
      <c r="F63" s="72"/>
      <c r="G63" s="69"/>
      <c r="H63" s="68"/>
      <c r="I63" s="67"/>
      <c r="J63" s="68"/>
      <c r="K63" s="66"/>
    </row>
    <row r="64" spans="1:11" s="47" customFormat="1" ht="22.5" customHeight="1">
      <c r="A64" s="65"/>
      <c r="B64" s="27"/>
      <c r="C64" s="27"/>
      <c r="D64" s="66"/>
      <c r="E64" s="67"/>
      <c r="F64" s="68"/>
      <c r="G64" s="69"/>
      <c r="H64" s="68"/>
      <c r="I64" s="67"/>
      <c r="J64" s="68"/>
      <c r="K64" s="66"/>
    </row>
    <row r="65" spans="1:11" s="47" customFormat="1" ht="22.5" customHeight="1">
      <c r="A65" s="65"/>
      <c r="B65" s="27"/>
      <c r="C65" s="27"/>
      <c r="D65" s="66"/>
      <c r="E65" s="67"/>
      <c r="F65" s="68"/>
      <c r="G65" s="69"/>
      <c r="H65" s="68"/>
      <c r="I65" s="67"/>
      <c r="J65" s="68"/>
      <c r="K65" s="70"/>
    </row>
    <row r="66" spans="1:11" s="47" customFormat="1" ht="23.1" customHeight="1">
      <c r="A66" s="64"/>
      <c r="B66" s="27"/>
      <c r="C66" s="27"/>
      <c r="D66" s="66"/>
      <c r="E66" s="67"/>
      <c r="F66" s="68"/>
      <c r="G66" s="67"/>
      <c r="H66" s="68"/>
      <c r="I66" s="67"/>
      <c r="J66" s="68"/>
      <c r="K66" s="66"/>
    </row>
    <row r="67" spans="1:11" s="47" customFormat="1" ht="23.1" customHeight="1">
      <c r="A67" s="64"/>
      <c r="B67" s="27"/>
      <c r="C67" s="27"/>
      <c r="D67" s="71"/>
      <c r="E67" s="67"/>
      <c r="F67" s="68"/>
      <c r="G67" s="67"/>
      <c r="H67" s="68"/>
      <c r="I67" s="67"/>
      <c r="J67" s="68"/>
      <c r="K67" s="66"/>
    </row>
    <row r="68" spans="1:11" s="47" customFormat="1" ht="22.5" customHeight="1">
      <c r="A68" s="65"/>
      <c r="B68" s="27"/>
      <c r="C68" s="27"/>
      <c r="D68" s="78"/>
      <c r="E68" s="79"/>
      <c r="F68" s="80"/>
      <c r="G68" s="81"/>
      <c r="H68" s="80"/>
      <c r="I68" s="79"/>
      <c r="J68" s="80"/>
      <c r="K68" s="78"/>
    </row>
    <row r="69" spans="1:11" s="47" customFormat="1" ht="23.1" customHeight="1">
      <c r="A69" s="64"/>
      <c r="B69" s="27"/>
      <c r="C69" s="27"/>
      <c r="D69" s="82"/>
      <c r="E69" s="79"/>
      <c r="F69" s="80"/>
      <c r="G69" s="79"/>
      <c r="H69" s="80"/>
      <c r="I69" s="79"/>
      <c r="J69" s="80"/>
      <c r="K69" s="78"/>
    </row>
    <row r="70" spans="1:11" s="47" customFormat="1" ht="23.1" customHeight="1">
      <c r="A70" s="65"/>
      <c r="B70" s="27"/>
      <c r="C70" s="27"/>
      <c r="D70" s="78"/>
      <c r="E70" s="79"/>
      <c r="F70" s="80"/>
      <c r="G70" s="79"/>
      <c r="H70" s="80"/>
      <c r="I70" s="79"/>
      <c r="J70" s="80"/>
      <c r="K70" s="78"/>
    </row>
    <row r="71" spans="1:11" s="47" customFormat="1" ht="23.1" customHeight="1">
      <c r="A71" s="64"/>
      <c r="B71" s="27"/>
      <c r="C71" s="27"/>
      <c r="D71" s="82"/>
      <c r="E71" s="79"/>
      <c r="F71" s="80"/>
      <c r="G71" s="79"/>
      <c r="H71" s="80"/>
      <c r="I71" s="79"/>
      <c r="J71" s="80"/>
      <c r="K71" s="78"/>
    </row>
    <row r="72" spans="1:11" s="47" customFormat="1" ht="23.1" customHeight="1">
      <c r="A72" s="64"/>
      <c r="B72" s="27"/>
      <c r="C72" s="27"/>
      <c r="D72" s="78"/>
      <c r="E72" s="79"/>
      <c r="F72" s="80"/>
      <c r="G72" s="79"/>
      <c r="H72" s="80"/>
      <c r="I72" s="79"/>
      <c r="J72" s="80"/>
      <c r="K72" s="78"/>
    </row>
    <row r="73" spans="1:11" s="47" customFormat="1" ht="23.1" customHeight="1">
      <c r="A73" s="64"/>
      <c r="B73" s="27"/>
      <c r="C73" s="27"/>
      <c r="D73" s="82"/>
      <c r="E73" s="79"/>
      <c r="F73" s="80"/>
      <c r="G73" s="79"/>
      <c r="H73" s="80"/>
      <c r="I73" s="79"/>
      <c r="J73" s="80"/>
      <c r="K73" s="78"/>
    </row>
    <row r="74" spans="1:11" s="47" customFormat="1" ht="22.5" customHeight="1">
      <c r="A74" s="65"/>
      <c r="B74" s="27"/>
      <c r="C74" s="27"/>
      <c r="D74" s="78"/>
      <c r="E74" s="79"/>
      <c r="F74" s="80"/>
      <c r="G74" s="81"/>
      <c r="H74" s="80"/>
      <c r="I74" s="79"/>
      <c r="J74" s="80"/>
      <c r="K74" s="78"/>
    </row>
    <row r="75" spans="1:11" s="47" customFormat="1" ht="23.1" customHeight="1">
      <c r="A75" s="64"/>
      <c r="B75" s="27"/>
      <c r="C75" s="27"/>
      <c r="D75" s="82"/>
      <c r="E75" s="79"/>
      <c r="F75" s="80"/>
      <c r="G75" s="79"/>
      <c r="H75" s="80"/>
      <c r="I75" s="79"/>
      <c r="J75" s="80"/>
      <c r="K75" s="78"/>
    </row>
    <row r="76" spans="1:11" s="47" customFormat="1" ht="22.5" customHeight="1">
      <c r="A76" s="65"/>
      <c r="B76" s="27"/>
      <c r="C76" s="27"/>
      <c r="D76" s="78"/>
      <c r="E76" s="79"/>
      <c r="F76" s="80"/>
      <c r="G76" s="81"/>
      <c r="H76" s="80"/>
      <c r="I76" s="79"/>
      <c r="J76" s="80"/>
      <c r="K76" s="78"/>
    </row>
    <row r="77" spans="1:11" s="47" customFormat="1" ht="22.5" customHeight="1">
      <c r="A77" s="65"/>
      <c r="B77" s="27"/>
      <c r="C77" s="27"/>
      <c r="D77" s="78"/>
      <c r="E77" s="79"/>
      <c r="F77" s="80"/>
      <c r="G77" s="81"/>
      <c r="H77" s="80"/>
      <c r="I77" s="79"/>
      <c r="J77" s="80"/>
      <c r="K77" s="78"/>
    </row>
    <row r="78" spans="1:11" s="47" customFormat="1" ht="23.1" customHeight="1">
      <c r="A78" s="65"/>
      <c r="B78" s="27"/>
      <c r="C78" s="27"/>
      <c r="D78" s="82"/>
      <c r="E78" s="79"/>
      <c r="F78" s="80"/>
      <c r="G78" s="79"/>
      <c r="H78" s="80"/>
      <c r="I78" s="79"/>
      <c r="J78" s="80"/>
      <c r="K78" s="78"/>
    </row>
    <row r="79" spans="1:11" s="47" customFormat="1" ht="23.1" customHeight="1">
      <c r="A79" s="65"/>
      <c r="B79" s="27"/>
      <c r="C79" s="27"/>
      <c r="D79" s="78"/>
      <c r="E79" s="79"/>
      <c r="F79" s="80"/>
      <c r="G79" s="79"/>
      <c r="H79" s="80"/>
      <c r="I79" s="79"/>
      <c r="J79" s="80"/>
      <c r="K79" s="78"/>
    </row>
    <row r="80" spans="1:11" s="47" customFormat="1" ht="23.1" customHeight="1">
      <c r="A80" s="65"/>
      <c r="B80" s="27"/>
      <c r="C80" s="27"/>
      <c r="D80" s="83"/>
      <c r="E80" s="79"/>
      <c r="F80" s="80"/>
      <c r="G80" s="79"/>
      <c r="H80" s="80"/>
      <c r="I80" s="79"/>
      <c r="J80" s="80"/>
      <c r="K80" s="78"/>
    </row>
    <row r="81" spans="1:11" s="47" customFormat="1" ht="22.5" customHeight="1">
      <c r="A81" s="65"/>
      <c r="B81" s="27"/>
      <c r="C81" s="27"/>
      <c r="D81" s="78"/>
      <c r="E81" s="79"/>
      <c r="F81" s="80"/>
      <c r="G81" s="81"/>
      <c r="H81" s="80"/>
      <c r="I81" s="79"/>
      <c r="J81" s="80"/>
      <c r="K81" s="78"/>
    </row>
    <row r="82" spans="1:11" s="47" customFormat="1" ht="23.1" customHeight="1">
      <c r="A82" s="65"/>
      <c r="B82" s="27"/>
      <c r="C82" s="27"/>
      <c r="D82" s="78"/>
      <c r="E82" s="79"/>
      <c r="F82" s="80"/>
      <c r="G82" s="79"/>
      <c r="H82" s="80"/>
      <c r="I82" s="79"/>
      <c r="J82" s="80"/>
      <c r="K82" s="78"/>
    </row>
    <row r="83" spans="1:11" s="47" customFormat="1" ht="23.1" customHeight="1">
      <c r="A83" s="65"/>
      <c r="B83" s="84"/>
      <c r="C83" s="27"/>
      <c r="D83" s="78"/>
      <c r="E83" s="79"/>
      <c r="F83" s="80"/>
      <c r="G83" s="79"/>
      <c r="H83" s="80"/>
      <c r="I83" s="79"/>
      <c r="J83" s="80"/>
      <c r="K83" s="78"/>
    </row>
    <row r="84" spans="1:11" s="47" customFormat="1" ht="23.1" customHeight="1">
      <c r="A84" s="65"/>
      <c r="B84" s="84"/>
      <c r="C84" s="27"/>
      <c r="D84" s="78"/>
      <c r="E84" s="79"/>
      <c r="F84" s="80"/>
      <c r="G84" s="79"/>
      <c r="H84" s="80"/>
      <c r="I84" s="79"/>
      <c r="J84" s="80"/>
      <c r="K84" s="78"/>
    </row>
    <row r="85" spans="1:11" s="47" customFormat="1" ht="22.5" customHeight="1">
      <c r="A85" s="65"/>
      <c r="B85" s="27"/>
      <c r="C85" s="27"/>
      <c r="D85" s="78"/>
      <c r="E85" s="79"/>
      <c r="F85" s="80"/>
      <c r="G85" s="79"/>
      <c r="H85" s="80"/>
      <c r="I85" s="79"/>
      <c r="J85" s="80"/>
      <c r="K85" s="78"/>
    </row>
    <row r="86" spans="1:11" s="47" customFormat="1" ht="22.5" customHeight="1">
      <c r="A86" s="65"/>
      <c r="B86" s="27"/>
      <c r="C86" s="27"/>
      <c r="D86" s="78"/>
      <c r="E86" s="79"/>
      <c r="F86" s="80"/>
      <c r="G86" s="79"/>
      <c r="H86" s="80"/>
      <c r="I86" s="79"/>
      <c r="J86" s="80"/>
      <c r="K86" s="78"/>
    </row>
    <row r="87" spans="1:11" s="47" customFormat="1" ht="23.1" customHeight="1">
      <c r="A87" s="64"/>
      <c r="B87" s="27"/>
      <c r="C87" s="27"/>
      <c r="D87" s="66"/>
      <c r="E87" s="67"/>
      <c r="F87" s="68"/>
      <c r="G87" s="67"/>
      <c r="H87" s="68"/>
      <c r="I87" s="67"/>
      <c r="J87" s="68"/>
      <c r="K87" s="66"/>
    </row>
    <row r="88" spans="1:11" s="47" customFormat="1" ht="21.75" customHeight="1">
      <c r="A88" s="65"/>
      <c r="B88" s="27"/>
      <c r="C88" s="27"/>
      <c r="D88" s="78"/>
      <c r="E88" s="79"/>
      <c r="F88" s="80"/>
      <c r="G88" s="79"/>
      <c r="H88" s="80"/>
      <c r="I88" s="79"/>
      <c r="J88" s="80"/>
      <c r="K88" s="78"/>
    </row>
    <row r="89" spans="1:11" s="24" customFormat="1" ht="23.1" customHeight="1">
      <c r="A89" s="65"/>
      <c r="B89" s="27"/>
      <c r="C89" s="85"/>
      <c r="D89" s="78"/>
      <c r="E89" s="86"/>
      <c r="F89" s="78"/>
      <c r="G89" s="86"/>
      <c r="H89" s="78"/>
      <c r="I89" s="86"/>
      <c r="J89" s="78"/>
      <c r="K89" s="78"/>
    </row>
    <row r="90" spans="1:11" s="24" customFormat="1" ht="23.1" customHeight="1">
      <c r="A90" s="65"/>
      <c r="B90" s="27"/>
      <c r="C90" s="85"/>
      <c r="D90" s="78"/>
      <c r="E90" s="86"/>
      <c r="F90" s="78"/>
      <c r="G90" s="86"/>
      <c r="H90" s="78"/>
      <c r="I90" s="86"/>
      <c r="J90" s="78"/>
      <c r="K90" s="78"/>
    </row>
    <row r="91" spans="1:11" s="24" customFormat="1" ht="23.1" customHeight="1">
      <c r="A91" s="65"/>
      <c r="B91" s="27"/>
      <c r="C91" s="85"/>
      <c r="D91" s="78"/>
      <c r="E91" s="86"/>
      <c r="F91" s="78"/>
      <c r="G91" s="86"/>
      <c r="H91" s="78"/>
      <c r="I91" s="86"/>
      <c r="J91" s="78"/>
      <c r="K91" s="78"/>
    </row>
    <row r="92" spans="1:11" s="24" customFormat="1" ht="23.1" customHeight="1">
      <c r="A92" s="65"/>
      <c r="B92" s="27"/>
      <c r="C92" s="85"/>
      <c r="D92" s="78"/>
      <c r="E92" s="86"/>
      <c r="F92" s="78"/>
      <c r="G92" s="86"/>
      <c r="H92" s="78"/>
      <c r="I92" s="86"/>
      <c r="J92" s="78"/>
      <c r="K92" s="78"/>
    </row>
    <row r="93" spans="1:11" s="24" customFormat="1" ht="23.1" customHeight="1">
      <c r="A93" s="65"/>
      <c r="B93" s="27"/>
      <c r="C93" s="27"/>
      <c r="D93" s="78"/>
      <c r="E93" s="86"/>
      <c r="F93" s="78"/>
      <c r="G93" s="86"/>
      <c r="H93" s="78"/>
      <c r="I93" s="86"/>
      <c r="J93" s="78"/>
      <c r="K93" s="78"/>
    </row>
    <row r="94" spans="1:11" s="24" customFormat="1" ht="23.1" customHeight="1">
      <c r="A94" s="65"/>
      <c r="B94" s="27"/>
      <c r="C94" s="85"/>
      <c r="D94" s="78"/>
      <c r="E94" s="86"/>
      <c r="F94" s="78"/>
      <c r="G94" s="86"/>
      <c r="H94" s="78"/>
      <c r="I94" s="86"/>
      <c r="J94" s="78"/>
      <c r="K94" s="78"/>
    </row>
    <row r="95" spans="1:11" s="47" customFormat="1" ht="23.1" customHeight="1">
      <c r="A95" s="65"/>
      <c r="B95" s="27"/>
      <c r="C95" s="27"/>
      <c r="D95" s="78"/>
      <c r="E95" s="86"/>
      <c r="F95" s="78"/>
      <c r="G95" s="87"/>
      <c r="H95" s="78"/>
      <c r="I95" s="86"/>
      <c r="J95" s="78"/>
      <c r="K95" s="70"/>
    </row>
    <row r="96" spans="1:11" s="47" customFormat="1" ht="24.95" customHeight="1">
      <c r="A96" s="64"/>
      <c r="B96" s="27"/>
      <c r="C96" s="27"/>
      <c r="D96" s="78"/>
      <c r="E96" s="86"/>
      <c r="F96" s="78"/>
      <c r="G96" s="69"/>
      <c r="H96" s="68"/>
      <c r="I96" s="67"/>
      <c r="J96" s="68"/>
      <c r="K96" s="78"/>
    </row>
    <row r="97" spans="1:11" s="47" customFormat="1" ht="23.1" customHeight="1">
      <c r="A97" s="65"/>
      <c r="B97" s="27"/>
      <c r="C97" s="27"/>
      <c r="D97" s="78"/>
      <c r="E97" s="79"/>
      <c r="F97" s="80"/>
      <c r="G97" s="79"/>
      <c r="H97" s="80"/>
      <c r="I97" s="79"/>
      <c r="J97" s="80"/>
      <c r="K97" s="78"/>
    </row>
    <row r="98" spans="1:11" s="47" customFormat="1" ht="23.1" customHeight="1">
      <c r="A98" s="65"/>
      <c r="B98" s="27"/>
      <c r="C98" s="27"/>
      <c r="D98" s="78"/>
      <c r="E98" s="86"/>
      <c r="F98" s="78"/>
      <c r="G98" s="86"/>
      <c r="H98" s="78"/>
      <c r="I98" s="86"/>
      <c r="J98" s="78"/>
      <c r="K98" s="78"/>
    </row>
    <row r="99" spans="1:11" s="47" customFormat="1" ht="23.1" customHeight="1">
      <c r="A99" s="64"/>
      <c r="B99" s="27"/>
      <c r="C99" s="27"/>
      <c r="D99" s="66"/>
      <c r="E99" s="88"/>
      <c r="F99" s="89"/>
      <c r="G99" s="88"/>
      <c r="H99" s="66"/>
      <c r="I99" s="88"/>
      <c r="J99" s="66"/>
      <c r="K99" s="90"/>
    </row>
    <row r="100" spans="1:11" s="47" customFormat="1" ht="23.1" customHeight="1">
      <c r="A100" s="64"/>
      <c r="B100" s="27"/>
      <c r="C100" s="27"/>
      <c r="D100" s="66"/>
      <c r="E100" s="88"/>
      <c r="F100" s="89"/>
      <c r="G100" s="88"/>
      <c r="H100" s="66"/>
      <c r="I100" s="88"/>
      <c r="J100" s="66"/>
      <c r="K100" s="90"/>
    </row>
    <row r="101" spans="1:11" s="47" customFormat="1" ht="23.1" customHeight="1">
      <c r="A101" s="64"/>
      <c r="B101" s="27"/>
      <c r="C101" s="27"/>
      <c r="D101" s="66"/>
      <c r="E101" s="88"/>
      <c r="F101" s="89"/>
      <c r="G101" s="88"/>
      <c r="H101" s="66"/>
      <c r="I101" s="88"/>
      <c r="J101" s="66"/>
      <c r="K101" s="90"/>
    </row>
    <row r="102" spans="1:11" s="47" customFormat="1" ht="23.1" customHeight="1">
      <c r="A102" s="64"/>
      <c r="B102" s="27"/>
      <c r="C102" s="27"/>
      <c r="D102" s="66"/>
      <c r="E102" s="88"/>
      <c r="F102" s="89"/>
      <c r="G102" s="88"/>
      <c r="H102" s="66"/>
      <c r="I102" s="88"/>
      <c r="J102" s="66"/>
      <c r="K102" s="90"/>
    </row>
    <row r="103" spans="1:11" s="47" customFormat="1" ht="23.1" customHeight="1">
      <c r="A103" s="64"/>
      <c r="B103" s="27"/>
      <c r="C103" s="27"/>
      <c r="D103" s="66"/>
      <c r="E103" s="88"/>
      <c r="F103" s="89"/>
      <c r="G103" s="88"/>
      <c r="H103" s="66"/>
      <c r="I103" s="88"/>
      <c r="J103" s="66"/>
      <c r="K103" s="90"/>
    </row>
    <row r="104" spans="1:11" s="47" customFormat="1" ht="23.1" customHeight="1">
      <c r="A104" s="64"/>
      <c r="B104" s="27"/>
      <c r="C104" s="27"/>
      <c r="D104" s="66"/>
      <c r="E104" s="88"/>
      <c r="F104" s="89"/>
      <c r="G104" s="88"/>
      <c r="H104" s="66"/>
      <c r="I104" s="88"/>
      <c r="J104" s="66"/>
      <c r="K104" s="90"/>
    </row>
    <row r="105" spans="1:11" s="47" customFormat="1" ht="23.1" customHeight="1">
      <c r="A105" s="64"/>
      <c r="B105" s="27"/>
      <c r="C105" s="27"/>
      <c r="D105" s="66"/>
      <c r="E105" s="88"/>
      <c r="F105" s="89"/>
      <c r="G105" s="88"/>
      <c r="H105" s="66"/>
      <c r="I105" s="88"/>
      <c r="J105" s="66"/>
      <c r="K105" s="90"/>
    </row>
    <row r="106" spans="1:11" s="47" customFormat="1" ht="23.1" customHeight="1">
      <c r="A106" s="64"/>
      <c r="B106" s="27"/>
      <c r="C106" s="27"/>
      <c r="D106" s="66"/>
      <c r="E106" s="88"/>
      <c r="F106" s="89"/>
      <c r="G106" s="88"/>
      <c r="H106" s="66"/>
      <c r="I106" s="88"/>
      <c r="J106" s="66"/>
      <c r="K106" s="90"/>
    </row>
    <row r="107" spans="1:11" s="47" customFormat="1" ht="23.1" customHeight="1">
      <c r="A107" s="64"/>
      <c r="B107" s="27"/>
      <c r="C107" s="27"/>
      <c r="D107" s="66"/>
      <c r="E107" s="88"/>
      <c r="F107" s="89"/>
      <c r="G107" s="88"/>
      <c r="H107" s="66"/>
      <c r="I107" s="88"/>
      <c r="J107" s="66"/>
      <c r="K107" s="90"/>
    </row>
    <row r="108" spans="1:11" s="47" customFormat="1" ht="23.1" customHeight="1">
      <c r="A108" s="64"/>
      <c r="B108" s="27"/>
      <c r="C108" s="27"/>
      <c r="D108" s="66"/>
      <c r="E108" s="88"/>
      <c r="F108" s="89"/>
      <c r="G108" s="88"/>
      <c r="H108" s="66"/>
      <c r="I108" s="88"/>
      <c r="J108" s="66"/>
      <c r="K108" s="90"/>
    </row>
    <row r="109" spans="1:11" s="47" customFormat="1" ht="23.1" customHeight="1">
      <c r="A109" s="64"/>
      <c r="B109" s="27"/>
      <c r="C109" s="27"/>
      <c r="D109" s="66"/>
      <c r="E109" s="88"/>
      <c r="F109" s="89"/>
      <c r="G109" s="88"/>
      <c r="H109" s="66"/>
      <c r="I109" s="88"/>
      <c r="J109" s="66"/>
      <c r="K109" s="90"/>
    </row>
    <row r="110" spans="1:11" s="47" customFormat="1" ht="22.5" customHeight="1">
      <c r="A110" s="64"/>
      <c r="B110" s="27"/>
      <c r="C110" s="27"/>
      <c r="D110" s="66"/>
      <c r="E110" s="88"/>
      <c r="F110" s="89"/>
      <c r="G110" s="88"/>
      <c r="H110" s="66"/>
      <c r="I110" s="88"/>
      <c r="J110" s="66"/>
      <c r="K110" s="90"/>
    </row>
    <row r="111" spans="1:11" s="47" customFormat="1" ht="23.1" customHeight="1">
      <c r="A111" s="65"/>
      <c r="B111" s="27"/>
      <c r="C111" s="27"/>
      <c r="D111" s="66"/>
      <c r="E111" s="67"/>
      <c r="F111" s="68"/>
      <c r="G111" s="69"/>
      <c r="H111" s="68"/>
      <c r="I111" s="67"/>
      <c r="J111" s="68"/>
      <c r="K111" s="66"/>
    </row>
    <row r="112" spans="1:11" s="47" customFormat="1" ht="11.25">
      <c r="D112" s="91"/>
      <c r="E112" s="92"/>
      <c r="F112" s="91"/>
      <c r="G112" s="91"/>
      <c r="H112" s="91"/>
      <c r="I112" s="91"/>
      <c r="J112" s="91"/>
      <c r="K112" s="91"/>
    </row>
    <row r="113" spans="4:11" s="47" customFormat="1" ht="11.25">
      <c r="D113" s="91"/>
      <c r="E113" s="92"/>
      <c r="F113" s="91"/>
      <c r="G113" s="91"/>
      <c r="H113" s="91"/>
      <c r="I113" s="91"/>
      <c r="J113" s="91"/>
      <c r="K113" s="91"/>
    </row>
    <row r="114" spans="4:11" s="47" customFormat="1" ht="11.25">
      <c r="D114" s="91"/>
      <c r="E114" s="92"/>
      <c r="F114" s="91"/>
      <c r="G114" s="91"/>
      <c r="H114" s="91"/>
      <c r="I114" s="91"/>
      <c r="J114" s="91"/>
      <c r="K114" s="91"/>
    </row>
    <row r="115" spans="4:11" s="47" customFormat="1" ht="11.25">
      <c r="D115" s="91"/>
      <c r="E115" s="92"/>
      <c r="F115" s="91"/>
      <c r="G115" s="91"/>
      <c r="H115" s="91"/>
      <c r="I115" s="91"/>
      <c r="J115" s="91"/>
      <c r="K115" s="91"/>
    </row>
    <row r="116" spans="4:11" s="47" customFormat="1" ht="11.25">
      <c r="D116" s="91"/>
      <c r="E116" s="92"/>
      <c r="F116" s="91"/>
      <c r="G116" s="91"/>
      <c r="H116" s="91"/>
      <c r="I116" s="91"/>
      <c r="J116" s="91"/>
      <c r="K116" s="91"/>
    </row>
    <row r="117" spans="4:11" s="47" customFormat="1" ht="11.25">
      <c r="D117" s="91"/>
      <c r="E117" s="92"/>
      <c r="F117" s="91"/>
      <c r="G117" s="91"/>
      <c r="H117" s="91"/>
      <c r="I117" s="91"/>
      <c r="J117" s="91"/>
      <c r="K117" s="91"/>
    </row>
    <row r="118" spans="4:11" s="47" customFormat="1" ht="11.25">
      <c r="D118" s="91"/>
      <c r="E118" s="92"/>
      <c r="F118" s="91"/>
      <c r="G118" s="91"/>
      <c r="H118" s="91"/>
      <c r="I118" s="91"/>
      <c r="J118" s="91"/>
      <c r="K118" s="91"/>
    </row>
    <row r="119" spans="4:11" s="47" customFormat="1" ht="11.25">
      <c r="D119" s="91"/>
      <c r="E119" s="92"/>
      <c r="F119" s="91"/>
      <c r="G119" s="91"/>
      <c r="H119" s="91"/>
      <c r="I119" s="91"/>
      <c r="J119" s="91"/>
      <c r="K119" s="91"/>
    </row>
    <row r="120" spans="4:11" s="47" customFormat="1" ht="11.25">
      <c r="D120" s="91"/>
      <c r="E120" s="92"/>
      <c r="F120" s="91"/>
      <c r="G120" s="91"/>
      <c r="H120" s="91"/>
      <c r="I120" s="91"/>
      <c r="J120" s="91"/>
      <c r="K120" s="91"/>
    </row>
    <row r="121" spans="4:11" s="47" customFormat="1" ht="11.25">
      <c r="D121" s="91"/>
      <c r="E121" s="92"/>
      <c r="F121" s="91"/>
      <c r="G121" s="91"/>
      <c r="H121" s="91"/>
      <c r="I121" s="91"/>
      <c r="J121" s="91"/>
      <c r="K121" s="91"/>
    </row>
    <row r="122" spans="4:11" s="47" customFormat="1" ht="11.25">
      <c r="D122" s="91"/>
      <c r="E122" s="92"/>
      <c r="F122" s="91"/>
      <c r="G122" s="91"/>
      <c r="H122" s="91"/>
      <c r="I122" s="91"/>
      <c r="J122" s="91"/>
      <c r="K122" s="91"/>
    </row>
    <row r="123" spans="4:11" s="47" customFormat="1" ht="11.25">
      <c r="D123" s="91"/>
      <c r="E123" s="92"/>
      <c r="F123" s="91"/>
      <c r="G123" s="91"/>
      <c r="H123" s="91"/>
      <c r="I123" s="91"/>
      <c r="J123" s="91"/>
      <c r="K123" s="91"/>
    </row>
    <row r="124" spans="4:11" s="47" customFormat="1" ht="11.25">
      <c r="D124" s="91"/>
      <c r="E124" s="92"/>
      <c r="F124" s="91"/>
      <c r="G124" s="91"/>
      <c r="H124" s="91"/>
      <c r="I124" s="91"/>
      <c r="J124" s="91"/>
      <c r="K124" s="91"/>
    </row>
    <row r="125" spans="4:11" s="47" customFormat="1" ht="11.25">
      <c r="D125" s="91"/>
      <c r="E125" s="92"/>
      <c r="F125" s="91"/>
      <c r="G125" s="91"/>
      <c r="H125" s="91"/>
      <c r="I125" s="91"/>
      <c r="J125" s="91"/>
      <c r="K125" s="91"/>
    </row>
    <row r="126" spans="4:11" s="47" customFormat="1" ht="11.25">
      <c r="D126" s="91"/>
      <c r="E126" s="92"/>
      <c r="F126" s="91"/>
      <c r="G126" s="91"/>
      <c r="H126" s="91"/>
      <c r="I126" s="91"/>
      <c r="J126" s="91"/>
      <c r="K126" s="91"/>
    </row>
    <row r="127" spans="4:11" s="47" customFormat="1" ht="11.25">
      <c r="D127" s="91"/>
      <c r="E127" s="92"/>
      <c r="F127" s="91"/>
      <c r="G127" s="91"/>
      <c r="H127" s="91"/>
      <c r="I127" s="91"/>
      <c r="J127" s="91"/>
      <c r="K127" s="91"/>
    </row>
    <row r="128" spans="4:11" s="47" customFormat="1" ht="11.25">
      <c r="D128" s="91"/>
      <c r="E128" s="92"/>
      <c r="F128" s="91"/>
      <c r="G128" s="91"/>
      <c r="H128" s="91"/>
      <c r="I128" s="91"/>
      <c r="J128" s="91"/>
      <c r="K128" s="91"/>
    </row>
    <row r="129" spans="4:11" s="47" customFormat="1" ht="11.25">
      <c r="D129" s="91"/>
      <c r="E129" s="92"/>
      <c r="F129" s="91"/>
      <c r="G129" s="91"/>
      <c r="H129" s="91"/>
      <c r="I129" s="91"/>
      <c r="J129" s="91"/>
      <c r="K129" s="91"/>
    </row>
    <row r="130" spans="4:11" s="47" customFormat="1" ht="11.25">
      <c r="D130" s="91"/>
      <c r="E130" s="92"/>
      <c r="F130" s="91"/>
      <c r="G130" s="91"/>
      <c r="H130" s="91"/>
      <c r="I130" s="91"/>
      <c r="J130" s="91"/>
      <c r="K130" s="91"/>
    </row>
    <row r="131" spans="4:11" s="47" customFormat="1" ht="11.25">
      <c r="D131" s="91"/>
      <c r="E131" s="92"/>
      <c r="F131" s="91"/>
      <c r="G131" s="91"/>
      <c r="H131" s="91"/>
      <c r="I131" s="91"/>
      <c r="J131" s="91"/>
      <c r="K131" s="91"/>
    </row>
    <row r="132" spans="4:11" s="47" customFormat="1" ht="11.25">
      <c r="D132" s="91"/>
      <c r="E132" s="92"/>
      <c r="F132" s="91"/>
      <c r="G132" s="91"/>
      <c r="H132" s="91"/>
      <c r="I132" s="91"/>
      <c r="J132" s="91"/>
      <c r="K132" s="91"/>
    </row>
    <row r="133" spans="4:11" s="47" customFormat="1" ht="11.25">
      <c r="D133" s="91"/>
      <c r="E133" s="92"/>
      <c r="F133" s="91"/>
      <c r="G133" s="91"/>
      <c r="H133" s="91"/>
      <c r="I133" s="91"/>
      <c r="J133" s="91"/>
      <c r="K133" s="91"/>
    </row>
    <row r="134" spans="4:11" s="47" customFormat="1" ht="11.25">
      <c r="D134" s="91"/>
      <c r="E134" s="92"/>
      <c r="F134" s="91"/>
      <c r="G134" s="91"/>
      <c r="H134" s="91"/>
      <c r="I134" s="91"/>
      <c r="J134" s="91"/>
      <c r="K134" s="91"/>
    </row>
    <row r="135" spans="4:11" s="47" customFormat="1" ht="11.25">
      <c r="D135" s="91"/>
      <c r="E135" s="92"/>
      <c r="F135" s="91"/>
      <c r="G135" s="91"/>
      <c r="H135" s="91"/>
      <c r="I135" s="91"/>
      <c r="J135" s="91"/>
      <c r="K135" s="91"/>
    </row>
    <row r="136" spans="4:11" s="47" customFormat="1" ht="11.25">
      <c r="D136" s="91"/>
      <c r="E136" s="92"/>
      <c r="F136" s="91"/>
      <c r="G136" s="91"/>
      <c r="H136" s="91"/>
      <c r="I136" s="91"/>
      <c r="J136" s="91"/>
      <c r="K136" s="91"/>
    </row>
    <row r="137" spans="4:11" s="47" customFormat="1" ht="11.25">
      <c r="D137" s="91"/>
      <c r="E137" s="92"/>
      <c r="F137" s="91"/>
      <c r="G137" s="91"/>
      <c r="H137" s="91"/>
      <c r="I137" s="91"/>
      <c r="J137" s="91"/>
      <c r="K137" s="91"/>
    </row>
    <row r="138" spans="4:11" s="47" customFormat="1" ht="11.25">
      <c r="D138" s="91"/>
      <c r="E138" s="92"/>
      <c r="F138" s="91"/>
      <c r="G138" s="91"/>
      <c r="H138" s="91"/>
      <c r="I138" s="91"/>
      <c r="J138" s="91"/>
      <c r="K138" s="91"/>
    </row>
    <row r="139" spans="4:11" s="47" customFormat="1" ht="11.25">
      <c r="D139" s="91"/>
      <c r="E139" s="92"/>
      <c r="F139" s="91"/>
      <c r="G139" s="91"/>
      <c r="H139" s="91"/>
      <c r="I139" s="91"/>
      <c r="J139" s="91"/>
      <c r="K139" s="91"/>
    </row>
    <row r="140" spans="4:11" s="47" customFormat="1" ht="11.25">
      <c r="D140" s="91"/>
      <c r="E140" s="92"/>
      <c r="F140" s="91"/>
      <c r="G140" s="91"/>
      <c r="H140" s="91"/>
      <c r="I140" s="91"/>
      <c r="J140" s="91"/>
      <c r="K140" s="91"/>
    </row>
    <row r="141" spans="4:11" s="47" customFormat="1" ht="11.25">
      <c r="D141" s="91"/>
      <c r="E141" s="92"/>
      <c r="F141" s="91"/>
      <c r="G141" s="91"/>
      <c r="H141" s="91"/>
      <c r="I141" s="91"/>
      <c r="J141" s="91"/>
      <c r="K141" s="91"/>
    </row>
    <row r="142" spans="4:11" s="47" customFormat="1" ht="11.25">
      <c r="D142" s="91"/>
      <c r="E142" s="92"/>
      <c r="F142" s="91"/>
      <c r="G142" s="91"/>
      <c r="H142" s="91"/>
      <c r="I142" s="91"/>
      <c r="J142" s="91"/>
      <c r="K142" s="91"/>
    </row>
    <row r="143" spans="4:11" s="47" customFormat="1" ht="11.25">
      <c r="D143" s="91"/>
      <c r="E143" s="92"/>
      <c r="F143" s="91"/>
      <c r="G143" s="91"/>
      <c r="H143" s="91"/>
      <c r="I143" s="91"/>
      <c r="J143" s="91"/>
      <c r="K143" s="91"/>
    </row>
    <row r="144" spans="4:11" s="47" customFormat="1" ht="11.25">
      <c r="D144" s="91"/>
      <c r="E144" s="92"/>
      <c r="F144" s="91"/>
      <c r="G144" s="91"/>
      <c r="H144" s="91"/>
      <c r="I144" s="91"/>
      <c r="J144" s="91"/>
      <c r="K144" s="91"/>
    </row>
    <row r="145" spans="4:11" s="47" customFormat="1" ht="11.25">
      <c r="D145" s="91"/>
      <c r="E145" s="92"/>
      <c r="F145" s="91"/>
      <c r="G145" s="91"/>
      <c r="H145" s="91"/>
      <c r="I145" s="91"/>
      <c r="J145" s="91"/>
      <c r="K145" s="91"/>
    </row>
    <row r="146" spans="4:11" s="47" customFormat="1" ht="11.25">
      <c r="D146" s="91"/>
      <c r="E146" s="92"/>
      <c r="F146" s="91"/>
      <c r="G146" s="91"/>
      <c r="H146" s="91"/>
      <c r="I146" s="91"/>
      <c r="J146" s="91"/>
      <c r="K146" s="91"/>
    </row>
    <row r="147" spans="4:11" s="47" customFormat="1" ht="11.25">
      <c r="D147" s="91"/>
      <c r="E147" s="92"/>
      <c r="F147" s="91"/>
      <c r="G147" s="91"/>
      <c r="H147" s="91"/>
      <c r="I147" s="91"/>
      <c r="J147" s="91"/>
      <c r="K147" s="91"/>
    </row>
    <row r="148" spans="4:11" s="47" customFormat="1" ht="11.25">
      <c r="D148" s="91"/>
      <c r="E148" s="92"/>
      <c r="F148" s="91"/>
      <c r="G148" s="91"/>
      <c r="H148" s="91"/>
      <c r="I148" s="91"/>
      <c r="J148" s="91"/>
      <c r="K148" s="91"/>
    </row>
    <row r="149" spans="4:11" s="47" customFormat="1" ht="11.25">
      <c r="D149" s="91"/>
      <c r="E149" s="92"/>
      <c r="F149" s="91"/>
      <c r="G149" s="91"/>
      <c r="H149" s="91"/>
      <c r="I149" s="91"/>
      <c r="J149" s="91"/>
      <c r="K149" s="91"/>
    </row>
    <row r="150" spans="4:11" s="47" customFormat="1" ht="11.25">
      <c r="D150" s="91"/>
      <c r="E150" s="92"/>
      <c r="F150" s="91"/>
      <c r="G150" s="91"/>
      <c r="H150" s="91"/>
      <c r="I150" s="91"/>
      <c r="J150" s="91"/>
      <c r="K150" s="91"/>
    </row>
    <row r="151" spans="4:11" s="47" customFormat="1" ht="11.25">
      <c r="D151" s="91"/>
      <c r="E151" s="92"/>
      <c r="F151" s="91"/>
      <c r="G151" s="91"/>
      <c r="H151" s="91"/>
      <c r="I151" s="91"/>
      <c r="J151" s="91"/>
      <c r="K151" s="91"/>
    </row>
    <row r="152" spans="4:11" s="47" customFormat="1" ht="11.25">
      <c r="D152" s="91"/>
      <c r="E152" s="92"/>
      <c r="F152" s="91"/>
      <c r="G152" s="91"/>
      <c r="H152" s="91"/>
      <c r="I152" s="91"/>
      <c r="J152" s="91"/>
      <c r="K152" s="91"/>
    </row>
  </sheetData>
  <mergeCells count="10">
    <mergeCell ref="L4:M4"/>
    <mergeCell ref="E3:F3"/>
    <mergeCell ref="G3:H3"/>
    <mergeCell ref="A1:K1"/>
    <mergeCell ref="A3:A4"/>
    <mergeCell ref="B3:B4"/>
    <mergeCell ref="C3:C4"/>
    <mergeCell ref="D3:D4"/>
    <mergeCell ref="K3:K4"/>
    <mergeCell ref="I3:J3"/>
  </mergeCells>
  <phoneticPr fontId="7" type="noConversion"/>
  <printOptions gridLinesSet="0"/>
  <pageMargins left="0.98425196850393704" right="0.31496062992125984" top="0.39370078740157483" bottom="0.39370078740157483" header="0.19685039370078741" footer="0.19685039370078741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39"/>
  <sheetViews>
    <sheetView view="pageBreakPreview" zoomScaleNormal="100" zoomScaleSheetLayoutView="100" workbookViewId="0">
      <selection activeCell="E9" sqref="E9:F9"/>
    </sheetView>
  </sheetViews>
  <sheetFormatPr defaultRowHeight="17.25"/>
  <cols>
    <col min="1" max="2" width="8.77734375" style="18" customWidth="1"/>
    <col min="3" max="4" width="10.44140625" style="18" customWidth="1"/>
    <col min="5" max="6" width="24.77734375" style="18" customWidth="1"/>
    <col min="7" max="8" width="12.44140625" style="18" customWidth="1"/>
    <col min="9" max="9" width="5.33203125" style="18" customWidth="1"/>
    <col min="10" max="10" width="23" style="18" customWidth="1"/>
    <col min="11" max="11" width="4.6640625" style="18" customWidth="1"/>
    <col min="12" max="13" width="3.44140625" style="18" customWidth="1"/>
    <col min="14" max="14" width="4.109375" style="32" customWidth="1"/>
    <col min="15" max="15" width="5.88671875" style="18" customWidth="1"/>
    <col min="16" max="16384" width="8.88671875" style="18"/>
  </cols>
  <sheetData>
    <row r="1" spans="1:15" ht="44.1" customHeight="1">
      <c r="A1" s="609" t="s">
        <v>177</v>
      </c>
      <c r="B1" s="609"/>
      <c r="C1" s="609"/>
      <c r="D1" s="609"/>
      <c r="E1" s="609"/>
      <c r="F1" s="609"/>
      <c r="G1" s="609"/>
      <c r="H1" s="609"/>
      <c r="I1" s="17"/>
      <c r="J1" s="17"/>
      <c r="K1" s="17"/>
      <c r="L1" s="17"/>
      <c r="M1" s="17"/>
      <c r="N1" s="17"/>
      <c r="O1" s="17"/>
    </row>
    <row r="2" spans="1:15" s="248" customFormat="1" ht="11.25" customHeight="1">
      <c r="A2" s="616" t="str">
        <f>'필지별 내역서(한라산 조릿대)'!A2</f>
        <v>사업명 : 2026년 한라산 종다양성 회복을 위한 조릿대 제어사업(명승선작지왓-다년차)</v>
      </c>
      <c r="B2" s="616"/>
      <c r="C2" s="616"/>
      <c r="D2" s="616"/>
      <c r="E2" s="616"/>
      <c r="F2" s="616"/>
      <c r="G2" s="246"/>
      <c r="H2" s="246"/>
      <c r="I2" s="246"/>
      <c r="J2" s="246"/>
      <c r="K2" s="246"/>
      <c r="L2" s="247"/>
      <c r="M2" s="246"/>
      <c r="N2" s="246"/>
      <c r="O2" s="247"/>
    </row>
    <row r="3" spans="1:15" s="24" customFormat="1" ht="29.1" customHeight="1" thickBot="1">
      <c r="A3" s="21" t="s">
        <v>74</v>
      </c>
      <c r="B3" s="22"/>
      <c r="C3" s="22"/>
      <c r="D3" s="22"/>
      <c r="E3" s="22"/>
      <c r="F3" s="236"/>
      <c r="G3" s="23"/>
      <c r="H3" s="23"/>
      <c r="I3" s="23"/>
      <c r="J3" s="23"/>
      <c r="K3" s="23"/>
      <c r="M3" s="23"/>
      <c r="N3" s="25"/>
    </row>
    <row r="4" spans="1:15" s="24" customFormat="1" ht="29.1" customHeight="1">
      <c r="A4" s="610" t="s">
        <v>378</v>
      </c>
      <c r="B4" s="611"/>
      <c r="C4" s="617" t="s">
        <v>176</v>
      </c>
      <c r="D4" s="617" t="s">
        <v>205</v>
      </c>
      <c r="E4" s="620" t="s">
        <v>175</v>
      </c>
      <c r="F4" s="621"/>
      <c r="G4" s="242" t="s">
        <v>122</v>
      </c>
      <c r="H4" s="614" t="s">
        <v>121</v>
      </c>
    </row>
    <row r="5" spans="1:15" s="24" customFormat="1" ht="29.1" customHeight="1" thickBot="1">
      <c r="A5" s="612"/>
      <c r="B5" s="613"/>
      <c r="C5" s="619"/>
      <c r="D5" s="618"/>
      <c r="E5" s="622"/>
      <c r="F5" s="623"/>
      <c r="G5" s="267" t="s">
        <v>160</v>
      </c>
      <c r="H5" s="615"/>
    </row>
    <row r="6" spans="1:15" s="24" customFormat="1" ht="45" customHeight="1" thickTop="1">
      <c r="A6" s="625" t="str">
        <f>'필지별 내역서(한라산 조릿대)'!K4</f>
        <v>명승선작지왓</v>
      </c>
      <c r="B6" s="626"/>
      <c r="C6" s="264" t="str">
        <f>'필지별 내역서(한라산 조릿대)'!L4</f>
        <v>다년차</v>
      </c>
      <c r="D6" s="264" t="s">
        <v>388</v>
      </c>
      <c r="E6" s="627">
        <v>2.12</v>
      </c>
      <c r="F6" s="627"/>
      <c r="G6" s="437">
        <v>10</v>
      </c>
      <c r="H6" s="243" t="s">
        <v>120</v>
      </c>
      <c r="I6" s="179"/>
      <c r="J6" s="118"/>
      <c r="L6" s="179"/>
    </row>
    <row r="7" spans="1:15" s="24" customFormat="1" ht="45" customHeight="1">
      <c r="A7" s="625" t="str">
        <f>'필지별 내역서(한라산 조릿대)'!K5</f>
        <v>명승선작지왓</v>
      </c>
      <c r="B7" s="626"/>
      <c r="C7" s="264" t="str">
        <f>'필지별 내역서(한라산 조릿대)'!L5</f>
        <v>다년차</v>
      </c>
      <c r="D7" s="264" t="s">
        <v>390</v>
      </c>
      <c r="E7" s="627">
        <v>3.3</v>
      </c>
      <c r="F7" s="627"/>
      <c r="G7" s="437">
        <v>10</v>
      </c>
      <c r="H7" s="243" t="s">
        <v>120</v>
      </c>
      <c r="I7" s="179"/>
      <c r="J7" s="118"/>
    </row>
    <row r="8" spans="1:15" s="24" customFormat="1" ht="45" customHeight="1">
      <c r="A8" s="625" t="str">
        <f>'필지별 내역서(한라산 조릿대)'!K5</f>
        <v>명승선작지왓</v>
      </c>
      <c r="B8" s="626"/>
      <c r="C8" s="264" t="str">
        <f>'필지별 내역서(한라산 조릿대)'!L5</f>
        <v>다년차</v>
      </c>
      <c r="D8" s="264" t="s">
        <v>391</v>
      </c>
      <c r="E8" s="627">
        <v>0.28999999999999998</v>
      </c>
      <c r="F8" s="627"/>
      <c r="G8" s="437">
        <v>10</v>
      </c>
      <c r="H8" s="243" t="s">
        <v>120</v>
      </c>
      <c r="I8" s="179"/>
      <c r="J8" s="118"/>
    </row>
    <row r="9" spans="1:15" s="26" customFormat="1" ht="45" customHeight="1" thickBot="1">
      <c r="A9" s="639"/>
      <c r="B9" s="640"/>
      <c r="C9" s="370" t="s">
        <v>381</v>
      </c>
      <c r="D9" s="370"/>
      <c r="E9" s="624">
        <f>SUM(E6:F8)</f>
        <v>5.71</v>
      </c>
      <c r="F9" s="624"/>
      <c r="G9" s="371"/>
      <c r="H9" s="372"/>
      <c r="I9" s="180"/>
      <c r="J9" s="180"/>
    </row>
    <row r="10" spans="1:15" s="241" customFormat="1" ht="29.1" customHeight="1">
      <c r="A10" s="237"/>
      <c r="B10" s="237"/>
      <c r="C10" s="237"/>
      <c r="D10" s="237"/>
      <c r="E10" s="238"/>
      <c r="F10" s="238"/>
      <c r="G10" s="239"/>
      <c r="H10" s="239"/>
      <c r="I10" s="240"/>
      <c r="J10" s="240"/>
    </row>
    <row r="11" spans="1:15" s="24" customFormat="1" ht="29.1" customHeight="1" thickBot="1">
      <c r="A11" s="21" t="s">
        <v>153</v>
      </c>
      <c r="B11" s="22"/>
      <c r="C11" s="22"/>
      <c r="D11" s="22"/>
      <c r="E11" s="22"/>
      <c r="F11" s="23"/>
      <c r="G11" s="23"/>
      <c r="H11" s="23"/>
      <c r="I11" s="23"/>
      <c r="J11" s="23"/>
      <c r="K11" s="23"/>
      <c r="M11" s="23"/>
      <c r="N11" s="25"/>
    </row>
    <row r="12" spans="1:15" s="24" customFormat="1" ht="24.95" customHeight="1">
      <c r="A12" s="633" t="s">
        <v>206</v>
      </c>
      <c r="B12" s="634"/>
      <c r="C12" s="634"/>
      <c r="D12" s="635"/>
      <c r="E12" s="242" t="s">
        <v>159</v>
      </c>
      <c r="F12" s="242" t="s">
        <v>155</v>
      </c>
      <c r="G12" s="641" t="s">
        <v>121</v>
      </c>
      <c r="H12" s="614"/>
    </row>
    <row r="13" spans="1:15" s="24" customFormat="1" ht="24.95" customHeight="1">
      <c r="A13" s="636"/>
      <c r="B13" s="637"/>
      <c r="C13" s="637"/>
      <c r="D13" s="638"/>
      <c r="E13" s="235" t="s">
        <v>154</v>
      </c>
      <c r="F13" s="235" t="s">
        <v>156</v>
      </c>
      <c r="G13" s="642"/>
      <c r="H13" s="643"/>
      <c r="I13" s="118"/>
      <c r="J13" s="118"/>
    </row>
    <row r="14" spans="1:15" s="24" customFormat="1" ht="45" customHeight="1" thickBot="1">
      <c r="A14" s="630" t="str">
        <f>A6</f>
        <v>명승선작지왓</v>
      </c>
      <c r="B14" s="631"/>
      <c r="C14" s="631"/>
      <c r="D14" s="632"/>
      <c r="E14" s="244">
        <v>1</v>
      </c>
      <c r="F14" s="245">
        <v>1</v>
      </c>
      <c r="G14" s="628"/>
      <c r="H14" s="629"/>
      <c r="I14" s="179"/>
      <c r="J14" s="179"/>
    </row>
    <row r="15" spans="1:15" s="24" customFormat="1" ht="21.75" customHeight="1">
      <c r="A15" s="27"/>
      <c r="B15" s="28"/>
      <c r="C15" s="28"/>
      <c r="D15" s="28"/>
      <c r="E15" s="28"/>
      <c r="F15" s="29"/>
      <c r="G15" s="29"/>
      <c r="H15" s="29"/>
      <c r="I15" s="29"/>
      <c r="J15" s="29"/>
      <c r="K15" s="29"/>
      <c r="L15" s="28"/>
      <c r="M15" s="29"/>
      <c r="N15" s="28"/>
      <c r="O15" s="28"/>
    </row>
    <row r="16" spans="1:15" s="24" customFormat="1" ht="21.75" customHeight="1">
      <c r="A16" s="27"/>
      <c r="B16" s="28"/>
      <c r="C16" s="28"/>
      <c r="D16" s="28"/>
      <c r="E16" s="28"/>
      <c r="F16" s="29"/>
      <c r="G16" s="29"/>
      <c r="H16" s="29"/>
      <c r="I16" s="29"/>
      <c r="J16" s="29"/>
      <c r="K16" s="29"/>
      <c r="L16" s="28"/>
      <c r="M16" s="29"/>
      <c r="N16" s="28"/>
      <c r="O16" s="28"/>
    </row>
    <row r="17" spans="1:15" s="24" customFormat="1" ht="21.75" customHeight="1">
      <c r="A17" s="27"/>
      <c r="B17" s="28"/>
      <c r="C17" s="28"/>
      <c r="D17" s="28"/>
      <c r="E17" s="28"/>
      <c r="F17" s="29"/>
      <c r="G17" s="27"/>
      <c r="H17" s="27"/>
      <c r="I17" s="27"/>
      <c r="J17" s="29"/>
      <c r="K17" s="29"/>
      <c r="L17" s="28"/>
      <c r="M17" s="29"/>
      <c r="N17" s="28"/>
      <c r="O17" s="28"/>
    </row>
    <row r="18" spans="1:15" s="24" customFormat="1" ht="21.75" customHeight="1">
      <c r="A18" s="27"/>
      <c r="B18" s="28"/>
      <c r="C18" s="28"/>
      <c r="D18" s="28"/>
      <c r="E18" s="28"/>
      <c r="F18" s="29"/>
      <c r="G18" s="30"/>
      <c r="H18" s="30"/>
      <c r="I18" s="30"/>
      <c r="J18" s="29"/>
      <c r="K18" s="29"/>
      <c r="L18" s="28"/>
      <c r="M18" s="29"/>
      <c r="N18" s="28"/>
      <c r="O18" s="28"/>
    </row>
    <row r="19" spans="1:15" ht="23.1" customHeight="1">
      <c r="G19" s="31"/>
      <c r="H19" s="31"/>
      <c r="I19" s="31"/>
    </row>
    <row r="20" spans="1:15" ht="23.1" customHeight="1">
      <c r="G20" s="33"/>
      <c r="H20" s="33"/>
      <c r="I20" s="33"/>
    </row>
    <row r="21" spans="1:15" ht="23.1" customHeight="1"/>
    <row r="22" spans="1:15" ht="23.1" customHeight="1"/>
    <row r="23" spans="1:15" ht="23.1" customHeight="1"/>
    <row r="24" spans="1:15" ht="23.1" customHeight="1"/>
    <row r="25" spans="1:15" ht="23.1" customHeight="1"/>
    <row r="26" spans="1:15" ht="23.1" customHeight="1"/>
    <row r="27" spans="1:15" ht="23.1" customHeight="1"/>
    <row r="28" spans="1:15" ht="23.1" customHeight="1"/>
    <row r="29" spans="1:15" ht="23.1" customHeight="1"/>
    <row r="30" spans="1:15" ht="23.1" customHeight="1"/>
    <row r="31" spans="1:15" ht="23.1" customHeight="1"/>
    <row r="32" spans="1:15" ht="23.1" customHeight="1"/>
    <row r="33" ht="23.1" customHeight="1"/>
    <row r="34" ht="23.1" customHeight="1"/>
    <row r="35" ht="23.1" customHeight="1"/>
    <row r="36" ht="23.1" customHeight="1"/>
    <row r="37" ht="23.1" customHeight="1"/>
    <row r="38" ht="23.1" customHeight="1"/>
    <row r="39" ht="23.1" customHeight="1"/>
  </sheetData>
  <mergeCells count="19">
    <mergeCell ref="E9:F9"/>
    <mergeCell ref="A8:B8"/>
    <mergeCell ref="E8:F8"/>
    <mergeCell ref="G14:H14"/>
    <mergeCell ref="A6:B6"/>
    <mergeCell ref="A14:D14"/>
    <mergeCell ref="A12:D13"/>
    <mergeCell ref="E6:F6"/>
    <mergeCell ref="A9:B9"/>
    <mergeCell ref="G12:H13"/>
    <mergeCell ref="A7:B7"/>
    <mergeCell ref="E7:F7"/>
    <mergeCell ref="A1:H1"/>
    <mergeCell ref="A4:B5"/>
    <mergeCell ref="H4:H5"/>
    <mergeCell ref="A2:F2"/>
    <mergeCell ref="D4:D5"/>
    <mergeCell ref="C4:C5"/>
    <mergeCell ref="E4:F5"/>
  </mergeCells>
  <phoneticPr fontId="7" type="noConversion"/>
  <printOptions horizontalCentered="1"/>
  <pageMargins left="0.78740157480314965" right="0.59055118110236227" top="0.78740157480314965" bottom="0.59055118110236227" header="0" footer="0.19685039370078741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7A01-E507-4309-8B3B-4D994A23CA60}">
  <dimension ref="A1:P13"/>
  <sheetViews>
    <sheetView view="pageBreakPreview" zoomScaleNormal="100" zoomScaleSheetLayoutView="100" workbookViewId="0">
      <pane ySplit="3" topLeftCell="A4" activePane="bottomLeft" state="frozen"/>
      <selection pane="bottomLeft" activeCell="H16" sqref="H16"/>
    </sheetView>
  </sheetViews>
  <sheetFormatPr defaultRowHeight="16.5"/>
  <cols>
    <col min="1" max="1" width="5" style="403" customWidth="1"/>
    <col min="2" max="5" width="9.44140625" style="403" customWidth="1"/>
    <col min="6" max="6" width="5.88671875" style="403" customWidth="1"/>
    <col min="7" max="10" width="13.88671875" style="403" customWidth="1"/>
    <col min="11" max="11" width="18.5546875" style="403" customWidth="1"/>
    <col min="12" max="12" width="11.21875" style="403" customWidth="1"/>
    <col min="13" max="13" width="12.109375" style="403" customWidth="1"/>
    <col min="14" max="16384" width="8.88671875" style="403"/>
  </cols>
  <sheetData>
    <row r="1" spans="1:16" ht="37.5" customHeight="1">
      <c r="A1" s="646" t="s">
        <v>346</v>
      </c>
      <c r="B1" s="646"/>
      <c r="C1" s="646"/>
      <c r="D1" s="646"/>
      <c r="E1" s="646"/>
      <c r="F1" s="646"/>
      <c r="G1" s="646"/>
      <c r="H1" s="646"/>
      <c r="I1" s="646"/>
      <c r="J1" s="646"/>
      <c r="K1" s="646"/>
      <c r="L1" s="646"/>
      <c r="M1" s="646"/>
    </row>
    <row r="2" spans="1:16" ht="30" customHeight="1" thickBot="1">
      <c r="A2" s="404" t="str">
        <f>"사업명 : "&amp;제목!A6</f>
        <v>사업명 : 2026년 한라산 종다양성 회복을 위한 조릿대 제어사업(명승선작지왓-다년차)</v>
      </c>
      <c r="B2" s="405"/>
      <c r="C2" s="405"/>
      <c r="D2" s="406"/>
      <c r="E2" s="407"/>
      <c r="F2" s="405"/>
      <c r="G2" s="408"/>
      <c r="H2" s="407"/>
      <c r="I2" s="407"/>
      <c r="J2" s="409"/>
      <c r="K2" s="410"/>
      <c r="L2" s="411"/>
      <c r="M2" s="369"/>
    </row>
    <row r="3" spans="1:16" ht="39.950000000000003" customHeight="1" thickBot="1">
      <c r="A3" s="412" t="s">
        <v>189</v>
      </c>
      <c r="B3" s="413" t="s">
        <v>190</v>
      </c>
      <c r="C3" s="413" t="s">
        <v>191</v>
      </c>
      <c r="D3" s="413" t="s">
        <v>192</v>
      </c>
      <c r="E3" s="413" t="s">
        <v>193</v>
      </c>
      <c r="F3" s="413" t="s">
        <v>194</v>
      </c>
      <c r="G3" s="413" t="s">
        <v>195</v>
      </c>
      <c r="H3" s="414" t="s">
        <v>392</v>
      </c>
      <c r="I3" s="414" t="s">
        <v>396</v>
      </c>
      <c r="J3" s="414" t="s">
        <v>393</v>
      </c>
      <c r="K3" s="415" t="s">
        <v>196</v>
      </c>
      <c r="L3" s="413" t="s">
        <v>197</v>
      </c>
      <c r="M3" s="416" t="s">
        <v>198</v>
      </c>
      <c r="O3" s="491"/>
    </row>
    <row r="4" spans="1:16" ht="36" customHeight="1" thickTop="1">
      <c r="A4" s="483">
        <v>1</v>
      </c>
      <c r="B4" s="484" t="s">
        <v>199</v>
      </c>
      <c r="C4" s="484" t="s">
        <v>375</v>
      </c>
      <c r="D4" s="484"/>
      <c r="E4" s="484" t="s">
        <v>200</v>
      </c>
      <c r="F4" s="484" t="s">
        <v>201</v>
      </c>
      <c r="G4" s="485">
        <v>993896</v>
      </c>
      <c r="H4" s="418">
        <v>43131</v>
      </c>
      <c r="I4" s="418">
        <v>699</v>
      </c>
      <c r="J4" s="419">
        <f>ROUND((H4-I4)/10000,2)</f>
        <v>4.24</v>
      </c>
      <c r="K4" s="429" t="s">
        <v>377</v>
      </c>
      <c r="L4" s="417" t="s">
        <v>387</v>
      </c>
      <c r="M4" s="420"/>
      <c r="N4" s="403">
        <f>3400-1240</f>
        <v>2160</v>
      </c>
      <c r="O4" s="492">
        <v>699</v>
      </c>
      <c r="P4" s="489"/>
    </row>
    <row r="5" spans="1:16" ht="36" customHeight="1">
      <c r="A5" s="486">
        <v>2</v>
      </c>
      <c r="B5" s="487" t="s">
        <v>199</v>
      </c>
      <c r="C5" s="487" t="s">
        <v>376</v>
      </c>
      <c r="D5" s="487"/>
      <c r="E5" s="487" t="s">
        <v>200</v>
      </c>
      <c r="F5" s="487" t="s">
        <v>201</v>
      </c>
      <c r="G5" s="488">
        <v>3636852</v>
      </c>
      <c r="H5" s="418">
        <v>15166</v>
      </c>
      <c r="I5" s="418">
        <v>401</v>
      </c>
      <c r="J5" s="419">
        <f>TRUNC((H5-I5)/10000,2)</f>
        <v>1.47</v>
      </c>
      <c r="K5" s="429" t="s">
        <v>374</v>
      </c>
      <c r="L5" s="417" t="s">
        <v>387</v>
      </c>
      <c r="M5" s="420"/>
      <c r="N5" s="403">
        <f>967+273</f>
        <v>1240</v>
      </c>
      <c r="O5" s="492">
        <v>401</v>
      </c>
      <c r="P5" s="490"/>
    </row>
    <row r="6" spans="1:16" ht="26.45" customHeight="1">
      <c r="A6" s="647" t="s">
        <v>202</v>
      </c>
      <c r="B6" s="648"/>
      <c r="C6" s="648"/>
      <c r="D6" s="421">
        <f>COUNTA(E4:E5)</f>
        <v>2</v>
      </c>
      <c r="E6" s="422" t="s">
        <v>203</v>
      </c>
      <c r="F6" s="423"/>
      <c r="G6" s="424">
        <f>SUM(G4:G5)</f>
        <v>4630748</v>
      </c>
      <c r="H6" s="424">
        <f>SUM(H4:H5)</f>
        <v>58297</v>
      </c>
      <c r="I6" s="424">
        <f>SUM(I4:I5)</f>
        <v>1100</v>
      </c>
      <c r="J6" s="425">
        <f>TRUNC(SUM(J4:J5),2)</f>
        <v>5.71</v>
      </c>
      <c r="K6" s="426"/>
      <c r="L6" s="427"/>
      <c r="M6" s="428"/>
    </row>
    <row r="7" spans="1:16" ht="33" customHeight="1" thickBot="1">
      <c r="A7" s="644" t="s">
        <v>204</v>
      </c>
      <c r="B7" s="645"/>
      <c r="C7" s="645"/>
      <c r="D7" s="430">
        <f>D6</f>
        <v>2</v>
      </c>
      <c r="E7" s="431" t="s">
        <v>203</v>
      </c>
      <c r="F7" s="432"/>
      <c r="G7" s="430">
        <f>G6</f>
        <v>4630748</v>
      </c>
      <c r="H7" s="430">
        <f>H6</f>
        <v>58297</v>
      </c>
      <c r="I7" s="430">
        <f>I6</f>
        <v>1100</v>
      </c>
      <c r="J7" s="433">
        <f>J6</f>
        <v>5.71</v>
      </c>
      <c r="K7" s="434"/>
      <c r="L7" s="435"/>
      <c r="M7" s="436"/>
    </row>
    <row r="12" spans="1:16">
      <c r="J12" s="403">
        <f>N4/0.34</f>
        <v>6352.9411764705874</v>
      </c>
      <c r="K12" s="403">
        <f>J12*0.11</f>
        <v>698.82352941176464</v>
      </c>
    </row>
    <row r="13" spans="1:16">
      <c r="J13" s="403">
        <f>N5/0.34</f>
        <v>3647.0588235294117</v>
      </c>
      <c r="K13" s="403">
        <f>J13*0.11</f>
        <v>401.1764705882353</v>
      </c>
    </row>
  </sheetData>
  <mergeCells count="3">
    <mergeCell ref="A7:C7"/>
    <mergeCell ref="A1:M1"/>
    <mergeCell ref="A6:C6"/>
  </mergeCells>
  <phoneticPr fontId="7" type="noConversion"/>
  <printOptions horizontalCentered="1"/>
  <pageMargins left="0.78740157480314965" right="0.59055118110236227" top="0.78740157480314965" bottom="0.59055118110236227" header="0.31496062992125984" footer="0.31496062992125984"/>
  <pageSetup paperSize="9" scale="7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B1089-DBF4-4E2D-8A93-DF6DB2C504F7}">
  <sheetPr>
    <tabColor theme="5" tint="0.79998168889431442"/>
  </sheetPr>
  <dimension ref="B1:FH128"/>
  <sheetViews>
    <sheetView showGridLines="0" view="pageBreakPreview" topLeftCell="A2" zoomScale="55" zoomScaleNormal="55" zoomScaleSheetLayoutView="55" workbookViewId="0">
      <selection activeCell="EA33" sqref="EA33:EY34"/>
    </sheetView>
  </sheetViews>
  <sheetFormatPr defaultRowHeight="16.5"/>
  <cols>
    <col min="1" max="1" width="3.6640625" style="449" customWidth="1"/>
    <col min="2" max="21" width="1.44140625" style="449" customWidth="1"/>
    <col min="22" max="22" width="1.5546875" style="449" customWidth="1"/>
    <col min="23" max="36" width="1.44140625" style="449" customWidth="1"/>
    <col min="37" max="37" width="1.88671875" style="449" customWidth="1"/>
    <col min="38" max="45" width="1.44140625" style="449" customWidth="1"/>
    <col min="46" max="46" width="1.88671875" style="449" customWidth="1"/>
    <col min="47" max="164" width="1.44140625" style="449" customWidth="1"/>
    <col min="165" max="16384" width="8.88671875" style="449"/>
  </cols>
  <sheetData>
    <row r="1" spans="2:164" s="445" customFormat="1" ht="23.25" customHeight="1"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6"/>
      <c r="AH1" s="446"/>
      <c r="AI1" s="446"/>
      <c r="AJ1" s="446"/>
      <c r="AK1" s="446"/>
      <c r="AL1" s="446"/>
      <c r="AM1" s="446"/>
      <c r="AN1" s="446"/>
      <c r="AO1" s="446"/>
      <c r="AP1" s="446"/>
      <c r="AQ1" s="446"/>
      <c r="AR1" s="446"/>
      <c r="AS1" s="446"/>
      <c r="AT1" s="446"/>
      <c r="AU1" s="446"/>
      <c r="AV1" s="446"/>
      <c r="AW1" s="446"/>
      <c r="AX1" s="446"/>
      <c r="AY1" s="446"/>
      <c r="AZ1" s="446"/>
      <c r="BA1" s="446"/>
      <c r="BB1" s="446"/>
      <c r="BC1" s="446"/>
      <c r="BD1" s="446"/>
      <c r="BE1" s="446"/>
      <c r="BF1" s="446"/>
      <c r="BG1" s="446"/>
      <c r="BH1" s="446"/>
      <c r="BI1" s="446"/>
      <c r="BJ1" s="446"/>
      <c r="BK1" s="446"/>
      <c r="BL1" s="446"/>
      <c r="BM1" s="446"/>
      <c r="BN1" s="446"/>
      <c r="BO1" s="446"/>
      <c r="BP1" s="446"/>
      <c r="BQ1" s="446"/>
      <c r="BR1" s="446"/>
      <c r="BS1" s="446"/>
      <c r="BT1" s="446"/>
      <c r="BU1" s="446"/>
      <c r="BV1" s="446"/>
      <c r="BW1" s="446"/>
      <c r="BX1" s="446"/>
      <c r="BY1" s="446"/>
      <c r="BZ1" s="446"/>
      <c r="CA1" s="446"/>
      <c r="CB1" s="446"/>
      <c r="CC1" s="446"/>
      <c r="CD1" s="446"/>
      <c r="CE1" s="446"/>
      <c r="CF1" s="446"/>
      <c r="CG1" s="446"/>
      <c r="CH1" s="446"/>
      <c r="CI1" s="446"/>
      <c r="CJ1" s="446"/>
      <c r="CK1" s="446"/>
      <c r="CL1" s="446"/>
      <c r="CM1" s="446"/>
      <c r="CN1" s="446"/>
      <c r="CO1" s="446"/>
      <c r="CP1" s="446"/>
      <c r="CQ1" s="446"/>
      <c r="CR1" s="446"/>
      <c r="CS1" s="446"/>
      <c r="CT1" s="446"/>
      <c r="CU1" s="446"/>
      <c r="CV1" s="446"/>
      <c r="CW1" s="446"/>
      <c r="CX1" s="446"/>
      <c r="CY1" s="446"/>
      <c r="CZ1" s="446"/>
      <c r="DA1" s="446"/>
      <c r="DB1" s="446"/>
      <c r="DC1" s="446"/>
      <c r="DD1" s="446"/>
      <c r="DE1" s="446"/>
      <c r="DF1" s="446"/>
      <c r="DG1" s="446"/>
      <c r="DH1" s="446"/>
      <c r="DI1" s="446"/>
      <c r="DJ1" s="446"/>
      <c r="DK1" s="446"/>
      <c r="DL1" s="446"/>
      <c r="DM1" s="446"/>
      <c r="DN1" s="446"/>
      <c r="DO1" s="446"/>
      <c r="DP1" s="446"/>
      <c r="DQ1" s="446"/>
      <c r="DR1" s="446"/>
      <c r="DS1" s="446"/>
      <c r="DT1" s="446"/>
      <c r="DU1" s="446"/>
      <c r="DV1" s="446"/>
      <c r="DW1" s="446"/>
      <c r="DX1" s="446"/>
      <c r="DY1" s="446"/>
      <c r="DZ1" s="446"/>
      <c r="EA1" s="446"/>
      <c r="EB1" s="446"/>
      <c r="EC1" s="446"/>
      <c r="ED1" s="446"/>
      <c r="EE1" s="446"/>
      <c r="EF1" s="446"/>
      <c r="EG1" s="446"/>
      <c r="EH1" s="446"/>
      <c r="EI1" s="446"/>
      <c r="EJ1" s="446"/>
      <c r="EK1" s="446"/>
      <c r="EL1" s="446"/>
      <c r="EM1" s="446"/>
      <c r="EN1" s="446"/>
      <c r="EO1" s="446"/>
      <c r="EP1" s="446"/>
      <c r="EQ1" s="446"/>
      <c r="ER1" s="446"/>
      <c r="ES1" s="446"/>
      <c r="ET1" s="446"/>
      <c r="EU1" s="446"/>
      <c r="EV1" s="446"/>
      <c r="EW1" s="446"/>
      <c r="EX1" s="446"/>
      <c r="EY1" s="446"/>
      <c r="EZ1" s="446"/>
      <c r="FA1" s="446"/>
      <c r="FB1" s="446"/>
      <c r="FC1" s="446"/>
      <c r="FD1" s="446"/>
      <c r="FE1" s="446"/>
      <c r="FF1" s="446"/>
      <c r="FG1" s="446"/>
      <c r="FH1" s="446"/>
    </row>
    <row r="2" spans="2:164" s="445" customFormat="1" ht="62.25" customHeight="1" thickBot="1">
      <c r="B2" s="649" t="s">
        <v>347</v>
      </c>
      <c r="C2" s="649"/>
      <c r="D2" s="649"/>
      <c r="E2" s="649"/>
      <c r="F2" s="649"/>
      <c r="G2" s="649"/>
      <c r="H2" s="649"/>
      <c r="I2" s="649"/>
      <c r="J2" s="649"/>
      <c r="K2" s="649"/>
      <c r="L2" s="649"/>
      <c r="M2" s="649"/>
      <c r="N2" s="649"/>
      <c r="O2" s="649"/>
      <c r="P2" s="649"/>
      <c r="Q2" s="649"/>
      <c r="R2" s="649"/>
      <c r="S2" s="649"/>
      <c r="T2" s="649"/>
      <c r="U2" s="649"/>
      <c r="V2" s="649"/>
      <c r="W2" s="649"/>
      <c r="X2" s="649"/>
      <c r="Y2" s="649"/>
      <c r="Z2" s="649"/>
      <c r="AA2" s="649"/>
      <c r="AB2" s="649"/>
      <c r="AC2" s="649"/>
      <c r="AD2" s="649"/>
      <c r="AE2" s="649"/>
      <c r="AF2" s="649"/>
      <c r="AG2" s="649"/>
      <c r="AH2" s="649"/>
      <c r="AI2" s="649"/>
      <c r="AJ2" s="649"/>
      <c r="AK2" s="649"/>
      <c r="AL2" s="650" t="s">
        <v>348</v>
      </c>
      <c r="AM2" s="650"/>
      <c r="AN2" s="650"/>
      <c r="AO2" s="650"/>
      <c r="AP2" s="650"/>
      <c r="AQ2" s="650"/>
      <c r="AR2" s="650"/>
      <c r="AS2" s="650"/>
      <c r="AT2" s="650"/>
      <c r="AU2" s="650"/>
      <c r="AV2" s="650"/>
      <c r="AW2" s="650"/>
      <c r="AX2" s="650"/>
      <c r="AY2" s="650"/>
      <c r="AZ2" s="650"/>
      <c r="BA2" s="650"/>
      <c r="BB2" s="650"/>
      <c r="BC2" s="650"/>
      <c r="BD2" s="650"/>
      <c r="BE2" s="650"/>
      <c r="BF2" s="650"/>
      <c r="BG2" s="650"/>
      <c r="BH2" s="650"/>
      <c r="BI2" s="650"/>
      <c r="BJ2" s="650"/>
      <c r="BK2" s="650"/>
      <c r="BL2" s="650"/>
      <c r="BM2" s="650"/>
      <c r="BN2" s="650"/>
      <c r="BO2" s="650"/>
      <c r="BP2" s="650"/>
      <c r="BQ2" s="650"/>
      <c r="BR2" s="650"/>
      <c r="BS2" s="650"/>
      <c r="BT2" s="650"/>
      <c r="BU2" s="650"/>
      <c r="BV2" s="650"/>
      <c r="BW2" s="650"/>
      <c r="BX2" s="650"/>
      <c r="BY2" s="650"/>
      <c r="BZ2" s="650"/>
      <c r="CA2" s="650"/>
      <c r="CB2" s="650"/>
      <c r="CC2" s="650"/>
      <c r="CD2" s="650"/>
      <c r="CE2" s="650"/>
      <c r="CF2" s="650"/>
      <c r="CG2" s="650"/>
      <c r="CH2" s="650"/>
      <c r="CI2" s="650"/>
      <c r="CJ2" s="650"/>
      <c r="CK2" s="650"/>
      <c r="CL2" s="650"/>
      <c r="CM2" s="650"/>
      <c r="CN2" s="650"/>
      <c r="CO2" s="650"/>
      <c r="CP2" s="650"/>
      <c r="CQ2" s="650"/>
      <c r="CR2" s="650"/>
      <c r="CS2" s="650"/>
      <c r="CT2" s="650"/>
      <c r="CU2" s="650"/>
      <c r="CV2" s="650"/>
      <c r="CW2" s="650"/>
      <c r="CX2" s="650"/>
      <c r="CY2" s="650"/>
      <c r="CZ2" s="650"/>
      <c r="DA2" s="650"/>
      <c r="DB2" s="650"/>
      <c r="DC2" s="650"/>
      <c r="DD2" s="650"/>
      <c r="DE2" s="650"/>
      <c r="DF2" s="650"/>
      <c r="DG2" s="650"/>
      <c r="DH2" s="650"/>
      <c r="DI2" s="650"/>
      <c r="DJ2" s="650"/>
      <c r="DK2" s="650"/>
      <c r="DL2" s="650"/>
      <c r="DM2" s="650"/>
      <c r="DN2" s="650"/>
      <c r="DO2" s="650"/>
      <c r="DP2" s="650"/>
      <c r="DQ2" s="650"/>
      <c r="DR2" s="650"/>
      <c r="DS2" s="650"/>
      <c r="DT2" s="650"/>
      <c r="DU2" s="650"/>
      <c r="DV2" s="650"/>
      <c r="DW2" s="650"/>
      <c r="DX2" s="650"/>
      <c r="DY2" s="650"/>
      <c r="DZ2" s="650"/>
      <c r="EA2" s="447"/>
      <c r="EB2" s="447"/>
      <c r="EC2" s="447"/>
      <c r="ED2" s="447"/>
      <c r="EE2" s="447"/>
      <c r="EF2" s="447"/>
      <c r="EG2" s="447"/>
      <c r="EH2" s="447"/>
      <c r="EI2" s="447"/>
      <c r="EJ2" s="447"/>
      <c r="EK2" s="447"/>
      <c r="EL2" s="447"/>
      <c r="EM2" s="447"/>
      <c r="EN2" s="447"/>
      <c r="EO2" s="448"/>
      <c r="EP2" s="448"/>
      <c r="EQ2" s="448"/>
      <c r="ER2" s="448"/>
      <c r="ES2" s="448"/>
      <c r="ET2" s="448"/>
      <c r="EU2" s="448"/>
      <c r="EV2" s="448"/>
      <c r="EW2" s="448"/>
      <c r="EX2" s="448"/>
      <c r="EY2" s="448"/>
      <c r="EZ2" s="448"/>
      <c r="FA2" s="448"/>
      <c r="FB2" s="448"/>
      <c r="FC2" s="448"/>
      <c r="FD2" s="448"/>
      <c r="FE2" s="448"/>
      <c r="FF2" s="448"/>
      <c r="FG2" s="448"/>
      <c r="FH2" s="448"/>
    </row>
    <row r="3" spans="2:164" ht="8.65" customHeight="1" thickTop="1">
      <c r="B3" s="450"/>
      <c r="C3" s="451"/>
      <c r="D3" s="451"/>
      <c r="E3" s="451"/>
      <c r="F3" s="451"/>
      <c r="G3" s="451"/>
      <c r="H3" s="451"/>
      <c r="I3" s="451"/>
      <c r="J3" s="451"/>
      <c r="K3" s="451"/>
      <c r="L3" s="452"/>
      <c r="M3" s="453"/>
      <c r="N3" s="451"/>
      <c r="O3" s="451"/>
      <c r="P3" s="451"/>
      <c r="Q3" s="451"/>
      <c r="R3" s="451"/>
      <c r="S3" s="451"/>
      <c r="T3" s="451"/>
      <c r="U3" s="451"/>
      <c r="V3" s="451"/>
      <c r="W3" s="451"/>
      <c r="X3" s="451"/>
      <c r="Y3" s="451"/>
      <c r="Z3" s="451"/>
      <c r="AA3" s="451"/>
      <c r="AB3" s="452"/>
      <c r="AC3" s="651" t="s">
        <v>221</v>
      </c>
      <c r="AD3" s="652"/>
      <c r="AE3" s="652"/>
      <c r="AF3" s="652"/>
      <c r="AG3" s="652"/>
      <c r="AH3" s="652"/>
      <c r="AI3" s="652"/>
      <c r="AJ3" s="652"/>
      <c r="AK3" s="653"/>
      <c r="AL3" s="651" t="s">
        <v>222</v>
      </c>
      <c r="AM3" s="652"/>
      <c r="AN3" s="652"/>
      <c r="AO3" s="652"/>
      <c r="AP3" s="652"/>
      <c r="AQ3" s="652"/>
      <c r="AR3" s="652"/>
      <c r="AS3" s="652"/>
      <c r="AT3" s="660"/>
      <c r="AU3" s="663" t="s">
        <v>223</v>
      </c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5"/>
      <c r="BL3" s="672" t="s">
        <v>224</v>
      </c>
      <c r="BM3" s="673"/>
      <c r="BN3" s="673"/>
      <c r="BO3" s="673"/>
      <c r="BP3" s="673"/>
      <c r="BQ3" s="673"/>
      <c r="BR3" s="673"/>
      <c r="BS3" s="673"/>
      <c r="BT3" s="673"/>
      <c r="BU3" s="673"/>
      <c r="BV3" s="673"/>
      <c r="BW3" s="673"/>
      <c r="BX3" s="674"/>
      <c r="BY3" s="681" t="s">
        <v>225</v>
      </c>
      <c r="BZ3" s="682"/>
      <c r="CA3" s="682"/>
      <c r="CB3" s="682"/>
      <c r="CC3" s="682"/>
      <c r="CD3" s="682"/>
      <c r="CE3" s="682"/>
      <c r="CF3" s="682"/>
      <c r="CG3" s="682"/>
      <c r="CH3" s="682"/>
      <c r="CI3" s="682"/>
      <c r="CJ3" s="682"/>
      <c r="CK3" s="682"/>
      <c r="CL3" s="682"/>
      <c r="CM3" s="682"/>
      <c r="CN3" s="682"/>
      <c r="CO3" s="682"/>
      <c r="CP3" s="682"/>
      <c r="CQ3" s="682"/>
      <c r="CR3" s="682"/>
      <c r="CS3" s="682"/>
      <c r="CT3" s="682"/>
      <c r="CU3" s="682"/>
      <c r="CV3" s="682"/>
      <c r="CW3" s="682"/>
      <c r="CX3" s="682"/>
      <c r="CY3" s="682"/>
      <c r="CZ3" s="682"/>
      <c r="DA3" s="682"/>
      <c r="DB3" s="682"/>
      <c r="DC3" s="682"/>
      <c r="DD3" s="682"/>
      <c r="DE3" s="682"/>
      <c r="DF3" s="682"/>
      <c r="DG3" s="682"/>
      <c r="DH3" s="682"/>
      <c r="DI3" s="683"/>
      <c r="DJ3" s="690" t="s">
        <v>226</v>
      </c>
      <c r="DK3" s="652"/>
      <c r="DL3" s="652"/>
      <c r="DM3" s="652"/>
      <c r="DN3" s="652"/>
      <c r="DO3" s="652"/>
      <c r="DP3" s="652"/>
      <c r="DQ3" s="652"/>
      <c r="DR3" s="652"/>
      <c r="DS3" s="652"/>
      <c r="DT3" s="652"/>
      <c r="DU3" s="652"/>
      <c r="DV3" s="652"/>
      <c r="DW3" s="652"/>
      <c r="DX3" s="652"/>
      <c r="DY3" s="652"/>
      <c r="DZ3" s="652"/>
      <c r="EA3" s="652"/>
      <c r="EB3" s="652"/>
      <c r="EC3" s="652"/>
      <c r="ED3" s="652"/>
      <c r="EE3" s="652"/>
      <c r="EF3" s="652"/>
      <c r="EG3" s="652"/>
      <c r="EH3" s="652"/>
      <c r="EI3" s="652"/>
      <c r="EJ3" s="652"/>
      <c r="EK3" s="652"/>
      <c r="EL3" s="652"/>
      <c r="EM3" s="652"/>
      <c r="EN3" s="652"/>
      <c r="EO3" s="652"/>
      <c r="EP3" s="652"/>
      <c r="EQ3" s="652"/>
      <c r="ER3" s="652"/>
      <c r="ES3" s="652"/>
      <c r="ET3" s="652"/>
      <c r="EU3" s="652"/>
      <c r="EV3" s="652"/>
      <c r="EW3" s="652"/>
      <c r="EX3" s="652"/>
      <c r="EY3" s="652"/>
      <c r="EZ3" s="652"/>
      <c r="FA3" s="652"/>
      <c r="FB3" s="652"/>
      <c r="FC3" s="652"/>
      <c r="FD3" s="652"/>
      <c r="FE3" s="652"/>
      <c r="FF3" s="652"/>
      <c r="FG3" s="660"/>
    </row>
    <row r="4" spans="2:164" ht="8.65" customHeight="1">
      <c r="B4" s="454"/>
      <c r="C4" s="455"/>
      <c r="D4" s="455"/>
      <c r="E4" s="455"/>
      <c r="F4" s="455"/>
      <c r="G4" s="455"/>
      <c r="H4" s="455"/>
      <c r="I4" s="455"/>
      <c r="J4" s="455"/>
      <c r="K4" s="455"/>
      <c r="L4" s="456"/>
      <c r="M4" s="457"/>
      <c r="N4" s="455"/>
      <c r="O4" s="455"/>
      <c r="P4" s="455"/>
      <c r="Q4" s="455"/>
      <c r="R4" s="455"/>
      <c r="S4" s="455"/>
      <c r="T4" s="455"/>
      <c r="U4" s="455"/>
      <c r="V4" s="455"/>
      <c r="W4" s="455"/>
      <c r="X4" s="455"/>
      <c r="Y4" s="455"/>
      <c r="Z4" s="455"/>
      <c r="AA4" s="455"/>
      <c r="AB4" s="456"/>
      <c r="AC4" s="654"/>
      <c r="AD4" s="655"/>
      <c r="AE4" s="655"/>
      <c r="AF4" s="655"/>
      <c r="AG4" s="655"/>
      <c r="AH4" s="655"/>
      <c r="AI4" s="655"/>
      <c r="AJ4" s="655"/>
      <c r="AK4" s="656"/>
      <c r="AL4" s="654"/>
      <c r="AM4" s="655"/>
      <c r="AN4" s="655"/>
      <c r="AO4" s="655"/>
      <c r="AP4" s="655"/>
      <c r="AQ4" s="655"/>
      <c r="AR4" s="655"/>
      <c r="AS4" s="655"/>
      <c r="AT4" s="661"/>
      <c r="AU4" s="666"/>
      <c r="AV4" s="667"/>
      <c r="AW4" s="667"/>
      <c r="AX4" s="667"/>
      <c r="AY4" s="667"/>
      <c r="AZ4" s="667"/>
      <c r="BA4" s="667"/>
      <c r="BB4" s="667"/>
      <c r="BC4" s="667"/>
      <c r="BD4" s="667"/>
      <c r="BE4" s="667"/>
      <c r="BF4" s="667"/>
      <c r="BG4" s="667"/>
      <c r="BH4" s="667"/>
      <c r="BI4" s="667"/>
      <c r="BJ4" s="667"/>
      <c r="BK4" s="668"/>
      <c r="BL4" s="675"/>
      <c r="BM4" s="676"/>
      <c r="BN4" s="676"/>
      <c r="BO4" s="676"/>
      <c r="BP4" s="676"/>
      <c r="BQ4" s="676"/>
      <c r="BR4" s="676"/>
      <c r="BS4" s="676"/>
      <c r="BT4" s="676"/>
      <c r="BU4" s="676"/>
      <c r="BV4" s="676"/>
      <c r="BW4" s="676"/>
      <c r="BX4" s="677"/>
      <c r="BY4" s="684"/>
      <c r="BZ4" s="685"/>
      <c r="CA4" s="685"/>
      <c r="CB4" s="685"/>
      <c r="CC4" s="685"/>
      <c r="CD4" s="685"/>
      <c r="CE4" s="685"/>
      <c r="CF4" s="685"/>
      <c r="CG4" s="685"/>
      <c r="CH4" s="685"/>
      <c r="CI4" s="685"/>
      <c r="CJ4" s="685"/>
      <c r="CK4" s="685"/>
      <c r="CL4" s="685"/>
      <c r="CM4" s="685"/>
      <c r="CN4" s="685"/>
      <c r="CO4" s="685"/>
      <c r="CP4" s="685"/>
      <c r="CQ4" s="685"/>
      <c r="CR4" s="685"/>
      <c r="CS4" s="685"/>
      <c r="CT4" s="685"/>
      <c r="CU4" s="685"/>
      <c r="CV4" s="685"/>
      <c r="CW4" s="685"/>
      <c r="CX4" s="685"/>
      <c r="CY4" s="685"/>
      <c r="CZ4" s="685"/>
      <c r="DA4" s="685"/>
      <c r="DB4" s="685"/>
      <c r="DC4" s="685"/>
      <c r="DD4" s="685"/>
      <c r="DE4" s="685"/>
      <c r="DF4" s="685"/>
      <c r="DG4" s="685"/>
      <c r="DH4" s="685"/>
      <c r="DI4" s="686"/>
      <c r="DJ4" s="691"/>
      <c r="DK4" s="655"/>
      <c r="DL4" s="655"/>
      <c r="DM4" s="655"/>
      <c r="DN4" s="655"/>
      <c r="DO4" s="655"/>
      <c r="DP4" s="655"/>
      <c r="DQ4" s="655"/>
      <c r="DR4" s="655"/>
      <c r="DS4" s="655"/>
      <c r="DT4" s="655"/>
      <c r="DU4" s="655"/>
      <c r="DV4" s="655"/>
      <c r="DW4" s="655"/>
      <c r="DX4" s="655"/>
      <c r="DY4" s="655"/>
      <c r="DZ4" s="655"/>
      <c r="EA4" s="655"/>
      <c r="EB4" s="655"/>
      <c r="EC4" s="655"/>
      <c r="ED4" s="655"/>
      <c r="EE4" s="655"/>
      <c r="EF4" s="655"/>
      <c r="EG4" s="655"/>
      <c r="EH4" s="655"/>
      <c r="EI4" s="655"/>
      <c r="EJ4" s="655"/>
      <c r="EK4" s="655"/>
      <c r="EL4" s="655"/>
      <c r="EM4" s="655"/>
      <c r="EN4" s="655"/>
      <c r="EO4" s="655"/>
      <c r="EP4" s="655"/>
      <c r="EQ4" s="655"/>
      <c r="ER4" s="655"/>
      <c r="ES4" s="655"/>
      <c r="ET4" s="655"/>
      <c r="EU4" s="655"/>
      <c r="EV4" s="655"/>
      <c r="EW4" s="655"/>
      <c r="EX4" s="655"/>
      <c r="EY4" s="655"/>
      <c r="EZ4" s="655"/>
      <c r="FA4" s="655"/>
      <c r="FB4" s="655"/>
      <c r="FC4" s="655"/>
      <c r="FD4" s="655"/>
      <c r="FE4" s="655"/>
      <c r="FF4" s="655"/>
      <c r="FG4" s="661"/>
    </row>
    <row r="5" spans="2:164" ht="8.65" customHeight="1">
      <c r="B5" s="454"/>
      <c r="C5" s="455"/>
      <c r="D5" s="455"/>
      <c r="E5" s="455"/>
      <c r="F5" s="455"/>
      <c r="G5" s="455"/>
      <c r="H5" s="455"/>
      <c r="I5" s="455"/>
      <c r="J5" s="455"/>
      <c r="K5" s="455"/>
      <c r="L5" s="456"/>
      <c r="M5" s="457"/>
      <c r="N5" s="455"/>
      <c r="O5" s="455"/>
      <c r="P5" s="455"/>
      <c r="Q5" s="455"/>
      <c r="R5" s="455"/>
      <c r="S5" s="455"/>
      <c r="T5" s="455"/>
      <c r="U5" s="455"/>
      <c r="V5" s="455"/>
      <c r="W5" s="455"/>
      <c r="X5" s="455"/>
      <c r="Y5" s="455"/>
      <c r="Z5" s="455"/>
      <c r="AA5" s="455"/>
      <c r="AB5" s="456"/>
      <c r="AC5" s="654"/>
      <c r="AD5" s="655"/>
      <c r="AE5" s="655"/>
      <c r="AF5" s="655"/>
      <c r="AG5" s="655"/>
      <c r="AH5" s="655"/>
      <c r="AI5" s="655"/>
      <c r="AJ5" s="655"/>
      <c r="AK5" s="656"/>
      <c r="AL5" s="654"/>
      <c r="AM5" s="655"/>
      <c r="AN5" s="655"/>
      <c r="AO5" s="655"/>
      <c r="AP5" s="655"/>
      <c r="AQ5" s="655"/>
      <c r="AR5" s="655"/>
      <c r="AS5" s="655"/>
      <c r="AT5" s="661"/>
      <c r="AU5" s="666"/>
      <c r="AV5" s="667"/>
      <c r="AW5" s="667"/>
      <c r="AX5" s="667"/>
      <c r="AY5" s="667"/>
      <c r="AZ5" s="667"/>
      <c r="BA5" s="667"/>
      <c r="BB5" s="667"/>
      <c r="BC5" s="667"/>
      <c r="BD5" s="667"/>
      <c r="BE5" s="667"/>
      <c r="BF5" s="667"/>
      <c r="BG5" s="667"/>
      <c r="BH5" s="667"/>
      <c r="BI5" s="667"/>
      <c r="BJ5" s="667"/>
      <c r="BK5" s="668"/>
      <c r="BL5" s="675"/>
      <c r="BM5" s="676"/>
      <c r="BN5" s="676"/>
      <c r="BO5" s="676"/>
      <c r="BP5" s="676"/>
      <c r="BQ5" s="676"/>
      <c r="BR5" s="676"/>
      <c r="BS5" s="676"/>
      <c r="BT5" s="676"/>
      <c r="BU5" s="676"/>
      <c r="BV5" s="676"/>
      <c r="BW5" s="676"/>
      <c r="BX5" s="677"/>
      <c r="BY5" s="684"/>
      <c r="BZ5" s="685"/>
      <c r="CA5" s="685"/>
      <c r="CB5" s="685"/>
      <c r="CC5" s="685"/>
      <c r="CD5" s="685"/>
      <c r="CE5" s="685"/>
      <c r="CF5" s="685"/>
      <c r="CG5" s="685"/>
      <c r="CH5" s="685"/>
      <c r="CI5" s="685"/>
      <c r="CJ5" s="685"/>
      <c r="CK5" s="685"/>
      <c r="CL5" s="685"/>
      <c r="CM5" s="685"/>
      <c r="CN5" s="685"/>
      <c r="CO5" s="685"/>
      <c r="CP5" s="685"/>
      <c r="CQ5" s="685"/>
      <c r="CR5" s="685"/>
      <c r="CS5" s="685"/>
      <c r="CT5" s="685"/>
      <c r="CU5" s="685"/>
      <c r="CV5" s="685"/>
      <c r="CW5" s="685"/>
      <c r="CX5" s="685"/>
      <c r="CY5" s="685"/>
      <c r="CZ5" s="685"/>
      <c r="DA5" s="685"/>
      <c r="DB5" s="685"/>
      <c r="DC5" s="685"/>
      <c r="DD5" s="685"/>
      <c r="DE5" s="685"/>
      <c r="DF5" s="685"/>
      <c r="DG5" s="685"/>
      <c r="DH5" s="685"/>
      <c r="DI5" s="686"/>
      <c r="DJ5" s="691"/>
      <c r="DK5" s="655"/>
      <c r="DL5" s="655"/>
      <c r="DM5" s="655"/>
      <c r="DN5" s="655"/>
      <c r="DO5" s="655"/>
      <c r="DP5" s="655"/>
      <c r="DQ5" s="655"/>
      <c r="DR5" s="655"/>
      <c r="DS5" s="655"/>
      <c r="DT5" s="655"/>
      <c r="DU5" s="655"/>
      <c r="DV5" s="655"/>
      <c r="DW5" s="655"/>
      <c r="DX5" s="655"/>
      <c r="DY5" s="655"/>
      <c r="DZ5" s="655"/>
      <c r="EA5" s="655"/>
      <c r="EB5" s="655"/>
      <c r="EC5" s="655"/>
      <c r="ED5" s="655"/>
      <c r="EE5" s="655"/>
      <c r="EF5" s="655"/>
      <c r="EG5" s="655"/>
      <c r="EH5" s="655"/>
      <c r="EI5" s="655"/>
      <c r="EJ5" s="655"/>
      <c r="EK5" s="655"/>
      <c r="EL5" s="655"/>
      <c r="EM5" s="655"/>
      <c r="EN5" s="655"/>
      <c r="EO5" s="655"/>
      <c r="EP5" s="655"/>
      <c r="EQ5" s="655"/>
      <c r="ER5" s="655"/>
      <c r="ES5" s="655"/>
      <c r="ET5" s="655"/>
      <c r="EU5" s="655"/>
      <c r="EV5" s="655"/>
      <c r="EW5" s="655"/>
      <c r="EX5" s="655"/>
      <c r="EY5" s="655"/>
      <c r="EZ5" s="655"/>
      <c r="FA5" s="655"/>
      <c r="FB5" s="655"/>
      <c r="FC5" s="655"/>
      <c r="FD5" s="655"/>
      <c r="FE5" s="655"/>
      <c r="FF5" s="655"/>
      <c r="FG5" s="661"/>
    </row>
    <row r="6" spans="2:164" ht="8.65" customHeight="1">
      <c r="B6" s="454"/>
      <c r="C6" s="455"/>
      <c r="D6" s="455"/>
      <c r="E6" s="455"/>
      <c r="F6" s="455"/>
      <c r="G6" s="455"/>
      <c r="H6" s="455"/>
      <c r="I6" s="455"/>
      <c r="J6" s="455"/>
      <c r="K6" s="455"/>
      <c r="L6" s="456"/>
      <c r="M6" s="457"/>
      <c r="N6" s="455"/>
      <c r="O6" s="455"/>
      <c r="P6" s="455"/>
      <c r="Q6" s="455"/>
      <c r="R6" s="455"/>
      <c r="S6" s="455"/>
      <c r="T6" s="455"/>
      <c r="U6" s="455"/>
      <c r="V6" s="455"/>
      <c r="W6" s="455"/>
      <c r="X6" s="455"/>
      <c r="Y6" s="455"/>
      <c r="Z6" s="455"/>
      <c r="AA6" s="455"/>
      <c r="AB6" s="456"/>
      <c r="AC6" s="654"/>
      <c r="AD6" s="655"/>
      <c r="AE6" s="655"/>
      <c r="AF6" s="655"/>
      <c r="AG6" s="655"/>
      <c r="AH6" s="655"/>
      <c r="AI6" s="655"/>
      <c r="AJ6" s="655"/>
      <c r="AK6" s="656"/>
      <c r="AL6" s="654"/>
      <c r="AM6" s="655"/>
      <c r="AN6" s="655"/>
      <c r="AO6" s="655"/>
      <c r="AP6" s="655"/>
      <c r="AQ6" s="655"/>
      <c r="AR6" s="655"/>
      <c r="AS6" s="655"/>
      <c r="AT6" s="661"/>
      <c r="AU6" s="666"/>
      <c r="AV6" s="667"/>
      <c r="AW6" s="667"/>
      <c r="AX6" s="667"/>
      <c r="AY6" s="667"/>
      <c r="AZ6" s="667"/>
      <c r="BA6" s="667"/>
      <c r="BB6" s="667"/>
      <c r="BC6" s="667"/>
      <c r="BD6" s="667"/>
      <c r="BE6" s="667"/>
      <c r="BF6" s="667"/>
      <c r="BG6" s="667"/>
      <c r="BH6" s="667"/>
      <c r="BI6" s="667"/>
      <c r="BJ6" s="667"/>
      <c r="BK6" s="668"/>
      <c r="BL6" s="675"/>
      <c r="BM6" s="676"/>
      <c r="BN6" s="676"/>
      <c r="BO6" s="676"/>
      <c r="BP6" s="676"/>
      <c r="BQ6" s="676"/>
      <c r="BR6" s="676"/>
      <c r="BS6" s="676"/>
      <c r="BT6" s="676"/>
      <c r="BU6" s="676"/>
      <c r="BV6" s="676"/>
      <c r="BW6" s="676"/>
      <c r="BX6" s="677"/>
      <c r="BY6" s="684"/>
      <c r="BZ6" s="685"/>
      <c r="CA6" s="685"/>
      <c r="CB6" s="685"/>
      <c r="CC6" s="685"/>
      <c r="CD6" s="685"/>
      <c r="CE6" s="685"/>
      <c r="CF6" s="685"/>
      <c r="CG6" s="685"/>
      <c r="CH6" s="685"/>
      <c r="CI6" s="685"/>
      <c r="CJ6" s="685"/>
      <c r="CK6" s="685"/>
      <c r="CL6" s="685"/>
      <c r="CM6" s="685"/>
      <c r="CN6" s="685"/>
      <c r="CO6" s="685"/>
      <c r="CP6" s="685"/>
      <c r="CQ6" s="685"/>
      <c r="CR6" s="685"/>
      <c r="CS6" s="685"/>
      <c r="CT6" s="685"/>
      <c r="CU6" s="685"/>
      <c r="CV6" s="685"/>
      <c r="CW6" s="685"/>
      <c r="CX6" s="685"/>
      <c r="CY6" s="685"/>
      <c r="CZ6" s="685"/>
      <c r="DA6" s="685"/>
      <c r="DB6" s="685"/>
      <c r="DC6" s="685"/>
      <c r="DD6" s="685"/>
      <c r="DE6" s="685"/>
      <c r="DF6" s="685"/>
      <c r="DG6" s="685"/>
      <c r="DH6" s="685"/>
      <c r="DI6" s="686"/>
      <c r="DJ6" s="691"/>
      <c r="DK6" s="655"/>
      <c r="DL6" s="655"/>
      <c r="DM6" s="655"/>
      <c r="DN6" s="655"/>
      <c r="DO6" s="655"/>
      <c r="DP6" s="655"/>
      <c r="DQ6" s="655"/>
      <c r="DR6" s="655"/>
      <c r="DS6" s="655"/>
      <c r="DT6" s="655"/>
      <c r="DU6" s="655"/>
      <c r="DV6" s="655"/>
      <c r="DW6" s="655"/>
      <c r="DX6" s="655"/>
      <c r="DY6" s="655"/>
      <c r="DZ6" s="655"/>
      <c r="EA6" s="655"/>
      <c r="EB6" s="655"/>
      <c r="EC6" s="655"/>
      <c r="ED6" s="655"/>
      <c r="EE6" s="655"/>
      <c r="EF6" s="655"/>
      <c r="EG6" s="655"/>
      <c r="EH6" s="655"/>
      <c r="EI6" s="655"/>
      <c r="EJ6" s="655"/>
      <c r="EK6" s="655"/>
      <c r="EL6" s="655"/>
      <c r="EM6" s="655"/>
      <c r="EN6" s="655"/>
      <c r="EO6" s="655"/>
      <c r="EP6" s="655"/>
      <c r="EQ6" s="655"/>
      <c r="ER6" s="655"/>
      <c r="ES6" s="655"/>
      <c r="ET6" s="655"/>
      <c r="EU6" s="655"/>
      <c r="EV6" s="655"/>
      <c r="EW6" s="655"/>
      <c r="EX6" s="655"/>
      <c r="EY6" s="655"/>
      <c r="EZ6" s="655"/>
      <c r="FA6" s="655"/>
      <c r="FB6" s="655"/>
      <c r="FC6" s="655"/>
      <c r="FD6" s="655"/>
      <c r="FE6" s="655"/>
      <c r="FF6" s="655"/>
      <c r="FG6" s="661"/>
    </row>
    <row r="7" spans="2:164" ht="8.65" customHeight="1">
      <c r="B7" s="666" t="s">
        <v>227</v>
      </c>
      <c r="C7" s="667"/>
      <c r="D7" s="667"/>
      <c r="E7" s="667"/>
      <c r="F7" s="667"/>
      <c r="G7" s="667"/>
      <c r="H7" s="667"/>
      <c r="I7" s="667"/>
      <c r="J7" s="667"/>
      <c r="K7" s="667"/>
      <c r="L7" s="692"/>
      <c r="M7" s="693" t="s">
        <v>228</v>
      </c>
      <c r="N7" s="667"/>
      <c r="O7" s="667"/>
      <c r="P7" s="667"/>
      <c r="Q7" s="667"/>
      <c r="R7" s="667"/>
      <c r="S7" s="667"/>
      <c r="T7" s="667"/>
      <c r="U7" s="667"/>
      <c r="V7" s="667"/>
      <c r="W7" s="667"/>
      <c r="X7" s="667"/>
      <c r="Y7" s="667"/>
      <c r="Z7" s="667"/>
      <c r="AA7" s="667"/>
      <c r="AB7" s="692"/>
      <c r="AC7" s="654"/>
      <c r="AD7" s="655"/>
      <c r="AE7" s="655"/>
      <c r="AF7" s="655"/>
      <c r="AG7" s="655"/>
      <c r="AH7" s="655"/>
      <c r="AI7" s="655"/>
      <c r="AJ7" s="655"/>
      <c r="AK7" s="656"/>
      <c r="AL7" s="654"/>
      <c r="AM7" s="655"/>
      <c r="AN7" s="655"/>
      <c r="AO7" s="655"/>
      <c r="AP7" s="655"/>
      <c r="AQ7" s="655"/>
      <c r="AR7" s="655"/>
      <c r="AS7" s="655"/>
      <c r="AT7" s="661"/>
      <c r="AU7" s="666"/>
      <c r="AV7" s="667"/>
      <c r="AW7" s="667"/>
      <c r="AX7" s="667"/>
      <c r="AY7" s="667"/>
      <c r="AZ7" s="667"/>
      <c r="BA7" s="667"/>
      <c r="BB7" s="667"/>
      <c r="BC7" s="667"/>
      <c r="BD7" s="667"/>
      <c r="BE7" s="667"/>
      <c r="BF7" s="667"/>
      <c r="BG7" s="667"/>
      <c r="BH7" s="667"/>
      <c r="BI7" s="667"/>
      <c r="BJ7" s="667"/>
      <c r="BK7" s="668"/>
      <c r="BL7" s="675"/>
      <c r="BM7" s="676"/>
      <c r="BN7" s="676"/>
      <c r="BO7" s="676"/>
      <c r="BP7" s="676"/>
      <c r="BQ7" s="676"/>
      <c r="BR7" s="676"/>
      <c r="BS7" s="676"/>
      <c r="BT7" s="676"/>
      <c r="BU7" s="676"/>
      <c r="BV7" s="676"/>
      <c r="BW7" s="676"/>
      <c r="BX7" s="677"/>
      <c r="BY7" s="684"/>
      <c r="BZ7" s="685"/>
      <c r="CA7" s="685"/>
      <c r="CB7" s="685"/>
      <c r="CC7" s="685"/>
      <c r="CD7" s="685"/>
      <c r="CE7" s="685"/>
      <c r="CF7" s="685"/>
      <c r="CG7" s="685"/>
      <c r="CH7" s="685"/>
      <c r="CI7" s="685"/>
      <c r="CJ7" s="685"/>
      <c r="CK7" s="685"/>
      <c r="CL7" s="685"/>
      <c r="CM7" s="685"/>
      <c r="CN7" s="685"/>
      <c r="CO7" s="685"/>
      <c r="CP7" s="685"/>
      <c r="CQ7" s="685"/>
      <c r="CR7" s="685"/>
      <c r="CS7" s="685"/>
      <c r="CT7" s="685"/>
      <c r="CU7" s="685"/>
      <c r="CV7" s="685"/>
      <c r="CW7" s="685"/>
      <c r="CX7" s="685"/>
      <c r="CY7" s="685"/>
      <c r="CZ7" s="685"/>
      <c r="DA7" s="685"/>
      <c r="DB7" s="685"/>
      <c r="DC7" s="685"/>
      <c r="DD7" s="685"/>
      <c r="DE7" s="685"/>
      <c r="DF7" s="685"/>
      <c r="DG7" s="685"/>
      <c r="DH7" s="685"/>
      <c r="DI7" s="686"/>
      <c r="DJ7" s="694" t="s">
        <v>229</v>
      </c>
      <c r="DK7" s="695"/>
      <c r="DL7" s="695"/>
      <c r="DM7" s="695"/>
      <c r="DN7" s="695"/>
      <c r="DO7" s="695"/>
      <c r="DP7" s="695"/>
      <c r="DQ7" s="695"/>
      <c r="DR7" s="695"/>
      <c r="DS7" s="695"/>
      <c r="DT7" s="695"/>
      <c r="DU7" s="695"/>
      <c r="DV7" s="695"/>
      <c r="DW7" s="695"/>
      <c r="DX7" s="695"/>
      <c r="DY7" s="695"/>
      <c r="DZ7" s="696"/>
      <c r="EA7" s="697" t="s">
        <v>230</v>
      </c>
      <c r="EB7" s="695"/>
      <c r="EC7" s="695"/>
      <c r="ED7" s="695"/>
      <c r="EE7" s="695"/>
      <c r="EF7" s="695"/>
      <c r="EG7" s="695"/>
      <c r="EH7" s="695"/>
      <c r="EI7" s="695"/>
      <c r="EJ7" s="695"/>
      <c r="EK7" s="695"/>
      <c r="EL7" s="695"/>
      <c r="EM7" s="695"/>
      <c r="EN7" s="695"/>
      <c r="EO7" s="695"/>
      <c r="EP7" s="695"/>
      <c r="EQ7" s="695"/>
      <c r="ER7" s="695"/>
      <c r="ES7" s="695"/>
      <c r="ET7" s="695"/>
      <c r="EU7" s="695"/>
      <c r="EV7" s="695"/>
      <c r="EW7" s="695"/>
      <c r="EX7" s="695"/>
      <c r="EY7" s="695"/>
      <c r="EZ7" s="695"/>
      <c r="FA7" s="695"/>
      <c r="FB7" s="695"/>
      <c r="FC7" s="695"/>
      <c r="FD7" s="695"/>
      <c r="FE7" s="695"/>
      <c r="FF7" s="695"/>
      <c r="FG7" s="698"/>
    </row>
    <row r="8" spans="2:164" ht="8.65" customHeight="1">
      <c r="B8" s="666"/>
      <c r="C8" s="667"/>
      <c r="D8" s="667"/>
      <c r="E8" s="667"/>
      <c r="F8" s="667"/>
      <c r="G8" s="667"/>
      <c r="H8" s="667"/>
      <c r="I8" s="667"/>
      <c r="J8" s="667"/>
      <c r="K8" s="667"/>
      <c r="L8" s="692"/>
      <c r="M8" s="693"/>
      <c r="N8" s="667"/>
      <c r="O8" s="667"/>
      <c r="P8" s="667"/>
      <c r="Q8" s="667"/>
      <c r="R8" s="667"/>
      <c r="S8" s="667"/>
      <c r="T8" s="667"/>
      <c r="U8" s="667"/>
      <c r="V8" s="667"/>
      <c r="W8" s="667"/>
      <c r="X8" s="667"/>
      <c r="Y8" s="667"/>
      <c r="Z8" s="667"/>
      <c r="AA8" s="667"/>
      <c r="AB8" s="692"/>
      <c r="AC8" s="654"/>
      <c r="AD8" s="655"/>
      <c r="AE8" s="655"/>
      <c r="AF8" s="655"/>
      <c r="AG8" s="655"/>
      <c r="AH8" s="655"/>
      <c r="AI8" s="655"/>
      <c r="AJ8" s="655"/>
      <c r="AK8" s="656"/>
      <c r="AL8" s="654"/>
      <c r="AM8" s="655"/>
      <c r="AN8" s="655"/>
      <c r="AO8" s="655"/>
      <c r="AP8" s="655"/>
      <c r="AQ8" s="655"/>
      <c r="AR8" s="655"/>
      <c r="AS8" s="655"/>
      <c r="AT8" s="661"/>
      <c r="AU8" s="666"/>
      <c r="AV8" s="667"/>
      <c r="AW8" s="667"/>
      <c r="AX8" s="667"/>
      <c r="AY8" s="667"/>
      <c r="AZ8" s="667"/>
      <c r="BA8" s="667"/>
      <c r="BB8" s="667"/>
      <c r="BC8" s="667"/>
      <c r="BD8" s="667"/>
      <c r="BE8" s="667"/>
      <c r="BF8" s="667"/>
      <c r="BG8" s="667"/>
      <c r="BH8" s="667"/>
      <c r="BI8" s="667"/>
      <c r="BJ8" s="667"/>
      <c r="BK8" s="668"/>
      <c r="BL8" s="675"/>
      <c r="BM8" s="676"/>
      <c r="BN8" s="676"/>
      <c r="BO8" s="676"/>
      <c r="BP8" s="676"/>
      <c r="BQ8" s="676"/>
      <c r="BR8" s="676"/>
      <c r="BS8" s="676"/>
      <c r="BT8" s="676"/>
      <c r="BU8" s="676"/>
      <c r="BV8" s="676"/>
      <c r="BW8" s="676"/>
      <c r="BX8" s="677"/>
      <c r="BY8" s="684"/>
      <c r="BZ8" s="685"/>
      <c r="CA8" s="685"/>
      <c r="CB8" s="685"/>
      <c r="CC8" s="685"/>
      <c r="CD8" s="685"/>
      <c r="CE8" s="685"/>
      <c r="CF8" s="685"/>
      <c r="CG8" s="685"/>
      <c r="CH8" s="685"/>
      <c r="CI8" s="685"/>
      <c r="CJ8" s="685"/>
      <c r="CK8" s="685"/>
      <c r="CL8" s="685"/>
      <c r="CM8" s="685"/>
      <c r="CN8" s="685"/>
      <c r="CO8" s="685"/>
      <c r="CP8" s="685"/>
      <c r="CQ8" s="685"/>
      <c r="CR8" s="685"/>
      <c r="CS8" s="685"/>
      <c r="CT8" s="685"/>
      <c r="CU8" s="685"/>
      <c r="CV8" s="685"/>
      <c r="CW8" s="685"/>
      <c r="CX8" s="685"/>
      <c r="CY8" s="685"/>
      <c r="CZ8" s="685"/>
      <c r="DA8" s="685"/>
      <c r="DB8" s="685"/>
      <c r="DC8" s="685"/>
      <c r="DD8" s="685"/>
      <c r="DE8" s="685"/>
      <c r="DF8" s="685"/>
      <c r="DG8" s="685"/>
      <c r="DH8" s="685"/>
      <c r="DI8" s="686"/>
      <c r="DJ8" s="666"/>
      <c r="DK8" s="667"/>
      <c r="DL8" s="667"/>
      <c r="DM8" s="667"/>
      <c r="DN8" s="667"/>
      <c r="DO8" s="667"/>
      <c r="DP8" s="667"/>
      <c r="DQ8" s="667"/>
      <c r="DR8" s="667"/>
      <c r="DS8" s="667"/>
      <c r="DT8" s="667"/>
      <c r="DU8" s="667"/>
      <c r="DV8" s="667"/>
      <c r="DW8" s="667"/>
      <c r="DX8" s="667"/>
      <c r="DY8" s="667"/>
      <c r="DZ8" s="668"/>
      <c r="EA8" s="699"/>
      <c r="EB8" s="667"/>
      <c r="EC8" s="667"/>
      <c r="ED8" s="667"/>
      <c r="EE8" s="667"/>
      <c r="EF8" s="667"/>
      <c r="EG8" s="667"/>
      <c r="EH8" s="667"/>
      <c r="EI8" s="667"/>
      <c r="EJ8" s="667"/>
      <c r="EK8" s="667"/>
      <c r="EL8" s="667"/>
      <c r="EM8" s="667"/>
      <c r="EN8" s="667"/>
      <c r="EO8" s="667"/>
      <c r="EP8" s="667"/>
      <c r="EQ8" s="667"/>
      <c r="ER8" s="667"/>
      <c r="ES8" s="667"/>
      <c r="ET8" s="667"/>
      <c r="EU8" s="667"/>
      <c r="EV8" s="667"/>
      <c r="EW8" s="667"/>
      <c r="EX8" s="667"/>
      <c r="EY8" s="667"/>
      <c r="EZ8" s="667"/>
      <c r="FA8" s="667"/>
      <c r="FB8" s="667"/>
      <c r="FC8" s="667"/>
      <c r="FD8" s="667"/>
      <c r="FE8" s="667"/>
      <c r="FF8" s="667"/>
      <c r="FG8" s="700"/>
    </row>
    <row r="9" spans="2:164" ht="8.65" customHeight="1">
      <c r="B9" s="666" t="s">
        <v>231</v>
      </c>
      <c r="C9" s="667"/>
      <c r="D9" s="667"/>
      <c r="E9" s="667"/>
      <c r="F9" s="667"/>
      <c r="G9" s="667"/>
      <c r="H9" s="667"/>
      <c r="I9" s="667"/>
      <c r="J9" s="667"/>
      <c r="K9" s="667"/>
      <c r="L9" s="692"/>
      <c r="M9" s="693"/>
      <c r="N9" s="667"/>
      <c r="O9" s="667"/>
      <c r="P9" s="667"/>
      <c r="Q9" s="667"/>
      <c r="R9" s="667"/>
      <c r="S9" s="667"/>
      <c r="T9" s="667"/>
      <c r="U9" s="667"/>
      <c r="V9" s="667"/>
      <c r="W9" s="667"/>
      <c r="X9" s="667"/>
      <c r="Y9" s="667"/>
      <c r="Z9" s="667"/>
      <c r="AA9" s="667"/>
      <c r="AB9" s="692"/>
      <c r="AC9" s="654"/>
      <c r="AD9" s="655"/>
      <c r="AE9" s="655"/>
      <c r="AF9" s="655"/>
      <c r="AG9" s="655"/>
      <c r="AH9" s="655"/>
      <c r="AI9" s="655"/>
      <c r="AJ9" s="655"/>
      <c r="AK9" s="656"/>
      <c r="AL9" s="654"/>
      <c r="AM9" s="655"/>
      <c r="AN9" s="655"/>
      <c r="AO9" s="655"/>
      <c r="AP9" s="655"/>
      <c r="AQ9" s="655"/>
      <c r="AR9" s="655"/>
      <c r="AS9" s="655"/>
      <c r="AT9" s="661"/>
      <c r="AU9" s="666"/>
      <c r="AV9" s="667"/>
      <c r="AW9" s="667"/>
      <c r="AX9" s="667"/>
      <c r="AY9" s="667"/>
      <c r="AZ9" s="667"/>
      <c r="BA9" s="667"/>
      <c r="BB9" s="667"/>
      <c r="BC9" s="667"/>
      <c r="BD9" s="667"/>
      <c r="BE9" s="667"/>
      <c r="BF9" s="667"/>
      <c r="BG9" s="667"/>
      <c r="BH9" s="667"/>
      <c r="BI9" s="667"/>
      <c r="BJ9" s="667"/>
      <c r="BK9" s="668"/>
      <c r="BL9" s="675"/>
      <c r="BM9" s="676"/>
      <c r="BN9" s="676"/>
      <c r="BO9" s="676"/>
      <c r="BP9" s="676"/>
      <c r="BQ9" s="676"/>
      <c r="BR9" s="676"/>
      <c r="BS9" s="676"/>
      <c r="BT9" s="676"/>
      <c r="BU9" s="676"/>
      <c r="BV9" s="676"/>
      <c r="BW9" s="676"/>
      <c r="BX9" s="677"/>
      <c r="BY9" s="684"/>
      <c r="BZ9" s="685"/>
      <c r="CA9" s="685"/>
      <c r="CB9" s="685"/>
      <c r="CC9" s="685"/>
      <c r="CD9" s="685"/>
      <c r="CE9" s="685"/>
      <c r="CF9" s="685"/>
      <c r="CG9" s="685"/>
      <c r="CH9" s="685"/>
      <c r="CI9" s="685"/>
      <c r="CJ9" s="685"/>
      <c r="CK9" s="685"/>
      <c r="CL9" s="685"/>
      <c r="CM9" s="685"/>
      <c r="CN9" s="685"/>
      <c r="CO9" s="685"/>
      <c r="CP9" s="685"/>
      <c r="CQ9" s="685"/>
      <c r="CR9" s="685"/>
      <c r="CS9" s="685"/>
      <c r="CT9" s="685"/>
      <c r="CU9" s="685"/>
      <c r="CV9" s="685"/>
      <c r="CW9" s="685"/>
      <c r="CX9" s="685"/>
      <c r="CY9" s="685"/>
      <c r="CZ9" s="685"/>
      <c r="DA9" s="685"/>
      <c r="DB9" s="685"/>
      <c r="DC9" s="685"/>
      <c r="DD9" s="685"/>
      <c r="DE9" s="685"/>
      <c r="DF9" s="685"/>
      <c r="DG9" s="685"/>
      <c r="DH9" s="685"/>
      <c r="DI9" s="686"/>
      <c r="DJ9" s="666"/>
      <c r="DK9" s="667"/>
      <c r="DL9" s="667"/>
      <c r="DM9" s="667"/>
      <c r="DN9" s="667"/>
      <c r="DO9" s="667"/>
      <c r="DP9" s="667"/>
      <c r="DQ9" s="667"/>
      <c r="DR9" s="667"/>
      <c r="DS9" s="667"/>
      <c r="DT9" s="667"/>
      <c r="DU9" s="667"/>
      <c r="DV9" s="667"/>
      <c r="DW9" s="667"/>
      <c r="DX9" s="667"/>
      <c r="DY9" s="667"/>
      <c r="DZ9" s="668"/>
      <c r="EA9" s="699"/>
      <c r="EB9" s="667"/>
      <c r="EC9" s="667"/>
      <c r="ED9" s="667"/>
      <c r="EE9" s="667"/>
      <c r="EF9" s="667"/>
      <c r="EG9" s="667"/>
      <c r="EH9" s="667"/>
      <c r="EI9" s="667"/>
      <c r="EJ9" s="667"/>
      <c r="EK9" s="667"/>
      <c r="EL9" s="667"/>
      <c r="EM9" s="667"/>
      <c r="EN9" s="667"/>
      <c r="EO9" s="667"/>
      <c r="EP9" s="667"/>
      <c r="EQ9" s="667"/>
      <c r="ER9" s="667"/>
      <c r="ES9" s="667"/>
      <c r="ET9" s="667"/>
      <c r="EU9" s="667"/>
      <c r="EV9" s="667"/>
      <c r="EW9" s="667"/>
      <c r="EX9" s="667"/>
      <c r="EY9" s="667"/>
      <c r="EZ9" s="667"/>
      <c r="FA9" s="667"/>
      <c r="FB9" s="667"/>
      <c r="FC9" s="667"/>
      <c r="FD9" s="667"/>
      <c r="FE9" s="667"/>
      <c r="FF9" s="667"/>
      <c r="FG9" s="700"/>
    </row>
    <row r="10" spans="2:164" ht="8.65" customHeight="1">
      <c r="B10" s="666"/>
      <c r="C10" s="667"/>
      <c r="D10" s="667"/>
      <c r="E10" s="667"/>
      <c r="F10" s="667"/>
      <c r="G10" s="667"/>
      <c r="H10" s="667"/>
      <c r="I10" s="667"/>
      <c r="J10" s="667"/>
      <c r="K10" s="667"/>
      <c r="L10" s="692"/>
      <c r="M10" s="693"/>
      <c r="N10" s="667"/>
      <c r="O10" s="667"/>
      <c r="P10" s="667"/>
      <c r="Q10" s="667"/>
      <c r="R10" s="667"/>
      <c r="S10" s="667"/>
      <c r="T10" s="667"/>
      <c r="U10" s="667"/>
      <c r="V10" s="667"/>
      <c r="W10" s="667"/>
      <c r="X10" s="667"/>
      <c r="Y10" s="667"/>
      <c r="Z10" s="667"/>
      <c r="AA10" s="667"/>
      <c r="AB10" s="692"/>
      <c r="AC10" s="654"/>
      <c r="AD10" s="655"/>
      <c r="AE10" s="655"/>
      <c r="AF10" s="655"/>
      <c r="AG10" s="655"/>
      <c r="AH10" s="655"/>
      <c r="AI10" s="655"/>
      <c r="AJ10" s="655"/>
      <c r="AK10" s="656"/>
      <c r="AL10" s="654"/>
      <c r="AM10" s="655"/>
      <c r="AN10" s="655"/>
      <c r="AO10" s="655"/>
      <c r="AP10" s="655"/>
      <c r="AQ10" s="655"/>
      <c r="AR10" s="655"/>
      <c r="AS10" s="655"/>
      <c r="AT10" s="661"/>
      <c r="AU10" s="666"/>
      <c r="AV10" s="667"/>
      <c r="AW10" s="667"/>
      <c r="AX10" s="667"/>
      <c r="AY10" s="667"/>
      <c r="AZ10" s="667"/>
      <c r="BA10" s="667"/>
      <c r="BB10" s="667"/>
      <c r="BC10" s="667"/>
      <c r="BD10" s="667"/>
      <c r="BE10" s="667"/>
      <c r="BF10" s="667"/>
      <c r="BG10" s="667"/>
      <c r="BH10" s="667"/>
      <c r="BI10" s="667"/>
      <c r="BJ10" s="667"/>
      <c r="BK10" s="668"/>
      <c r="BL10" s="678"/>
      <c r="BM10" s="679"/>
      <c r="BN10" s="679"/>
      <c r="BO10" s="679"/>
      <c r="BP10" s="679"/>
      <c r="BQ10" s="679"/>
      <c r="BR10" s="679"/>
      <c r="BS10" s="679"/>
      <c r="BT10" s="679"/>
      <c r="BU10" s="679"/>
      <c r="BV10" s="679"/>
      <c r="BW10" s="679"/>
      <c r="BX10" s="680"/>
      <c r="BY10" s="687"/>
      <c r="BZ10" s="688"/>
      <c r="CA10" s="688"/>
      <c r="CB10" s="688"/>
      <c r="CC10" s="688"/>
      <c r="CD10" s="688"/>
      <c r="CE10" s="688"/>
      <c r="CF10" s="688"/>
      <c r="CG10" s="688"/>
      <c r="CH10" s="688"/>
      <c r="CI10" s="688"/>
      <c r="CJ10" s="688"/>
      <c r="CK10" s="688"/>
      <c r="CL10" s="688"/>
      <c r="CM10" s="688"/>
      <c r="CN10" s="688"/>
      <c r="CO10" s="688"/>
      <c r="CP10" s="688"/>
      <c r="CQ10" s="688"/>
      <c r="CR10" s="688"/>
      <c r="CS10" s="688"/>
      <c r="CT10" s="688"/>
      <c r="CU10" s="688"/>
      <c r="CV10" s="688"/>
      <c r="CW10" s="688"/>
      <c r="CX10" s="688"/>
      <c r="CY10" s="688"/>
      <c r="CZ10" s="688"/>
      <c r="DA10" s="688"/>
      <c r="DB10" s="688"/>
      <c r="DC10" s="688"/>
      <c r="DD10" s="688"/>
      <c r="DE10" s="688"/>
      <c r="DF10" s="688"/>
      <c r="DG10" s="688"/>
      <c r="DH10" s="688"/>
      <c r="DI10" s="689"/>
      <c r="DJ10" s="669"/>
      <c r="DK10" s="670"/>
      <c r="DL10" s="670"/>
      <c r="DM10" s="670"/>
      <c r="DN10" s="670"/>
      <c r="DO10" s="670"/>
      <c r="DP10" s="670"/>
      <c r="DQ10" s="670"/>
      <c r="DR10" s="670"/>
      <c r="DS10" s="670"/>
      <c r="DT10" s="670"/>
      <c r="DU10" s="670"/>
      <c r="DV10" s="670"/>
      <c r="DW10" s="670"/>
      <c r="DX10" s="670"/>
      <c r="DY10" s="670"/>
      <c r="DZ10" s="671"/>
      <c r="EA10" s="701"/>
      <c r="EB10" s="670"/>
      <c r="EC10" s="670"/>
      <c r="ED10" s="670"/>
      <c r="EE10" s="670"/>
      <c r="EF10" s="670"/>
      <c r="EG10" s="670"/>
      <c r="EH10" s="670"/>
      <c r="EI10" s="670"/>
      <c r="EJ10" s="670"/>
      <c r="EK10" s="670"/>
      <c r="EL10" s="670"/>
      <c r="EM10" s="670"/>
      <c r="EN10" s="670"/>
      <c r="EO10" s="670"/>
      <c r="EP10" s="670"/>
      <c r="EQ10" s="670"/>
      <c r="ER10" s="670"/>
      <c r="ES10" s="670"/>
      <c r="ET10" s="670"/>
      <c r="EU10" s="670"/>
      <c r="EV10" s="670"/>
      <c r="EW10" s="670"/>
      <c r="EX10" s="670"/>
      <c r="EY10" s="670"/>
      <c r="EZ10" s="670"/>
      <c r="FA10" s="670"/>
      <c r="FB10" s="670"/>
      <c r="FC10" s="670"/>
      <c r="FD10" s="670"/>
      <c r="FE10" s="670"/>
      <c r="FF10" s="670"/>
      <c r="FG10" s="702"/>
    </row>
    <row r="11" spans="2:164" ht="8.65" customHeight="1">
      <c r="B11" s="458"/>
      <c r="C11" s="459"/>
      <c r="D11" s="459"/>
      <c r="E11" s="459"/>
      <c r="F11" s="459"/>
      <c r="G11" s="459"/>
      <c r="H11" s="459"/>
      <c r="I11" s="459"/>
      <c r="J11" s="459"/>
      <c r="K11" s="459"/>
      <c r="L11" s="460"/>
      <c r="M11" s="461"/>
      <c r="N11" s="459"/>
      <c r="O11" s="459"/>
      <c r="P11" s="459"/>
      <c r="Q11" s="459"/>
      <c r="R11" s="459"/>
      <c r="S11" s="459"/>
      <c r="T11" s="459"/>
      <c r="U11" s="459"/>
      <c r="V11" s="459"/>
      <c r="W11" s="459"/>
      <c r="X11" s="459"/>
      <c r="Y11" s="459"/>
      <c r="Z11" s="459"/>
      <c r="AA11" s="459"/>
      <c r="AB11" s="460"/>
      <c r="AC11" s="657"/>
      <c r="AD11" s="658"/>
      <c r="AE11" s="658"/>
      <c r="AF11" s="658"/>
      <c r="AG11" s="658"/>
      <c r="AH11" s="658"/>
      <c r="AI11" s="658"/>
      <c r="AJ11" s="658"/>
      <c r="AK11" s="659"/>
      <c r="AL11" s="657"/>
      <c r="AM11" s="658"/>
      <c r="AN11" s="658"/>
      <c r="AO11" s="658"/>
      <c r="AP11" s="658"/>
      <c r="AQ11" s="658"/>
      <c r="AR11" s="658"/>
      <c r="AS11" s="658"/>
      <c r="AT11" s="662"/>
      <c r="AU11" s="666"/>
      <c r="AV11" s="667"/>
      <c r="AW11" s="667"/>
      <c r="AX11" s="667"/>
      <c r="AY11" s="667"/>
      <c r="AZ11" s="667"/>
      <c r="BA11" s="667"/>
      <c r="BB11" s="667"/>
      <c r="BC11" s="667"/>
      <c r="BD11" s="667"/>
      <c r="BE11" s="667"/>
      <c r="BF11" s="667"/>
      <c r="BG11" s="667"/>
      <c r="BH11" s="667"/>
      <c r="BI11" s="667"/>
      <c r="BJ11" s="667"/>
      <c r="BK11" s="668"/>
      <c r="BL11" s="703" t="s">
        <v>232</v>
      </c>
      <c r="BM11" s="704"/>
      <c r="BN11" s="704"/>
      <c r="BO11" s="704"/>
      <c r="BP11" s="704"/>
      <c r="BQ11" s="704"/>
      <c r="BR11" s="704"/>
      <c r="BS11" s="704"/>
      <c r="BT11" s="704"/>
      <c r="BU11" s="704"/>
      <c r="BV11" s="704"/>
      <c r="BW11" s="704"/>
      <c r="BX11" s="705"/>
      <c r="BY11" s="709" t="s">
        <v>233</v>
      </c>
      <c r="BZ11" s="704"/>
      <c r="CA11" s="704"/>
      <c r="CB11" s="704"/>
      <c r="CC11" s="704"/>
      <c r="CD11" s="704"/>
      <c r="CE11" s="704"/>
      <c r="CF11" s="704"/>
      <c r="CG11" s="704"/>
      <c r="CH11" s="704"/>
      <c r="CI11" s="704"/>
      <c r="CJ11" s="704"/>
      <c r="CK11" s="704"/>
      <c r="CL11" s="704"/>
      <c r="CM11" s="704"/>
      <c r="CN11" s="704"/>
      <c r="CO11" s="704"/>
      <c r="CP11" s="704"/>
      <c r="CQ11" s="704"/>
      <c r="CR11" s="704"/>
      <c r="CS11" s="704"/>
      <c r="CT11" s="704"/>
      <c r="CU11" s="704"/>
      <c r="CV11" s="704"/>
      <c r="CW11" s="704"/>
      <c r="CX11" s="704"/>
      <c r="CY11" s="704"/>
      <c r="CZ11" s="704"/>
      <c r="DA11" s="704"/>
      <c r="DB11" s="704"/>
      <c r="DC11" s="704"/>
      <c r="DD11" s="704"/>
      <c r="DE11" s="704"/>
      <c r="DF11" s="704"/>
      <c r="DG11" s="704"/>
      <c r="DH11" s="704"/>
      <c r="DI11" s="705"/>
      <c r="DJ11" s="694" t="s">
        <v>234</v>
      </c>
      <c r="DK11" s="695"/>
      <c r="DL11" s="695"/>
      <c r="DM11" s="695"/>
      <c r="DN11" s="695"/>
      <c r="DO11" s="695"/>
      <c r="DP11" s="695"/>
      <c r="DQ11" s="695"/>
      <c r="DR11" s="695"/>
      <c r="DS11" s="695"/>
      <c r="DT11" s="695"/>
      <c r="DU11" s="695"/>
      <c r="DV11" s="695"/>
      <c r="DW11" s="695"/>
      <c r="DX11" s="695"/>
      <c r="DY11" s="695"/>
      <c r="DZ11" s="696"/>
      <c r="EA11" s="697" t="s">
        <v>235</v>
      </c>
      <c r="EB11" s="695"/>
      <c r="EC11" s="695"/>
      <c r="ED11" s="695"/>
      <c r="EE11" s="695"/>
      <c r="EF11" s="695"/>
      <c r="EG11" s="695"/>
      <c r="EH11" s="695"/>
      <c r="EI11" s="695"/>
      <c r="EJ11" s="695"/>
      <c r="EK11" s="695"/>
      <c r="EL11" s="695"/>
      <c r="EM11" s="695"/>
      <c r="EN11" s="695"/>
      <c r="EO11" s="695"/>
      <c r="EP11" s="695"/>
      <c r="EQ11" s="695"/>
      <c r="ER11" s="695"/>
      <c r="ES11" s="695"/>
      <c r="ET11" s="695"/>
      <c r="EU11" s="695"/>
      <c r="EV11" s="695"/>
      <c r="EW11" s="695"/>
      <c r="EX11" s="695"/>
      <c r="EY11" s="695"/>
      <c r="EZ11" s="695"/>
      <c r="FA11" s="695"/>
      <c r="FB11" s="695"/>
      <c r="FC11" s="695"/>
      <c r="FD11" s="695"/>
      <c r="FE11" s="695"/>
      <c r="FF11" s="695"/>
      <c r="FG11" s="698"/>
    </row>
    <row r="12" spans="2:164" ht="8.65" customHeight="1">
      <c r="B12" s="458"/>
      <c r="C12" s="459"/>
      <c r="D12" s="459"/>
      <c r="E12" s="459"/>
      <c r="F12" s="459"/>
      <c r="G12" s="459"/>
      <c r="H12" s="459"/>
      <c r="I12" s="459"/>
      <c r="J12" s="459"/>
      <c r="K12" s="459"/>
      <c r="L12" s="460"/>
      <c r="M12" s="461"/>
      <c r="N12" s="459"/>
      <c r="O12" s="459"/>
      <c r="P12" s="459"/>
      <c r="Q12" s="459"/>
      <c r="R12" s="459"/>
      <c r="S12" s="459"/>
      <c r="T12" s="459"/>
      <c r="U12" s="459"/>
      <c r="V12" s="459"/>
      <c r="W12" s="459"/>
      <c r="X12" s="459"/>
      <c r="Y12" s="459"/>
      <c r="Z12" s="459"/>
      <c r="AA12" s="459"/>
      <c r="AB12" s="460"/>
      <c r="AC12" s="711" t="s">
        <v>236</v>
      </c>
      <c r="AD12" s="712"/>
      <c r="AE12" s="712"/>
      <c r="AF12" s="712"/>
      <c r="AG12" s="712"/>
      <c r="AH12" s="712"/>
      <c r="AI12" s="712"/>
      <c r="AJ12" s="712"/>
      <c r="AK12" s="713"/>
      <c r="AL12" s="717" t="s">
        <v>237</v>
      </c>
      <c r="AM12" s="695"/>
      <c r="AN12" s="695"/>
      <c r="AO12" s="695"/>
      <c r="AP12" s="695"/>
      <c r="AQ12" s="695"/>
      <c r="AR12" s="695"/>
      <c r="AS12" s="695"/>
      <c r="AT12" s="698"/>
      <c r="AU12" s="666"/>
      <c r="AV12" s="667"/>
      <c r="AW12" s="667"/>
      <c r="AX12" s="667"/>
      <c r="AY12" s="667"/>
      <c r="AZ12" s="667"/>
      <c r="BA12" s="667"/>
      <c r="BB12" s="667"/>
      <c r="BC12" s="667"/>
      <c r="BD12" s="667"/>
      <c r="BE12" s="667"/>
      <c r="BF12" s="667"/>
      <c r="BG12" s="667"/>
      <c r="BH12" s="667"/>
      <c r="BI12" s="667"/>
      <c r="BJ12" s="667"/>
      <c r="BK12" s="668"/>
      <c r="BL12" s="703"/>
      <c r="BM12" s="704"/>
      <c r="BN12" s="704"/>
      <c r="BO12" s="704"/>
      <c r="BP12" s="704"/>
      <c r="BQ12" s="704"/>
      <c r="BR12" s="704"/>
      <c r="BS12" s="704"/>
      <c r="BT12" s="704"/>
      <c r="BU12" s="704"/>
      <c r="BV12" s="704"/>
      <c r="BW12" s="704"/>
      <c r="BX12" s="705"/>
      <c r="BY12" s="709"/>
      <c r="BZ12" s="704"/>
      <c r="CA12" s="704"/>
      <c r="CB12" s="704"/>
      <c r="CC12" s="704"/>
      <c r="CD12" s="704"/>
      <c r="CE12" s="704"/>
      <c r="CF12" s="704"/>
      <c r="CG12" s="704"/>
      <c r="CH12" s="704"/>
      <c r="CI12" s="704"/>
      <c r="CJ12" s="704"/>
      <c r="CK12" s="704"/>
      <c r="CL12" s="704"/>
      <c r="CM12" s="704"/>
      <c r="CN12" s="704"/>
      <c r="CO12" s="704"/>
      <c r="CP12" s="704"/>
      <c r="CQ12" s="704"/>
      <c r="CR12" s="704"/>
      <c r="CS12" s="704"/>
      <c r="CT12" s="704"/>
      <c r="CU12" s="704"/>
      <c r="CV12" s="704"/>
      <c r="CW12" s="704"/>
      <c r="CX12" s="704"/>
      <c r="CY12" s="704"/>
      <c r="CZ12" s="704"/>
      <c r="DA12" s="704"/>
      <c r="DB12" s="704"/>
      <c r="DC12" s="704"/>
      <c r="DD12" s="704"/>
      <c r="DE12" s="704"/>
      <c r="DF12" s="704"/>
      <c r="DG12" s="704"/>
      <c r="DH12" s="704"/>
      <c r="DI12" s="705"/>
      <c r="DJ12" s="666"/>
      <c r="DK12" s="667"/>
      <c r="DL12" s="667"/>
      <c r="DM12" s="667"/>
      <c r="DN12" s="667"/>
      <c r="DO12" s="667"/>
      <c r="DP12" s="667"/>
      <c r="DQ12" s="667"/>
      <c r="DR12" s="667"/>
      <c r="DS12" s="667"/>
      <c r="DT12" s="667"/>
      <c r="DU12" s="667"/>
      <c r="DV12" s="667"/>
      <c r="DW12" s="667"/>
      <c r="DX12" s="667"/>
      <c r="DY12" s="667"/>
      <c r="DZ12" s="668"/>
      <c r="EA12" s="699"/>
      <c r="EB12" s="667"/>
      <c r="EC12" s="667"/>
      <c r="ED12" s="667"/>
      <c r="EE12" s="667"/>
      <c r="EF12" s="667"/>
      <c r="EG12" s="667"/>
      <c r="EH12" s="667"/>
      <c r="EI12" s="667"/>
      <c r="EJ12" s="667"/>
      <c r="EK12" s="667"/>
      <c r="EL12" s="667"/>
      <c r="EM12" s="667"/>
      <c r="EN12" s="667"/>
      <c r="EO12" s="667"/>
      <c r="EP12" s="667"/>
      <c r="EQ12" s="667"/>
      <c r="ER12" s="667"/>
      <c r="ES12" s="667"/>
      <c r="ET12" s="667"/>
      <c r="EU12" s="667"/>
      <c r="EV12" s="667"/>
      <c r="EW12" s="667"/>
      <c r="EX12" s="667"/>
      <c r="EY12" s="667"/>
      <c r="EZ12" s="667"/>
      <c r="FA12" s="667"/>
      <c r="FB12" s="667"/>
      <c r="FC12" s="667"/>
      <c r="FD12" s="667"/>
      <c r="FE12" s="667"/>
      <c r="FF12" s="667"/>
      <c r="FG12" s="700"/>
    </row>
    <row r="13" spans="2:164" ht="8.65" customHeight="1">
      <c r="B13" s="458"/>
      <c r="C13" s="459"/>
      <c r="D13" s="459"/>
      <c r="E13" s="459"/>
      <c r="F13" s="459"/>
      <c r="G13" s="459"/>
      <c r="H13" s="459"/>
      <c r="I13" s="459"/>
      <c r="J13" s="459"/>
      <c r="K13" s="459"/>
      <c r="L13" s="460"/>
      <c r="M13" s="461"/>
      <c r="N13" s="459"/>
      <c r="O13" s="459"/>
      <c r="P13" s="459"/>
      <c r="Q13" s="459"/>
      <c r="R13" s="459"/>
      <c r="S13" s="459"/>
      <c r="T13" s="459"/>
      <c r="U13" s="459"/>
      <c r="V13" s="459"/>
      <c r="W13" s="459"/>
      <c r="X13" s="459"/>
      <c r="Y13" s="459"/>
      <c r="Z13" s="459"/>
      <c r="AA13" s="459"/>
      <c r="AB13" s="460"/>
      <c r="AC13" s="711"/>
      <c r="AD13" s="712"/>
      <c r="AE13" s="712"/>
      <c r="AF13" s="712"/>
      <c r="AG13" s="712"/>
      <c r="AH13" s="712"/>
      <c r="AI13" s="712"/>
      <c r="AJ13" s="712"/>
      <c r="AK13" s="713"/>
      <c r="AL13" s="693"/>
      <c r="AM13" s="667"/>
      <c r="AN13" s="667"/>
      <c r="AO13" s="667"/>
      <c r="AP13" s="667"/>
      <c r="AQ13" s="667"/>
      <c r="AR13" s="667"/>
      <c r="AS13" s="667"/>
      <c r="AT13" s="700"/>
      <c r="AU13" s="666"/>
      <c r="AV13" s="667"/>
      <c r="AW13" s="667"/>
      <c r="AX13" s="667"/>
      <c r="AY13" s="667"/>
      <c r="AZ13" s="667"/>
      <c r="BA13" s="667"/>
      <c r="BB13" s="667"/>
      <c r="BC13" s="667"/>
      <c r="BD13" s="667"/>
      <c r="BE13" s="667"/>
      <c r="BF13" s="667"/>
      <c r="BG13" s="667"/>
      <c r="BH13" s="667"/>
      <c r="BI13" s="667"/>
      <c r="BJ13" s="667"/>
      <c r="BK13" s="668"/>
      <c r="BL13" s="703"/>
      <c r="BM13" s="704"/>
      <c r="BN13" s="704"/>
      <c r="BO13" s="704"/>
      <c r="BP13" s="704"/>
      <c r="BQ13" s="704"/>
      <c r="BR13" s="704"/>
      <c r="BS13" s="704"/>
      <c r="BT13" s="704"/>
      <c r="BU13" s="704"/>
      <c r="BV13" s="704"/>
      <c r="BW13" s="704"/>
      <c r="BX13" s="705"/>
      <c r="BY13" s="709"/>
      <c r="BZ13" s="704"/>
      <c r="CA13" s="704"/>
      <c r="CB13" s="704"/>
      <c r="CC13" s="704"/>
      <c r="CD13" s="704"/>
      <c r="CE13" s="704"/>
      <c r="CF13" s="704"/>
      <c r="CG13" s="704"/>
      <c r="CH13" s="704"/>
      <c r="CI13" s="704"/>
      <c r="CJ13" s="704"/>
      <c r="CK13" s="704"/>
      <c r="CL13" s="704"/>
      <c r="CM13" s="704"/>
      <c r="CN13" s="704"/>
      <c r="CO13" s="704"/>
      <c r="CP13" s="704"/>
      <c r="CQ13" s="704"/>
      <c r="CR13" s="704"/>
      <c r="CS13" s="704"/>
      <c r="CT13" s="704"/>
      <c r="CU13" s="704"/>
      <c r="CV13" s="704"/>
      <c r="CW13" s="704"/>
      <c r="CX13" s="704"/>
      <c r="CY13" s="704"/>
      <c r="CZ13" s="704"/>
      <c r="DA13" s="704"/>
      <c r="DB13" s="704"/>
      <c r="DC13" s="704"/>
      <c r="DD13" s="704"/>
      <c r="DE13" s="704"/>
      <c r="DF13" s="704"/>
      <c r="DG13" s="704"/>
      <c r="DH13" s="704"/>
      <c r="DI13" s="705"/>
      <c r="DJ13" s="666"/>
      <c r="DK13" s="667"/>
      <c r="DL13" s="667"/>
      <c r="DM13" s="667"/>
      <c r="DN13" s="667"/>
      <c r="DO13" s="667"/>
      <c r="DP13" s="667"/>
      <c r="DQ13" s="667"/>
      <c r="DR13" s="667"/>
      <c r="DS13" s="667"/>
      <c r="DT13" s="667"/>
      <c r="DU13" s="667"/>
      <c r="DV13" s="667"/>
      <c r="DW13" s="667"/>
      <c r="DX13" s="667"/>
      <c r="DY13" s="667"/>
      <c r="DZ13" s="668"/>
      <c r="EA13" s="699" t="s">
        <v>238</v>
      </c>
      <c r="EB13" s="667"/>
      <c r="EC13" s="667"/>
      <c r="ED13" s="667"/>
      <c r="EE13" s="667"/>
      <c r="EF13" s="667"/>
      <c r="EG13" s="667"/>
      <c r="EH13" s="667"/>
      <c r="EI13" s="667"/>
      <c r="EJ13" s="667"/>
      <c r="EK13" s="667"/>
      <c r="EL13" s="667"/>
      <c r="EM13" s="667"/>
      <c r="EN13" s="667"/>
      <c r="EO13" s="667"/>
      <c r="EP13" s="667"/>
      <c r="EQ13" s="667"/>
      <c r="ER13" s="667"/>
      <c r="ES13" s="667"/>
      <c r="ET13" s="667"/>
      <c r="EU13" s="667"/>
      <c r="EV13" s="667"/>
      <c r="EW13" s="667"/>
      <c r="EX13" s="667"/>
      <c r="EY13" s="667"/>
      <c r="EZ13" s="667"/>
      <c r="FA13" s="667"/>
      <c r="FB13" s="667"/>
      <c r="FC13" s="667"/>
      <c r="FD13" s="667"/>
      <c r="FE13" s="667"/>
      <c r="FF13" s="667"/>
      <c r="FG13" s="700"/>
    </row>
    <row r="14" spans="2:164" ht="8.65" customHeight="1">
      <c r="B14" s="462"/>
      <c r="C14" s="463"/>
      <c r="D14" s="463"/>
      <c r="E14" s="463"/>
      <c r="F14" s="463"/>
      <c r="G14" s="463"/>
      <c r="H14" s="463"/>
      <c r="I14" s="463"/>
      <c r="J14" s="463"/>
      <c r="K14" s="463"/>
      <c r="L14" s="464"/>
      <c r="M14" s="465"/>
      <c r="N14" s="463"/>
      <c r="O14" s="463"/>
      <c r="P14" s="463"/>
      <c r="Q14" s="463"/>
      <c r="R14" s="463"/>
      <c r="S14" s="463"/>
      <c r="T14" s="463"/>
      <c r="U14" s="463"/>
      <c r="V14" s="463"/>
      <c r="W14" s="463"/>
      <c r="X14" s="463"/>
      <c r="Y14" s="463"/>
      <c r="Z14" s="463"/>
      <c r="AA14" s="463"/>
      <c r="AB14" s="464"/>
      <c r="AC14" s="714"/>
      <c r="AD14" s="715"/>
      <c r="AE14" s="715"/>
      <c r="AF14" s="715"/>
      <c r="AG14" s="715"/>
      <c r="AH14" s="715"/>
      <c r="AI14" s="715"/>
      <c r="AJ14" s="715"/>
      <c r="AK14" s="716"/>
      <c r="AL14" s="718"/>
      <c r="AM14" s="670"/>
      <c r="AN14" s="670"/>
      <c r="AO14" s="670"/>
      <c r="AP14" s="670"/>
      <c r="AQ14" s="670"/>
      <c r="AR14" s="670"/>
      <c r="AS14" s="670"/>
      <c r="AT14" s="702"/>
      <c r="AU14" s="669"/>
      <c r="AV14" s="670"/>
      <c r="AW14" s="670"/>
      <c r="AX14" s="670"/>
      <c r="AY14" s="670"/>
      <c r="AZ14" s="670"/>
      <c r="BA14" s="670"/>
      <c r="BB14" s="670"/>
      <c r="BC14" s="670"/>
      <c r="BD14" s="670"/>
      <c r="BE14" s="670"/>
      <c r="BF14" s="670"/>
      <c r="BG14" s="670"/>
      <c r="BH14" s="670"/>
      <c r="BI14" s="670"/>
      <c r="BJ14" s="670"/>
      <c r="BK14" s="671"/>
      <c r="BL14" s="706"/>
      <c r="BM14" s="707"/>
      <c r="BN14" s="707"/>
      <c r="BO14" s="707"/>
      <c r="BP14" s="707"/>
      <c r="BQ14" s="707"/>
      <c r="BR14" s="707"/>
      <c r="BS14" s="707"/>
      <c r="BT14" s="707"/>
      <c r="BU14" s="707"/>
      <c r="BV14" s="707"/>
      <c r="BW14" s="707"/>
      <c r="BX14" s="708"/>
      <c r="BY14" s="710"/>
      <c r="BZ14" s="707"/>
      <c r="CA14" s="707"/>
      <c r="CB14" s="707"/>
      <c r="CC14" s="707"/>
      <c r="CD14" s="707"/>
      <c r="CE14" s="707"/>
      <c r="CF14" s="707"/>
      <c r="CG14" s="707"/>
      <c r="CH14" s="707"/>
      <c r="CI14" s="707"/>
      <c r="CJ14" s="707"/>
      <c r="CK14" s="707"/>
      <c r="CL14" s="707"/>
      <c r="CM14" s="707"/>
      <c r="CN14" s="707"/>
      <c r="CO14" s="707"/>
      <c r="CP14" s="707"/>
      <c r="CQ14" s="707"/>
      <c r="CR14" s="707"/>
      <c r="CS14" s="707"/>
      <c r="CT14" s="707"/>
      <c r="CU14" s="707"/>
      <c r="CV14" s="707"/>
      <c r="CW14" s="707"/>
      <c r="CX14" s="707"/>
      <c r="CY14" s="707"/>
      <c r="CZ14" s="707"/>
      <c r="DA14" s="707"/>
      <c r="DB14" s="707"/>
      <c r="DC14" s="707"/>
      <c r="DD14" s="707"/>
      <c r="DE14" s="707"/>
      <c r="DF14" s="707"/>
      <c r="DG14" s="707"/>
      <c r="DH14" s="707"/>
      <c r="DI14" s="708"/>
      <c r="DJ14" s="669"/>
      <c r="DK14" s="670"/>
      <c r="DL14" s="670"/>
      <c r="DM14" s="670"/>
      <c r="DN14" s="670"/>
      <c r="DO14" s="670"/>
      <c r="DP14" s="670"/>
      <c r="DQ14" s="670"/>
      <c r="DR14" s="670"/>
      <c r="DS14" s="670"/>
      <c r="DT14" s="670"/>
      <c r="DU14" s="670"/>
      <c r="DV14" s="670"/>
      <c r="DW14" s="670"/>
      <c r="DX14" s="670"/>
      <c r="DY14" s="670"/>
      <c r="DZ14" s="671"/>
      <c r="EA14" s="701"/>
      <c r="EB14" s="670"/>
      <c r="EC14" s="670"/>
      <c r="ED14" s="670"/>
      <c r="EE14" s="670"/>
      <c r="EF14" s="670"/>
      <c r="EG14" s="670"/>
      <c r="EH14" s="670"/>
      <c r="EI14" s="670"/>
      <c r="EJ14" s="670"/>
      <c r="EK14" s="670"/>
      <c r="EL14" s="670"/>
      <c r="EM14" s="670"/>
      <c r="EN14" s="670"/>
      <c r="EO14" s="670"/>
      <c r="EP14" s="670"/>
      <c r="EQ14" s="670"/>
      <c r="ER14" s="670"/>
      <c r="ES14" s="670"/>
      <c r="ET14" s="670"/>
      <c r="EU14" s="670"/>
      <c r="EV14" s="670"/>
      <c r="EW14" s="670"/>
      <c r="EX14" s="670"/>
      <c r="EY14" s="670"/>
      <c r="EZ14" s="670"/>
      <c r="FA14" s="670"/>
      <c r="FB14" s="670"/>
      <c r="FC14" s="670"/>
      <c r="FD14" s="670"/>
      <c r="FE14" s="670"/>
      <c r="FF14" s="670"/>
      <c r="FG14" s="702"/>
    </row>
    <row r="15" spans="2:164" ht="8.65" customHeight="1">
      <c r="B15" s="731" t="s">
        <v>239</v>
      </c>
      <c r="C15" s="732"/>
      <c r="D15" s="732"/>
      <c r="E15" s="732"/>
      <c r="F15" s="732"/>
      <c r="G15" s="732"/>
      <c r="H15" s="732"/>
      <c r="I15" s="732"/>
      <c r="J15" s="732"/>
      <c r="K15" s="732"/>
      <c r="L15" s="732"/>
      <c r="M15" s="737" t="s">
        <v>240</v>
      </c>
      <c r="N15" s="732"/>
      <c r="O15" s="732"/>
      <c r="P15" s="732"/>
      <c r="Q15" s="732"/>
      <c r="R15" s="732"/>
      <c r="S15" s="732"/>
      <c r="T15" s="732"/>
      <c r="U15" s="732"/>
      <c r="V15" s="732"/>
      <c r="W15" s="732"/>
      <c r="X15" s="732"/>
      <c r="Y15" s="732"/>
      <c r="Z15" s="732"/>
      <c r="AA15" s="732"/>
      <c r="AB15" s="738"/>
      <c r="AC15" s="719">
        <v>13.1</v>
      </c>
      <c r="AD15" s="720"/>
      <c r="AE15" s="720"/>
      <c r="AF15" s="720"/>
      <c r="AG15" s="720"/>
      <c r="AH15" s="720"/>
      <c r="AI15" s="720"/>
      <c r="AJ15" s="720"/>
      <c r="AK15" s="721"/>
      <c r="AL15" s="719">
        <v>8</v>
      </c>
      <c r="AM15" s="720"/>
      <c r="AN15" s="720"/>
      <c r="AO15" s="720"/>
      <c r="AP15" s="720"/>
      <c r="AQ15" s="720"/>
      <c r="AR15" s="720"/>
      <c r="AS15" s="720"/>
      <c r="AT15" s="741"/>
      <c r="AU15" s="746" t="s">
        <v>241</v>
      </c>
      <c r="AV15" s="747"/>
      <c r="AW15" s="747"/>
      <c r="AX15" s="747"/>
      <c r="AY15" s="747"/>
      <c r="AZ15" s="747"/>
      <c r="BA15" s="747"/>
      <c r="BB15" s="747"/>
      <c r="BC15" s="747"/>
      <c r="BD15" s="747"/>
      <c r="BE15" s="747"/>
      <c r="BF15" s="747"/>
      <c r="BG15" s="747"/>
      <c r="BH15" s="747"/>
      <c r="BI15" s="747"/>
      <c r="BJ15" s="747"/>
      <c r="BK15" s="748"/>
      <c r="BL15" s="755">
        <v>15</v>
      </c>
      <c r="BM15" s="720"/>
      <c r="BN15" s="720"/>
      <c r="BO15" s="720"/>
      <c r="BP15" s="720"/>
      <c r="BQ15" s="720"/>
      <c r="BR15" s="720"/>
      <c r="BS15" s="720"/>
      <c r="BT15" s="720"/>
      <c r="BU15" s="720"/>
      <c r="BV15" s="720"/>
      <c r="BW15" s="720"/>
      <c r="BX15" s="741"/>
      <c r="BY15" s="771">
        <v>6</v>
      </c>
      <c r="BZ15" s="720"/>
      <c r="CA15" s="720"/>
      <c r="CB15" s="720"/>
      <c r="CC15" s="720"/>
      <c r="CD15" s="720"/>
      <c r="CE15" s="720"/>
      <c r="CF15" s="720"/>
      <c r="CG15" s="720"/>
      <c r="CH15" s="720"/>
      <c r="CI15" s="720"/>
      <c r="CJ15" s="720"/>
      <c r="CK15" s="720"/>
      <c r="CL15" s="720"/>
      <c r="CM15" s="720"/>
      <c r="CN15" s="720"/>
      <c r="CO15" s="720"/>
      <c r="CP15" s="720"/>
      <c r="CQ15" s="720"/>
      <c r="CR15" s="720"/>
      <c r="CS15" s="720"/>
      <c r="CT15" s="720"/>
      <c r="CU15" s="720"/>
      <c r="CV15" s="720"/>
      <c r="CW15" s="720"/>
      <c r="CX15" s="720"/>
      <c r="CY15" s="720"/>
      <c r="CZ15" s="720"/>
      <c r="DA15" s="720"/>
      <c r="DB15" s="720"/>
      <c r="DC15" s="720"/>
      <c r="DD15" s="720"/>
      <c r="DE15" s="720"/>
      <c r="DF15" s="720"/>
      <c r="DG15" s="720"/>
      <c r="DH15" s="720"/>
      <c r="DI15" s="741"/>
      <c r="DJ15" s="774" t="s">
        <v>242</v>
      </c>
      <c r="DK15" s="775"/>
      <c r="DL15" s="775"/>
      <c r="DM15" s="775"/>
      <c r="DN15" s="775"/>
      <c r="DO15" s="775"/>
      <c r="DP15" s="775"/>
      <c r="DQ15" s="775"/>
      <c r="DR15" s="775"/>
      <c r="DS15" s="775"/>
      <c r="DT15" s="775"/>
      <c r="DU15" s="775"/>
      <c r="DV15" s="775"/>
      <c r="DW15" s="775"/>
      <c r="DX15" s="775"/>
      <c r="DY15" s="775"/>
      <c r="DZ15" s="776"/>
      <c r="EA15" s="783" t="s">
        <v>243</v>
      </c>
      <c r="EB15" s="784"/>
      <c r="EC15" s="784"/>
      <c r="ED15" s="784"/>
      <c r="EE15" s="784"/>
      <c r="EF15" s="784"/>
      <c r="EG15" s="784"/>
      <c r="EH15" s="784"/>
      <c r="EI15" s="784"/>
      <c r="EJ15" s="784"/>
      <c r="EK15" s="784"/>
      <c r="EL15" s="784"/>
      <c r="EM15" s="784"/>
      <c r="EN15" s="784"/>
      <c r="EO15" s="784"/>
      <c r="EP15" s="784"/>
      <c r="EQ15" s="785"/>
      <c r="ER15" s="783" t="s">
        <v>244</v>
      </c>
      <c r="ES15" s="784"/>
      <c r="ET15" s="784"/>
      <c r="EU15" s="784"/>
      <c r="EV15" s="784"/>
      <c r="EW15" s="784"/>
      <c r="EX15" s="784"/>
      <c r="EY15" s="785"/>
      <c r="EZ15" s="783" t="s">
        <v>245</v>
      </c>
      <c r="FA15" s="784"/>
      <c r="FB15" s="784"/>
      <c r="FC15" s="784"/>
      <c r="FD15" s="784"/>
      <c r="FE15" s="784"/>
      <c r="FF15" s="784"/>
      <c r="FG15" s="792"/>
    </row>
    <row r="16" spans="2:164" ht="8.65" customHeight="1">
      <c r="B16" s="733"/>
      <c r="C16" s="734"/>
      <c r="D16" s="734"/>
      <c r="E16" s="734"/>
      <c r="F16" s="734"/>
      <c r="G16" s="734"/>
      <c r="H16" s="734"/>
      <c r="I16" s="734"/>
      <c r="J16" s="734"/>
      <c r="K16" s="734"/>
      <c r="L16" s="734"/>
      <c r="M16" s="739"/>
      <c r="N16" s="736"/>
      <c r="O16" s="736"/>
      <c r="P16" s="736"/>
      <c r="Q16" s="736"/>
      <c r="R16" s="736"/>
      <c r="S16" s="736"/>
      <c r="T16" s="736"/>
      <c r="U16" s="736"/>
      <c r="V16" s="736"/>
      <c r="W16" s="736"/>
      <c r="X16" s="736"/>
      <c r="Y16" s="736"/>
      <c r="Z16" s="736"/>
      <c r="AA16" s="736"/>
      <c r="AB16" s="740"/>
      <c r="AC16" s="722"/>
      <c r="AD16" s="723"/>
      <c r="AE16" s="723"/>
      <c r="AF16" s="723"/>
      <c r="AG16" s="723"/>
      <c r="AH16" s="723"/>
      <c r="AI16" s="723"/>
      <c r="AJ16" s="723"/>
      <c r="AK16" s="724"/>
      <c r="AL16" s="742"/>
      <c r="AM16" s="743"/>
      <c r="AN16" s="743"/>
      <c r="AO16" s="743"/>
      <c r="AP16" s="743"/>
      <c r="AQ16" s="743"/>
      <c r="AR16" s="743"/>
      <c r="AS16" s="743"/>
      <c r="AT16" s="744"/>
      <c r="AU16" s="749"/>
      <c r="AV16" s="750"/>
      <c r="AW16" s="750"/>
      <c r="AX16" s="750"/>
      <c r="AY16" s="750"/>
      <c r="AZ16" s="750"/>
      <c r="BA16" s="750"/>
      <c r="BB16" s="750"/>
      <c r="BC16" s="750"/>
      <c r="BD16" s="750"/>
      <c r="BE16" s="750"/>
      <c r="BF16" s="750"/>
      <c r="BG16" s="750"/>
      <c r="BH16" s="750"/>
      <c r="BI16" s="750"/>
      <c r="BJ16" s="750"/>
      <c r="BK16" s="751"/>
      <c r="BL16" s="756"/>
      <c r="BM16" s="743"/>
      <c r="BN16" s="743"/>
      <c r="BO16" s="743"/>
      <c r="BP16" s="743"/>
      <c r="BQ16" s="743"/>
      <c r="BR16" s="743"/>
      <c r="BS16" s="743"/>
      <c r="BT16" s="743"/>
      <c r="BU16" s="743"/>
      <c r="BV16" s="743"/>
      <c r="BW16" s="743"/>
      <c r="BX16" s="744"/>
      <c r="BY16" s="772"/>
      <c r="BZ16" s="743"/>
      <c r="CA16" s="743"/>
      <c r="CB16" s="743"/>
      <c r="CC16" s="743"/>
      <c r="CD16" s="743"/>
      <c r="CE16" s="743"/>
      <c r="CF16" s="743"/>
      <c r="CG16" s="743"/>
      <c r="CH16" s="743"/>
      <c r="CI16" s="743"/>
      <c r="CJ16" s="743"/>
      <c r="CK16" s="743"/>
      <c r="CL16" s="743"/>
      <c r="CM16" s="743"/>
      <c r="CN16" s="743"/>
      <c r="CO16" s="743"/>
      <c r="CP16" s="743"/>
      <c r="CQ16" s="743"/>
      <c r="CR16" s="743"/>
      <c r="CS16" s="743"/>
      <c r="CT16" s="743"/>
      <c r="CU16" s="743"/>
      <c r="CV16" s="743"/>
      <c r="CW16" s="743"/>
      <c r="CX16" s="743"/>
      <c r="CY16" s="743"/>
      <c r="CZ16" s="743"/>
      <c r="DA16" s="743"/>
      <c r="DB16" s="743"/>
      <c r="DC16" s="743"/>
      <c r="DD16" s="743"/>
      <c r="DE16" s="743"/>
      <c r="DF16" s="743"/>
      <c r="DG16" s="743"/>
      <c r="DH16" s="743"/>
      <c r="DI16" s="744"/>
      <c r="DJ16" s="777"/>
      <c r="DK16" s="778"/>
      <c r="DL16" s="778"/>
      <c r="DM16" s="778"/>
      <c r="DN16" s="778"/>
      <c r="DO16" s="778"/>
      <c r="DP16" s="778"/>
      <c r="DQ16" s="778"/>
      <c r="DR16" s="778"/>
      <c r="DS16" s="778"/>
      <c r="DT16" s="778"/>
      <c r="DU16" s="778"/>
      <c r="DV16" s="778"/>
      <c r="DW16" s="778"/>
      <c r="DX16" s="778"/>
      <c r="DY16" s="778"/>
      <c r="DZ16" s="779"/>
      <c r="EA16" s="786"/>
      <c r="EB16" s="787"/>
      <c r="EC16" s="787"/>
      <c r="ED16" s="787"/>
      <c r="EE16" s="787"/>
      <c r="EF16" s="787"/>
      <c r="EG16" s="787"/>
      <c r="EH16" s="787"/>
      <c r="EI16" s="787"/>
      <c r="EJ16" s="787"/>
      <c r="EK16" s="787"/>
      <c r="EL16" s="787"/>
      <c r="EM16" s="787"/>
      <c r="EN16" s="787"/>
      <c r="EO16" s="787"/>
      <c r="EP16" s="787"/>
      <c r="EQ16" s="788"/>
      <c r="ER16" s="786"/>
      <c r="ES16" s="787"/>
      <c r="ET16" s="787"/>
      <c r="EU16" s="787"/>
      <c r="EV16" s="787"/>
      <c r="EW16" s="787"/>
      <c r="EX16" s="787"/>
      <c r="EY16" s="788"/>
      <c r="EZ16" s="786"/>
      <c r="FA16" s="787"/>
      <c r="FB16" s="787"/>
      <c r="FC16" s="787"/>
      <c r="FD16" s="787"/>
      <c r="FE16" s="787"/>
      <c r="FF16" s="787"/>
      <c r="FG16" s="793"/>
    </row>
    <row r="17" spans="2:163" ht="8.65" customHeight="1">
      <c r="B17" s="733"/>
      <c r="C17" s="734"/>
      <c r="D17" s="734"/>
      <c r="E17" s="734"/>
      <c r="F17" s="734"/>
      <c r="G17" s="734"/>
      <c r="H17" s="734"/>
      <c r="I17" s="734"/>
      <c r="J17" s="734"/>
      <c r="K17" s="734"/>
      <c r="L17" s="734"/>
      <c r="M17" s="737" t="s">
        <v>246</v>
      </c>
      <c r="N17" s="732"/>
      <c r="O17" s="732"/>
      <c r="P17" s="732"/>
      <c r="Q17" s="732"/>
      <c r="R17" s="732"/>
      <c r="S17" s="732"/>
      <c r="T17" s="732"/>
      <c r="U17" s="732"/>
      <c r="V17" s="732"/>
      <c r="W17" s="732"/>
      <c r="X17" s="732"/>
      <c r="Y17" s="732"/>
      <c r="Z17" s="732"/>
      <c r="AA17" s="732"/>
      <c r="AB17" s="738"/>
      <c r="AC17" s="719">
        <v>12.6</v>
      </c>
      <c r="AD17" s="720"/>
      <c r="AE17" s="720"/>
      <c r="AF17" s="720"/>
      <c r="AG17" s="720"/>
      <c r="AH17" s="720"/>
      <c r="AI17" s="720"/>
      <c r="AJ17" s="720"/>
      <c r="AK17" s="721"/>
      <c r="AL17" s="742"/>
      <c r="AM17" s="743"/>
      <c r="AN17" s="743"/>
      <c r="AO17" s="743"/>
      <c r="AP17" s="743"/>
      <c r="AQ17" s="743"/>
      <c r="AR17" s="743"/>
      <c r="AS17" s="743"/>
      <c r="AT17" s="744"/>
      <c r="AU17" s="749"/>
      <c r="AV17" s="750"/>
      <c r="AW17" s="750"/>
      <c r="AX17" s="750"/>
      <c r="AY17" s="750"/>
      <c r="AZ17" s="750"/>
      <c r="BA17" s="750"/>
      <c r="BB17" s="750"/>
      <c r="BC17" s="750"/>
      <c r="BD17" s="750"/>
      <c r="BE17" s="750"/>
      <c r="BF17" s="750"/>
      <c r="BG17" s="750"/>
      <c r="BH17" s="750"/>
      <c r="BI17" s="750"/>
      <c r="BJ17" s="750"/>
      <c r="BK17" s="751"/>
      <c r="BL17" s="756"/>
      <c r="BM17" s="743"/>
      <c r="BN17" s="743"/>
      <c r="BO17" s="743"/>
      <c r="BP17" s="743"/>
      <c r="BQ17" s="743"/>
      <c r="BR17" s="743"/>
      <c r="BS17" s="743"/>
      <c r="BT17" s="743"/>
      <c r="BU17" s="743"/>
      <c r="BV17" s="743"/>
      <c r="BW17" s="743"/>
      <c r="BX17" s="744"/>
      <c r="BY17" s="772"/>
      <c r="BZ17" s="743"/>
      <c r="CA17" s="743"/>
      <c r="CB17" s="743"/>
      <c r="CC17" s="743"/>
      <c r="CD17" s="743"/>
      <c r="CE17" s="743"/>
      <c r="CF17" s="743"/>
      <c r="CG17" s="743"/>
      <c r="CH17" s="743"/>
      <c r="CI17" s="743"/>
      <c r="CJ17" s="743"/>
      <c r="CK17" s="743"/>
      <c r="CL17" s="743"/>
      <c r="CM17" s="743"/>
      <c r="CN17" s="743"/>
      <c r="CO17" s="743"/>
      <c r="CP17" s="743"/>
      <c r="CQ17" s="743"/>
      <c r="CR17" s="743"/>
      <c r="CS17" s="743"/>
      <c r="CT17" s="743"/>
      <c r="CU17" s="743"/>
      <c r="CV17" s="743"/>
      <c r="CW17" s="743"/>
      <c r="CX17" s="743"/>
      <c r="CY17" s="743"/>
      <c r="CZ17" s="743"/>
      <c r="DA17" s="743"/>
      <c r="DB17" s="743"/>
      <c r="DC17" s="743"/>
      <c r="DD17" s="743"/>
      <c r="DE17" s="743"/>
      <c r="DF17" s="743"/>
      <c r="DG17" s="743"/>
      <c r="DH17" s="743"/>
      <c r="DI17" s="744"/>
      <c r="DJ17" s="777"/>
      <c r="DK17" s="778"/>
      <c r="DL17" s="778"/>
      <c r="DM17" s="778"/>
      <c r="DN17" s="778"/>
      <c r="DO17" s="778"/>
      <c r="DP17" s="778"/>
      <c r="DQ17" s="778"/>
      <c r="DR17" s="778"/>
      <c r="DS17" s="778"/>
      <c r="DT17" s="778"/>
      <c r="DU17" s="778"/>
      <c r="DV17" s="778"/>
      <c r="DW17" s="778"/>
      <c r="DX17" s="778"/>
      <c r="DY17" s="778"/>
      <c r="DZ17" s="779"/>
      <c r="EA17" s="786"/>
      <c r="EB17" s="787"/>
      <c r="EC17" s="787"/>
      <c r="ED17" s="787"/>
      <c r="EE17" s="787"/>
      <c r="EF17" s="787"/>
      <c r="EG17" s="787"/>
      <c r="EH17" s="787"/>
      <c r="EI17" s="787"/>
      <c r="EJ17" s="787"/>
      <c r="EK17" s="787"/>
      <c r="EL17" s="787"/>
      <c r="EM17" s="787"/>
      <c r="EN17" s="787"/>
      <c r="EO17" s="787"/>
      <c r="EP17" s="787"/>
      <c r="EQ17" s="788"/>
      <c r="ER17" s="786"/>
      <c r="ES17" s="787"/>
      <c r="ET17" s="787"/>
      <c r="EU17" s="787"/>
      <c r="EV17" s="787"/>
      <c r="EW17" s="787"/>
      <c r="EX17" s="787"/>
      <c r="EY17" s="788"/>
      <c r="EZ17" s="786"/>
      <c r="FA17" s="787"/>
      <c r="FB17" s="787"/>
      <c r="FC17" s="787"/>
      <c r="FD17" s="787"/>
      <c r="FE17" s="787"/>
      <c r="FF17" s="787"/>
      <c r="FG17" s="793"/>
    </row>
    <row r="18" spans="2:163" ht="8.65" customHeight="1">
      <c r="B18" s="733"/>
      <c r="C18" s="734"/>
      <c r="D18" s="734"/>
      <c r="E18" s="734"/>
      <c r="F18" s="734"/>
      <c r="G18" s="734"/>
      <c r="H18" s="734"/>
      <c r="I18" s="734"/>
      <c r="J18" s="734"/>
      <c r="K18" s="734"/>
      <c r="L18" s="734"/>
      <c r="M18" s="739"/>
      <c r="N18" s="736"/>
      <c r="O18" s="736"/>
      <c r="P18" s="736"/>
      <c r="Q18" s="736"/>
      <c r="R18" s="736"/>
      <c r="S18" s="736"/>
      <c r="T18" s="736"/>
      <c r="U18" s="736"/>
      <c r="V18" s="736"/>
      <c r="W18" s="736"/>
      <c r="X18" s="736"/>
      <c r="Y18" s="736"/>
      <c r="Z18" s="736"/>
      <c r="AA18" s="736"/>
      <c r="AB18" s="740"/>
      <c r="AC18" s="722"/>
      <c r="AD18" s="723"/>
      <c r="AE18" s="723"/>
      <c r="AF18" s="723"/>
      <c r="AG18" s="723"/>
      <c r="AH18" s="723"/>
      <c r="AI18" s="723"/>
      <c r="AJ18" s="723"/>
      <c r="AK18" s="724"/>
      <c r="AL18" s="742"/>
      <c r="AM18" s="743"/>
      <c r="AN18" s="743"/>
      <c r="AO18" s="743"/>
      <c r="AP18" s="743"/>
      <c r="AQ18" s="743"/>
      <c r="AR18" s="743"/>
      <c r="AS18" s="743"/>
      <c r="AT18" s="744"/>
      <c r="AU18" s="749"/>
      <c r="AV18" s="750"/>
      <c r="AW18" s="750"/>
      <c r="AX18" s="750"/>
      <c r="AY18" s="750"/>
      <c r="AZ18" s="750"/>
      <c r="BA18" s="750"/>
      <c r="BB18" s="750"/>
      <c r="BC18" s="750"/>
      <c r="BD18" s="750"/>
      <c r="BE18" s="750"/>
      <c r="BF18" s="750"/>
      <c r="BG18" s="750"/>
      <c r="BH18" s="750"/>
      <c r="BI18" s="750"/>
      <c r="BJ18" s="750"/>
      <c r="BK18" s="751"/>
      <c r="BL18" s="756"/>
      <c r="BM18" s="743"/>
      <c r="BN18" s="743"/>
      <c r="BO18" s="743"/>
      <c r="BP18" s="743"/>
      <c r="BQ18" s="743"/>
      <c r="BR18" s="743"/>
      <c r="BS18" s="743"/>
      <c r="BT18" s="743"/>
      <c r="BU18" s="743"/>
      <c r="BV18" s="743"/>
      <c r="BW18" s="743"/>
      <c r="BX18" s="744"/>
      <c r="BY18" s="772"/>
      <c r="BZ18" s="743"/>
      <c r="CA18" s="743"/>
      <c r="CB18" s="743"/>
      <c r="CC18" s="743"/>
      <c r="CD18" s="743"/>
      <c r="CE18" s="743"/>
      <c r="CF18" s="743"/>
      <c r="CG18" s="743"/>
      <c r="CH18" s="743"/>
      <c r="CI18" s="743"/>
      <c r="CJ18" s="743"/>
      <c r="CK18" s="743"/>
      <c r="CL18" s="743"/>
      <c r="CM18" s="743"/>
      <c r="CN18" s="743"/>
      <c r="CO18" s="743"/>
      <c r="CP18" s="743"/>
      <c r="CQ18" s="743"/>
      <c r="CR18" s="743"/>
      <c r="CS18" s="743"/>
      <c r="CT18" s="743"/>
      <c r="CU18" s="743"/>
      <c r="CV18" s="743"/>
      <c r="CW18" s="743"/>
      <c r="CX18" s="743"/>
      <c r="CY18" s="743"/>
      <c r="CZ18" s="743"/>
      <c r="DA18" s="743"/>
      <c r="DB18" s="743"/>
      <c r="DC18" s="743"/>
      <c r="DD18" s="743"/>
      <c r="DE18" s="743"/>
      <c r="DF18" s="743"/>
      <c r="DG18" s="743"/>
      <c r="DH18" s="743"/>
      <c r="DI18" s="744"/>
      <c r="DJ18" s="780"/>
      <c r="DK18" s="781"/>
      <c r="DL18" s="781"/>
      <c r="DM18" s="781"/>
      <c r="DN18" s="781"/>
      <c r="DO18" s="781"/>
      <c r="DP18" s="781"/>
      <c r="DQ18" s="781"/>
      <c r="DR18" s="781"/>
      <c r="DS18" s="781"/>
      <c r="DT18" s="781"/>
      <c r="DU18" s="781"/>
      <c r="DV18" s="781"/>
      <c r="DW18" s="781"/>
      <c r="DX18" s="781"/>
      <c r="DY18" s="781"/>
      <c r="DZ18" s="782"/>
      <c r="EA18" s="789"/>
      <c r="EB18" s="790"/>
      <c r="EC18" s="790"/>
      <c r="ED18" s="790"/>
      <c r="EE18" s="790"/>
      <c r="EF18" s="790"/>
      <c r="EG18" s="790"/>
      <c r="EH18" s="790"/>
      <c r="EI18" s="790"/>
      <c r="EJ18" s="790"/>
      <c r="EK18" s="790"/>
      <c r="EL18" s="790"/>
      <c r="EM18" s="790"/>
      <c r="EN18" s="790"/>
      <c r="EO18" s="790"/>
      <c r="EP18" s="790"/>
      <c r="EQ18" s="791"/>
      <c r="ER18" s="789"/>
      <c r="ES18" s="790"/>
      <c r="ET18" s="790"/>
      <c r="EU18" s="790"/>
      <c r="EV18" s="790"/>
      <c r="EW18" s="790"/>
      <c r="EX18" s="790"/>
      <c r="EY18" s="791"/>
      <c r="EZ18" s="789"/>
      <c r="FA18" s="790"/>
      <c r="FB18" s="790"/>
      <c r="FC18" s="790"/>
      <c r="FD18" s="790"/>
      <c r="FE18" s="790"/>
      <c r="FF18" s="790"/>
      <c r="FG18" s="794"/>
    </row>
    <row r="19" spans="2:163" ht="8.65" customHeight="1">
      <c r="B19" s="733"/>
      <c r="C19" s="734"/>
      <c r="D19" s="734"/>
      <c r="E19" s="734"/>
      <c r="F19" s="734"/>
      <c r="G19" s="734"/>
      <c r="H19" s="734"/>
      <c r="I19" s="734"/>
      <c r="J19" s="734"/>
      <c r="K19" s="734"/>
      <c r="L19" s="734"/>
      <c r="M19" s="737" t="s">
        <v>247</v>
      </c>
      <c r="N19" s="732"/>
      <c r="O19" s="732"/>
      <c r="P19" s="732"/>
      <c r="Q19" s="732"/>
      <c r="R19" s="732"/>
      <c r="S19" s="732"/>
      <c r="T19" s="732"/>
      <c r="U19" s="732"/>
      <c r="V19" s="732"/>
      <c r="W19" s="732"/>
      <c r="X19" s="732"/>
      <c r="Y19" s="732"/>
      <c r="Z19" s="732"/>
      <c r="AA19" s="732"/>
      <c r="AB19" s="738"/>
      <c r="AC19" s="719">
        <v>11.6</v>
      </c>
      <c r="AD19" s="720"/>
      <c r="AE19" s="720"/>
      <c r="AF19" s="720"/>
      <c r="AG19" s="720"/>
      <c r="AH19" s="720"/>
      <c r="AI19" s="720"/>
      <c r="AJ19" s="720"/>
      <c r="AK19" s="721"/>
      <c r="AL19" s="742"/>
      <c r="AM19" s="743"/>
      <c r="AN19" s="743"/>
      <c r="AO19" s="743"/>
      <c r="AP19" s="743"/>
      <c r="AQ19" s="743"/>
      <c r="AR19" s="743"/>
      <c r="AS19" s="743"/>
      <c r="AT19" s="744"/>
      <c r="AU19" s="749"/>
      <c r="AV19" s="750"/>
      <c r="AW19" s="750"/>
      <c r="AX19" s="750"/>
      <c r="AY19" s="750"/>
      <c r="AZ19" s="750"/>
      <c r="BA19" s="750"/>
      <c r="BB19" s="750"/>
      <c r="BC19" s="750"/>
      <c r="BD19" s="750"/>
      <c r="BE19" s="750"/>
      <c r="BF19" s="750"/>
      <c r="BG19" s="750"/>
      <c r="BH19" s="750"/>
      <c r="BI19" s="750"/>
      <c r="BJ19" s="750"/>
      <c r="BK19" s="751"/>
      <c r="BL19" s="756"/>
      <c r="BM19" s="743"/>
      <c r="BN19" s="743"/>
      <c r="BO19" s="743"/>
      <c r="BP19" s="743"/>
      <c r="BQ19" s="743"/>
      <c r="BR19" s="743"/>
      <c r="BS19" s="743"/>
      <c r="BT19" s="743"/>
      <c r="BU19" s="743"/>
      <c r="BV19" s="743"/>
      <c r="BW19" s="743"/>
      <c r="BX19" s="744"/>
      <c r="BY19" s="772"/>
      <c r="BZ19" s="743"/>
      <c r="CA19" s="743"/>
      <c r="CB19" s="743"/>
      <c r="CC19" s="743"/>
      <c r="CD19" s="743"/>
      <c r="CE19" s="743"/>
      <c r="CF19" s="743"/>
      <c r="CG19" s="743"/>
      <c r="CH19" s="743"/>
      <c r="CI19" s="743"/>
      <c r="CJ19" s="743"/>
      <c r="CK19" s="743"/>
      <c r="CL19" s="743"/>
      <c r="CM19" s="743"/>
      <c r="CN19" s="743"/>
      <c r="CO19" s="743"/>
      <c r="CP19" s="743"/>
      <c r="CQ19" s="743"/>
      <c r="CR19" s="743"/>
      <c r="CS19" s="743"/>
      <c r="CT19" s="743"/>
      <c r="CU19" s="743"/>
      <c r="CV19" s="743"/>
      <c r="CW19" s="743"/>
      <c r="CX19" s="743"/>
      <c r="CY19" s="743"/>
      <c r="CZ19" s="743"/>
      <c r="DA19" s="743"/>
      <c r="DB19" s="743"/>
      <c r="DC19" s="743"/>
      <c r="DD19" s="743"/>
      <c r="DE19" s="743"/>
      <c r="DF19" s="743"/>
      <c r="DG19" s="743"/>
      <c r="DH19" s="743"/>
      <c r="DI19" s="744"/>
      <c r="DJ19" s="725" t="s">
        <v>248</v>
      </c>
      <c r="DK19" s="726"/>
      <c r="DL19" s="726"/>
      <c r="DM19" s="726"/>
      <c r="DN19" s="726"/>
      <c r="DO19" s="726"/>
      <c r="DP19" s="726"/>
      <c r="DQ19" s="726"/>
      <c r="DR19" s="726"/>
      <c r="DS19" s="726"/>
      <c r="DT19" s="726"/>
      <c r="DU19" s="726"/>
      <c r="DV19" s="726"/>
      <c r="DW19" s="726"/>
      <c r="DX19" s="726"/>
      <c r="DY19" s="726"/>
      <c r="DZ19" s="727"/>
      <c r="EA19" s="767" t="s">
        <v>249</v>
      </c>
      <c r="EB19" s="767"/>
      <c r="EC19" s="767"/>
      <c r="ED19" s="767"/>
      <c r="EE19" s="767"/>
      <c r="EF19" s="767"/>
      <c r="EG19" s="767"/>
      <c r="EH19" s="767"/>
      <c r="EI19" s="767"/>
      <c r="EJ19" s="767"/>
      <c r="EK19" s="767"/>
      <c r="EL19" s="767"/>
      <c r="EM19" s="767"/>
      <c r="EN19" s="767"/>
      <c r="EO19" s="767"/>
      <c r="EP19" s="767"/>
      <c r="EQ19" s="767"/>
      <c r="ER19" s="768">
        <v>3.11</v>
      </c>
      <c r="ES19" s="768"/>
      <c r="ET19" s="768"/>
      <c r="EU19" s="768"/>
      <c r="EV19" s="768"/>
      <c r="EW19" s="768"/>
      <c r="EX19" s="768"/>
      <c r="EY19" s="768"/>
      <c r="EZ19" s="769"/>
      <c r="FA19" s="769"/>
      <c r="FB19" s="769"/>
      <c r="FC19" s="769"/>
      <c r="FD19" s="769"/>
      <c r="FE19" s="769"/>
      <c r="FF19" s="769"/>
      <c r="FG19" s="770"/>
    </row>
    <row r="20" spans="2:163" ht="8.65" customHeight="1">
      <c r="B20" s="733"/>
      <c r="C20" s="734"/>
      <c r="D20" s="734"/>
      <c r="E20" s="734"/>
      <c r="F20" s="734"/>
      <c r="G20" s="734"/>
      <c r="H20" s="734"/>
      <c r="I20" s="734"/>
      <c r="J20" s="734"/>
      <c r="K20" s="734"/>
      <c r="L20" s="734"/>
      <c r="M20" s="739"/>
      <c r="N20" s="736"/>
      <c r="O20" s="736"/>
      <c r="P20" s="736"/>
      <c r="Q20" s="736"/>
      <c r="R20" s="736"/>
      <c r="S20" s="736"/>
      <c r="T20" s="736"/>
      <c r="U20" s="736"/>
      <c r="V20" s="736"/>
      <c r="W20" s="736"/>
      <c r="X20" s="736"/>
      <c r="Y20" s="736"/>
      <c r="Z20" s="736"/>
      <c r="AA20" s="736"/>
      <c r="AB20" s="740"/>
      <c r="AC20" s="722"/>
      <c r="AD20" s="723"/>
      <c r="AE20" s="723"/>
      <c r="AF20" s="723"/>
      <c r="AG20" s="723"/>
      <c r="AH20" s="723"/>
      <c r="AI20" s="723"/>
      <c r="AJ20" s="723"/>
      <c r="AK20" s="724"/>
      <c r="AL20" s="742"/>
      <c r="AM20" s="743"/>
      <c r="AN20" s="743"/>
      <c r="AO20" s="743"/>
      <c r="AP20" s="743"/>
      <c r="AQ20" s="743"/>
      <c r="AR20" s="743"/>
      <c r="AS20" s="743"/>
      <c r="AT20" s="744"/>
      <c r="AU20" s="749"/>
      <c r="AV20" s="750"/>
      <c r="AW20" s="750"/>
      <c r="AX20" s="750"/>
      <c r="AY20" s="750"/>
      <c r="AZ20" s="750"/>
      <c r="BA20" s="750"/>
      <c r="BB20" s="750"/>
      <c r="BC20" s="750"/>
      <c r="BD20" s="750"/>
      <c r="BE20" s="750"/>
      <c r="BF20" s="750"/>
      <c r="BG20" s="750"/>
      <c r="BH20" s="750"/>
      <c r="BI20" s="750"/>
      <c r="BJ20" s="750"/>
      <c r="BK20" s="751"/>
      <c r="BL20" s="756"/>
      <c r="BM20" s="743"/>
      <c r="BN20" s="743"/>
      <c r="BO20" s="743"/>
      <c r="BP20" s="743"/>
      <c r="BQ20" s="743"/>
      <c r="BR20" s="743"/>
      <c r="BS20" s="743"/>
      <c r="BT20" s="743"/>
      <c r="BU20" s="743"/>
      <c r="BV20" s="743"/>
      <c r="BW20" s="743"/>
      <c r="BX20" s="744"/>
      <c r="BY20" s="772"/>
      <c r="BZ20" s="743"/>
      <c r="CA20" s="743"/>
      <c r="CB20" s="743"/>
      <c r="CC20" s="743"/>
      <c r="CD20" s="743"/>
      <c r="CE20" s="743"/>
      <c r="CF20" s="743"/>
      <c r="CG20" s="743"/>
      <c r="CH20" s="743"/>
      <c r="CI20" s="743"/>
      <c r="CJ20" s="743"/>
      <c r="CK20" s="743"/>
      <c r="CL20" s="743"/>
      <c r="CM20" s="743"/>
      <c r="CN20" s="743"/>
      <c r="CO20" s="743"/>
      <c r="CP20" s="743"/>
      <c r="CQ20" s="743"/>
      <c r="CR20" s="743"/>
      <c r="CS20" s="743"/>
      <c r="CT20" s="743"/>
      <c r="CU20" s="743"/>
      <c r="CV20" s="743"/>
      <c r="CW20" s="743"/>
      <c r="CX20" s="743"/>
      <c r="CY20" s="743"/>
      <c r="CZ20" s="743"/>
      <c r="DA20" s="743"/>
      <c r="DB20" s="743"/>
      <c r="DC20" s="743"/>
      <c r="DD20" s="743"/>
      <c r="DE20" s="743"/>
      <c r="DF20" s="743"/>
      <c r="DG20" s="743"/>
      <c r="DH20" s="743"/>
      <c r="DI20" s="744"/>
      <c r="DJ20" s="728"/>
      <c r="DK20" s="729"/>
      <c r="DL20" s="729"/>
      <c r="DM20" s="729"/>
      <c r="DN20" s="729"/>
      <c r="DO20" s="729"/>
      <c r="DP20" s="729"/>
      <c r="DQ20" s="729"/>
      <c r="DR20" s="729"/>
      <c r="DS20" s="729"/>
      <c r="DT20" s="729"/>
      <c r="DU20" s="729"/>
      <c r="DV20" s="729"/>
      <c r="DW20" s="729"/>
      <c r="DX20" s="729"/>
      <c r="DY20" s="729"/>
      <c r="DZ20" s="730"/>
      <c r="EA20" s="767"/>
      <c r="EB20" s="767"/>
      <c r="EC20" s="767"/>
      <c r="ED20" s="767"/>
      <c r="EE20" s="767"/>
      <c r="EF20" s="767"/>
      <c r="EG20" s="767"/>
      <c r="EH20" s="767"/>
      <c r="EI20" s="767"/>
      <c r="EJ20" s="767"/>
      <c r="EK20" s="767"/>
      <c r="EL20" s="767"/>
      <c r="EM20" s="767"/>
      <c r="EN20" s="767"/>
      <c r="EO20" s="767"/>
      <c r="EP20" s="767"/>
      <c r="EQ20" s="767"/>
      <c r="ER20" s="768"/>
      <c r="ES20" s="768"/>
      <c r="ET20" s="768"/>
      <c r="EU20" s="768"/>
      <c r="EV20" s="768"/>
      <c r="EW20" s="768"/>
      <c r="EX20" s="768"/>
      <c r="EY20" s="768"/>
      <c r="EZ20" s="769"/>
      <c r="FA20" s="769"/>
      <c r="FB20" s="769"/>
      <c r="FC20" s="769"/>
      <c r="FD20" s="769"/>
      <c r="FE20" s="769"/>
      <c r="FF20" s="769"/>
      <c r="FG20" s="770"/>
    </row>
    <row r="21" spans="2:163" ht="8.65" customHeight="1">
      <c r="B21" s="733"/>
      <c r="C21" s="734"/>
      <c r="D21" s="734"/>
      <c r="E21" s="734"/>
      <c r="F21" s="734"/>
      <c r="G21" s="734"/>
      <c r="H21" s="734"/>
      <c r="I21" s="734"/>
      <c r="J21" s="734"/>
      <c r="K21" s="734"/>
      <c r="L21" s="734"/>
      <c r="M21" s="737" t="s">
        <v>250</v>
      </c>
      <c r="N21" s="732"/>
      <c r="O21" s="732"/>
      <c r="P21" s="732"/>
      <c r="Q21" s="732"/>
      <c r="R21" s="732"/>
      <c r="S21" s="732"/>
      <c r="T21" s="732"/>
      <c r="U21" s="732"/>
      <c r="V21" s="732"/>
      <c r="W21" s="732"/>
      <c r="X21" s="732"/>
      <c r="Y21" s="732"/>
      <c r="Z21" s="732"/>
      <c r="AA21" s="732"/>
      <c r="AB21" s="738"/>
      <c r="AC21" s="719">
        <v>10.8</v>
      </c>
      <c r="AD21" s="720"/>
      <c r="AE21" s="720"/>
      <c r="AF21" s="720"/>
      <c r="AG21" s="720"/>
      <c r="AH21" s="720"/>
      <c r="AI21" s="720"/>
      <c r="AJ21" s="720"/>
      <c r="AK21" s="721"/>
      <c r="AL21" s="742"/>
      <c r="AM21" s="743"/>
      <c r="AN21" s="743"/>
      <c r="AO21" s="743"/>
      <c r="AP21" s="743"/>
      <c r="AQ21" s="743"/>
      <c r="AR21" s="743"/>
      <c r="AS21" s="743"/>
      <c r="AT21" s="744"/>
      <c r="AU21" s="749"/>
      <c r="AV21" s="750"/>
      <c r="AW21" s="750"/>
      <c r="AX21" s="750"/>
      <c r="AY21" s="750"/>
      <c r="AZ21" s="750"/>
      <c r="BA21" s="750"/>
      <c r="BB21" s="750"/>
      <c r="BC21" s="750"/>
      <c r="BD21" s="750"/>
      <c r="BE21" s="750"/>
      <c r="BF21" s="750"/>
      <c r="BG21" s="750"/>
      <c r="BH21" s="750"/>
      <c r="BI21" s="750"/>
      <c r="BJ21" s="750"/>
      <c r="BK21" s="751"/>
      <c r="BL21" s="756"/>
      <c r="BM21" s="743"/>
      <c r="BN21" s="743"/>
      <c r="BO21" s="743"/>
      <c r="BP21" s="743"/>
      <c r="BQ21" s="743"/>
      <c r="BR21" s="743"/>
      <c r="BS21" s="743"/>
      <c r="BT21" s="743"/>
      <c r="BU21" s="743"/>
      <c r="BV21" s="743"/>
      <c r="BW21" s="743"/>
      <c r="BX21" s="744"/>
      <c r="BY21" s="772"/>
      <c r="BZ21" s="743"/>
      <c r="CA21" s="743"/>
      <c r="CB21" s="743"/>
      <c r="CC21" s="743"/>
      <c r="CD21" s="743"/>
      <c r="CE21" s="743"/>
      <c r="CF21" s="743"/>
      <c r="CG21" s="743"/>
      <c r="CH21" s="743"/>
      <c r="CI21" s="743"/>
      <c r="CJ21" s="743"/>
      <c r="CK21" s="743"/>
      <c r="CL21" s="743"/>
      <c r="CM21" s="743"/>
      <c r="CN21" s="743"/>
      <c r="CO21" s="743"/>
      <c r="CP21" s="743"/>
      <c r="CQ21" s="743"/>
      <c r="CR21" s="743"/>
      <c r="CS21" s="743"/>
      <c r="CT21" s="743"/>
      <c r="CU21" s="743"/>
      <c r="CV21" s="743"/>
      <c r="CW21" s="743"/>
      <c r="CX21" s="743"/>
      <c r="CY21" s="743"/>
      <c r="CZ21" s="743"/>
      <c r="DA21" s="743"/>
      <c r="DB21" s="743"/>
      <c r="DC21" s="743"/>
      <c r="DD21" s="743"/>
      <c r="DE21" s="743"/>
      <c r="DF21" s="743"/>
      <c r="DG21" s="743"/>
      <c r="DH21" s="743"/>
      <c r="DI21" s="744"/>
      <c r="DJ21" s="728"/>
      <c r="DK21" s="729"/>
      <c r="DL21" s="729"/>
      <c r="DM21" s="729"/>
      <c r="DN21" s="729"/>
      <c r="DO21" s="729"/>
      <c r="DP21" s="729"/>
      <c r="DQ21" s="729"/>
      <c r="DR21" s="729"/>
      <c r="DS21" s="729"/>
      <c r="DT21" s="729"/>
      <c r="DU21" s="729"/>
      <c r="DV21" s="729"/>
      <c r="DW21" s="729"/>
      <c r="DX21" s="729"/>
      <c r="DY21" s="729"/>
      <c r="DZ21" s="730"/>
      <c r="EA21" s="767" t="s">
        <v>251</v>
      </c>
      <c r="EB21" s="767"/>
      <c r="EC21" s="767"/>
      <c r="ED21" s="767"/>
      <c r="EE21" s="767"/>
      <c r="EF21" s="767"/>
      <c r="EG21" s="767"/>
      <c r="EH21" s="767"/>
      <c r="EI21" s="767"/>
      <c r="EJ21" s="767"/>
      <c r="EK21" s="767"/>
      <c r="EL21" s="767"/>
      <c r="EM21" s="767"/>
      <c r="EN21" s="767"/>
      <c r="EO21" s="767"/>
      <c r="EP21" s="767"/>
      <c r="EQ21" s="767"/>
      <c r="ER21" s="768">
        <v>3.15</v>
      </c>
      <c r="ES21" s="768"/>
      <c r="ET21" s="768"/>
      <c r="EU21" s="768"/>
      <c r="EV21" s="768"/>
      <c r="EW21" s="768"/>
      <c r="EX21" s="768"/>
      <c r="EY21" s="768"/>
      <c r="EZ21" s="769"/>
      <c r="FA21" s="769"/>
      <c r="FB21" s="769"/>
      <c r="FC21" s="769"/>
      <c r="FD21" s="769"/>
      <c r="FE21" s="769"/>
      <c r="FF21" s="769"/>
      <c r="FG21" s="770"/>
    </row>
    <row r="22" spans="2:163" ht="8.65" customHeight="1">
      <c r="B22" s="735"/>
      <c r="C22" s="736"/>
      <c r="D22" s="736"/>
      <c r="E22" s="736"/>
      <c r="F22" s="736"/>
      <c r="G22" s="736"/>
      <c r="H22" s="736"/>
      <c r="I22" s="736"/>
      <c r="J22" s="736"/>
      <c r="K22" s="736"/>
      <c r="L22" s="736"/>
      <c r="M22" s="739"/>
      <c r="N22" s="736"/>
      <c r="O22" s="736"/>
      <c r="P22" s="736"/>
      <c r="Q22" s="736"/>
      <c r="R22" s="736"/>
      <c r="S22" s="736"/>
      <c r="T22" s="736"/>
      <c r="U22" s="736"/>
      <c r="V22" s="736"/>
      <c r="W22" s="736"/>
      <c r="X22" s="736"/>
      <c r="Y22" s="736"/>
      <c r="Z22" s="736"/>
      <c r="AA22" s="736"/>
      <c r="AB22" s="740"/>
      <c r="AC22" s="722"/>
      <c r="AD22" s="723"/>
      <c r="AE22" s="723"/>
      <c r="AF22" s="723"/>
      <c r="AG22" s="723"/>
      <c r="AH22" s="723"/>
      <c r="AI22" s="723"/>
      <c r="AJ22" s="723"/>
      <c r="AK22" s="724"/>
      <c r="AL22" s="722"/>
      <c r="AM22" s="723"/>
      <c r="AN22" s="723"/>
      <c r="AO22" s="723"/>
      <c r="AP22" s="723"/>
      <c r="AQ22" s="723"/>
      <c r="AR22" s="723"/>
      <c r="AS22" s="723"/>
      <c r="AT22" s="745"/>
      <c r="AU22" s="749"/>
      <c r="AV22" s="750"/>
      <c r="AW22" s="750"/>
      <c r="AX22" s="750"/>
      <c r="AY22" s="750"/>
      <c r="AZ22" s="750"/>
      <c r="BA22" s="750"/>
      <c r="BB22" s="750"/>
      <c r="BC22" s="750"/>
      <c r="BD22" s="750"/>
      <c r="BE22" s="750"/>
      <c r="BF22" s="750"/>
      <c r="BG22" s="750"/>
      <c r="BH22" s="750"/>
      <c r="BI22" s="750"/>
      <c r="BJ22" s="750"/>
      <c r="BK22" s="751"/>
      <c r="BL22" s="756"/>
      <c r="BM22" s="743"/>
      <c r="BN22" s="743"/>
      <c r="BO22" s="743"/>
      <c r="BP22" s="743"/>
      <c r="BQ22" s="743"/>
      <c r="BR22" s="743"/>
      <c r="BS22" s="743"/>
      <c r="BT22" s="743"/>
      <c r="BU22" s="743"/>
      <c r="BV22" s="743"/>
      <c r="BW22" s="743"/>
      <c r="BX22" s="744"/>
      <c r="BY22" s="772"/>
      <c r="BZ22" s="743"/>
      <c r="CA22" s="743"/>
      <c r="CB22" s="743"/>
      <c r="CC22" s="743"/>
      <c r="CD22" s="743"/>
      <c r="CE22" s="743"/>
      <c r="CF22" s="743"/>
      <c r="CG22" s="743"/>
      <c r="CH22" s="743"/>
      <c r="CI22" s="743"/>
      <c r="CJ22" s="743"/>
      <c r="CK22" s="743"/>
      <c r="CL22" s="743"/>
      <c r="CM22" s="743"/>
      <c r="CN22" s="743"/>
      <c r="CO22" s="743"/>
      <c r="CP22" s="743"/>
      <c r="CQ22" s="743"/>
      <c r="CR22" s="743"/>
      <c r="CS22" s="743"/>
      <c r="CT22" s="743"/>
      <c r="CU22" s="743"/>
      <c r="CV22" s="743"/>
      <c r="CW22" s="743"/>
      <c r="CX22" s="743"/>
      <c r="CY22" s="743"/>
      <c r="CZ22" s="743"/>
      <c r="DA22" s="743"/>
      <c r="DB22" s="743"/>
      <c r="DC22" s="743"/>
      <c r="DD22" s="743"/>
      <c r="DE22" s="743"/>
      <c r="DF22" s="743"/>
      <c r="DG22" s="743"/>
      <c r="DH22" s="743"/>
      <c r="DI22" s="744"/>
      <c r="DJ22" s="728"/>
      <c r="DK22" s="729"/>
      <c r="DL22" s="729"/>
      <c r="DM22" s="729"/>
      <c r="DN22" s="729"/>
      <c r="DO22" s="729"/>
      <c r="DP22" s="729"/>
      <c r="DQ22" s="729"/>
      <c r="DR22" s="729"/>
      <c r="DS22" s="729"/>
      <c r="DT22" s="729"/>
      <c r="DU22" s="729"/>
      <c r="DV22" s="729"/>
      <c r="DW22" s="729"/>
      <c r="DX22" s="729"/>
      <c r="DY22" s="729"/>
      <c r="DZ22" s="730"/>
      <c r="EA22" s="767"/>
      <c r="EB22" s="767"/>
      <c r="EC22" s="767"/>
      <c r="ED22" s="767"/>
      <c r="EE22" s="767"/>
      <c r="EF22" s="767"/>
      <c r="EG22" s="767"/>
      <c r="EH22" s="767"/>
      <c r="EI22" s="767"/>
      <c r="EJ22" s="767"/>
      <c r="EK22" s="767"/>
      <c r="EL22" s="767"/>
      <c r="EM22" s="767"/>
      <c r="EN22" s="767"/>
      <c r="EO22" s="767"/>
      <c r="EP22" s="767"/>
      <c r="EQ22" s="767"/>
      <c r="ER22" s="768"/>
      <c r="ES22" s="768"/>
      <c r="ET22" s="768"/>
      <c r="EU22" s="768"/>
      <c r="EV22" s="768"/>
      <c r="EW22" s="768"/>
      <c r="EX22" s="768"/>
      <c r="EY22" s="768"/>
      <c r="EZ22" s="769"/>
      <c r="FA22" s="769"/>
      <c r="FB22" s="769"/>
      <c r="FC22" s="769"/>
      <c r="FD22" s="769"/>
      <c r="FE22" s="769"/>
      <c r="FF22" s="769"/>
      <c r="FG22" s="770"/>
    </row>
    <row r="23" spans="2:163" ht="8.65" customHeight="1">
      <c r="B23" s="746" t="s">
        <v>252</v>
      </c>
      <c r="C23" s="747"/>
      <c r="D23" s="747"/>
      <c r="E23" s="747"/>
      <c r="F23" s="747"/>
      <c r="G23" s="747"/>
      <c r="H23" s="747"/>
      <c r="I23" s="747"/>
      <c r="J23" s="747"/>
      <c r="K23" s="747"/>
      <c r="L23" s="747"/>
      <c r="M23" s="737" t="s">
        <v>240</v>
      </c>
      <c r="N23" s="732"/>
      <c r="O23" s="732"/>
      <c r="P23" s="732"/>
      <c r="Q23" s="732"/>
      <c r="R23" s="732"/>
      <c r="S23" s="732"/>
      <c r="T23" s="732"/>
      <c r="U23" s="732"/>
      <c r="V23" s="732"/>
      <c r="W23" s="732"/>
      <c r="X23" s="732"/>
      <c r="Y23" s="732"/>
      <c r="Z23" s="732"/>
      <c r="AA23" s="732"/>
      <c r="AB23" s="738"/>
      <c r="AC23" s="719">
        <v>11.9</v>
      </c>
      <c r="AD23" s="720"/>
      <c r="AE23" s="720"/>
      <c r="AF23" s="720"/>
      <c r="AG23" s="720"/>
      <c r="AH23" s="720"/>
      <c r="AI23" s="720"/>
      <c r="AJ23" s="720"/>
      <c r="AK23" s="721"/>
      <c r="AL23" s="719">
        <v>7.4</v>
      </c>
      <c r="AM23" s="720"/>
      <c r="AN23" s="720"/>
      <c r="AO23" s="720"/>
      <c r="AP23" s="720"/>
      <c r="AQ23" s="720"/>
      <c r="AR23" s="720"/>
      <c r="AS23" s="720"/>
      <c r="AT23" s="741"/>
      <c r="AU23" s="749"/>
      <c r="AV23" s="750"/>
      <c r="AW23" s="750"/>
      <c r="AX23" s="750"/>
      <c r="AY23" s="750"/>
      <c r="AZ23" s="750"/>
      <c r="BA23" s="750"/>
      <c r="BB23" s="750"/>
      <c r="BC23" s="750"/>
      <c r="BD23" s="750"/>
      <c r="BE23" s="750"/>
      <c r="BF23" s="750"/>
      <c r="BG23" s="750"/>
      <c r="BH23" s="750"/>
      <c r="BI23" s="750"/>
      <c r="BJ23" s="750"/>
      <c r="BK23" s="751"/>
      <c r="BL23" s="756"/>
      <c r="BM23" s="743"/>
      <c r="BN23" s="743"/>
      <c r="BO23" s="743"/>
      <c r="BP23" s="743"/>
      <c r="BQ23" s="743"/>
      <c r="BR23" s="743"/>
      <c r="BS23" s="743"/>
      <c r="BT23" s="743"/>
      <c r="BU23" s="743"/>
      <c r="BV23" s="743"/>
      <c r="BW23" s="743"/>
      <c r="BX23" s="744"/>
      <c r="BY23" s="772"/>
      <c r="BZ23" s="743"/>
      <c r="CA23" s="743"/>
      <c r="CB23" s="743"/>
      <c r="CC23" s="743"/>
      <c r="CD23" s="743"/>
      <c r="CE23" s="743"/>
      <c r="CF23" s="743"/>
      <c r="CG23" s="743"/>
      <c r="CH23" s="743"/>
      <c r="CI23" s="743"/>
      <c r="CJ23" s="743"/>
      <c r="CK23" s="743"/>
      <c r="CL23" s="743"/>
      <c r="CM23" s="743"/>
      <c r="CN23" s="743"/>
      <c r="CO23" s="743"/>
      <c r="CP23" s="743"/>
      <c r="CQ23" s="743"/>
      <c r="CR23" s="743"/>
      <c r="CS23" s="743"/>
      <c r="CT23" s="743"/>
      <c r="CU23" s="743"/>
      <c r="CV23" s="743"/>
      <c r="CW23" s="743"/>
      <c r="CX23" s="743"/>
      <c r="CY23" s="743"/>
      <c r="CZ23" s="743"/>
      <c r="DA23" s="743"/>
      <c r="DB23" s="743"/>
      <c r="DC23" s="743"/>
      <c r="DD23" s="743"/>
      <c r="DE23" s="743"/>
      <c r="DF23" s="743"/>
      <c r="DG23" s="743"/>
      <c r="DH23" s="743"/>
      <c r="DI23" s="744"/>
      <c r="DJ23" s="728"/>
      <c r="DK23" s="729"/>
      <c r="DL23" s="729"/>
      <c r="DM23" s="729"/>
      <c r="DN23" s="729"/>
      <c r="DO23" s="729"/>
      <c r="DP23" s="729"/>
      <c r="DQ23" s="729"/>
      <c r="DR23" s="729"/>
      <c r="DS23" s="729"/>
      <c r="DT23" s="729"/>
      <c r="DU23" s="729"/>
      <c r="DV23" s="729"/>
      <c r="DW23" s="729"/>
      <c r="DX23" s="729"/>
      <c r="DY23" s="729"/>
      <c r="DZ23" s="730"/>
      <c r="EA23" s="767" t="s">
        <v>253</v>
      </c>
      <c r="EB23" s="767"/>
      <c r="EC23" s="767"/>
      <c r="ED23" s="767"/>
      <c r="EE23" s="767"/>
      <c r="EF23" s="767"/>
      <c r="EG23" s="767"/>
      <c r="EH23" s="767"/>
      <c r="EI23" s="767"/>
      <c r="EJ23" s="767"/>
      <c r="EK23" s="767"/>
      <c r="EL23" s="767"/>
      <c r="EM23" s="767"/>
      <c r="EN23" s="767"/>
      <c r="EO23" s="767"/>
      <c r="EP23" s="767"/>
      <c r="EQ23" s="767"/>
      <c r="ER23" s="768">
        <v>3.64</v>
      </c>
      <c r="ES23" s="768"/>
      <c r="ET23" s="768"/>
      <c r="EU23" s="768"/>
      <c r="EV23" s="768"/>
      <c r="EW23" s="768"/>
      <c r="EX23" s="768"/>
      <c r="EY23" s="768"/>
      <c r="EZ23" s="769"/>
      <c r="FA23" s="769"/>
      <c r="FB23" s="769"/>
      <c r="FC23" s="769"/>
      <c r="FD23" s="769"/>
      <c r="FE23" s="769"/>
      <c r="FF23" s="769"/>
      <c r="FG23" s="770"/>
    </row>
    <row r="24" spans="2:163" ht="8.65" customHeight="1">
      <c r="B24" s="749"/>
      <c r="C24" s="750"/>
      <c r="D24" s="750"/>
      <c r="E24" s="750"/>
      <c r="F24" s="750"/>
      <c r="G24" s="750"/>
      <c r="H24" s="750"/>
      <c r="I24" s="750"/>
      <c r="J24" s="750"/>
      <c r="K24" s="750"/>
      <c r="L24" s="750"/>
      <c r="M24" s="739"/>
      <c r="N24" s="736"/>
      <c r="O24" s="736"/>
      <c r="P24" s="736"/>
      <c r="Q24" s="736"/>
      <c r="R24" s="736"/>
      <c r="S24" s="736"/>
      <c r="T24" s="736"/>
      <c r="U24" s="736"/>
      <c r="V24" s="736"/>
      <c r="W24" s="736"/>
      <c r="X24" s="736"/>
      <c r="Y24" s="736"/>
      <c r="Z24" s="736"/>
      <c r="AA24" s="736"/>
      <c r="AB24" s="740"/>
      <c r="AC24" s="722"/>
      <c r="AD24" s="723"/>
      <c r="AE24" s="723"/>
      <c r="AF24" s="723"/>
      <c r="AG24" s="723"/>
      <c r="AH24" s="723"/>
      <c r="AI24" s="723"/>
      <c r="AJ24" s="723"/>
      <c r="AK24" s="724"/>
      <c r="AL24" s="742"/>
      <c r="AM24" s="743"/>
      <c r="AN24" s="743"/>
      <c r="AO24" s="743"/>
      <c r="AP24" s="743"/>
      <c r="AQ24" s="743"/>
      <c r="AR24" s="743"/>
      <c r="AS24" s="743"/>
      <c r="AT24" s="744"/>
      <c r="AU24" s="749"/>
      <c r="AV24" s="750"/>
      <c r="AW24" s="750"/>
      <c r="AX24" s="750"/>
      <c r="AY24" s="750"/>
      <c r="AZ24" s="750"/>
      <c r="BA24" s="750"/>
      <c r="BB24" s="750"/>
      <c r="BC24" s="750"/>
      <c r="BD24" s="750"/>
      <c r="BE24" s="750"/>
      <c r="BF24" s="750"/>
      <c r="BG24" s="750"/>
      <c r="BH24" s="750"/>
      <c r="BI24" s="750"/>
      <c r="BJ24" s="750"/>
      <c r="BK24" s="751"/>
      <c r="BL24" s="756"/>
      <c r="BM24" s="743"/>
      <c r="BN24" s="743"/>
      <c r="BO24" s="743"/>
      <c r="BP24" s="743"/>
      <c r="BQ24" s="743"/>
      <c r="BR24" s="743"/>
      <c r="BS24" s="743"/>
      <c r="BT24" s="743"/>
      <c r="BU24" s="743"/>
      <c r="BV24" s="743"/>
      <c r="BW24" s="743"/>
      <c r="BX24" s="744"/>
      <c r="BY24" s="772"/>
      <c r="BZ24" s="743"/>
      <c r="CA24" s="743"/>
      <c r="CB24" s="743"/>
      <c r="CC24" s="743"/>
      <c r="CD24" s="743"/>
      <c r="CE24" s="743"/>
      <c r="CF24" s="743"/>
      <c r="CG24" s="743"/>
      <c r="CH24" s="743"/>
      <c r="CI24" s="743"/>
      <c r="CJ24" s="743"/>
      <c r="CK24" s="743"/>
      <c r="CL24" s="743"/>
      <c r="CM24" s="743"/>
      <c r="CN24" s="743"/>
      <c r="CO24" s="743"/>
      <c r="CP24" s="743"/>
      <c r="CQ24" s="743"/>
      <c r="CR24" s="743"/>
      <c r="CS24" s="743"/>
      <c r="CT24" s="743"/>
      <c r="CU24" s="743"/>
      <c r="CV24" s="743"/>
      <c r="CW24" s="743"/>
      <c r="CX24" s="743"/>
      <c r="CY24" s="743"/>
      <c r="CZ24" s="743"/>
      <c r="DA24" s="743"/>
      <c r="DB24" s="743"/>
      <c r="DC24" s="743"/>
      <c r="DD24" s="743"/>
      <c r="DE24" s="743"/>
      <c r="DF24" s="743"/>
      <c r="DG24" s="743"/>
      <c r="DH24" s="743"/>
      <c r="DI24" s="744"/>
      <c r="DJ24" s="728"/>
      <c r="DK24" s="729"/>
      <c r="DL24" s="729"/>
      <c r="DM24" s="729"/>
      <c r="DN24" s="729"/>
      <c r="DO24" s="729"/>
      <c r="DP24" s="729"/>
      <c r="DQ24" s="729"/>
      <c r="DR24" s="729"/>
      <c r="DS24" s="729"/>
      <c r="DT24" s="729"/>
      <c r="DU24" s="729"/>
      <c r="DV24" s="729"/>
      <c r="DW24" s="729"/>
      <c r="DX24" s="729"/>
      <c r="DY24" s="729"/>
      <c r="DZ24" s="730"/>
      <c r="EA24" s="767"/>
      <c r="EB24" s="767"/>
      <c r="EC24" s="767"/>
      <c r="ED24" s="767"/>
      <c r="EE24" s="767"/>
      <c r="EF24" s="767"/>
      <c r="EG24" s="767"/>
      <c r="EH24" s="767"/>
      <c r="EI24" s="767"/>
      <c r="EJ24" s="767"/>
      <c r="EK24" s="767"/>
      <c r="EL24" s="767"/>
      <c r="EM24" s="767"/>
      <c r="EN24" s="767"/>
      <c r="EO24" s="767"/>
      <c r="EP24" s="767"/>
      <c r="EQ24" s="767"/>
      <c r="ER24" s="768"/>
      <c r="ES24" s="768"/>
      <c r="ET24" s="768"/>
      <c r="EU24" s="768"/>
      <c r="EV24" s="768"/>
      <c r="EW24" s="768"/>
      <c r="EX24" s="768"/>
      <c r="EY24" s="768"/>
      <c r="EZ24" s="769"/>
      <c r="FA24" s="769"/>
      <c r="FB24" s="769"/>
      <c r="FC24" s="769"/>
      <c r="FD24" s="769"/>
      <c r="FE24" s="769"/>
      <c r="FF24" s="769"/>
      <c r="FG24" s="770"/>
    </row>
    <row r="25" spans="2:163" ht="8.65" customHeight="1">
      <c r="B25" s="749"/>
      <c r="C25" s="750"/>
      <c r="D25" s="750"/>
      <c r="E25" s="750"/>
      <c r="F25" s="750"/>
      <c r="G25" s="750"/>
      <c r="H25" s="750"/>
      <c r="I25" s="750"/>
      <c r="J25" s="750"/>
      <c r="K25" s="750"/>
      <c r="L25" s="750"/>
      <c r="M25" s="737" t="s">
        <v>246</v>
      </c>
      <c r="N25" s="732"/>
      <c r="O25" s="732"/>
      <c r="P25" s="732"/>
      <c r="Q25" s="732"/>
      <c r="R25" s="732"/>
      <c r="S25" s="732"/>
      <c r="T25" s="732"/>
      <c r="U25" s="732"/>
      <c r="V25" s="732"/>
      <c r="W25" s="732"/>
      <c r="X25" s="732"/>
      <c r="Y25" s="732"/>
      <c r="Z25" s="732"/>
      <c r="AA25" s="732"/>
      <c r="AB25" s="738"/>
      <c r="AC25" s="719">
        <v>11.4</v>
      </c>
      <c r="AD25" s="720"/>
      <c r="AE25" s="720"/>
      <c r="AF25" s="720"/>
      <c r="AG25" s="720"/>
      <c r="AH25" s="720"/>
      <c r="AI25" s="720"/>
      <c r="AJ25" s="720"/>
      <c r="AK25" s="721"/>
      <c r="AL25" s="742"/>
      <c r="AM25" s="743"/>
      <c r="AN25" s="743"/>
      <c r="AO25" s="743"/>
      <c r="AP25" s="743"/>
      <c r="AQ25" s="743"/>
      <c r="AR25" s="743"/>
      <c r="AS25" s="743"/>
      <c r="AT25" s="744"/>
      <c r="AU25" s="749"/>
      <c r="AV25" s="750"/>
      <c r="AW25" s="750"/>
      <c r="AX25" s="750"/>
      <c r="AY25" s="750"/>
      <c r="AZ25" s="750"/>
      <c r="BA25" s="750"/>
      <c r="BB25" s="750"/>
      <c r="BC25" s="750"/>
      <c r="BD25" s="750"/>
      <c r="BE25" s="750"/>
      <c r="BF25" s="750"/>
      <c r="BG25" s="750"/>
      <c r="BH25" s="750"/>
      <c r="BI25" s="750"/>
      <c r="BJ25" s="750"/>
      <c r="BK25" s="751"/>
      <c r="BL25" s="756"/>
      <c r="BM25" s="743"/>
      <c r="BN25" s="743"/>
      <c r="BO25" s="743"/>
      <c r="BP25" s="743"/>
      <c r="BQ25" s="743"/>
      <c r="BR25" s="743"/>
      <c r="BS25" s="743"/>
      <c r="BT25" s="743"/>
      <c r="BU25" s="743"/>
      <c r="BV25" s="743"/>
      <c r="BW25" s="743"/>
      <c r="BX25" s="744"/>
      <c r="BY25" s="772"/>
      <c r="BZ25" s="743"/>
      <c r="CA25" s="743"/>
      <c r="CB25" s="743"/>
      <c r="CC25" s="743"/>
      <c r="CD25" s="743"/>
      <c r="CE25" s="743"/>
      <c r="CF25" s="743"/>
      <c r="CG25" s="743"/>
      <c r="CH25" s="743"/>
      <c r="CI25" s="743"/>
      <c r="CJ25" s="743"/>
      <c r="CK25" s="743"/>
      <c r="CL25" s="743"/>
      <c r="CM25" s="743"/>
      <c r="CN25" s="743"/>
      <c r="CO25" s="743"/>
      <c r="CP25" s="743"/>
      <c r="CQ25" s="743"/>
      <c r="CR25" s="743"/>
      <c r="CS25" s="743"/>
      <c r="CT25" s="743"/>
      <c r="CU25" s="743"/>
      <c r="CV25" s="743"/>
      <c r="CW25" s="743"/>
      <c r="CX25" s="743"/>
      <c r="CY25" s="743"/>
      <c r="CZ25" s="743"/>
      <c r="DA25" s="743"/>
      <c r="DB25" s="743"/>
      <c r="DC25" s="743"/>
      <c r="DD25" s="743"/>
      <c r="DE25" s="743"/>
      <c r="DF25" s="743"/>
      <c r="DG25" s="743"/>
      <c r="DH25" s="743"/>
      <c r="DI25" s="744"/>
      <c r="DJ25" s="728"/>
      <c r="DK25" s="729"/>
      <c r="DL25" s="729"/>
      <c r="DM25" s="729"/>
      <c r="DN25" s="729"/>
      <c r="DO25" s="729"/>
      <c r="DP25" s="729"/>
      <c r="DQ25" s="729"/>
      <c r="DR25" s="729"/>
      <c r="DS25" s="729"/>
      <c r="DT25" s="729"/>
      <c r="DU25" s="729"/>
      <c r="DV25" s="729"/>
      <c r="DW25" s="729"/>
      <c r="DX25" s="729"/>
      <c r="DY25" s="729"/>
      <c r="DZ25" s="730"/>
      <c r="EA25" s="767" t="s">
        <v>254</v>
      </c>
      <c r="EB25" s="767"/>
      <c r="EC25" s="767"/>
      <c r="ED25" s="767"/>
      <c r="EE25" s="767"/>
      <c r="EF25" s="767"/>
      <c r="EG25" s="767"/>
      <c r="EH25" s="767"/>
      <c r="EI25" s="767"/>
      <c r="EJ25" s="767"/>
      <c r="EK25" s="767"/>
      <c r="EL25" s="767"/>
      <c r="EM25" s="767"/>
      <c r="EN25" s="767"/>
      <c r="EO25" s="767"/>
      <c r="EP25" s="767"/>
      <c r="EQ25" s="767"/>
      <c r="ER25" s="768">
        <v>2.0699999999999998</v>
      </c>
      <c r="ES25" s="768"/>
      <c r="ET25" s="768"/>
      <c r="EU25" s="768"/>
      <c r="EV25" s="768"/>
      <c r="EW25" s="768"/>
      <c r="EX25" s="768"/>
      <c r="EY25" s="768"/>
      <c r="EZ25" s="769"/>
      <c r="FA25" s="769"/>
      <c r="FB25" s="769"/>
      <c r="FC25" s="769"/>
      <c r="FD25" s="769"/>
      <c r="FE25" s="769"/>
      <c r="FF25" s="769"/>
      <c r="FG25" s="770"/>
    </row>
    <row r="26" spans="2:163" ht="8.65" customHeight="1">
      <c r="B26" s="749"/>
      <c r="C26" s="750"/>
      <c r="D26" s="750"/>
      <c r="E26" s="750"/>
      <c r="F26" s="750"/>
      <c r="G26" s="750"/>
      <c r="H26" s="750"/>
      <c r="I26" s="750"/>
      <c r="J26" s="750"/>
      <c r="K26" s="750"/>
      <c r="L26" s="750"/>
      <c r="M26" s="739"/>
      <c r="N26" s="736"/>
      <c r="O26" s="736"/>
      <c r="P26" s="736"/>
      <c r="Q26" s="736"/>
      <c r="R26" s="736"/>
      <c r="S26" s="736"/>
      <c r="T26" s="736"/>
      <c r="U26" s="736"/>
      <c r="V26" s="736"/>
      <c r="W26" s="736"/>
      <c r="X26" s="736"/>
      <c r="Y26" s="736"/>
      <c r="Z26" s="736"/>
      <c r="AA26" s="736"/>
      <c r="AB26" s="740"/>
      <c r="AC26" s="722"/>
      <c r="AD26" s="723"/>
      <c r="AE26" s="723"/>
      <c r="AF26" s="723"/>
      <c r="AG26" s="723"/>
      <c r="AH26" s="723"/>
      <c r="AI26" s="723"/>
      <c r="AJ26" s="723"/>
      <c r="AK26" s="724"/>
      <c r="AL26" s="742"/>
      <c r="AM26" s="743"/>
      <c r="AN26" s="743"/>
      <c r="AO26" s="743"/>
      <c r="AP26" s="743"/>
      <c r="AQ26" s="743"/>
      <c r="AR26" s="743"/>
      <c r="AS26" s="743"/>
      <c r="AT26" s="744"/>
      <c r="AU26" s="749"/>
      <c r="AV26" s="750"/>
      <c r="AW26" s="750"/>
      <c r="AX26" s="750"/>
      <c r="AY26" s="750"/>
      <c r="AZ26" s="750"/>
      <c r="BA26" s="750"/>
      <c r="BB26" s="750"/>
      <c r="BC26" s="750"/>
      <c r="BD26" s="750"/>
      <c r="BE26" s="750"/>
      <c r="BF26" s="750"/>
      <c r="BG26" s="750"/>
      <c r="BH26" s="750"/>
      <c r="BI26" s="750"/>
      <c r="BJ26" s="750"/>
      <c r="BK26" s="751"/>
      <c r="BL26" s="756"/>
      <c r="BM26" s="743"/>
      <c r="BN26" s="743"/>
      <c r="BO26" s="743"/>
      <c r="BP26" s="743"/>
      <c r="BQ26" s="743"/>
      <c r="BR26" s="743"/>
      <c r="BS26" s="743"/>
      <c r="BT26" s="743"/>
      <c r="BU26" s="743"/>
      <c r="BV26" s="743"/>
      <c r="BW26" s="743"/>
      <c r="BX26" s="744"/>
      <c r="BY26" s="772"/>
      <c r="BZ26" s="743"/>
      <c r="CA26" s="743"/>
      <c r="CB26" s="743"/>
      <c r="CC26" s="743"/>
      <c r="CD26" s="743"/>
      <c r="CE26" s="743"/>
      <c r="CF26" s="743"/>
      <c r="CG26" s="743"/>
      <c r="CH26" s="743"/>
      <c r="CI26" s="743"/>
      <c r="CJ26" s="743"/>
      <c r="CK26" s="743"/>
      <c r="CL26" s="743"/>
      <c r="CM26" s="743"/>
      <c r="CN26" s="743"/>
      <c r="CO26" s="743"/>
      <c r="CP26" s="743"/>
      <c r="CQ26" s="743"/>
      <c r="CR26" s="743"/>
      <c r="CS26" s="743"/>
      <c r="CT26" s="743"/>
      <c r="CU26" s="743"/>
      <c r="CV26" s="743"/>
      <c r="CW26" s="743"/>
      <c r="CX26" s="743"/>
      <c r="CY26" s="743"/>
      <c r="CZ26" s="743"/>
      <c r="DA26" s="743"/>
      <c r="DB26" s="743"/>
      <c r="DC26" s="743"/>
      <c r="DD26" s="743"/>
      <c r="DE26" s="743"/>
      <c r="DF26" s="743"/>
      <c r="DG26" s="743"/>
      <c r="DH26" s="743"/>
      <c r="DI26" s="744"/>
      <c r="DJ26" s="728"/>
      <c r="DK26" s="729"/>
      <c r="DL26" s="729"/>
      <c r="DM26" s="729"/>
      <c r="DN26" s="729"/>
      <c r="DO26" s="729"/>
      <c r="DP26" s="729"/>
      <c r="DQ26" s="729"/>
      <c r="DR26" s="729"/>
      <c r="DS26" s="729"/>
      <c r="DT26" s="729"/>
      <c r="DU26" s="729"/>
      <c r="DV26" s="729"/>
      <c r="DW26" s="729"/>
      <c r="DX26" s="729"/>
      <c r="DY26" s="729"/>
      <c r="DZ26" s="730"/>
      <c r="EA26" s="767"/>
      <c r="EB26" s="767"/>
      <c r="EC26" s="767"/>
      <c r="ED26" s="767"/>
      <c r="EE26" s="767"/>
      <c r="EF26" s="767"/>
      <c r="EG26" s="767"/>
      <c r="EH26" s="767"/>
      <c r="EI26" s="767"/>
      <c r="EJ26" s="767"/>
      <c r="EK26" s="767"/>
      <c r="EL26" s="767"/>
      <c r="EM26" s="767"/>
      <c r="EN26" s="767"/>
      <c r="EO26" s="767"/>
      <c r="EP26" s="767"/>
      <c r="EQ26" s="767"/>
      <c r="ER26" s="768"/>
      <c r="ES26" s="768"/>
      <c r="ET26" s="768"/>
      <c r="EU26" s="768"/>
      <c r="EV26" s="768"/>
      <c r="EW26" s="768"/>
      <c r="EX26" s="768"/>
      <c r="EY26" s="768"/>
      <c r="EZ26" s="769"/>
      <c r="FA26" s="769"/>
      <c r="FB26" s="769"/>
      <c r="FC26" s="769"/>
      <c r="FD26" s="769"/>
      <c r="FE26" s="769"/>
      <c r="FF26" s="769"/>
      <c r="FG26" s="770"/>
    </row>
    <row r="27" spans="2:163" ht="8.65" customHeight="1">
      <c r="B27" s="749"/>
      <c r="C27" s="750"/>
      <c r="D27" s="750"/>
      <c r="E27" s="750"/>
      <c r="F27" s="750"/>
      <c r="G27" s="750"/>
      <c r="H27" s="750"/>
      <c r="I27" s="750"/>
      <c r="J27" s="750"/>
      <c r="K27" s="750"/>
      <c r="L27" s="750"/>
      <c r="M27" s="737" t="s">
        <v>247</v>
      </c>
      <c r="N27" s="732"/>
      <c r="O27" s="732"/>
      <c r="P27" s="732"/>
      <c r="Q27" s="732"/>
      <c r="R27" s="732"/>
      <c r="S27" s="732"/>
      <c r="T27" s="732"/>
      <c r="U27" s="732"/>
      <c r="V27" s="732"/>
      <c r="W27" s="732"/>
      <c r="X27" s="732"/>
      <c r="Y27" s="732"/>
      <c r="Z27" s="732"/>
      <c r="AA27" s="732"/>
      <c r="AB27" s="738"/>
      <c r="AC27" s="719">
        <v>10.4</v>
      </c>
      <c r="AD27" s="720"/>
      <c r="AE27" s="720"/>
      <c r="AF27" s="720"/>
      <c r="AG27" s="720"/>
      <c r="AH27" s="720"/>
      <c r="AI27" s="720"/>
      <c r="AJ27" s="720"/>
      <c r="AK27" s="721"/>
      <c r="AL27" s="742"/>
      <c r="AM27" s="743"/>
      <c r="AN27" s="743"/>
      <c r="AO27" s="743"/>
      <c r="AP27" s="743"/>
      <c r="AQ27" s="743"/>
      <c r="AR27" s="743"/>
      <c r="AS27" s="743"/>
      <c r="AT27" s="744"/>
      <c r="AU27" s="749"/>
      <c r="AV27" s="750"/>
      <c r="AW27" s="750"/>
      <c r="AX27" s="750"/>
      <c r="AY27" s="750"/>
      <c r="AZ27" s="750"/>
      <c r="BA27" s="750"/>
      <c r="BB27" s="750"/>
      <c r="BC27" s="750"/>
      <c r="BD27" s="750"/>
      <c r="BE27" s="750"/>
      <c r="BF27" s="750"/>
      <c r="BG27" s="750"/>
      <c r="BH27" s="750"/>
      <c r="BI27" s="750"/>
      <c r="BJ27" s="750"/>
      <c r="BK27" s="751"/>
      <c r="BL27" s="756"/>
      <c r="BM27" s="743"/>
      <c r="BN27" s="743"/>
      <c r="BO27" s="743"/>
      <c r="BP27" s="743"/>
      <c r="BQ27" s="743"/>
      <c r="BR27" s="743"/>
      <c r="BS27" s="743"/>
      <c r="BT27" s="743"/>
      <c r="BU27" s="743"/>
      <c r="BV27" s="743"/>
      <c r="BW27" s="743"/>
      <c r="BX27" s="744"/>
      <c r="BY27" s="772"/>
      <c r="BZ27" s="743"/>
      <c r="CA27" s="743"/>
      <c r="CB27" s="743"/>
      <c r="CC27" s="743"/>
      <c r="CD27" s="743"/>
      <c r="CE27" s="743"/>
      <c r="CF27" s="743"/>
      <c r="CG27" s="743"/>
      <c r="CH27" s="743"/>
      <c r="CI27" s="743"/>
      <c r="CJ27" s="743"/>
      <c r="CK27" s="743"/>
      <c r="CL27" s="743"/>
      <c r="CM27" s="743"/>
      <c r="CN27" s="743"/>
      <c r="CO27" s="743"/>
      <c r="CP27" s="743"/>
      <c r="CQ27" s="743"/>
      <c r="CR27" s="743"/>
      <c r="CS27" s="743"/>
      <c r="CT27" s="743"/>
      <c r="CU27" s="743"/>
      <c r="CV27" s="743"/>
      <c r="CW27" s="743"/>
      <c r="CX27" s="743"/>
      <c r="CY27" s="743"/>
      <c r="CZ27" s="743"/>
      <c r="DA27" s="743"/>
      <c r="DB27" s="743"/>
      <c r="DC27" s="743"/>
      <c r="DD27" s="743"/>
      <c r="DE27" s="743"/>
      <c r="DF27" s="743"/>
      <c r="DG27" s="743"/>
      <c r="DH27" s="743"/>
      <c r="DI27" s="744"/>
      <c r="DJ27" s="758" t="s">
        <v>255</v>
      </c>
      <c r="DK27" s="759"/>
      <c r="DL27" s="759"/>
      <c r="DM27" s="759"/>
      <c r="DN27" s="759"/>
      <c r="DO27" s="759"/>
      <c r="DP27" s="759"/>
      <c r="DQ27" s="759"/>
      <c r="DR27" s="759"/>
      <c r="DS27" s="759"/>
      <c r="DT27" s="759"/>
      <c r="DU27" s="759"/>
      <c r="DV27" s="759"/>
      <c r="DW27" s="759"/>
      <c r="DX27" s="759"/>
      <c r="DY27" s="759"/>
      <c r="DZ27" s="760"/>
      <c r="EA27" s="795" t="s">
        <v>249</v>
      </c>
      <c r="EB27" s="796"/>
      <c r="EC27" s="796"/>
      <c r="ED27" s="796"/>
      <c r="EE27" s="796"/>
      <c r="EF27" s="796"/>
      <c r="EG27" s="796"/>
      <c r="EH27" s="796"/>
      <c r="EI27" s="796"/>
      <c r="EJ27" s="796"/>
      <c r="EK27" s="796"/>
      <c r="EL27" s="796"/>
      <c r="EM27" s="796"/>
      <c r="EN27" s="796"/>
      <c r="EO27" s="796"/>
      <c r="EP27" s="796"/>
      <c r="EQ27" s="797"/>
      <c r="ER27" s="801">
        <v>2.2799999999999998</v>
      </c>
      <c r="ES27" s="802"/>
      <c r="ET27" s="802"/>
      <c r="EU27" s="802"/>
      <c r="EV27" s="802"/>
      <c r="EW27" s="802"/>
      <c r="EX27" s="802"/>
      <c r="EY27" s="803"/>
      <c r="EZ27" s="807">
        <v>4325</v>
      </c>
      <c r="FA27" s="808"/>
      <c r="FB27" s="808"/>
      <c r="FC27" s="808"/>
      <c r="FD27" s="808"/>
      <c r="FE27" s="808"/>
      <c r="FF27" s="808"/>
      <c r="FG27" s="809"/>
    </row>
    <row r="28" spans="2:163" ht="8.65" customHeight="1">
      <c r="B28" s="749"/>
      <c r="C28" s="750"/>
      <c r="D28" s="750"/>
      <c r="E28" s="750"/>
      <c r="F28" s="750"/>
      <c r="G28" s="750"/>
      <c r="H28" s="750"/>
      <c r="I28" s="750"/>
      <c r="J28" s="750"/>
      <c r="K28" s="750"/>
      <c r="L28" s="750"/>
      <c r="M28" s="739"/>
      <c r="N28" s="736"/>
      <c r="O28" s="736"/>
      <c r="P28" s="736"/>
      <c r="Q28" s="736"/>
      <c r="R28" s="736"/>
      <c r="S28" s="736"/>
      <c r="T28" s="736"/>
      <c r="U28" s="736"/>
      <c r="V28" s="736"/>
      <c r="W28" s="736"/>
      <c r="X28" s="736"/>
      <c r="Y28" s="736"/>
      <c r="Z28" s="736"/>
      <c r="AA28" s="736"/>
      <c r="AB28" s="740"/>
      <c r="AC28" s="722"/>
      <c r="AD28" s="723"/>
      <c r="AE28" s="723"/>
      <c r="AF28" s="723"/>
      <c r="AG28" s="723"/>
      <c r="AH28" s="723"/>
      <c r="AI28" s="723"/>
      <c r="AJ28" s="723"/>
      <c r="AK28" s="724"/>
      <c r="AL28" s="742"/>
      <c r="AM28" s="743"/>
      <c r="AN28" s="743"/>
      <c r="AO28" s="743"/>
      <c r="AP28" s="743"/>
      <c r="AQ28" s="743"/>
      <c r="AR28" s="743"/>
      <c r="AS28" s="743"/>
      <c r="AT28" s="744"/>
      <c r="AU28" s="749"/>
      <c r="AV28" s="750"/>
      <c r="AW28" s="750"/>
      <c r="AX28" s="750"/>
      <c r="AY28" s="750"/>
      <c r="AZ28" s="750"/>
      <c r="BA28" s="750"/>
      <c r="BB28" s="750"/>
      <c r="BC28" s="750"/>
      <c r="BD28" s="750"/>
      <c r="BE28" s="750"/>
      <c r="BF28" s="750"/>
      <c r="BG28" s="750"/>
      <c r="BH28" s="750"/>
      <c r="BI28" s="750"/>
      <c r="BJ28" s="750"/>
      <c r="BK28" s="751"/>
      <c r="BL28" s="756"/>
      <c r="BM28" s="743"/>
      <c r="BN28" s="743"/>
      <c r="BO28" s="743"/>
      <c r="BP28" s="743"/>
      <c r="BQ28" s="743"/>
      <c r="BR28" s="743"/>
      <c r="BS28" s="743"/>
      <c r="BT28" s="743"/>
      <c r="BU28" s="743"/>
      <c r="BV28" s="743"/>
      <c r="BW28" s="743"/>
      <c r="BX28" s="744"/>
      <c r="BY28" s="772"/>
      <c r="BZ28" s="743"/>
      <c r="CA28" s="743"/>
      <c r="CB28" s="743"/>
      <c r="CC28" s="743"/>
      <c r="CD28" s="743"/>
      <c r="CE28" s="743"/>
      <c r="CF28" s="743"/>
      <c r="CG28" s="743"/>
      <c r="CH28" s="743"/>
      <c r="CI28" s="743"/>
      <c r="CJ28" s="743"/>
      <c r="CK28" s="743"/>
      <c r="CL28" s="743"/>
      <c r="CM28" s="743"/>
      <c r="CN28" s="743"/>
      <c r="CO28" s="743"/>
      <c r="CP28" s="743"/>
      <c r="CQ28" s="743"/>
      <c r="CR28" s="743"/>
      <c r="CS28" s="743"/>
      <c r="CT28" s="743"/>
      <c r="CU28" s="743"/>
      <c r="CV28" s="743"/>
      <c r="CW28" s="743"/>
      <c r="CX28" s="743"/>
      <c r="CY28" s="743"/>
      <c r="CZ28" s="743"/>
      <c r="DA28" s="743"/>
      <c r="DB28" s="743"/>
      <c r="DC28" s="743"/>
      <c r="DD28" s="743"/>
      <c r="DE28" s="743"/>
      <c r="DF28" s="743"/>
      <c r="DG28" s="743"/>
      <c r="DH28" s="743"/>
      <c r="DI28" s="744"/>
      <c r="DJ28" s="761"/>
      <c r="DK28" s="762"/>
      <c r="DL28" s="762"/>
      <c r="DM28" s="762"/>
      <c r="DN28" s="762"/>
      <c r="DO28" s="762"/>
      <c r="DP28" s="762"/>
      <c r="DQ28" s="762"/>
      <c r="DR28" s="762"/>
      <c r="DS28" s="762"/>
      <c r="DT28" s="762"/>
      <c r="DU28" s="762"/>
      <c r="DV28" s="762"/>
      <c r="DW28" s="762"/>
      <c r="DX28" s="762"/>
      <c r="DY28" s="762"/>
      <c r="DZ28" s="763"/>
      <c r="EA28" s="798"/>
      <c r="EB28" s="799"/>
      <c r="EC28" s="799"/>
      <c r="ED28" s="799"/>
      <c r="EE28" s="799"/>
      <c r="EF28" s="799"/>
      <c r="EG28" s="799"/>
      <c r="EH28" s="799"/>
      <c r="EI28" s="799"/>
      <c r="EJ28" s="799"/>
      <c r="EK28" s="799"/>
      <c r="EL28" s="799"/>
      <c r="EM28" s="799"/>
      <c r="EN28" s="799"/>
      <c r="EO28" s="799"/>
      <c r="EP28" s="799"/>
      <c r="EQ28" s="800"/>
      <c r="ER28" s="804"/>
      <c r="ES28" s="805"/>
      <c r="ET28" s="805"/>
      <c r="EU28" s="805"/>
      <c r="EV28" s="805"/>
      <c r="EW28" s="805"/>
      <c r="EX28" s="805"/>
      <c r="EY28" s="806"/>
      <c r="EZ28" s="810"/>
      <c r="FA28" s="811"/>
      <c r="FB28" s="811"/>
      <c r="FC28" s="811"/>
      <c r="FD28" s="811"/>
      <c r="FE28" s="811"/>
      <c r="FF28" s="811"/>
      <c r="FG28" s="812"/>
    </row>
    <row r="29" spans="2:163" ht="8.65" customHeight="1">
      <c r="B29" s="749"/>
      <c r="C29" s="750"/>
      <c r="D29" s="750"/>
      <c r="E29" s="750"/>
      <c r="F29" s="750"/>
      <c r="G29" s="750"/>
      <c r="H29" s="750"/>
      <c r="I29" s="750"/>
      <c r="J29" s="750"/>
      <c r="K29" s="750"/>
      <c r="L29" s="750"/>
      <c r="M29" s="737" t="s">
        <v>250</v>
      </c>
      <c r="N29" s="732"/>
      <c r="O29" s="732"/>
      <c r="P29" s="732"/>
      <c r="Q29" s="732"/>
      <c r="R29" s="732"/>
      <c r="S29" s="732"/>
      <c r="T29" s="732"/>
      <c r="U29" s="732"/>
      <c r="V29" s="732"/>
      <c r="W29" s="732"/>
      <c r="X29" s="732"/>
      <c r="Y29" s="732"/>
      <c r="Z29" s="732"/>
      <c r="AA29" s="732"/>
      <c r="AB29" s="738"/>
      <c r="AC29" s="719">
        <v>9.6</v>
      </c>
      <c r="AD29" s="720"/>
      <c r="AE29" s="720"/>
      <c r="AF29" s="720"/>
      <c r="AG29" s="720"/>
      <c r="AH29" s="720"/>
      <c r="AI29" s="720"/>
      <c r="AJ29" s="720"/>
      <c r="AK29" s="721"/>
      <c r="AL29" s="742"/>
      <c r="AM29" s="743"/>
      <c r="AN29" s="743"/>
      <c r="AO29" s="743"/>
      <c r="AP29" s="743"/>
      <c r="AQ29" s="743"/>
      <c r="AR29" s="743"/>
      <c r="AS29" s="743"/>
      <c r="AT29" s="744"/>
      <c r="AU29" s="749"/>
      <c r="AV29" s="750"/>
      <c r="AW29" s="750"/>
      <c r="AX29" s="750"/>
      <c r="AY29" s="750"/>
      <c r="AZ29" s="750"/>
      <c r="BA29" s="750"/>
      <c r="BB29" s="750"/>
      <c r="BC29" s="750"/>
      <c r="BD29" s="750"/>
      <c r="BE29" s="750"/>
      <c r="BF29" s="750"/>
      <c r="BG29" s="750"/>
      <c r="BH29" s="750"/>
      <c r="BI29" s="750"/>
      <c r="BJ29" s="750"/>
      <c r="BK29" s="751"/>
      <c r="BL29" s="756"/>
      <c r="BM29" s="743"/>
      <c r="BN29" s="743"/>
      <c r="BO29" s="743"/>
      <c r="BP29" s="743"/>
      <c r="BQ29" s="743"/>
      <c r="BR29" s="743"/>
      <c r="BS29" s="743"/>
      <c r="BT29" s="743"/>
      <c r="BU29" s="743"/>
      <c r="BV29" s="743"/>
      <c r="BW29" s="743"/>
      <c r="BX29" s="744"/>
      <c r="BY29" s="772"/>
      <c r="BZ29" s="743"/>
      <c r="CA29" s="743"/>
      <c r="CB29" s="743"/>
      <c r="CC29" s="743"/>
      <c r="CD29" s="743"/>
      <c r="CE29" s="743"/>
      <c r="CF29" s="743"/>
      <c r="CG29" s="743"/>
      <c r="CH29" s="743"/>
      <c r="CI29" s="743"/>
      <c r="CJ29" s="743"/>
      <c r="CK29" s="743"/>
      <c r="CL29" s="743"/>
      <c r="CM29" s="743"/>
      <c r="CN29" s="743"/>
      <c r="CO29" s="743"/>
      <c r="CP29" s="743"/>
      <c r="CQ29" s="743"/>
      <c r="CR29" s="743"/>
      <c r="CS29" s="743"/>
      <c r="CT29" s="743"/>
      <c r="CU29" s="743"/>
      <c r="CV29" s="743"/>
      <c r="CW29" s="743"/>
      <c r="CX29" s="743"/>
      <c r="CY29" s="743"/>
      <c r="CZ29" s="743"/>
      <c r="DA29" s="743"/>
      <c r="DB29" s="743"/>
      <c r="DC29" s="743"/>
      <c r="DD29" s="743"/>
      <c r="DE29" s="743"/>
      <c r="DF29" s="743"/>
      <c r="DG29" s="743"/>
      <c r="DH29" s="743"/>
      <c r="DI29" s="744"/>
      <c r="DJ29" s="761"/>
      <c r="DK29" s="762"/>
      <c r="DL29" s="762"/>
      <c r="DM29" s="762"/>
      <c r="DN29" s="762"/>
      <c r="DO29" s="762"/>
      <c r="DP29" s="762"/>
      <c r="DQ29" s="762"/>
      <c r="DR29" s="762"/>
      <c r="DS29" s="762"/>
      <c r="DT29" s="762"/>
      <c r="DU29" s="762"/>
      <c r="DV29" s="762"/>
      <c r="DW29" s="762"/>
      <c r="DX29" s="762"/>
      <c r="DY29" s="762"/>
      <c r="DZ29" s="763"/>
      <c r="EA29" s="795" t="s">
        <v>251</v>
      </c>
      <c r="EB29" s="796"/>
      <c r="EC29" s="796"/>
      <c r="ED29" s="796"/>
      <c r="EE29" s="796"/>
      <c r="EF29" s="796"/>
      <c r="EG29" s="796"/>
      <c r="EH29" s="796"/>
      <c r="EI29" s="796"/>
      <c r="EJ29" s="796"/>
      <c r="EK29" s="796"/>
      <c r="EL29" s="796"/>
      <c r="EM29" s="796"/>
      <c r="EN29" s="796"/>
      <c r="EO29" s="796"/>
      <c r="EP29" s="796"/>
      <c r="EQ29" s="797"/>
      <c r="ER29" s="801">
        <v>2.5299999999999998</v>
      </c>
      <c r="ES29" s="802"/>
      <c r="ET29" s="802"/>
      <c r="EU29" s="802"/>
      <c r="EV29" s="802"/>
      <c r="EW29" s="802"/>
      <c r="EX29" s="802"/>
      <c r="EY29" s="803"/>
      <c r="EZ29" s="807">
        <v>3300</v>
      </c>
      <c r="FA29" s="808"/>
      <c r="FB29" s="808"/>
      <c r="FC29" s="808"/>
      <c r="FD29" s="808"/>
      <c r="FE29" s="808"/>
      <c r="FF29" s="808"/>
      <c r="FG29" s="809"/>
    </row>
    <row r="30" spans="2:163" ht="8.65" customHeight="1" thickBot="1">
      <c r="B30" s="752"/>
      <c r="C30" s="753"/>
      <c r="D30" s="753"/>
      <c r="E30" s="753"/>
      <c r="F30" s="753"/>
      <c r="G30" s="753"/>
      <c r="H30" s="753"/>
      <c r="I30" s="753"/>
      <c r="J30" s="753"/>
      <c r="K30" s="753"/>
      <c r="L30" s="753"/>
      <c r="M30" s="739"/>
      <c r="N30" s="736"/>
      <c r="O30" s="736"/>
      <c r="P30" s="736"/>
      <c r="Q30" s="736"/>
      <c r="R30" s="736"/>
      <c r="S30" s="736"/>
      <c r="T30" s="736"/>
      <c r="U30" s="736"/>
      <c r="V30" s="736"/>
      <c r="W30" s="736"/>
      <c r="X30" s="736"/>
      <c r="Y30" s="736"/>
      <c r="Z30" s="736"/>
      <c r="AA30" s="736"/>
      <c r="AB30" s="740"/>
      <c r="AC30" s="722"/>
      <c r="AD30" s="723"/>
      <c r="AE30" s="723"/>
      <c r="AF30" s="723"/>
      <c r="AG30" s="723"/>
      <c r="AH30" s="723"/>
      <c r="AI30" s="723"/>
      <c r="AJ30" s="723"/>
      <c r="AK30" s="724"/>
      <c r="AL30" s="722"/>
      <c r="AM30" s="723"/>
      <c r="AN30" s="723"/>
      <c r="AO30" s="723"/>
      <c r="AP30" s="723"/>
      <c r="AQ30" s="723"/>
      <c r="AR30" s="723"/>
      <c r="AS30" s="723"/>
      <c r="AT30" s="745"/>
      <c r="AU30" s="752"/>
      <c r="AV30" s="753"/>
      <c r="AW30" s="753"/>
      <c r="AX30" s="753"/>
      <c r="AY30" s="753"/>
      <c r="AZ30" s="753"/>
      <c r="BA30" s="753"/>
      <c r="BB30" s="753"/>
      <c r="BC30" s="753"/>
      <c r="BD30" s="753"/>
      <c r="BE30" s="753"/>
      <c r="BF30" s="753"/>
      <c r="BG30" s="753"/>
      <c r="BH30" s="753"/>
      <c r="BI30" s="753"/>
      <c r="BJ30" s="753"/>
      <c r="BK30" s="754"/>
      <c r="BL30" s="757"/>
      <c r="BM30" s="723"/>
      <c r="BN30" s="723"/>
      <c r="BO30" s="723"/>
      <c r="BP30" s="723"/>
      <c r="BQ30" s="723"/>
      <c r="BR30" s="723"/>
      <c r="BS30" s="723"/>
      <c r="BT30" s="723"/>
      <c r="BU30" s="723"/>
      <c r="BV30" s="723"/>
      <c r="BW30" s="723"/>
      <c r="BX30" s="745"/>
      <c r="BY30" s="773"/>
      <c r="BZ30" s="723"/>
      <c r="CA30" s="723"/>
      <c r="CB30" s="723"/>
      <c r="CC30" s="723"/>
      <c r="CD30" s="723"/>
      <c r="CE30" s="723"/>
      <c r="CF30" s="723"/>
      <c r="CG30" s="723"/>
      <c r="CH30" s="723"/>
      <c r="CI30" s="723"/>
      <c r="CJ30" s="723"/>
      <c r="CK30" s="723"/>
      <c r="CL30" s="723"/>
      <c r="CM30" s="723"/>
      <c r="CN30" s="723"/>
      <c r="CO30" s="723"/>
      <c r="CP30" s="723"/>
      <c r="CQ30" s="723"/>
      <c r="CR30" s="723"/>
      <c r="CS30" s="723"/>
      <c r="CT30" s="723"/>
      <c r="CU30" s="723"/>
      <c r="CV30" s="723"/>
      <c r="CW30" s="723"/>
      <c r="CX30" s="723"/>
      <c r="CY30" s="723"/>
      <c r="CZ30" s="723"/>
      <c r="DA30" s="723"/>
      <c r="DB30" s="723"/>
      <c r="DC30" s="723"/>
      <c r="DD30" s="723"/>
      <c r="DE30" s="723"/>
      <c r="DF30" s="723"/>
      <c r="DG30" s="723"/>
      <c r="DH30" s="723"/>
      <c r="DI30" s="745"/>
      <c r="DJ30" s="761"/>
      <c r="DK30" s="762"/>
      <c r="DL30" s="762"/>
      <c r="DM30" s="762"/>
      <c r="DN30" s="762"/>
      <c r="DO30" s="762"/>
      <c r="DP30" s="762"/>
      <c r="DQ30" s="762"/>
      <c r="DR30" s="762"/>
      <c r="DS30" s="762"/>
      <c r="DT30" s="762"/>
      <c r="DU30" s="762"/>
      <c r="DV30" s="762"/>
      <c r="DW30" s="762"/>
      <c r="DX30" s="762"/>
      <c r="DY30" s="762"/>
      <c r="DZ30" s="763"/>
      <c r="EA30" s="798"/>
      <c r="EB30" s="799"/>
      <c r="EC30" s="799"/>
      <c r="ED30" s="799"/>
      <c r="EE30" s="799"/>
      <c r="EF30" s="799"/>
      <c r="EG30" s="799"/>
      <c r="EH30" s="799"/>
      <c r="EI30" s="799"/>
      <c r="EJ30" s="799"/>
      <c r="EK30" s="799"/>
      <c r="EL30" s="799"/>
      <c r="EM30" s="799"/>
      <c r="EN30" s="799"/>
      <c r="EO30" s="799"/>
      <c r="EP30" s="799"/>
      <c r="EQ30" s="800"/>
      <c r="ER30" s="804"/>
      <c r="ES30" s="805"/>
      <c r="ET30" s="805"/>
      <c r="EU30" s="805"/>
      <c r="EV30" s="805"/>
      <c r="EW30" s="805"/>
      <c r="EX30" s="805"/>
      <c r="EY30" s="806"/>
      <c r="EZ30" s="810"/>
      <c r="FA30" s="811"/>
      <c r="FB30" s="811"/>
      <c r="FC30" s="811"/>
      <c r="FD30" s="811"/>
      <c r="FE30" s="811"/>
      <c r="FF30" s="811"/>
      <c r="FG30" s="812"/>
    </row>
    <row r="31" spans="2:163" ht="8.65" customHeight="1" thickTop="1">
      <c r="B31" s="746" t="s">
        <v>256</v>
      </c>
      <c r="C31" s="747"/>
      <c r="D31" s="747"/>
      <c r="E31" s="747"/>
      <c r="F31" s="747"/>
      <c r="G31" s="747"/>
      <c r="H31" s="747"/>
      <c r="I31" s="747"/>
      <c r="J31" s="747"/>
      <c r="K31" s="747"/>
      <c r="L31" s="747"/>
      <c r="M31" s="737" t="s">
        <v>240</v>
      </c>
      <c r="N31" s="732"/>
      <c r="O31" s="732"/>
      <c r="P31" s="732"/>
      <c r="Q31" s="732"/>
      <c r="R31" s="732"/>
      <c r="S31" s="732"/>
      <c r="T31" s="732"/>
      <c r="U31" s="732"/>
      <c r="V31" s="732"/>
      <c r="W31" s="732"/>
      <c r="X31" s="732"/>
      <c r="Y31" s="732"/>
      <c r="Z31" s="732"/>
      <c r="AA31" s="732"/>
      <c r="AB31" s="738"/>
      <c r="AC31" s="719">
        <v>11.6</v>
      </c>
      <c r="AD31" s="720"/>
      <c r="AE31" s="720"/>
      <c r="AF31" s="720"/>
      <c r="AG31" s="720"/>
      <c r="AH31" s="720"/>
      <c r="AI31" s="720"/>
      <c r="AJ31" s="720"/>
      <c r="AK31" s="721"/>
      <c r="AL31" s="719">
        <v>6.7</v>
      </c>
      <c r="AM31" s="720"/>
      <c r="AN31" s="720"/>
      <c r="AO31" s="720"/>
      <c r="AP31" s="720"/>
      <c r="AQ31" s="720"/>
      <c r="AR31" s="720"/>
      <c r="AS31" s="720"/>
      <c r="AT31" s="741"/>
      <c r="AU31" s="746" t="s">
        <v>257</v>
      </c>
      <c r="AV31" s="747"/>
      <c r="AW31" s="747"/>
      <c r="AX31" s="747"/>
      <c r="AY31" s="747"/>
      <c r="AZ31" s="747"/>
      <c r="BA31" s="747"/>
      <c r="BB31" s="747"/>
      <c r="BC31" s="747"/>
      <c r="BD31" s="747"/>
      <c r="BE31" s="747"/>
      <c r="BF31" s="747"/>
      <c r="BG31" s="747"/>
      <c r="BH31" s="747"/>
      <c r="BI31" s="747"/>
      <c r="BJ31" s="747"/>
      <c r="BK31" s="748"/>
      <c r="BL31" s="755">
        <v>12</v>
      </c>
      <c r="BM31" s="720"/>
      <c r="BN31" s="720"/>
      <c r="BO31" s="720"/>
      <c r="BP31" s="720"/>
      <c r="BQ31" s="720"/>
      <c r="BR31" s="720"/>
      <c r="BS31" s="720"/>
      <c r="BT31" s="720"/>
      <c r="BU31" s="720"/>
      <c r="BV31" s="720"/>
      <c r="BW31" s="720"/>
      <c r="BX31" s="741"/>
      <c r="BY31" s="652" t="s">
        <v>258</v>
      </c>
      <c r="BZ31" s="652"/>
      <c r="CA31" s="652"/>
      <c r="CB31" s="652"/>
      <c r="CC31" s="652"/>
      <c r="CD31" s="652"/>
      <c r="CE31" s="652"/>
      <c r="CF31" s="652"/>
      <c r="CG31" s="652"/>
      <c r="CH31" s="652"/>
      <c r="CI31" s="652"/>
      <c r="CJ31" s="652"/>
      <c r="CK31" s="652"/>
      <c r="CL31" s="652"/>
      <c r="CM31" s="652"/>
      <c r="CN31" s="652"/>
      <c r="CO31" s="652"/>
      <c r="CP31" s="652"/>
      <c r="CQ31" s="652"/>
      <c r="CR31" s="652"/>
      <c r="CS31" s="652"/>
      <c r="CT31" s="652"/>
      <c r="CU31" s="652"/>
      <c r="CV31" s="652"/>
      <c r="CW31" s="652"/>
      <c r="CX31" s="652"/>
      <c r="CY31" s="652"/>
      <c r="CZ31" s="652"/>
      <c r="DA31" s="652"/>
      <c r="DB31" s="652"/>
      <c r="DC31" s="652"/>
      <c r="DD31" s="652"/>
      <c r="DE31" s="652"/>
      <c r="DF31" s="652"/>
      <c r="DG31" s="652"/>
      <c r="DH31" s="652"/>
      <c r="DI31" s="660"/>
      <c r="DJ31" s="761"/>
      <c r="DK31" s="762"/>
      <c r="DL31" s="762"/>
      <c r="DM31" s="762"/>
      <c r="DN31" s="762"/>
      <c r="DO31" s="762"/>
      <c r="DP31" s="762"/>
      <c r="DQ31" s="762"/>
      <c r="DR31" s="762"/>
      <c r="DS31" s="762"/>
      <c r="DT31" s="762"/>
      <c r="DU31" s="762"/>
      <c r="DV31" s="762"/>
      <c r="DW31" s="762"/>
      <c r="DX31" s="762"/>
      <c r="DY31" s="762"/>
      <c r="DZ31" s="763"/>
      <c r="EA31" s="767" t="s">
        <v>259</v>
      </c>
      <c r="EB31" s="767"/>
      <c r="EC31" s="767"/>
      <c r="ED31" s="767"/>
      <c r="EE31" s="767"/>
      <c r="EF31" s="767"/>
      <c r="EG31" s="767"/>
      <c r="EH31" s="767"/>
      <c r="EI31" s="767"/>
      <c r="EJ31" s="767"/>
      <c r="EK31" s="767"/>
      <c r="EL31" s="767"/>
      <c r="EM31" s="767"/>
      <c r="EN31" s="767"/>
      <c r="EO31" s="767"/>
      <c r="EP31" s="767"/>
      <c r="EQ31" s="767"/>
      <c r="ER31" s="768">
        <v>3.05</v>
      </c>
      <c r="ES31" s="768"/>
      <c r="ET31" s="768"/>
      <c r="EU31" s="768"/>
      <c r="EV31" s="768"/>
      <c r="EW31" s="768"/>
      <c r="EX31" s="768"/>
      <c r="EY31" s="768"/>
      <c r="EZ31" s="813">
        <v>2975</v>
      </c>
      <c r="FA31" s="813"/>
      <c r="FB31" s="813"/>
      <c r="FC31" s="813"/>
      <c r="FD31" s="813"/>
      <c r="FE31" s="813"/>
      <c r="FF31" s="813"/>
      <c r="FG31" s="814"/>
    </row>
    <row r="32" spans="2:163" ht="8.65" customHeight="1">
      <c r="B32" s="749"/>
      <c r="C32" s="750"/>
      <c r="D32" s="750"/>
      <c r="E32" s="750"/>
      <c r="F32" s="750"/>
      <c r="G32" s="750"/>
      <c r="H32" s="750"/>
      <c r="I32" s="750"/>
      <c r="J32" s="750"/>
      <c r="K32" s="750"/>
      <c r="L32" s="750"/>
      <c r="M32" s="739"/>
      <c r="N32" s="736"/>
      <c r="O32" s="736"/>
      <c r="P32" s="736"/>
      <c r="Q32" s="736"/>
      <c r="R32" s="736"/>
      <c r="S32" s="736"/>
      <c r="T32" s="736"/>
      <c r="U32" s="736"/>
      <c r="V32" s="736"/>
      <c r="W32" s="736"/>
      <c r="X32" s="736"/>
      <c r="Y32" s="736"/>
      <c r="Z32" s="736"/>
      <c r="AA32" s="736"/>
      <c r="AB32" s="740"/>
      <c r="AC32" s="722"/>
      <c r="AD32" s="723"/>
      <c r="AE32" s="723"/>
      <c r="AF32" s="723"/>
      <c r="AG32" s="723"/>
      <c r="AH32" s="723"/>
      <c r="AI32" s="723"/>
      <c r="AJ32" s="723"/>
      <c r="AK32" s="724"/>
      <c r="AL32" s="742"/>
      <c r="AM32" s="743"/>
      <c r="AN32" s="743"/>
      <c r="AO32" s="743"/>
      <c r="AP32" s="743"/>
      <c r="AQ32" s="743"/>
      <c r="AR32" s="743"/>
      <c r="AS32" s="743"/>
      <c r="AT32" s="744"/>
      <c r="AU32" s="749"/>
      <c r="AV32" s="750"/>
      <c r="AW32" s="750"/>
      <c r="AX32" s="750"/>
      <c r="AY32" s="750"/>
      <c r="AZ32" s="750"/>
      <c r="BA32" s="750"/>
      <c r="BB32" s="750"/>
      <c r="BC32" s="750"/>
      <c r="BD32" s="750"/>
      <c r="BE32" s="750"/>
      <c r="BF32" s="750"/>
      <c r="BG32" s="750"/>
      <c r="BH32" s="750"/>
      <c r="BI32" s="750"/>
      <c r="BJ32" s="750"/>
      <c r="BK32" s="751"/>
      <c r="BL32" s="756"/>
      <c r="BM32" s="743"/>
      <c r="BN32" s="743"/>
      <c r="BO32" s="743"/>
      <c r="BP32" s="743"/>
      <c r="BQ32" s="743"/>
      <c r="BR32" s="743"/>
      <c r="BS32" s="743"/>
      <c r="BT32" s="743"/>
      <c r="BU32" s="743"/>
      <c r="BV32" s="743"/>
      <c r="BW32" s="743"/>
      <c r="BX32" s="744"/>
      <c r="BY32" s="655"/>
      <c r="BZ32" s="655"/>
      <c r="CA32" s="655"/>
      <c r="CB32" s="655"/>
      <c r="CC32" s="655"/>
      <c r="CD32" s="655"/>
      <c r="CE32" s="655"/>
      <c r="CF32" s="655"/>
      <c r="CG32" s="655"/>
      <c r="CH32" s="655"/>
      <c r="CI32" s="655"/>
      <c r="CJ32" s="655"/>
      <c r="CK32" s="655"/>
      <c r="CL32" s="655"/>
      <c r="CM32" s="655"/>
      <c r="CN32" s="655"/>
      <c r="CO32" s="655"/>
      <c r="CP32" s="655"/>
      <c r="CQ32" s="655"/>
      <c r="CR32" s="655"/>
      <c r="CS32" s="655"/>
      <c r="CT32" s="655"/>
      <c r="CU32" s="655"/>
      <c r="CV32" s="655"/>
      <c r="CW32" s="655"/>
      <c r="CX32" s="655"/>
      <c r="CY32" s="655"/>
      <c r="CZ32" s="655"/>
      <c r="DA32" s="655"/>
      <c r="DB32" s="655"/>
      <c r="DC32" s="655"/>
      <c r="DD32" s="655"/>
      <c r="DE32" s="655"/>
      <c r="DF32" s="655"/>
      <c r="DG32" s="655"/>
      <c r="DH32" s="655"/>
      <c r="DI32" s="661"/>
      <c r="DJ32" s="761"/>
      <c r="DK32" s="762"/>
      <c r="DL32" s="762"/>
      <c r="DM32" s="762"/>
      <c r="DN32" s="762"/>
      <c r="DO32" s="762"/>
      <c r="DP32" s="762"/>
      <c r="DQ32" s="762"/>
      <c r="DR32" s="762"/>
      <c r="DS32" s="762"/>
      <c r="DT32" s="762"/>
      <c r="DU32" s="762"/>
      <c r="DV32" s="762"/>
      <c r="DW32" s="762"/>
      <c r="DX32" s="762"/>
      <c r="DY32" s="762"/>
      <c r="DZ32" s="763"/>
      <c r="EA32" s="767"/>
      <c r="EB32" s="767"/>
      <c r="EC32" s="767"/>
      <c r="ED32" s="767"/>
      <c r="EE32" s="767"/>
      <c r="EF32" s="767"/>
      <c r="EG32" s="767"/>
      <c r="EH32" s="767"/>
      <c r="EI32" s="767"/>
      <c r="EJ32" s="767"/>
      <c r="EK32" s="767"/>
      <c r="EL32" s="767"/>
      <c r="EM32" s="767"/>
      <c r="EN32" s="767"/>
      <c r="EO32" s="767"/>
      <c r="EP32" s="767"/>
      <c r="EQ32" s="767"/>
      <c r="ER32" s="768"/>
      <c r="ES32" s="768"/>
      <c r="ET32" s="768"/>
      <c r="EU32" s="768"/>
      <c r="EV32" s="768"/>
      <c r="EW32" s="768"/>
      <c r="EX32" s="768"/>
      <c r="EY32" s="768"/>
      <c r="EZ32" s="813"/>
      <c r="FA32" s="813"/>
      <c r="FB32" s="813"/>
      <c r="FC32" s="813"/>
      <c r="FD32" s="813"/>
      <c r="FE32" s="813"/>
      <c r="FF32" s="813"/>
      <c r="FG32" s="814"/>
    </row>
    <row r="33" spans="2:163" ht="8.65" customHeight="1">
      <c r="B33" s="749"/>
      <c r="C33" s="750"/>
      <c r="D33" s="750"/>
      <c r="E33" s="750"/>
      <c r="F33" s="750"/>
      <c r="G33" s="750"/>
      <c r="H33" s="750"/>
      <c r="I33" s="750"/>
      <c r="J33" s="750"/>
      <c r="K33" s="750"/>
      <c r="L33" s="750"/>
      <c r="M33" s="737" t="s">
        <v>246</v>
      </c>
      <c r="N33" s="732"/>
      <c r="O33" s="732"/>
      <c r="P33" s="732"/>
      <c r="Q33" s="732"/>
      <c r="R33" s="732"/>
      <c r="S33" s="732"/>
      <c r="T33" s="732"/>
      <c r="U33" s="732"/>
      <c r="V33" s="732"/>
      <c r="W33" s="732"/>
      <c r="X33" s="732"/>
      <c r="Y33" s="732"/>
      <c r="Z33" s="732"/>
      <c r="AA33" s="732"/>
      <c r="AB33" s="738"/>
      <c r="AC33" s="719">
        <v>11.1</v>
      </c>
      <c r="AD33" s="720"/>
      <c r="AE33" s="720"/>
      <c r="AF33" s="720"/>
      <c r="AG33" s="720"/>
      <c r="AH33" s="720"/>
      <c r="AI33" s="720"/>
      <c r="AJ33" s="720"/>
      <c r="AK33" s="721"/>
      <c r="AL33" s="742"/>
      <c r="AM33" s="743"/>
      <c r="AN33" s="743"/>
      <c r="AO33" s="743"/>
      <c r="AP33" s="743"/>
      <c r="AQ33" s="743"/>
      <c r="AR33" s="743"/>
      <c r="AS33" s="743"/>
      <c r="AT33" s="744"/>
      <c r="AU33" s="749"/>
      <c r="AV33" s="750"/>
      <c r="AW33" s="750"/>
      <c r="AX33" s="750"/>
      <c r="AY33" s="750"/>
      <c r="AZ33" s="750"/>
      <c r="BA33" s="750"/>
      <c r="BB33" s="750"/>
      <c r="BC33" s="750"/>
      <c r="BD33" s="750"/>
      <c r="BE33" s="750"/>
      <c r="BF33" s="750"/>
      <c r="BG33" s="750"/>
      <c r="BH33" s="750"/>
      <c r="BI33" s="750"/>
      <c r="BJ33" s="750"/>
      <c r="BK33" s="751"/>
      <c r="BL33" s="756"/>
      <c r="BM33" s="743"/>
      <c r="BN33" s="743"/>
      <c r="BO33" s="743"/>
      <c r="BP33" s="743"/>
      <c r="BQ33" s="743"/>
      <c r="BR33" s="743"/>
      <c r="BS33" s="743"/>
      <c r="BT33" s="743"/>
      <c r="BU33" s="743"/>
      <c r="BV33" s="743"/>
      <c r="BW33" s="743"/>
      <c r="BX33" s="744"/>
      <c r="BY33" s="655"/>
      <c r="BZ33" s="655"/>
      <c r="CA33" s="655"/>
      <c r="CB33" s="655"/>
      <c r="CC33" s="655"/>
      <c r="CD33" s="655"/>
      <c r="CE33" s="655"/>
      <c r="CF33" s="655"/>
      <c r="CG33" s="655"/>
      <c r="CH33" s="655"/>
      <c r="CI33" s="655"/>
      <c r="CJ33" s="655"/>
      <c r="CK33" s="655"/>
      <c r="CL33" s="655"/>
      <c r="CM33" s="655"/>
      <c r="CN33" s="655"/>
      <c r="CO33" s="655"/>
      <c r="CP33" s="655"/>
      <c r="CQ33" s="655"/>
      <c r="CR33" s="655"/>
      <c r="CS33" s="655"/>
      <c r="CT33" s="655"/>
      <c r="CU33" s="655"/>
      <c r="CV33" s="655"/>
      <c r="CW33" s="655"/>
      <c r="CX33" s="655"/>
      <c r="CY33" s="655"/>
      <c r="CZ33" s="655"/>
      <c r="DA33" s="655"/>
      <c r="DB33" s="655"/>
      <c r="DC33" s="655"/>
      <c r="DD33" s="655"/>
      <c r="DE33" s="655"/>
      <c r="DF33" s="655"/>
      <c r="DG33" s="655"/>
      <c r="DH33" s="655"/>
      <c r="DI33" s="661"/>
      <c r="DJ33" s="761"/>
      <c r="DK33" s="762"/>
      <c r="DL33" s="762"/>
      <c r="DM33" s="762"/>
      <c r="DN33" s="762"/>
      <c r="DO33" s="762"/>
      <c r="DP33" s="762"/>
      <c r="DQ33" s="762"/>
      <c r="DR33" s="762"/>
      <c r="DS33" s="762"/>
      <c r="DT33" s="762"/>
      <c r="DU33" s="762"/>
      <c r="DV33" s="762"/>
      <c r="DW33" s="762"/>
      <c r="DX33" s="762"/>
      <c r="DY33" s="762"/>
      <c r="DZ33" s="763"/>
      <c r="EA33" s="767" t="s">
        <v>254</v>
      </c>
      <c r="EB33" s="767"/>
      <c r="EC33" s="767"/>
      <c r="ED33" s="767"/>
      <c r="EE33" s="767"/>
      <c r="EF33" s="767"/>
      <c r="EG33" s="767"/>
      <c r="EH33" s="767"/>
      <c r="EI33" s="767"/>
      <c r="EJ33" s="767"/>
      <c r="EK33" s="767"/>
      <c r="EL33" s="767"/>
      <c r="EM33" s="767"/>
      <c r="EN33" s="767"/>
      <c r="EO33" s="767"/>
      <c r="EP33" s="767"/>
      <c r="EQ33" s="767"/>
      <c r="ER33" s="768">
        <v>1.59</v>
      </c>
      <c r="ES33" s="768"/>
      <c r="ET33" s="768"/>
      <c r="EU33" s="768"/>
      <c r="EV33" s="768"/>
      <c r="EW33" s="768"/>
      <c r="EX33" s="768"/>
      <c r="EY33" s="768"/>
      <c r="EZ33" s="813">
        <v>2450</v>
      </c>
      <c r="FA33" s="813"/>
      <c r="FB33" s="813"/>
      <c r="FC33" s="813"/>
      <c r="FD33" s="813"/>
      <c r="FE33" s="813"/>
      <c r="FF33" s="813"/>
      <c r="FG33" s="814"/>
    </row>
    <row r="34" spans="2:163" ht="8.65" customHeight="1">
      <c r="B34" s="749"/>
      <c r="C34" s="750"/>
      <c r="D34" s="750"/>
      <c r="E34" s="750"/>
      <c r="F34" s="750"/>
      <c r="G34" s="750"/>
      <c r="H34" s="750"/>
      <c r="I34" s="750"/>
      <c r="J34" s="750"/>
      <c r="K34" s="750"/>
      <c r="L34" s="750"/>
      <c r="M34" s="739"/>
      <c r="N34" s="736"/>
      <c r="O34" s="736"/>
      <c r="P34" s="736"/>
      <c r="Q34" s="736"/>
      <c r="R34" s="736"/>
      <c r="S34" s="736"/>
      <c r="T34" s="736"/>
      <c r="U34" s="736"/>
      <c r="V34" s="736"/>
      <c r="W34" s="736"/>
      <c r="X34" s="736"/>
      <c r="Y34" s="736"/>
      <c r="Z34" s="736"/>
      <c r="AA34" s="736"/>
      <c r="AB34" s="740"/>
      <c r="AC34" s="722"/>
      <c r="AD34" s="723"/>
      <c r="AE34" s="723"/>
      <c r="AF34" s="723"/>
      <c r="AG34" s="723"/>
      <c r="AH34" s="723"/>
      <c r="AI34" s="723"/>
      <c r="AJ34" s="723"/>
      <c r="AK34" s="724"/>
      <c r="AL34" s="742"/>
      <c r="AM34" s="743"/>
      <c r="AN34" s="743"/>
      <c r="AO34" s="743"/>
      <c r="AP34" s="743"/>
      <c r="AQ34" s="743"/>
      <c r="AR34" s="743"/>
      <c r="AS34" s="743"/>
      <c r="AT34" s="744"/>
      <c r="AU34" s="749"/>
      <c r="AV34" s="750"/>
      <c r="AW34" s="750"/>
      <c r="AX34" s="750"/>
      <c r="AY34" s="750"/>
      <c r="AZ34" s="750"/>
      <c r="BA34" s="750"/>
      <c r="BB34" s="750"/>
      <c r="BC34" s="750"/>
      <c r="BD34" s="750"/>
      <c r="BE34" s="750"/>
      <c r="BF34" s="750"/>
      <c r="BG34" s="750"/>
      <c r="BH34" s="750"/>
      <c r="BI34" s="750"/>
      <c r="BJ34" s="750"/>
      <c r="BK34" s="751"/>
      <c r="BL34" s="756"/>
      <c r="BM34" s="743"/>
      <c r="BN34" s="743"/>
      <c r="BO34" s="743"/>
      <c r="BP34" s="743"/>
      <c r="BQ34" s="743"/>
      <c r="BR34" s="743"/>
      <c r="BS34" s="743"/>
      <c r="BT34" s="743"/>
      <c r="BU34" s="743"/>
      <c r="BV34" s="743"/>
      <c r="BW34" s="743"/>
      <c r="BX34" s="744"/>
      <c r="BY34" s="655"/>
      <c r="BZ34" s="655"/>
      <c r="CA34" s="655"/>
      <c r="CB34" s="655"/>
      <c r="CC34" s="655"/>
      <c r="CD34" s="655"/>
      <c r="CE34" s="655"/>
      <c r="CF34" s="655"/>
      <c r="CG34" s="655"/>
      <c r="CH34" s="655"/>
      <c r="CI34" s="655"/>
      <c r="CJ34" s="655"/>
      <c r="CK34" s="655"/>
      <c r="CL34" s="655"/>
      <c r="CM34" s="655"/>
      <c r="CN34" s="655"/>
      <c r="CO34" s="655"/>
      <c r="CP34" s="655"/>
      <c r="CQ34" s="655"/>
      <c r="CR34" s="655"/>
      <c r="CS34" s="655"/>
      <c r="CT34" s="655"/>
      <c r="CU34" s="655"/>
      <c r="CV34" s="655"/>
      <c r="CW34" s="655"/>
      <c r="CX34" s="655"/>
      <c r="CY34" s="655"/>
      <c r="CZ34" s="655"/>
      <c r="DA34" s="655"/>
      <c r="DB34" s="655"/>
      <c r="DC34" s="655"/>
      <c r="DD34" s="655"/>
      <c r="DE34" s="655"/>
      <c r="DF34" s="655"/>
      <c r="DG34" s="655"/>
      <c r="DH34" s="655"/>
      <c r="DI34" s="661"/>
      <c r="DJ34" s="764"/>
      <c r="DK34" s="765"/>
      <c r="DL34" s="765"/>
      <c r="DM34" s="765"/>
      <c r="DN34" s="765"/>
      <c r="DO34" s="765"/>
      <c r="DP34" s="765"/>
      <c r="DQ34" s="765"/>
      <c r="DR34" s="765"/>
      <c r="DS34" s="765"/>
      <c r="DT34" s="765"/>
      <c r="DU34" s="765"/>
      <c r="DV34" s="765"/>
      <c r="DW34" s="765"/>
      <c r="DX34" s="765"/>
      <c r="DY34" s="765"/>
      <c r="DZ34" s="766"/>
      <c r="EA34" s="767"/>
      <c r="EB34" s="767"/>
      <c r="EC34" s="767"/>
      <c r="ED34" s="767"/>
      <c r="EE34" s="767"/>
      <c r="EF34" s="767"/>
      <c r="EG34" s="767"/>
      <c r="EH34" s="767"/>
      <c r="EI34" s="767"/>
      <c r="EJ34" s="767"/>
      <c r="EK34" s="767"/>
      <c r="EL34" s="767"/>
      <c r="EM34" s="767"/>
      <c r="EN34" s="767"/>
      <c r="EO34" s="767"/>
      <c r="EP34" s="767"/>
      <c r="EQ34" s="767"/>
      <c r="ER34" s="768"/>
      <c r="ES34" s="768"/>
      <c r="ET34" s="768"/>
      <c r="EU34" s="768"/>
      <c r="EV34" s="768"/>
      <c r="EW34" s="768"/>
      <c r="EX34" s="768"/>
      <c r="EY34" s="768"/>
      <c r="EZ34" s="813"/>
      <c r="FA34" s="813"/>
      <c r="FB34" s="813"/>
      <c r="FC34" s="813"/>
      <c r="FD34" s="813"/>
      <c r="FE34" s="813"/>
      <c r="FF34" s="813"/>
      <c r="FG34" s="814"/>
    </row>
    <row r="35" spans="2:163" ht="8.65" customHeight="1">
      <c r="B35" s="749"/>
      <c r="C35" s="750"/>
      <c r="D35" s="750"/>
      <c r="E35" s="750"/>
      <c r="F35" s="750"/>
      <c r="G35" s="750"/>
      <c r="H35" s="750"/>
      <c r="I35" s="750"/>
      <c r="J35" s="750"/>
      <c r="K35" s="750"/>
      <c r="L35" s="750"/>
      <c r="M35" s="737" t="s">
        <v>247</v>
      </c>
      <c r="N35" s="732"/>
      <c r="O35" s="732"/>
      <c r="P35" s="732"/>
      <c r="Q35" s="732"/>
      <c r="R35" s="732"/>
      <c r="S35" s="732"/>
      <c r="T35" s="732"/>
      <c r="U35" s="732"/>
      <c r="V35" s="732"/>
      <c r="W35" s="732"/>
      <c r="X35" s="732"/>
      <c r="Y35" s="732"/>
      <c r="Z35" s="732"/>
      <c r="AA35" s="732"/>
      <c r="AB35" s="738"/>
      <c r="AC35" s="719">
        <v>10.1</v>
      </c>
      <c r="AD35" s="720"/>
      <c r="AE35" s="720"/>
      <c r="AF35" s="720"/>
      <c r="AG35" s="720"/>
      <c r="AH35" s="720"/>
      <c r="AI35" s="720"/>
      <c r="AJ35" s="720"/>
      <c r="AK35" s="721"/>
      <c r="AL35" s="742"/>
      <c r="AM35" s="743"/>
      <c r="AN35" s="743"/>
      <c r="AO35" s="743"/>
      <c r="AP35" s="743"/>
      <c r="AQ35" s="743"/>
      <c r="AR35" s="743"/>
      <c r="AS35" s="743"/>
      <c r="AT35" s="744"/>
      <c r="AU35" s="749"/>
      <c r="AV35" s="750"/>
      <c r="AW35" s="750"/>
      <c r="AX35" s="750"/>
      <c r="AY35" s="750"/>
      <c r="AZ35" s="750"/>
      <c r="BA35" s="750"/>
      <c r="BB35" s="750"/>
      <c r="BC35" s="750"/>
      <c r="BD35" s="750"/>
      <c r="BE35" s="750"/>
      <c r="BF35" s="750"/>
      <c r="BG35" s="750"/>
      <c r="BH35" s="750"/>
      <c r="BI35" s="750"/>
      <c r="BJ35" s="750"/>
      <c r="BK35" s="751"/>
      <c r="BL35" s="756"/>
      <c r="BM35" s="743"/>
      <c r="BN35" s="743"/>
      <c r="BO35" s="743"/>
      <c r="BP35" s="743"/>
      <c r="BQ35" s="743"/>
      <c r="BR35" s="743"/>
      <c r="BS35" s="743"/>
      <c r="BT35" s="743"/>
      <c r="BU35" s="743"/>
      <c r="BV35" s="743"/>
      <c r="BW35" s="743"/>
      <c r="BX35" s="744"/>
      <c r="BY35" s="815" t="s">
        <v>260</v>
      </c>
      <c r="BZ35" s="816"/>
      <c r="CA35" s="816"/>
      <c r="CB35" s="816"/>
      <c r="CC35" s="816"/>
      <c r="CD35" s="816"/>
      <c r="CE35" s="816"/>
      <c r="CF35" s="816"/>
      <c r="CG35" s="816"/>
      <c r="CH35" s="816"/>
      <c r="CI35" s="816"/>
      <c r="CJ35" s="816"/>
      <c r="CK35" s="816"/>
      <c r="CL35" s="816"/>
      <c r="CM35" s="816"/>
      <c r="CN35" s="816"/>
      <c r="CO35" s="816"/>
      <c r="CP35" s="816"/>
      <c r="CQ35" s="816"/>
      <c r="CR35" s="816"/>
      <c r="CS35" s="816"/>
      <c r="CT35" s="816"/>
      <c r="CU35" s="816"/>
      <c r="CV35" s="816"/>
      <c r="CW35" s="816"/>
      <c r="CX35" s="816"/>
      <c r="CY35" s="816"/>
      <c r="CZ35" s="816"/>
      <c r="DA35" s="816"/>
      <c r="DB35" s="816"/>
      <c r="DC35" s="816"/>
      <c r="DD35" s="816"/>
      <c r="DE35" s="816"/>
      <c r="DF35" s="816"/>
      <c r="DG35" s="816"/>
      <c r="DH35" s="816"/>
      <c r="DI35" s="817"/>
      <c r="DJ35" s="725" t="s">
        <v>261</v>
      </c>
      <c r="DK35" s="726"/>
      <c r="DL35" s="726"/>
      <c r="DM35" s="726"/>
      <c r="DN35" s="726"/>
      <c r="DO35" s="726"/>
      <c r="DP35" s="727"/>
      <c r="DQ35" s="824" t="s">
        <v>262</v>
      </c>
      <c r="DR35" s="759"/>
      <c r="DS35" s="759"/>
      <c r="DT35" s="759"/>
      <c r="DU35" s="759"/>
      <c r="DV35" s="759"/>
      <c r="DW35" s="759"/>
      <c r="DX35" s="759"/>
      <c r="DY35" s="759"/>
      <c r="DZ35" s="760"/>
      <c r="EA35" s="795" t="s">
        <v>249</v>
      </c>
      <c r="EB35" s="796"/>
      <c r="EC35" s="796"/>
      <c r="ED35" s="796"/>
      <c r="EE35" s="796"/>
      <c r="EF35" s="796"/>
      <c r="EG35" s="796"/>
      <c r="EH35" s="796"/>
      <c r="EI35" s="796"/>
      <c r="EJ35" s="796"/>
      <c r="EK35" s="796"/>
      <c r="EL35" s="796"/>
      <c r="EM35" s="796"/>
      <c r="EN35" s="796"/>
      <c r="EO35" s="796"/>
      <c r="EP35" s="796"/>
      <c r="EQ35" s="797"/>
      <c r="ER35" s="768">
        <v>2.37</v>
      </c>
      <c r="ES35" s="768"/>
      <c r="ET35" s="768"/>
      <c r="EU35" s="768"/>
      <c r="EV35" s="768"/>
      <c r="EW35" s="768"/>
      <c r="EX35" s="768"/>
      <c r="EY35" s="768"/>
      <c r="EZ35" s="813"/>
      <c r="FA35" s="813"/>
      <c r="FB35" s="813"/>
      <c r="FC35" s="813"/>
      <c r="FD35" s="813"/>
      <c r="FE35" s="813"/>
      <c r="FF35" s="813"/>
      <c r="FG35" s="814"/>
    </row>
    <row r="36" spans="2:163" ht="8.65" customHeight="1">
      <c r="B36" s="749"/>
      <c r="C36" s="750"/>
      <c r="D36" s="750"/>
      <c r="E36" s="750"/>
      <c r="F36" s="750"/>
      <c r="G36" s="750"/>
      <c r="H36" s="750"/>
      <c r="I36" s="750"/>
      <c r="J36" s="750"/>
      <c r="K36" s="750"/>
      <c r="L36" s="750"/>
      <c r="M36" s="739"/>
      <c r="N36" s="736"/>
      <c r="O36" s="736"/>
      <c r="P36" s="736"/>
      <c r="Q36" s="736"/>
      <c r="R36" s="736"/>
      <c r="S36" s="736"/>
      <c r="T36" s="736"/>
      <c r="U36" s="736"/>
      <c r="V36" s="736"/>
      <c r="W36" s="736"/>
      <c r="X36" s="736"/>
      <c r="Y36" s="736"/>
      <c r="Z36" s="736"/>
      <c r="AA36" s="736"/>
      <c r="AB36" s="740"/>
      <c r="AC36" s="722"/>
      <c r="AD36" s="723"/>
      <c r="AE36" s="723"/>
      <c r="AF36" s="723"/>
      <c r="AG36" s="723"/>
      <c r="AH36" s="723"/>
      <c r="AI36" s="723"/>
      <c r="AJ36" s="723"/>
      <c r="AK36" s="724"/>
      <c r="AL36" s="742"/>
      <c r="AM36" s="743"/>
      <c r="AN36" s="743"/>
      <c r="AO36" s="743"/>
      <c r="AP36" s="743"/>
      <c r="AQ36" s="743"/>
      <c r="AR36" s="743"/>
      <c r="AS36" s="743"/>
      <c r="AT36" s="744"/>
      <c r="AU36" s="749"/>
      <c r="AV36" s="750"/>
      <c r="AW36" s="750"/>
      <c r="AX36" s="750"/>
      <c r="AY36" s="750"/>
      <c r="AZ36" s="750"/>
      <c r="BA36" s="750"/>
      <c r="BB36" s="750"/>
      <c r="BC36" s="750"/>
      <c r="BD36" s="750"/>
      <c r="BE36" s="750"/>
      <c r="BF36" s="750"/>
      <c r="BG36" s="750"/>
      <c r="BH36" s="750"/>
      <c r="BI36" s="750"/>
      <c r="BJ36" s="750"/>
      <c r="BK36" s="751"/>
      <c r="BL36" s="756"/>
      <c r="BM36" s="743"/>
      <c r="BN36" s="743"/>
      <c r="BO36" s="743"/>
      <c r="BP36" s="743"/>
      <c r="BQ36" s="743"/>
      <c r="BR36" s="743"/>
      <c r="BS36" s="743"/>
      <c r="BT36" s="743"/>
      <c r="BU36" s="743"/>
      <c r="BV36" s="743"/>
      <c r="BW36" s="743"/>
      <c r="BX36" s="744"/>
      <c r="BY36" s="818"/>
      <c r="BZ36" s="819"/>
      <c r="CA36" s="819"/>
      <c r="CB36" s="819"/>
      <c r="CC36" s="819"/>
      <c r="CD36" s="819"/>
      <c r="CE36" s="819"/>
      <c r="CF36" s="819"/>
      <c r="CG36" s="819"/>
      <c r="CH36" s="819"/>
      <c r="CI36" s="819"/>
      <c r="CJ36" s="819"/>
      <c r="CK36" s="819"/>
      <c r="CL36" s="819"/>
      <c r="CM36" s="819"/>
      <c r="CN36" s="819"/>
      <c r="CO36" s="819"/>
      <c r="CP36" s="819"/>
      <c r="CQ36" s="819"/>
      <c r="CR36" s="819"/>
      <c r="CS36" s="819"/>
      <c r="CT36" s="819"/>
      <c r="CU36" s="819"/>
      <c r="CV36" s="819"/>
      <c r="CW36" s="819"/>
      <c r="CX36" s="819"/>
      <c r="CY36" s="819"/>
      <c r="CZ36" s="819"/>
      <c r="DA36" s="819"/>
      <c r="DB36" s="819"/>
      <c r="DC36" s="819"/>
      <c r="DD36" s="819"/>
      <c r="DE36" s="819"/>
      <c r="DF36" s="819"/>
      <c r="DG36" s="819"/>
      <c r="DH36" s="819"/>
      <c r="DI36" s="820"/>
      <c r="DJ36" s="728"/>
      <c r="DK36" s="729"/>
      <c r="DL36" s="729"/>
      <c r="DM36" s="729"/>
      <c r="DN36" s="729"/>
      <c r="DO36" s="729"/>
      <c r="DP36" s="730"/>
      <c r="DQ36" s="825"/>
      <c r="DR36" s="762"/>
      <c r="DS36" s="762"/>
      <c r="DT36" s="762"/>
      <c r="DU36" s="762"/>
      <c r="DV36" s="762"/>
      <c r="DW36" s="762"/>
      <c r="DX36" s="762"/>
      <c r="DY36" s="762"/>
      <c r="DZ36" s="763"/>
      <c r="EA36" s="798"/>
      <c r="EB36" s="799"/>
      <c r="EC36" s="799"/>
      <c r="ED36" s="799"/>
      <c r="EE36" s="799"/>
      <c r="EF36" s="799"/>
      <c r="EG36" s="799"/>
      <c r="EH36" s="799"/>
      <c r="EI36" s="799"/>
      <c r="EJ36" s="799"/>
      <c r="EK36" s="799"/>
      <c r="EL36" s="799"/>
      <c r="EM36" s="799"/>
      <c r="EN36" s="799"/>
      <c r="EO36" s="799"/>
      <c r="EP36" s="799"/>
      <c r="EQ36" s="800"/>
      <c r="ER36" s="768"/>
      <c r="ES36" s="768"/>
      <c r="ET36" s="768"/>
      <c r="EU36" s="768"/>
      <c r="EV36" s="768"/>
      <c r="EW36" s="768"/>
      <c r="EX36" s="768"/>
      <c r="EY36" s="768"/>
      <c r="EZ36" s="813"/>
      <c r="FA36" s="813"/>
      <c r="FB36" s="813"/>
      <c r="FC36" s="813"/>
      <c r="FD36" s="813"/>
      <c r="FE36" s="813"/>
      <c r="FF36" s="813"/>
      <c r="FG36" s="814"/>
    </row>
    <row r="37" spans="2:163" ht="8.65" customHeight="1">
      <c r="B37" s="749"/>
      <c r="C37" s="750"/>
      <c r="D37" s="750"/>
      <c r="E37" s="750"/>
      <c r="F37" s="750"/>
      <c r="G37" s="750"/>
      <c r="H37" s="750"/>
      <c r="I37" s="750"/>
      <c r="J37" s="750"/>
      <c r="K37" s="750"/>
      <c r="L37" s="750"/>
      <c r="M37" s="737" t="s">
        <v>250</v>
      </c>
      <c r="N37" s="732"/>
      <c r="O37" s="732"/>
      <c r="P37" s="732"/>
      <c r="Q37" s="732"/>
      <c r="R37" s="732"/>
      <c r="S37" s="732"/>
      <c r="T37" s="732"/>
      <c r="U37" s="732"/>
      <c r="V37" s="732"/>
      <c r="W37" s="732"/>
      <c r="X37" s="732"/>
      <c r="Y37" s="732"/>
      <c r="Z37" s="732"/>
      <c r="AA37" s="732"/>
      <c r="AB37" s="738"/>
      <c r="AC37" s="719">
        <v>9.3000000000000007</v>
      </c>
      <c r="AD37" s="720"/>
      <c r="AE37" s="720"/>
      <c r="AF37" s="720"/>
      <c r="AG37" s="720"/>
      <c r="AH37" s="720"/>
      <c r="AI37" s="720"/>
      <c r="AJ37" s="720"/>
      <c r="AK37" s="721"/>
      <c r="AL37" s="742"/>
      <c r="AM37" s="743"/>
      <c r="AN37" s="743"/>
      <c r="AO37" s="743"/>
      <c r="AP37" s="743"/>
      <c r="AQ37" s="743"/>
      <c r="AR37" s="743"/>
      <c r="AS37" s="743"/>
      <c r="AT37" s="744"/>
      <c r="AU37" s="749"/>
      <c r="AV37" s="750"/>
      <c r="AW37" s="750"/>
      <c r="AX37" s="750"/>
      <c r="AY37" s="750"/>
      <c r="AZ37" s="750"/>
      <c r="BA37" s="750"/>
      <c r="BB37" s="750"/>
      <c r="BC37" s="750"/>
      <c r="BD37" s="750"/>
      <c r="BE37" s="750"/>
      <c r="BF37" s="750"/>
      <c r="BG37" s="750"/>
      <c r="BH37" s="750"/>
      <c r="BI37" s="750"/>
      <c r="BJ37" s="750"/>
      <c r="BK37" s="751"/>
      <c r="BL37" s="756"/>
      <c r="BM37" s="743"/>
      <c r="BN37" s="743"/>
      <c r="BO37" s="743"/>
      <c r="BP37" s="743"/>
      <c r="BQ37" s="743"/>
      <c r="BR37" s="743"/>
      <c r="BS37" s="743"/>
      <c r="BT37" s="743"/>
      <c r="BU37" s="743"/>
      <c r="BV37" s="743"/>
      <c r="BW37" s="743"/>
      <c r="BX37" s="744"/>
      <c r="BY37" s="818"/>
      <c r="BZ37" s="819"/>
      <c r="CA37" s="819"/>
      <c r="CB37" s="819"/>
      <c r="CC37" s="819"/>
      <c r="CD37" s="819"/>
      <c r="CE37" s="819"/>
      <c r="CF37" s="819"/>
      <c r="CG37" s="819"/>
      <c r="CH37" s="819"/>
      <c r="CI37" s="819"/>
      <c r="CJ37" s="819"/>
      <c r="CK37" s="819"/>
      <c r="CL37" s="819"/>
      <c r="CM37" s="819"/>
      <c r="CN37" s="819"/>
      <c r="CO37" s="819"/>
      <c r="CP37" s="819"/>
      <c r="CQ37" s="819"/>
      <c r="CR37" s="819"/>
      <c r="CS37" s="819"/>
      <c r="CT37" s="819"/>
      <c r="CU37" s="819"/>
      <c r="CV37" s="819"/>
      <c r="CW37" s="819"/>
      <c r="CX37" s="819"/>
      <c r="CY37" s="819"/>
      <c r="CZ37" s="819"/>
      <c r="DA37" s="819"/>
      <c r="DB37" s="819"/>
      <c r="DC37" s="819"/>
      <c r="DD37" s="819"/>
      <c r="DE37" s="819"/>
      <c r="DF37" s="819"/>
      <c r="DG37" s="819"/>
      <c r="DH37" s="819"/>
      <c r="DI37" s="820"/>
      <c r="DJ37" s="728"/>
      <c r="DK37" s="729"/>
      <c r="DL37" s="729"/>
      <c r="DM37" s="729"/>
      <c r="DN37" s="729"/>
      <c r="DO37" s="729"/>
      <c r="DP37" s="730"/>
      <c r="DQ37" s="825"/>
      <c r="DR37" s="762"/>
      <c r="DS37" s="762"/>
      <c r="DT37" s="762"/>
      <c r="DU37" s="762"/>
      <c r="DV37" s="762"/>
      <c r="DW37" s="762"/>
      <c r="DX37" s="762"/>
      <c r="DY37" s="762"/>
      <c r="DZ37" s="763"/>
      <c r="EA37" s="795" t="s">
        <v>251</v>
      </c>
      <c r="EB37" s="796"/>
      <c r="EC37" s="796"/>
      <c r="ED37" s="796"/>
      <c r="EE37" s="796"/>
      <c r="EF37" s="796"/>
      <c r="EG37" s="796"/>
      <c r="EH37" s="796"/>
      <c r="EI37" s="796"/>
      <c r="EJ37" s="796"/>
      <c r="EK37" s="796"/>
      <c r="EL37" s="796"/>
      <c r="EM37" s="796"/>
      <c r="EN37" s="796"/>
      <c r="EO37" s="796"/>
      <c r="EP37" s="796"/>
      <c r="EQ37" s="797"/>
      <c r="ER37" s="768">
        <v>2.6</v>
      </c>
      <c r="ES37" s="768"/>
      <c r="ET37" s="768"/>
      <c r="EU37" s="768"/>
      <c r="EV37" s="768"/>
      <c r="EW37" s="768"/>
      <c r="EX37" s="768"/>
      <c r="EY37" s="768"/>
      <c r="EZ37" s="813"/>
      <c r="FA37" s="813"/>
      <c r="FB37" s="813"/>
      <c r="FC37" s="813"/>
      <c r="FD37" s="813"/>
      <c r="FE37" s="813"/>
      <c r="FF37" s="813"/>
      <c r="FG37" s="814"/>
    </row>
    <row r="38" spans="2:163" ht="8.65" customHeight="1">
      <c r="B38" s="752"/>
      <c r="C38" s="753"/>
      <c r="D38" s="753"/>
      <c r="E38" s="753"/>
      <c r="F38" s="753"/>
      <c r="G38" s="753"/>
      <c r="H38" s="753"/>
      <c r="I38" s="753"/>
      <c r="J38" s="753"/>
      <c r="K38" s="753"/>
      <c r="L38" s="753"/>
      <c r="M38" s="739"/>
      <c r="N38" s="736"/>
      <c r="O38" s="736"/>
      <c r="P38" s="736"/>
      <c r="Q38" s="736"/>
      <c r="R38" s="736"/>
      <c r="S38" s="736"/>
      <c r="T38" s="736"/>
      <c r="U38" s="736"/>
      <c r="V38" s="736"/>
      <c r="W38" s="736"/>
      <c r="X38" s="736"/>
      <c r="Y38" s="736"/>
      <c r="Z38" s="736"/>
      <c r="AA38" s="736"/>
      <c r="AB38" s="740"/>
      <c r="AC38" s="722"/>
      <c r="AD38" s="723"/>
      <c r="AE38" s="723"/>
      <c r="AF38" s="723"/>
      <c r="AG38" s="723"/>
      <c r="AH38" s="723"/>
      <c r="AI38" s="723"/>
      <c r="AJ38" s="723"/>
      <c r="AK38" s="724"/>
      <c r="AL38" s="722"/>
      <c r="AM38" s="723"/>
      <c r="AN38" s="723"/>
      <c r="AO38" s="723"/>
      <c r="AP38" s="723"/>
      <c r="AQ38" s="723"/>
      <c r="AR38" s="723"/>
      <c r="AS38" s="723"/>
      <c r="AT38" s="745"/>
      <c r="AU38" s="752"/>
      <c r="AV38" s="753"/>
      <c r="AW38" s="753"/>
      <c r="AX38" s="753"/>
      <c r="AY38" s="753"/>
      <c r="AZ38" s="753"/>
      <c r="BA38" s="753"/>
      <c r="BB38" s="753"/>
      <c r="BC38" s="753"/>
      <c r="BD38" s="753"/>
      <c r="BE38" s="753"/>
      <c r="BF38" s="753"/>
      <c r="BG38" s="753"/>
      <c r="BH38" s="753"/>
      <c r="BI38" s="753"/>
      <c r="BJ38" s="753"/>
      <c r="BK38" s="754"/>
      <c r="BL38" s="757"/>
      <c r="BM38" s="723"/>
      <c r="BN38" s="723"/>
      <c r="BO38" s="723"/>
      <c r="BP38" s="723"/>
      <c r="BQ38" s="723"/>
      <c r="BR38" s="723"/>
      <c r="BS38" s="723"/>
      <c r="BT38" s="723"/>
      <c r="BU38" s="723"/>
      <c r="BV38" s="723"/>
      <c r="BW38" s="723"/>
      <c r="BX38" s="745"/>
      <c r="BY38" s="818"/>
      <c r="BZ38" s="819"/>
      <c r="CA38" s="819"/>
      <c r="CB38" s="819"/>
      <c r="CC38" s="819"/>
      <c r="CD38" s="819"/>
      <c r="CE38" s="819"/>
      <c r="CF38" s="819"/>
      <c r="CG38" s="819"/>
      <c r="CH38" s="819"/>
      <c r="CI38" s="819"/>
      <c r="CJ38" s="819"/>
      <c r="CK38" s="819"/>
      <c r="CL38" s="819"/>
      <c r="CM38" s="819"/>
      <c r="CN38" s="819"/>
      <c r="CO38" s="819"/>
      <c r="CP38" s="819"/>
      <c r="CQ38" s="819"/>
      <c r="CR38" s="819"/>
      <c r="CS38" s="819"/>
      <c r="CT38" s="819"/>
      <c r="CU38" s="819"/>
      <c r="CV38" s="819"/>
      <c r="CW38" s="819"/>
      <c r="CX38" s="819"/>
      <c r="CY38" s="819"/>
      <c r="CZ38" s="819"/>
      <c r="DA38" s="819"/>
      <c r="DB38" s="819"/>
      <c r="DC38" s="819"/>
      <c r="DD38" s="819"/>
      <c r="DE38" s="819"/>
      <c r="DF38" s="819"/>
      <c r="DG38" s="819"/>
      <c r="DH38" s="819"/>
      <c r="DI38" s="820"/>
      <c r="DJ38" s="728"/>
      <c r="DK38" s="729"/>
      <c r="DL38" s="729"/>
      <c r="DM38" s="729"/>
      <c r="DN38" s="729"/>
      <c r="DO38" s="729"/>
      <c r="DP38" s="730"/>
      <c r="DQ38" s="825"/>
      <c r="DR38" s="762"/>
      <c r="DS38" s="762"/>
      <c r="DT38" s="762"/>
      <c r="DU38" s="762"/>
      <c r="DV38" s="762"/>
      <c r="DW38" s="762"/>
      <c r="DX38" s="762"/>
      <c r="DY38" s="762"/>
      <c r="DZ38" s="763"/>
      <c r="EA38" s="798"/>
      <c r="EB38" s="799"/>
      <c r="EC38" s="799"/>
      <c r="ED38" s="799"/>
      <c r="EE38" s="799"/>
      <c r="EF38" s="799"/>
      <c r="EG38" s="799"/>
      <c r="EH38" s="799"/>
      <c r="EI38" s="799"/>
      <c r="EJ38" s="799"/>
      <c r="EK38" s="799"/>
      <c r="EL38" s="799"/>
      <c r="EM38" s="799"/>
      <c r="EN38" s="799"/>
      <c r="EO38" s="799"/>
      <c r="EP38" s="799"/>
      <c r="EQ38" s="800"/>
      <c r="ER38" s="768"/>
      <c r="ES38" s="768"/>
      <c r="ET38" s="768"/>
      <c r="EU38" s="768"/>
      <c r="EV38" s="768"/>
      <c r="EW38" s="768"/>
      <c r="EX38" s="768"/>
      <c r="EY38" s="768"/>
      <c r="EZ38" s="813"/>
      <c r="FA38" s="813"/>
      <c r="FB38" s="813"/>
      <c r="FC38" s="813"/>
      <c r="FD38" s="813"/>
      <c r="FE38" s="813"/>
      <c r="FF38" s="813"/>
      <c r="FG38" s="814"/>
    </row>
    <row r="39" spans="2:163" ht="8.65" customHeight="1">
      <c r="B39" s="731" t="s">
        <v>263</v>
      </c>
      <c r="C39" s="732"/>
      <c r="D39" s="732"/>
      <c r="E39" s="732"/>
      <c r="F39" s="732"/>
      <c r="G39" s="732"/>
      <c r="H39" s="732"/>
      <c r="I39" s="732"/>
      <c r="J39" s="732"/>
      <c r="K39" s="732"/>
      <c r="L39" s="732"/>
      <c r="M39" s="737" t="s">
        <v>240</v>
      </c>
      <c r="N39" s="732"/>
      <c r="O39" s="732"/>
      <c r="P39" s="732"/>
      <c r="Q39" s="732"/>
      <c r="R39" s="732"/>
      <c r="S39" s="732"/>
      <c r="T39" s="732"/>
      <c r="U39" s="732"/>
      <c r="V39" s="732"/>
      <c r="W39" s="732"/>
      <c r="X39" s="732"/>
      <c r="Y39" s="732"/>
      <c r="Z39" s="732"/>
      <c r="AA39" s="732"/>
      <c r="AB39" s="738"/>
      <c r="AC39" s="719">
        <v>11.4</v>
      </c>
      <c r="AD39" s="720"/>
      <c r="AE39" s="720"/>
      <c r="AF39" s="720"/>
      <c r="AG39" s="720"/>
      <c r="AH39" s="720"/>
      <c r="AI39" s="720"/>
      <c r="AJ39" s="720"/>
      <c r="AK39" s="721"/>
      <c r="AL39" s="719">
        <v>6.2</v>
      </c>
      <c r="AM39" s="720"/>
      <c r="AN39" s="720"/>
      <c r="AO39" s="720"/>
      <c r="AP39" s="720"/>
      <c r="AQ39" s="720"/>
      <c r="AR39" s="720"/>
      <c r="AS39" s="720"/>
      <c r="AT39" s="741"/>
      <c r="AU39" s="746" t="s">
        <v>264</v>
      </c>
      <c r="AV39" s="747"/>
      <c r="AW39" s="747"/>
      <c r="AX39" s="747"/>
      <c r="AY39" s="747"/>
      <c r="AZ39" s="747"/>
      <c r="BA39" s="747"/>
      <c r="BB39" s="747"/>
      <c r="BC39" s="747"/>
      <c r="BD39" s="747"/>
      <c r="BE39" s="747"/>
      <c r="BF39" s="747"/>
      <c r="BG39" s="747"/>
      <c r="BH39" s="747"/>
      <c r="BI39" s="747"/>
      <c r="BJ39" s="747"/>
      <c r="BK39" s="748"/>
      <c r="BL39" s="755">
        <v>10</v>
      </c>
      <c r="BM39" s="720"/>
      <c r="BN39" s="720"/>
      <c r="BO39" s="720"/>
      <c r="BP39" s="720"/>
      <c r="BQ39" s="720"/>
      <c r="BR39" s="720"/>
      <c r="BS39" s="720"/>
      <c r="BT39" s="720"/>
      <c r="BU39" s="720"/>
      <c r="BV39" s="720"/>
      <c r="BW39" s="720"/>
      <c r="BX39" s="741"/>
      <c r="BY39" s="818"/>
      <c r="BZ39" s="819"/>
      <c r="CA39" s="819"/>
      <c r="CB39" s="819"/>
      <c r="CC39" s="819"/>
      <c r="CD39" s="819"/>
      <c r="CE39" s="819"/>
      <c r="CF39" s="819"/>
      <c r="CG39" s="819"/>
      <c r="CH39" s="819"/>
      <c r="CI39" s="819"/>
      <c r="CJ39" s="819"/>
      <c r="CK39" s="819"/>
      <c r="CL39" s="819"/>
      <c r="CM39" s="819"/>
      <c r="CN39" s="819"/>
      <c r="CO39" s="819"/>
      <c r="CP39" s="819"/>
      <c r="CQ39" s="819"/>
      <c r="CR39" s="819"/>
      <c r="CS39" s="819"/>
      <c r="CT39" s="819"/>
      <c r="CU39" s="819"/>
      <c r="CV39" s="819"/>
      <c r="CW39" s="819"/>
      <c r="CX39" s="819"/>
      <c r="CY39" s="819"/>
      <c r="CZ39" s="819"/>
      <c r="DA39" s="819"/>
      <c r="DB39" s="819"/>
      <c r="DC39" s="819"/>
      <c r="DD39" s="819"/>
      <c r="DE39" s="819"/>
      <c r="DF39" s="819"/>
      <c r="DG39" s="819"/>
      <c r="DH39" s="819"/>
      <c r="DI39" s="820"/>
      <c r="DJ39" s="728"/>
      <c r="DK39" s="729"/>
      <c r="DL39" s="729"/>
      <c r="DM39" s="729"/>
      <c r="DN39" s="729"/>
      <c r="DO39" s="729"/>
      <c r="DP39" s="730"/>
      <c r="DQ39" s="825"/>
      <c r="DR39" s="762"/>
      <c r="DS39" s="762"/>
      <c r="DT39" s="762"/>
      <c r="DU39" s="762"/>
      <c r="DV39" s="762"/>
      <c r="DW39" s="762"/>
      <c r="DX39" s="762"/>
      <c r="DY39" s="762"/>
      <c r="DZ39" s="763"/>
      <c r="EA39" s="767" t="s">
        <v>259</v>
      </c>
      <c r="EB39" s="767"/>
      <c r="EC39" s="767"/>
      <c r="ED39" s="767"/>
      <c r="EE39" s="767"/>
      <c r="EF39" s="767"/>
      <c r="EG39" s="767"/>
      <c r="EH39" s="767"/>
      <c r="EI39" s="767"/>
      <c r="EJ39" s="767"/>
      <c r="EK39" s="767"/>
      <c r="EL39" s="767"/>
      <c r="EM39" s="767"/>
      <c r="EN39" s="767"/>
      <c r="EO39" s="767"/>
      <c r="EP39" s="767"/>
      <c r="EQ39" s="767"/>
      <c r="ER39" s="768">
        <v>3.11</v>
      </c>
      <c r="ES39" s="768"/>
      <c r="ET39" s="768"/>
      <c r="EU39" s="768"/>
      <c r="EV39" s="768"/>
      <c r="EW39" s="768"/>
      <c r="EX39" s="768"/>
      <c r="EY39" s="768"/>
      <c r="EZ39" s="769"/>
      <c r="FA39" s="769"/>
      <c r="FB39" s="769"/>
      <c r="FC39" s="769"/>
      <c r="FD39" s="769"/>
      <c r="FE39" s="769"/>
      <c r="FF39" s="769"/>
      <c r="FG39" s="770"/>
    </row>
    <row r="40" spans="2:163" ht="8.65" customHeight="1">
      <c r="B40" s="733"/>
      <c r="C40" s="734"/>
      <c r="D40" s="734"/>
      <c r="E40" s="734"/>
      <c r="F40" s="734"/>
      <c r="G40" s="734"/>
      <c r="H40" s="734"/>
      <c r="I40" s="734"/>
      <c r="J40" s="734"/>
      <c r="K40" s="734"/>
      <c r="L40" s="734"/>
      <c r="M40" s="739"/>
      <c r="N40" s="736"/>
      <c r="O40" s="736"/>
      <c r="P40" s="736"/>
      <c r="Q40" s="736"/>
      <c r="R40" s="736"/>
      <c r="S40" s="736"/>
      <c r="T40" s="736"/>
      <c r="U40" s="736"/>
      <c r="V40" s="736"/>
      <c r="W40" s="736"/>
      <c r="X40" s="736"/>
      <c r="Y40" s="736"/>
      <c r="Z40" s="736"/>
      <c r="AA40" s="736"/>
      <c r="AB40" s="740"/>
      <c r="AC40" s="722"/>
      <c r="AD40" s="723"/>
      <c r="AE40" s="723"/>
      <c r="AF40" s="723"/>
      <c r="AG40" s="723"/>
      <c r="AH40" s="723"/>
      <c r="AI40" s="723"/>
      <c r="AJ40" s="723"/>
      <c r="AK40" s="724"/>
      <c r="AL40" s="742"/>
      <c r="AM40" s="743"/>
      <c r="AN40" s="743"/>
      <c r="AO40" s="743"/>
      <c r="AP40" s="743"/>
      <c r="AQ40" s="743"/>
      <c r="AR40" s="743"/>
      <c r="AS40" s="743"/>
      <c r="AT40" s="744"/>
      <c r="AU40" s="749"/>
      <c r="AV40" s="750"/>
      <c r="AW40" s="750"/>
      <c r="AX40" s="750"/>
      <c r="AY40" s="750"/>
      <c r="AZ40" s="750"/>
      <c r="BA40" s="750"/>
      <c r="BB40" s="750"/>
      <c r="BC40" s="750"/>
      <c r="BD40" s="750"/>
      <c r="BE40" s="750"/>
      <c r="BF40" s="750"/>
      <c r="BG40" s="750"/>
      <c r="BH40" s="750"/>
      <c r="BI40" s="750"/>
      <c r="BJ40" s="750"/>
      <c r="BK40" s="751"/>
      <c r="BL40" s="756"/>
      <c r="BM40" s="743"/>
      <c r="BN40" s="743"/>
      <c r="BO40" s="743"/>
      <c r="BP40" s="743"/>
      <c r="BQ40" s="743"/>
      <c r="BR40" s="743"/>
      <c r="BS40" s="743"/>
      <c r="BT40" s="743"/>
      <c r="BU40" s="743"/>
      <c r="BV40" s="743"/>
      <c r="BW40" s="743"/>
      <c r="BX40" s="744"/>
      <c r="BY40" s="818"/>
      <c r="BZ40" s="819"/>
      <c r="CA40" s="819"/>
      <c r="CB40" s="819"/>
      <c r="CC40" s="819"/>
      <c r="CD40" s="819"/>
      <c r="CE40" s="819"/>
      <c r="CF40" s="819"/>
      <c r="CG40" s="819"/>
      <c r="CH40" s="819"/>
      <c r="CI40" s="819"/>
      <c r="CJ40" s="819"/>
      <c r="CK40" s="819"/>
      <c r="CL40" s="819"/>
      <c r="CM40" s="819"/>
      <c r="CN40" s="819"/>
      <c r="CO40" s="819"/>
      <c r="CP40" s="819"/>
      <c r="CQ40" s="819"/>
      <c r="CR40" s="819"/>
      <c r="CS40" s="819"/>
      <c r="CT40" s="819"/>
      <c r="CU40" s="819"/>
      <c r="CV40" s="819"/>
      <c r="CW40" s="819"/>
      <c r="CX40" s="819"/>
      <c r="CY40" s="819"/>
      <c r="CZ40" s="819"/>
      <c r="DA40" s="819"/>
      <c r="DB40" s="819"/>
      <c r="DC40" s="819"/>
      <c r="DD40" s="819"/>
      <c r="DE40" s="819"/>
      <c r="DF40" s="819"/>
      <c r="DG40" s="819"/>
      <c r="DH40" s="819"/>
      <c r="DI40" s="820"/>
      <c r="DJ40" s="728"/>
      <c r="DK40" s="729"/>
      <c r="DL40" s="729"/>
      <c r="DM40" s="729"/>
      <c r="DN40" s="729"/>
      <c r="DO40" s="729"/>
      <c r="DP40" s="730"/>
      <c r="DQ40" s="825"/>
      <c r="DR40" s="762"/>
      <c r="DS40" s="762"/>
      <c r="DT40" s="762"/>
      <c r="DU40" s="762"/>
      <c r="DV40" s="762"/>
      <c r="DW40" s="762"/>
      <c r="DX40" s="762"/>
      <c r="DY40" s="762"/>
      <c r="DZ40" s="763"/>
      <c r="EA40" s="767"/>
      <c r="EB40" s="767"/>
      <c r="EC40" s="767"/>
      <c r="ED40" s="767"/>
      <c r="EE40" s="767"/>
      <c r="EF40" s="767"/>
      <c r="EG40" s="767"/>
      <c r="EH40" s="767"/>
      <c r="EI40" s="767"/>
      <c r="EJ40" s="767"/>
      <c r="EK40" s="767"/>
      <c r="EL40" s="767"/>
      <c r="EM40" s="767"/>
      <c r="EN40" s="767"/>
      <c r="EO40" s="767"/>
      <c r="EP40" s="767"/>
      <c r="EQ40" s="767"/>
      <c r="ER40" s="768"/>
      <c r="ES40" s="768"/>
      <c r="ET40" s="768"/>
      <c r="EU40" s="768"/>
      <c r="EV40" s="768"/>
      <c r="EW40" s="768"/>
      <c r="EX40" s="768"/>
      <c r="EY40" s="768"/>
      <c r="EZ40" s="769"/>
      <c r="FA40" s="769"/>
      <c r="FB40" s="769"/>
      <c r="FC40" s="769"/>
      <c r="FD40" s="769"/>
      <c r="FE40" s="769"/>
      <c r="FF40" s="769"/>
      <c r="FG40" s="770"/>
    </row>
    <row r="41" spans="2:163" ht="8.65" customHeight="1">
      <c r="B41" s="733"/>
      <c r="C41" s="734"/>
      <c r="D41" s="734"/>
      <c r="E41" s="734"/>
      <c r="F41" s="734"/>
      <c r="G41" s="734"/>
      <c r="H41" s="734"/>
      <c r="I41" s="734"/>
      <c r="J41" s="734"/>
      <c r="K41" s="734"/>
      <c r="L41" s="734"/>
      <c r="M41" s="737" t="s">
        <v>246</v>
      </c>
      <c r="N41" s="732"/>
      <c r="O41" s="732"/>
      <c r="P41" s="732"/>
      <c r="Q41" s="732"/>
      <c r="R41" s="732"/>
      <c r="S41" s="732"/>
      <c r="T41" s="732"/>
      <c r="U41" s="732"/>
      <c r="V41" s="732"/>
      <c r="W41" s="732"/>
      <c r="X41" s="732"/>
      <c r="Y41" s="732"/>
      <c r="Z41" s="732"/>
      <c r="AA41" s="732"/>
      <c r="AB41" s="738"/>
      <c r="AC41" s="719">
        <v>10.9</v>
      </c>
      <c r="AD41" s="720"/>
      <c r="AE41" s="720"/>
      <c r="AF41" s="720"/>
      <c r="AG41" s="720"/>
      <c r="AH41" s="720"/>
      <c r="AI41" s="720"/>
      <c r="AJ41" s="720"/>
      <c r="AK41" s="721"/>
      <c r="AL41" s="742"/>
      <c r="AM41" s="743"/>
      <c r="AN41" s="743"/>
      <c r="AO41" s="743"/>
      <c r="AP41" s="743"/>
      <c r="AQ41" s="743"/>
      <c r="AR41" s="743"/>
      <c r="AS41" s="743"/>
      <c r="AT41" s="744"/>
      <c r="AU41" s="749"/>
      <c r="AV41" s="750"/>
      <c r="AW41" s="750"/>
      <c r="AX41" s="750"/>
      <c r="AY41" s="750"/>
      <c r="AZ41" s="750"/>
      <c r="BA41" s="750"/>
      <c r="BB41" s="750"/>
      <c r="BC41" s="750"/>
      <c r="BD41" s="750"/>
      <c r="BE41" s="750"/>
      <c r="BF41" s="750"/>
      <c r="BG41" s="750"/>
      <c r="BH41" s="750"/>
      <c r="BI41" s="750"/>
      <c r="BJ41" s="750"/>
      <c r="BK41" s="751"/>
      <c r="BL41" s="756"/>
      <c r="BM41" s="743"/>
      <c r="BN41" s="743"/>
      <c r="BO41" s="743"/>
      <c r="BP41" s="743"/>
      <c r="BQ41" s="743"/>
      <c r="BR41" s="743"/>
      <c r="BS41" s="743"/>
      <c r="BT41" s="743"/>
      <c r="BU41" s="743"/>
      <c r="BV41" s="743"/>
      <c r="BW41" s="743"/>
      <c r="BX41" s="744"/>
      <c r="BY41" s="818"/>
      <c r="BZ41" s="819"/>
      <c r="CA41" s="819"/>
      <c r="CB41" s="819"/>
      <c r="CC41" s="819"/>
      <c r="CD41" s="819"/>
      <c r="CE41" s="819"/>
      <c r="CF41" s="819"/>
      <c r="CG41" s="819"/>
      <c r="CH41" s="819"/>
      <c r="CI41" s="819"/>
      <c r="CJ41" s="819"/>
      <c r="CK41" s="819"/>
      <c r="CL41" s="819"/>
      <c r="CM41" s="819"/>
      <c r="CN41" s="819"/>
      <c r="CO41" s="819"/>
      <c r="CP41" s="819"/>
      <c r="CQ41" s="819"/>
      <c r="CR41" s="819"/>
      <c r="CS41" s="819"/>
      <c r="CT41" s="819"/>
      <c r="CU41" s="819"/>
      <c r="CV41" s="819"/>
      <c r="CW41" s="819"/>
      <c r="CX41" s="819"/>
      <c r="CY41" s="819"/>
      <c r="CZ41" s="819"/>
      <c r="DA41" s="819"/>
      <c r="DB41" s="819"/>
      <c r="DC41" s="819"/>
      <c r="DD41" s="819"/>
      <c r="DE41" s="819"/>
      <c r="DF41" s="819"/>
      <c r="DG41" s="819"/>
      <c r="DH41" s="819"/>
      <c r="DI41" s="820"/>
      <c r="DJ41" s="728"/>
      <c r="DK41" s="729"/>
      <c r="DL41" s="729"/>
      <c r="DM41" s="729"/>
      <c r="DN41" s="729"/>
      <c r="DO41" s="729"/>
      <c r="DP41" s="730"/>
      <c r="DQ41" s="825"/>
      <c r="DR41" s="762"/>
      <c r="DS41" s="762"/>
      <c r="DT41" s="762"/>
      <c r="DU41" s="762"/>
      <c r="DV41" s="762"/>
      <c r="DW41" s="762"/>
      <c r="DX41" s="762"/>
      <c r="DY41" s="762"/>
      <c r="DZ41" s="763"/>
      <c r="EA41" s="767" t="s">
        <v>254</v>
      </c>
      <c r="EB41" s="767"/>
      <c r="EC41" s="767"/>
      <c r="ED41" s="767"/>
      <c r="EE41" s="767"/>
      <c r="EF41" s="767"/>
      <c r="EG41" s="767"/>
      <c r="EH41" s="767"/>
      <c r="EI41" s="767"/>
      <c r="EJ41" s="767"/>
      <c r="EK41" s="767"/>
      <c r="EL41" s="767"/>
      <c r="EM41" s="767"/>
      <c r="EN41" s="767"/>
      <c r="EO41" s="767"/>
      <c r="EP41" s="767"/>
      <c r="EQ41" s="767"/>
      <c r="ER41" s="768">
        <v>1.64</v>
      </c>
      <c r="ES41" s="768"/>
      <c r="ET41" s="768"/>
      <c r="EU41" s="768"/>
      <c r="EV41" s="768"/>
      <c r="EW41" s="768"/>
      <c r="EX41" s="768"/>
      <c r="EY41" s="768"/>
      <c r="EZ41" s="769"/>
      <c r="FA41" s="769"/>
      <c r="FB41" s="769"/>
      <c r="FC41" s="769"/>
      <c r="FD41" s="769"/>
      <c r="FE41" s="769"/>
      <c r="FF41" s="769"/>
      <c r="FG41" s="770"/>
    </row>
    <row r="42" spans="2:163" ht="8.65" customHeight="1">
      <c r="B42" s="733"/>
      <c r="C42" s="734"/>
      <c r="D42" s="734"/>
      <c r="E42" s="734"/>
      <c r="F42" s="734"/>
      <c r="G42" s="734"/>
      <c r="H42" s="734"/>
      <c r="I42" s="734"/>
      <c r="J42" s="734"/>
      <c r="K42" s="734"/>
      <c r="L42" s="734"/>
      <c r="M42" s="739"/>
      <c r="N42" s="736"/>
      <c r="O42" s="736"/>
      <c r="P42" s="736"/>
      <c r="Q42" s="736"/>
      <c r="R42" s="736"/>
      <c r="S42" s="736"/>
      <c r="T42" s="736"/>
      <c r="U42" s="736"/>
      <c r="V42" s="736"/>
      <c r="W42" s="736"/>
      <c r="X42" s="736"/>
      <c r="Y42" s="736"/>
      <c r="Z42" s="736"/>
      <c r="AA42" s="736"/>
      <c r="AB42" s="740"/>
      <c r="AC42" s="722"/>
      <c r="AD42" s="723"/>
      <c r="AE42" s="723"/>
      <c r="AF42" s="723"/>
      <c r="AG42" s="723"/>
      <c r="AH42" s="723"/>
      <c r="AI42" s="723"/>
      <c r="AJ42" s="723"/>
      <c r="AK42" s="724"/>
      <c r="AL42" s="742"/>
      <c r="AM42" s="743"/>
      <c r="AN42" s="743"/>
      <c r="AO42" s="743"/>
      <c r="AP42" s="743"/>
      <c r="AQ42" s="743"/>
      <c r="AR42" s="743"/>
      <c r="AS42" s="743"/>
      <c r="AT42" s="744"/>
      <c r="AU42" s="749"/>
      <c r="AV42" s="750"/>
      <c r="AW42" s="750"/>
      <c r="AX42" s="750"/>
      <c r="AY42" s="750"/>
      <c r="AZ42" s="750"/>
      <c r="BA42" s="750"/>
      <c r="BB42" s="750"/>
      <c r="BC42" s="750"/>
      <c r="BD42" s="750"/>
      <c r="BE42" s="750"/>
      <c r="BF42" s="750"/>
      <c r="BG42" s="750"/>
      <c r="BH42" s="750"/>
      <c r="BI42" s="750"/>
      <c r="BJ42" s="750"/>
      <c r="BK42" s="751"/>
      <c r="BL42" s="756"/>
      <c r="BM42" s="743"/>
      <c r="BN42" s="743"/>
      <c r="BO42" s="743"/>
      <c r="BP42" s="743"/>
      <c r="BQ42" s="743"/>
      <c r="BR42" s="743"/>
      <c r="BS42" s="743"/>
      <c r="BT42" s="743"/>
      <c r="BU42" s="743"/>
      <c r="BV42" s="743"/>
      <c r="BW42" s="743"/>
      <c r="BX42" s="744"/>
      <c r="BY42" s="818"/>
      <c r="BZ42" s="819"/>
      <c r="CA42" s="819"/>
      <c r="CB42" s="819"/>
      <c r="CC42" s="819"/>
      <c r="CD42" s="819"/>
      <c r="CE42" s="819"/>
      <c r="CF42" s="819"/>
      <c r="CG42" s="819"/>
      <c r="CH42" s="819"/>
      <c r="CI42" s="819"/>
      <c r="CJ42" s="819"/>
      <c r="CK42" s="819"/>
      <c r="CL42" s="819"/>
      <c r="CM42" s="819"/>
      <c r="CN42" s="819"/>
      <c r="CO42" s="819"/>
      <c r="CP42" s="819"/>
      <c r="CQ42" s="819"/>
      <c r="CR42" s="819"/>
      <c r="CS42" s="819"/>
      <c r="CT42" s="819"/>
      <c r="CU42" s="819"/>
      <c r="CV42" s="819"/>
      <c r="CW42" s="819"/>
      <c r="CX42" s="819"/>
      <c r="CY42" s="819"/>
      <c r="CZ42" s="819"/>
      <c r="DA42" s="819"/>
      <c r="DB42" s="819"/>
      <c r="DC42" s="819"/>
      <c r="DD42" s="819"/>
      <c r="DE42" s="819"/>
      <c r="DF42" s="819"/>
      <c r="DG42" s="819"/>
      <c r="DH42" s="819"/>
      <c r="DI42" s="820"/>
      <c r="DJ42" s="728"/>
      <c r="DK42" s="729"/>
      <c r="DL42" s="729"/>
      <c r="DM42" s="729"/>
      <c r="DN42" s="729"/>
      <c r="DO42" s="729"/>
      <c r="DP42" s="730"/>
      <c r="DQ42" s="826"/>
      <c r="DR42" s="765"/>
      <c r="DS42" s="765"/>
      <c r="DT42" s="765"/>
      <c r="DU42" s="765"/>
      <c r="DV42" s="765"/>
      <c r="DW42" s="765"/>
      <c r="DX42" s="765"/>
      <c r="DY42" s="765"/>
      <c r="DZ42" s="766"/>
      <c r="EA42" s="767"/>
      <c r="EB42" s="767"/>
      <c r="EC42" s="767"/>
      <c r="ED42" s="767"/>
      <c r="EE42" s="767"/>
      <c r="EF42" s="767"/>
      <c r="EG42" s="767"/>
      <c r="EH42" s="767"/>
      <c r="EI42" s="767"/>
      <c r="EJ42" s="767"/>
      <c r="EK42" s="767"/>
      <c r="EL42" s="767"/>
      <c r="EM42" s="767"/>
      <c r="EN42" s="767"/>
      <c r="EO42" s="767"/>
      <c r="EP42" s="767"/>
      <c r="EQ42" s="767"/>
      <c r="ER42" s="768"/>
      <c r="ES42" s="768"/>
      <c r="ET42" s="768"/>
      <c r="EU42" s="768"/>
      <c r="EV42" s="768"/>
      <c r="EW42" s="768"/>
      <c r="EX42" s="768"/>
      <c r="EY42" s="768"/>
      <c r="EZ42" s="769"/>
      <c r="FA42" s="769"/>
      <c r="FB42" s="769"/>
      <c r="FC42" s="769"/>
      <c r="FD42" s="769"/>
      <c r="FE42" s="769"/>
      <c r="FF42" s="769"/>
      <c r="FG42" s="770"/>
    </row>
    <row r="43" spans="2:163" ht="8.65" customHeight="1">
      <c r="B43" s="733"/>
      <c r="C43" s="734"/>
      <c r="D43" s="734"/>
      <c r="E43" s="734"/>
      <c r="F43" s="734"/>
      <c r="G43" s="734"/>
      <c r="H43" s="734"/>
      <c r="I43" s="734"/>
      <c r="J43" s="734"/>
      <c r="K43" s="734"/>
      <c r="L43" s="734"/>
      <c r="M43" s="737" t="s">
        <v>247</v>
      </c>
      <c r="N43" s="732"/>
      <c r="O43" s="732"/>
      <c r="P43" s="732"/>
      <c r="Q43" s="732"/>
      <c r="R43" s="732"/>
      <c r="S43" s="732"/>
      <c r="T43" s="732"/>
      <c r="U43" s="732"/>
      <c r="V43" s="732"/>
      <c r="W43" s="732"/>
      <c r="X43" s="732"/>
      <c r="Y43" s="732"/>
      <c r="Z43" s="732"/>
      <c r="AA43" s="732"/>
      <c r="AB43" s="738"/>
      <c r="AC43" s="719">
        <v>9.9</v>
      </c>
      <c r="AD43" s="720"/>
      <c r="AE43" s="720"/>
      <c r="AF43" s="720"/>
      <c r="AG43" s="720"/>
      <c r="AH43" s="720"/>
      <c r="AI43" s="720"/>
      <c r="AJ43" s="720"/>
      <c r="AK43" s="721"/>
      <c r="AL43" s="742"/>
      <c r="AM43" s="743"/>
      <c r="AN43" s="743"/>
      <c r="AO43" s="743"/>
      <c r="AP43" s="743"/>
      <c r="AQ43" s="743"/>
      <c r="AR43" s="743"/>
      <c r="AS43" s="743"/>
      <c r="AT43" s="744"/>
      <c r="AU43" s="749"/>
      <c r="AV43" s="750"/>
      <c r="AW43" s="750"/>
      <c r="AX43" s="750"/>
      <c r="AY43" s="750"/>
      <c r="AZ43" s="750"/>
      <c r="BA43" s="750"/>
      <c r="BB43" s="750"/>
      <c r="BC43" s="750"/>
      <c r="BD43" s="750"/>
      <c r="BE43" s="750"/>
      <c r="BF43" s="750"/>
      <c r="BG43" s="750"/>
      <c r="BH43" s="750"/>
      <c r="BI43" s="750"/>
      <c r="BJ43" s="750"/>
      <c r="BK43" s="751"/>
      <c r="BL43" s="756"/>
      <c r="BM43" s="743"/>
      <c r="BN43" s="743"/>
      <c r="BO43" s="743"/>
      <c r="BP43" s="743"/>
      <c r="BQ43" s="743"/>
      <c r="BR43" s="743"/>
      <c r="BS43" s="743"/>
      <c r="BT43" s="743"/>
      <c r="BU43" s="743"/>
      <c r="BV43" s="743"/>
      <c r="BW43" s="743"/>
      <c r="BX43" s="744"/>
      <c r="BY43" s="818"/>
      <c r="BZ43" s="819"/>
      <c r="CA43" s="819"/>
      <c r="CB43" s="819"/>
      <c r="CC43" s="819"/>
      <c r="CD43" s="819"/>
      <c r="CE43" s="819"/>
      <c r="CF43" s="819"/>
      <c r="CG43" s="819"/>
      <c r="CH43" s="819"/>
      <c r="CI43" s="819"/>
      <c r="CJ43" s="819"/>
      <c r="CK43" s="819"/>
      <c r="CL43" s="819"/>
      <c r="CM43" s="819"/>
      <c r="CN43" s="819"/>
      <c r="CO43" s="819"/>
      <c r="CP43" s="819"/>
      <c r="CQ43" s="819"/>
      <c r="CR43" s="819"/>
      <c r="CS43" s="819"/>
      <c r="CT43" s="819"/>
      <c r="CU43" s="819"/>
      <c r="CV43" s="819"/>
      <c r="CW43" s="819"/>
      <c r="CX43" s="819"/>
      <c r="CY43" s="819"/>
      <c r="CZ43" s="819"/>
      <c r="DA43" s="819"/>
      <c r="DB43" s="819"/>
      <c r="DC43" s="819"/>
      <c r="DD43" s="819"/>
      <c r="DE43" s="819"/>
      <c r="DF43" s="819"/>
      <c r="DG43" s="819"/>
      <c r="DH43" s="819"/>
      <c r="DI43" s="820"/>
      <c r="DJ43" s="728"/>
      <c r="DK43" s="729"/>
      <c r="DL43" s="729"/>
      <c r="DM43" s="729"/>
      <c r="DN43" s="729"/>
      <c r="DO43" s="729"/>
      <c r="DP43" s="730"/>
      <c r="DQ43" s="827" t="s">
        <v>265</v>
      </c>
      <c r="DR43" s="747"/>
      <c r="DS43" s="747"/>
      <c r="DT43" s="747"/>
      <c r="DU43" s="747"/>
      <c r="DV43" s="747"/>
      <c r="DW43" s="747"/>
      <c r="DX43" s="747"/>
      <c r="DY43" s="747"/>
      <c r="DZ43" s="748"/>
      <c r="EA43" s="767" t="s">
        <v>249</v>
      </c>
      <c r="EB43" s="767"/>
      <c r="EC43" s="767"/>
      <c r="ED43" s="767"/>
      <c r="EE43" s="767"/>
      <c r="EF43" s="767"/>
      <c r="EG43" s="767"/>
      <c r="EH43" s="767"/>
      <c r="EI43" s="767"/>
      <c r="EJ43" s="767"/>
      <c r="EK43" s="767"/>
      <c r="EL43" s="767"/>
      <c r="EM43" s="767"/>
      <c r="EN43" s="767"/>
      <c r="EO43" s="767"/>
      <c r="EP43" s="767"/>
      <c r="EQ43" s="767"/>
      <c r="ER43" s="768">
        <v>2.64</v>
      </c>
      <c r="ES43" s="768"/>
      <c r="ET43" s="768"/>
      <c r="EU43" s="768"/>
      <c r="EV43" s="768"/>
      <c r="EW43" s="768"/>
      <c r="EX43" s="768"/>
      <c r="EY43" s="768"/>
      <c r="EZ43" s="769"/>
      <c r="FA43" s="769"/>
      <c r="FB43" s="769"/>
      <c r="FC43" s="769"/>
      <c r="FD43" s="769"/>
      <c r="FE43" s="769"/>
      <c r="FF43" s="769"/>
      <c r="FG43" s="770"/>
    </row>
    <row r="44" spans="2:163" ht="8.65" customHeight="1">
      <c r="B44" s="733"/>
      <c r="C44" s="734"/>
      <c r="D44" s="734"/>
      <c r="E44" s="734"/>
      <c r="F44" s="734"/>
      <c r="G44" s="734"/>
      <c r="H44" s="734"/>
      <c r="I44" s="734"/>
      <c r="J44" s="734"/>
      <c r="K44" s="734"/>
      <c r="L44" s="734"/>
      <c r="M44" s="739"/>
      <c r="N44" s="736"/>
      <c r="O44" s="736"/>
      <c r="P44" s="736"/>
      <c r="Q44" s="736"/>
      <c r="R44" s="736"/>
      <c r="S44" s="736"/>
      <c r="T44" s="736"/>
      <c r="U44" s="736"/>
      <c r="V44" s="736"/>
      <c r="W44" s="736"/>
      <c r="X44" s="736"/>
      <c r="Y44" s="736"/>
      <c r="Z44" s="736"/>
      <c r="AA44" s="736"/>
      <c r="AB44" s="740"/>
      <c r="AC44" s="722"/>
      <c r="AD44" s="723"/>
      <c r="AE44" s="723"/>
      <c r="AF44" s="723"/>
      <c r="AG44" s="723"/>
      <c r="AH44" s="723"/>
      <c r="AI44" s="723"/>
      <c r="AJ44" s="723"/>
      <c r="AK44" s="724"/>
      <c r="AL44" s="742"/>
      <c r="AM44" s="743"/>
      <c r="AN44" s="743"/>
      <c r="AO44" s="743"/>
      <c r="AP44" s="743"/>
      <c r="AQ44" s="743"/>
      <c r="AR44" s="743"/>
      <c r="AS44" s="743"/>
      <c r="AT44" s="744"/>
      <c r="AU44" s="752"/>
      <c r="AV44" s="753"/>
      <c r="AW44" s="753"/>
      <c r="AX44" s="753"/>
      <c r="AY44" s="753"/>
      <c r="AZ44" s="753"/>
      <c r="BA44" s="753"/>
      <c r="BB44" s="753"/>
      <c r="BC44" s="753"/>
      <c r="BD44" s="753"/>
      <c r="BE44" s="753"/>
      <c r="BF44" s="753"/>
      <c r="BG44" s="753"/>
      <c r="BH44" s="753"/>
      <c r="BI44" s="753"/>
      <c r="BJ44" s="753"/>
      <c r="BK44" s="754"/>
      <c r="BL44" s="757"/>
      <c r="BM44" s="723"/>
      <c r="BN44" s="723"/>
      <c r="BO44" s="723"/>
      <c r="BP44" s="723"/>
      <c r="BQ44" s="723"/>
      <c r="BR44" s="723"/>
      <c r="BS44" s="723"/>
      <c r="BT44" s="723"/>
      <c r="BU44" s="723"/>
      <c r="BV44" s="723"/>
      <c r="BW44" s="723"/>
      <c r="BX44" s="745"/>
      <c r="BY44" s="818"/>
      <c r="BZ44" s="819"/>
      <c r="CA44" s="819"/>
      <c r="CB44" s="819"/>
      <c r="CC44" s="819"/>
      <c r="CD44" s="819"/>
      <c r="CE44" s="819"/>
      <c r="CF44" s="819"/>
      <c r="CG44" s="819"/>
      <c r="CH44" s="819"/>
      <c r="CI44" s="819"/>
      <c r="CJ44" s="819"/>
      <c r="CK44" s="819"/>
      <c r="CL44" s="819"/>
      <c r="CM44" s="819"/>
      <c r="CN44" s="819"/>
      <c r="CO44" s="819"/>
      <c r="CP44" s="819"/>
      <c r="CQ44" s="819"/>
      <c r="CR44" s="819"/>
      <c r="CS44" s="819"/>
      <c r="CT44" s="819"/>
      <c r="CU44" s="819"/>
      <c r="CV44" s="819"/>
      <c r="CW44" s="819"/>
      <c r="CX44" s="819"/>
      <c r="CY44" s="819"/>
      <c r="CZ44" s="819"/>
      <c r="DA44" s="819"/>
      <c r="DB44" s="819"/>
      <c r="DC44" s="819"/>
      <c r="DD44" s="819"/>
      <c r="DE44" s="819"/>
      <c r="DF44" s="819"/>
      <c r="DG44" s="819"/>
      <c r="DH44" s="819"/>
      <c r="DI44" s="820"/>
      <c r="DJ44" s="728"/>
      <c r="DK44" s="729"/>
      <c r="DL44" s="729"/>
      <c r="DM44" s="729"/>
      <c r="DN44" s="729"/>
      <c r="DO44" s="729"/>
      <c r="DP44" s="730"/>
      <c r="DQ44" s="828"/>
      <c r="DR44" s="750"/>
      <c r="DS44" s="750"/>
      <c r="DT44" s="750"/>
      <c r="DU44" s="750"/>
      <c r="DV44" s="750"/>
      <c r="DW44" s="750"/>
      <c r="DX44" s="750"/>
      <c r="DY44" s="750"/>
      <c r="DZ44" s="751"/>
      <c r="EA44" s="767"/>
      <c r="EB44" s="767"/>
      <c r="EC44" s="767"/>
      <c r="ED44" s="767"/>
      <c r="EE44" s="767"/>
      <c r="EF44" s="767"/>
      <c r="EG44" s="767"/>
      <c r="EH44" s="767"/>
      <c r="EI44" s="767"/>
      <c r="EJ44" s="767"/>
      <c r="EK44" s="767"/>
      <c r="EL44" s="767"/>
      <c r="EM44" s="767"/>
      <c r="EN44" s="767"/>
      <c r="EO44" s="767"/>
      <c r="EP44" s="767"/>
      <c r="EQ44" s="767"/>
      <c r="ER44" s="768"/>
      <c r="ES44" s="768"/>
      <c r="ET44" s="768"/>
      <c r="EU44" s="768"/>
      <c r="EV44" s="768"/>
      <c r="EW44" s="768"/>
      <c r="EX44" s="768"/>
      <c r="EY44" s="768"/>
      <c r="EZ44" s="769"/>
      <c r="FA44" s="769"/>
      <c r="FB44" s="769"/>
      <c r="FC44" s="769"/>
      <c r="FD44" s="769"/>
      <c r="FE44" s="769"/>
      <c r="FF44" s="769"/>
      <c r="FG44" s="770"/>
    </row>
    <row r="45" spans="2:163" ht="8.65" customHeight="1">
      <c r="B45" s="733"/>
      <c r="C45" s="734"/>
      <c r="D45" s="734"/>
      <c r="E45" s="734"/>
      <c r="F45" s="734"/>
      <c r="G45" s="734"/>
      <c r="H45" s="734"/>
      <c r="I45" s="734"/>
      <c r="J45" s="734"/>
      <c r="K45" s="734"/>
      <c r="L45" s="734"/>
      <c r="M45" s="737" t="s">
        <v>250</v>
      </c>
      <c r="N45" s="732"/>
      <c r="O45" s="732"/>
      <c r="P45" s="732"/>
      <c r="Q45" s="732"/>
      <c r="R45" s="732"/>
      <c r="S45" s="732"/>
      <c r="T45" s="732"/>
      <c r="U45" s="732"/>
      <c r="V45" s="732"/>
      <c r="W45" s="732"/>
      <c r="X45" s="732"/>
      <c r="Y45" s="732"/>
      <c r="Z45" s="732"/>
      <c r="AA45" s="732"/>
      <c r="AB45" s="738"/>
      <c r="AC45" s="719">
        <v>9.1</v>
      </c>
      <c r="AD45" s="720"/>
      <c r="AE45" s="720"/>
      <c r="AF45" s="720"/>
      <c r="AG45" s="720"/>
      <c r="AH45" s="720"/>
      <c r="AI45" s="720"/>
      <c r="AJ45" s="720"/>
      <c r="AK45" s="721"/>
      <c r="AL45" s="742"/>
      <c r="AM45" s="743"/>
      <c r="AN45" s="743"/>
      <c r="AO45" s="743"/>
      <c r="AP45" s="743"/>
      <c r="AQ45" s="743"/>
      <c r="AR45" s="743"/>
      <c r="AS45" s="743"/>
      <c r="AT45" s="744"/>
      <c r="AU45" s="731" t="s">
        <v>266</v>
      </c>
      <c r="AV45" s="732"/>
      <c r="AW45" s="732"/>
      <c r="AX45" s="732"/>
      <c r="AY45" s="732"/>
      <c r="AZ45" s="732"/>
      <c r="BA45" s="732"/>
      <c r="BB45" s="732"/>
      <c r="BC45" s="732"/>
      <c r="BD45" s="732"/>
      <c r="BE45" s="732"/>
      <c r="BF45" s="732"/>
      <c r="BG45" s="732"/>
      <c r="BH45" s="732"/>
      <c r="BI45" s="732"/>
      <c r="BJ45" s="732"/>
      <c r="BK45" s="833"/>
      <c r="BL45" s="720">
        <v>9</v>
      </c>
      <c r="BM45" s="720"/>
      <c r="BN45" s="720"/>
      <c r="BO45" s="720"/>
      <c r="BP45" s="720"/>
      <c r="BQ45" s="720"/>
      <c r="BR45" s="720"/>
      <c r="BS45" s="720"/>
      <c r="BT45" s="720"/>
      <c r="BU45" s="720"/>
      <c r="BV45" s="720"/>
      <c r="BW45" s="720"/>
      <c r="BX45" s="741"/>
      <c r="BY45" s="818"/>
      <c r="BZ45" s="819"/>
      <c r="CA45" s="819"/>
      <c r="CB45" s="819"/>
      <c r="CC45" s="819"/>
      <c r="CD45" s="819"/>
      <c r="CE45" s="819"/>
      <c r="CF45" s="819"/>
      <c r="CG45" s="819"/>
      <c r="CH45" s="819"/>
      <c r="CI45" s="819"/>
      <c r="CJ45" s="819"/>
      <c r="CK45" s="819"/>
      <c r="CL45" s="819"/>
      <c r="CM45" s="819"/>
      <c r="CN45" s="819"/>
      <c r="CO45" s="819"/>
      <c r="CP45" s="819"/>
      <c r="CQ45" s="819"/>
      <c r="CR45" s="819"/>
      <c r="CS45" s="819"/>
      <c r="CT45" s="819"/>
      <c r="CU45" s="819"/>
      <c r="CV45" s="819"/>
      <c r="CW45" s="819"/>
      <c r="CX45" s="819"/>
      <c r="CY45" s="819"/>
      <c r="CZ45" s="819"/>
      <c r="DA45" s="819"/>
      <c r="DB45" s="819"/>
      <c r="DC45" s="819"/>
      <c r="DD45" s="819"/>
      <c r="DE45" s="819"/>
      <c r="DF45" s="819"/>
      <c r="DG45" s="819"/>
      <c r="DH45" s="819"/>
      <c r="DI45" s="820"/>
      <c r="DJ45" s="728"/>
      <c r="DK45" s="729"/>
      <c r="DL45" s="729"/>
      <c r="DM45" s="729"/>
      <c r="DN45" s="729"/>
      <c r="DO45" s="729"/>
      <c r="DP45" s="730"/>
      <c r="DQ45" s="828"/>
      <c r="DR45" s="750"/>
      <c r="DS45" s="750"/>
      <c r="DT45" s="750"/>
      <c r="DU45" s="750"/>
      <c r="DV45" s="750"/>
      <c r="DW45" s="750"/>
      <c r="DX45" s="750"/>
      <c r="DY45" s="750"/>
      <c r="DZ45" s="751"/>
      <c r="EA45" s="767" t="s">
        <v>251</v>
      </c>
      <c r="EB45" s="767"/>
      <c r="EC45" s="767"/>
      <c r="ED45" s="767"/>
      <c r="EE45" s="767"/>
      <c r="EF45" s="767"/>
      <c r="EG45" s="767"/>
      <c r="EH45" s="767"/>
      <c r="EI45" s="767"/>
      <c r="EJ45" s="767"/>
      <c r="EK45" s="767"/>
      <c r="EL45" s="767"/>
      <c r="EM45" s="767"/>
      <c r="EN45" s="767"/>
      <c r="EO45" s="767"/>
      <c r="EP45" s="767"/>
      <c r="EQ45" s="767"/>
      <c r="ER45" s="801">
        <v>2.73</v>
      </c>
      <c r="ES45" s="802"/>
      <c r="ET45" s="802"/>
      <c r="EU45" s="802"/>
      <c r="EV45" s="802"/>
      <c r="EW45" s="802"/>
      <c r="EX45" s="802"/>
      <c r="EY45" s="803"/>
      <c r="EZ45" s="769"/>
      <c r="FA45" s="769"/>
      <c r="FB45" s="769"/>
      <c r="FC45" s="769"/>
      <c r="FD45" s="769"/>
      <c r="FE45" s="769"/>
      <c r="FF45" s="769"/>
      <c r="FG45" s="770"/>
    </row>
    <row r="46" spans="2:163" ht="8.65" customHeight="1">
      <c r="B46" s="735"/>
      <c r="C46" s="736"/>
      <c r="D46" s="736"/>
      <c r="E46" s="736"/>
      <c r="F46" s="736"/>
      <c r="G46" s="736"/>
      <c r="H46" s="736"/>
      <c r="I46" s="736"/>
      <c r="J46" s="736"/>
      <c r="K46" s="736"/>
      <c r="L46" s="736"/>
      <c r="M46" s="739"/>
      <c r="N46" s="736"/>
      <c r="O46" s="736"/>
      <c r="P46" s="736"/>
      <c r="Q46" s="736"/>
      <c r="R46" s="736"/>
      <c r="S46" s="736"/>
      <c r="T46" s="736"/>
      <c r="U46" s="736"/>
      <c r="V46" s="736"/>
      <c r="W46" s="736"/>
      <c r="X46" s="736"/>
      <c r="Y46" s="736"/>
      <c r="Z46" s="736"/>
      <c r="AA46" s="736"/>
      <c r="AB46" s="740"/>
      <c r="AC46" s="722"/>
      <c r="AD46" s="723"/>
      <c r="AE46" s="723"/>
      <c r="AF46" s="723"/>
      <c r="AG46" s="723"/>
      <c r="AH46" s="723"/>
      <c r="AI46" s="723"/>
      <c r="AJ46" s="723"/>
      <c r="AK46" s="724"/>
      <c r="AL46" s="722"/>
      <c r="AM46" s="723"/>
      <c r="AN46" s="723"/>
      <c r="AO46" s="723"/>
      <c r="AP46" s="723"/>
      <c r="AQ46" s="723"/>
      <c r="AR46" s="723"/>
      <c r="AS46" s="723"/>
      <c r="AT46" s="745"/>
      <c r="AU46" s="733"/>
      <c r="AV46" s="734"/>
      <c r="AW46" s="734"/>
      <c r="AX46" s="734"/>
      <c r="AY46" s="734"/>
      <c r="AZ46" s="734"/>
      <c r="BA46" s="734"/>
      <c r="BB46" s="734"/>
      <c r="BC46" s="734"/>
      <c r="BD46" s="734"/>
      <c r="BE46" s="734"/>
      <c r="BF46" s="734"/>
      <c r="BG46" s="734"/>
      <c r="BH46" s="734"/>
      <c r="BI46" s="734"/>
      <c r="BJ46" s="734"/>
      <c r="BK46" s="834"/>
      <c r="BL46" s="743"/>
      <c r="BM46" s="743"/>
      <c r="BN46" s="743"/>
      <c r="BO46" s="743"/>
      <c r="BP46" s="743"/>
      <c r="BQ46" s="743"/>
      <c r="BR46" s="743"/>
      <c r="BS46" s="743"/>
      <c r="BT46" s="743"/>
      <c r="BU46" s="743"/>
      <c r="BV46" s="743"/>
      <c r="BW46" s="743"/>
      <c r="BX46" s="744"/>
      <c r="BY46" s="818"/>
      <c r="BZ46" s="819"/>
      <c r="CA46" s="819"/>
      <c r="CB46" s="819"/>
      <c r="CC46" s="819"/>
      <c r="CD46" s="819"/>
      <c r="CE46" s="819"/>
      <c r="CF46" s="819"/>
      <c r="CG46" s="819"/>
      <c r="CH46" s="819"/>
      <c r="CI46" s="819"/>
      <c r="CJ46" s="819"/>
      <c r="CK46" s="819"/>
      <c r="CL46" s="819"/>
      <c r="CM46" s="819"/>
      <c r="CN46" s="819"/>
      <c r="CO46" s="819"/>
      <c r="CP46" s="819"/>
      <c r="CQ46" s="819"/>
      <c r="CR46" s="819"/>
      <c r="CS46" s="819"/>
      <c r="CT46" s="819"/>
      <c r="CU46" s="819"/>
      <c r="CV46" s="819"/>
      <c r="CW46" s="819"/>
      <c r="CX46" s="819"/>
      <c r="CY46" s="819"/>
      <c r="CZ46" s="819"/>
      <c r="DA46" s="819"/>
      <c r="DB46" s="819"/>
      <c r="DC46" s="819"/>
      <c r="DD46" s="819"/>
      <c r="DE46" s="819"/>
      <c r="DF46" s="819"/>
      <c r="DG46" s="819"/>
      <c r="DH46" s="819"/>
      <c r="DI46" s="820"/>
      <c r="DJ46" s="728"/>
      <c r="DK46" s="729"/>
      <c r="DL46" s="729"/>
      <c r="DM46" s="729"/>
      <c r="DN46" s="729"/>
      <c r="DO46" s="729"/>
      <c r="DP46" s="730"/>
      <c r="DQ46" s="828"/>
      <c r="DR46" s="750"/>
      <c r="DS46" s="750"/>
      <c r="DT46" s="750"/>
      <c r="DU46" s="750"/>
      <c r="DV46" s="750"/>
      <c r="DW46" s="750"/>
      <c r="DX46" s="750"/>
      <c r="DY46" s="750"/>
      <c r="DZ46" s="751"/>
      <c r="EA46" s="767"/>
      <c r="EB46" s="767"/>
      <c r="EC46" s="767"/>
      <c r="ED46" s="767"/>
      <c r="EE46" s="767"/>
      <c r="EF46" s="767"/>
      <c r="EG46" s="767"/>
      <c r="EH46" s="767"/>
      <c r="EI46" s="767"/>
      <c r="EJ46" s="767"/>
      <c r="EK46" s="767"/>
      <c r="EL46" s="767"/>
      <c r="EM46" s="767"/>
      <c r="EN46" s="767"/>
      <c r="EO46" s="767"/>
      <c r="EP46" s="767"/>
      <c r="EQ46" s="767"/>
      <c r="ER46" s="840"/>
      <c r="ES46" s="841"/>
      <c r="ET46" s="841"/>
      <c r="EU46" s="841"/>
      <c r="EV46" s="841"/>
      <c r="EW46" s="841"/>
      <c r="EX46" s="841"/>
      <c r="EY46" s="842"/>
      <c r="EZ46" s="769"/>
      <c r="FA46" s="769"/>
      <c r="FB46" s="769"/>
      <c r="FC46" s="769"/>
      <c r="FD46" s="769"/>
      <c r="FE46" s="769"/>
      <c r="FF46" s="769"/>
      <c r="FG46" s="770"/>
    </row>
    <row r="47" spans="2:163" ht="8.65" customHeight="1">
      <c r="B47" s="843" t="s">
        <v>267</v>
      </c>
      <c r="C47" s="844"/>
      <c r="D47" s="844"/>
      <c r="E47" s="844"/>
      <c r="F47" s="844"/>
      <c r="G47" s="844"/>
      <c r="H47" s="844"/>
      <c r="I47" s="844"/>
      <c r="J47" s="844"/>
      <c r="K47" s="844"/>
      <c r="L47" s="844"/>
      <c r="M47" s="844"/>
      <c r="N47" s="844"/>
      <c r="O47" s="844"/>
      <c r="P47" s="844"/>
      <c r="Q47" s="844"/>
      <c r="R47" s="844"/>
      <c r="S47" s="844"/>
      <c r="T47" s="844"/>
      <c r="U47" s="844"/>
      <c r="V47" s="844"/>
      <c r="W47" s="844"/>
      <c r="X47" s="844"/>
      <c r="Y47" s="844"/>
      <c r="Z47" s="844"/>
      <c r="AA47" s="844"/>
      <c r="AB47" s="844"/>
      <c r="AC47" s="844"/>
      <c r="AD47" s="844"/>
      <c r="AE47" s="844"/>
      <c r="AF47" s="844"/>
      <c r="AG47" s="844"/>
      <c r="AH47" s="844"/>
      <c r="AI47" s="844"/>
      <c r="AJ47" s="844"/>
      <c r="AK47" s="844"/>
      <c r="AL47" s="844"/>
      <c r="AM47" s="844"/>
      <c r="AN47" s="844"/>
      <c r="AO47" s="844"/>
      <c r="AP47" s="844"/>
      <c r="AQ47" s="844"/>
      <c r="AR47" s="844"/>
      <c r="AS47" s="844"/>
      <c r="AT47" s="845"/>
      <c r="AU47" s="733"/>
      <c r="AV47" s="734"/>
      <c r="AW47" s="734"/>
      <c r="AX47" s="734"/>
      <c r="AY47" s="734"/>
      <c r="AZ47" s="734"/>
      <c r="BA47" s="734"/>
      <c r="BB47" s="734"/>
      <c r="BC47" s="734"/>
      <c r="BD47" s="734"/>
      <c r="BE47" s="734"/>
      <c r="BF47" s="734"/>
      <c r="BG47" s="734"/>
      <c r="BH47" s="734"/>
      <c r="BI47" s="734"/>
      <c r="BJ47" s="734"/>
      <c r="BK47" s="834"/>
      <c r="BL47" s="743"/>
      <c r="BM47" s="743"/>
      <c r="BN47" s="743"/>
      <c r="BO47" s="743"/>
      <c r="BP47" s="743"/>
      <c r="BQ47" s="743"/>
      <c r="BR47" s="743"/>
      <c r="BS47" s="743"/>
      <c r="BT47" s="743"/>
      <c r="BU47" s="743"/>
      <c r="BV47" s="743"/>
      <c r="BW47" s="743"/>
      <c r="BX47" s="744"/>
      <c r="BY47" s="818"/>
      <c r="BZ47" s="819"/>
      <c r="CA47" s="819"/>
      <c r="CB47" s="819"/>
      <c r="CC47" s="819"/>
      <c r="CD47" s="819"/>
      <c r="CE47" s="819"/>
      <c r="CF47" s="819"/>
      <c r="CG47" s="819"/>
      <c r="CH47" s="819"/>
      <c r="CI47" s="819"/>
      <c r="CJ47" s="819"/>
      <c r="CK47" s="819"/>
      <c r="CL47" s="819"/>
      <c r="CM47" s="819"/>
      <c r="CN47" s="819"/>
      <c r="CO47" s="819"/>
      <c r="CP47" s="819"/>
      <c r="CQ47" s="819"/>
      <c r="CR47" s="819"/>
      <c r="CS47" s="819"/>
      <c r="CT47" s="819"/>
      <c r="CU47" s="819"/>
      <c r="CV47" s="819"/>
      <c r="CW47" s="819"/>
      <c r="CX47" s="819"/>
      <c r="CY47" s="819"/>
      <c r="CZ47" s="819"/>
      <c r="DA47" s="819"/>
      <c r="DB47" s="819"/>
      <c r="DC47" s="819"/>
      <c r="DD47" s="819"/>
      <c r="DE47" s="819"/>
      <c r="DF47" s="819"/>
      <c r="DG47" s="819"/>
      <c r="DH47" s="819"/>
      <c r="DI47" s="820"/>
      <c r="DJ47" s="728"/>
      <c r="DK47" s="729"/>
      <c r="DL47" s="729"/>
      <c r="DM47" s="729"/>
      <c r="DN47" s="729"/>
      <c r="DO47" s="729"/>
      <c r="DP47" s="730"/>
      <c r="DQ47" s="828"/>
      <c r="DR47" s="750"/>
      <c r="DS47" s="750"/>
      <c r="DT47" s="750"/>
      <c r="DU47" s="750"/>
      <c r="DV47" s="750"/>
      <c r="DW47" s="750"/>
      <c r="DX47" s="750"/>
      <c r="DY47" s="750"/>
      <c r="DZ47" s="751"/>
      <c r="EA47" s="767" t="s">
        <v>253</v>
      </c>
      <c r="EB47" s="767"/>
      <c r="EC47" s="767"/>
      <c r="ED47" s="767"/>
      <c r="EE47" s="767"/>
      <c r="EF47" s="767"/>
      <c r="EG47" s="767"/>
      <c r="EH47" s="767"/>
      <c r="EI47" s="767"/>
      <c r="EJ47" s="767"/>
      <c r="EK47" s="767"/>
      <c r="EL47" s="767"/>
      <c r="EM47" s="767"/>
      <c r="EN47" s="767"/>
      <c r="EO47" s="767"/>
      <c r="EP47" s="767"/>
      <c r="EQ47" s="767"/>
      <c r="ER47" s="801">
        <v>3.39</v>
      </c>
      <c r="ES47" s="802"/>
      <c r="ET47" s="802"/>
      <c r="EU47" s="802"/>
      <c r="EV47" s="802"/>
      <c r="EW47" s="802"/>
      <c r="EX47" s="802"/>
      <c r="EY47" s="803"/>
      <c r="EZ47" s="769"/>
      <c r="FA47" s="769"/>
      <c r="FB47" s="769"/>
      <c r="FC47" s="769"/>
      <c r="FD47" s="769"/>
      <c r="FE47" s="769"/>
      <c r="FF47" s="769"/>
      <c r="FG47" s="770"/>
    </row>
    <row r="48" spans="2:163" ht="8.65" customHeight="1">
      <c r="B48" s="846"/>
      <c r="C48" s="847"/>
      <c r="D48" s="847"/>
      <c r="E48" s="847"/>
      <c r="F48" s="847"/>
      <c r="G48" s="847"/>
      <c r="H48" s="847"/>
      <c r="I48" s="847"/>
      <c r="J48" s="847"/>
      <c r="K48" s="847"/>
      <c r="L48" s="847"/>
      <c r="M48" s="847"/>
      <c r="N48" s="847"/>
      <c r="O48" s="847"/>
      <c r="P48" s="847"/>
      <c r="Q48" s="847"/>
      <c r="R48" s="847"/>
      <c r="S48" s="847"/>
      <c r="T48" s="847"/>
      <c r="U48" s="847"/>
      <c r="V48" s="847"/>
      <c r="W48" s="847"/>
      <c r="X48" s="847"/>
      <c r="Y48" s="847"/>
      <c r="Z48" s="847"/>
      <c r="AA48" s="847"/>
      <c r="AB48" s="847"/>
      <c r="AC48" s="847"/>
      <c r="AD48" s="847"/>
      <c r="AE48" s="847"/>
      <c r="AF48" s="847"/>
      <c r="AG48" s="847"/>
      <c r="AH48" s="847"/>
      <c r="AI48" s="847"/>
      <c r="AJ48" s="847"/>
      <c r="AK48" s="847"/>
      <c r="AL48" s="847"/>
      <c r="AM48" s="847"/>
      <c r="AN48" s="847"/>
      <c r="AO48" s="847"/>
      <c r="AP48" s="847"/>
      <c r="AQ48" s="847"/>
      <c r="AR48" s="847"/>
      <c r="AS48" s="847"/>
      <c r="AT48" s="848"/>
      <c r="AU48" s="733"/>
      <c r="AV48" s="734"/>
      <c r="AW48" s="734"/>
      <c r="AX48" s="734"/>
      <c r="AY48" s="734"/>
      <c r="AZ48" s="734"/>
      <c r="BA48" s="734"/>
      <c r="BB48" s="734"/>
      <c r="BC48" s="734"/>
      <c r="BD48" s="734"/>
      <c r="BE48" s="734"/>
      <c r="BF48" s="734"/>
      <c r="BG48" s="734"/>
      <c r="BH48" s="734"/>
      <c r="BI48" s="734"/>
      <c r="BJ48" s="734"/>
      <c r="BK48" s="834"/>
      <c r="BL48" s="743"/>
      <c r="BM48" s="743"/>
      <c r="BN48" s="743"/>
      <c r="BO48" s="743"/>
      <c r="BP48" s="743"/>
      <c r="BQ48" s="743"/>
      <c r="BR48" s="743"/>
      <c r="BS48" s="743"/>
      <c r="BT48" s="743"/>
      <c r="BU48" s="743"/>
      <c r="BV48" s="743"/>
      <c r="BW48" s="743"/>
      <c r="BX48" s="744"/>
      <c r="BY48" s="818"/>
      <c r="BZ48" s="819"/>
      <c r="CA48" s="819"/>
      <c r="CB48" s="819"/>
      <c r="CC48" s="819"/>
      <c r="CD48" s="819"/>
      <c r="CE48" s="819"/>
      <c r="CF48" s="819"/>
      <c r="CG48" s="819"/>
      <c r="CH48" s="819"/>
      <c r="CI48" s="819"/>
      <c r="CJ48" s="819"/>
      <c r="CK48" s="819"/>
      <c r="CL48" s="819"/>
      <c r="CM48" s="819"/>
      <c r="CN48" s="819"/>
      <c r="CO48" s="819"/>
      <c r="CP48" s="819"/>
      <c r="CQ48" s="819"/>
      <c r="CR48" s="819"/>
      <c r="CS48" s="819"/>
      <c r="CT48" s="819"/>
      <c r="CU48" s="819"/>
      <c r="CV48" s="819"/>
      <c r="CW48" s="819"/>
      <c r="CX48" s="819"/>
      <c r="CY48" s="819"/>
      <c r="CZ48" s="819"/>
      <c r="DA48" s="819"/>
      <c r="DB48" s="819"/>
      <c r="DC48" s="819"/>
      <c r="DD48" s="819"/>
      <c r="DE48" s="819"/>
      <c r="DF48" s="819"/>
      <c r="DG48" s="819"/>
      <c r="DH48" s="819"/>
      <c r="DI48" s="820"/>
      <c r="DJ48" s="728"/>
      <c r="DK48" s="729"/>
      <c r="DL48" s="729"/>
      <c r="DM48" s="729"/>
      <c r="DN48" s="729"/>
      <c r="DO48" s="729"/>
      <c r="DP48" s="730"/>
      <c r="DQ48" s="828"/>
      <c r="DR48" s="750"/>
      <c r="DS48" s="750"/>
      <c r="DT48" s="750"/>
      <c r="DU48" s="750"/>
      <c r="DV48" s="750"/>
      <c r="DW48" s="750"/>
      <c r="DX48" s="750"/>
      <c r="DY48" s="750"/>
      <c r="DZ48" s="751"/>
      <c r="EA48" s="767"/>
      <c r="EB48" s="767"/>
      <c r="EC48" s="767"/>
      <c r="ED48" s="767"/>
      <c r="EE48" s="767"/>
      <c r="EF48" s="767"/>
      <c r="EG48" s="767"/>
      <c r="EH48" s="767"/>
      <c r="EI48" s="767"/>
      <c r="EJ48" s="767"/>
      <c r="EK48" s="767"/>
      <c r="EL48" s="767"/>
      <c r="EM48" s="767"/>
      <c r="EN48" s="767"/>
      <c r="EO48" s="767"/>
      <c r="EP48" s="767"/>
      <c r="EQ48" s="767"/>
      <c r="ER48" s="804"/>
      <c r="ES48" s="805"/>
      <c r="ET48" s="805"/>
      <c r="EU48" s="805"/>
      <c r="EV48" s="805"/>
      <c r="EW48" s="805"/>
      <c r="EX48" s="805"/>
      <c r="EY48" s="806"/>
      <c r="EZ48" s="769"/>
      <c r="FA48" s="769"/>
      <c r="FB48" s="769"/>
      <c r="FC48" s="769"/>
      <c r="FD48" s="769"/>
      <c r="FE48" s="769"/>
      <c r="FF48" s="769"/>
      <c r="FG48" s="770"/>
    </row>
    <row r="49" spans="2:163" ht="8.65" customHeight="1">
      <c r="B49" s="830" t="s">
        <v>268</v>
      </c>
      <c r="C49" s="831"/>
      <c r="D49" s="831"/>
      <c r="E49" s="831"/>
      <c r="F49" s="831"/>
      <c r="G49" s="831"/>
      <c r="H49" s="831"/>
      <c r="I49" s="831"/>
      <c r="J49" s="831"/>
      <c r="K49" s="831"/>
      <c r="L49" s="831"/>
      <c r="M49" s="831"/>
      <c r="N49" s="831"/>
      <c r="O49" s="831"/>
      <c r="P49" s="831"/>
      <c r="Q49" s="831"/>
      <c r="R49" s="831"/>
      <c r="S49" s="831"/>
      <c r="T49" s="831"/>
      <c r="U49" s="831"/>
      <c r="V49" s="831"/>
      <c r="W49" s="831"/>
      <c r="X49" s="831"/>
      <c r="Y49" s="831"/>
      <c r="Z49" s="831"/>
      <c r="AA49" s="831"/>
      <c r="AB49" s="831"/>
      <c r="AC49" s="831"/>
      <c r="AD49" s="831"/>
      <c r="AE49" s="831"/>
      <c r="AF49" s="831"/>
      <c r="AG49" s="831"/>
      <c r="AH49" s="831"/>
      <c r="AI49" s="831"/>
      <c r="AJ49" s="831"/>
      <c r="AK49" s="831"/>
      <c r="AL49" s="831"/>
      <c r="AM49" s="831"/>
      <c r="AN49" s="831"/>
      <c r="AO49" s="831"/>
      <c r="AP49" s="831"/>
      <c r="AQ49" s="831"/>
      <c r="AR49" s="831"/>
      <c r="AS49" s="831"/>
      <c r="AT49" s="832"/>
      <c r="AU49" s="733"/>
      <c r="AV49" s="734"/>
      <c r="AW49" s="734"/>
      <c r="AX49" s="734"/>
      <c r="AY49" s="734"/>
      <c r="AZ49" s="734"/>
      <c r="BA49" s="734"/>
      <c r="BB49" s="734"/>
      <c r="BC49" s="734"/>
      <c r="BD49" s="734"/>
      <c r="BE49" s="734"/>
      <c r="BF49" s="734"/>
      <c r="BG49" s="734"/>
      <c r="BH49" s="734"/>
      <c r="BI49" s="734"/>
      <c r="BJ49" s="734"/>
      <c r="BK49" s="834"/>
      <c r="BL49" s="743"/>
      <c r="BM49" s="743"/>
      <c r="BN49" s="743"/>
      <c r="BO49" s="743"/>
      <c r="BP49" s="743"/>
      <c r="BQ49" s="743"/>
      <c r="BR49" s="743"/>
      <c r="BS49" s="743"/>
      <c r="BT49" s="743"/>
      <c r="BU49" s="743"/>
      <c r="BV49" s="743"/>
      <c r="BW49" s="743"/>
      <c r="BX49" s="744"/>
      <c r="BY49" s="818"/>
      <c r="BZ49" s="819"/>
      <c r="CA49" s="819"/>
      <c r="CB49" s="819"/>
      <c r="CC49" s="819"/>
      <c r="CD49" s="819"/>
      <c r="CE49" s="819"/>
      <c r="CF49" s="819"/>
      <c r="CG49" s="819"/>
      <c r="CH49" s="819"/>
      <c r="CI49" s="819"/>
      <c r="CJ49" s="819"/>
      <c r="CK49" s="819"/>
      <c r="CL49" s="819"/>
      <c r="CM49" s="819"/>
      <c r="CN49" s="819"/>
      <c r="CO49" s="819"/>
      <c r="CP49" s="819"/>
      <c r="CQ49" s="819"/>
      <c r="CR49" s="819"/>
      <c r="CS49" s="819"/>
      <c r="CT49" s="819"/>
      <c r="CU49" s="819"/>
      <c r="CV49" s="819"/>
      <c r="CW49" s="819"/>
      <c r="CX49" s="819"/>
      <c r="CY49" s="819"/>
      <c r="CZ49" s="819"/>
      <c r="DA49" s="819"/>
      <c r="DB49" s="819"/>
      <c r="DC49" s="819"/>
      <c r="DD49" s="819"/>
      <c r="DE49" s="819"/>
      <c r="DF49" s="819"/>
      <c r="DG49" s="819"/>
      <c r="DH49" s="819"/>
      <c r="DI49" s="820"/>
      <c r="DJ49" s="728"/>
      <c r="DK49" s="729"/>
      <c r="DL49" s="729"/>
      <c r="DM49" s="729"/>
      <c r="DN49" s="729"/>
      <c r="DO49" s="729"/>
      <c r="DP49" s="730"/>
      <c r="DQ49" s="828"/>
      <c r="DR49" s="750"/>
      <c r="DS49" s="750"/>
      <c r="DT49" s="750"/>
      <c r="DU49" s="750"/>
      <c r="DV49" s="750"/>
      <c r="DW49" s="750"/>
      <c r="DX49" s="750"/>
      <c r="DY49" s="750"/>
      <c r="DZ49" s="751"/>
      <c r="EA49" s="767" t="s">
        <v>254</v>
      </c>
      <c r="EB49" s="767"/>
      <c r="EC49" s="767"/>
      <c r="ED49" s="767"/>
      <c r="EE49" s="767"/>
      <c r="EF49" s="767"/>
      <c r="EG49" s="767"/>
      <c r="EH49" s="767"/>
      <c r="EI49" s="767"/>
      <c r="EJ49" s="767"/>
      <c r="EK49" s="767"/>
      <c r="EL49" s="767"/>
      <c r="EM49" s="767"/>
      <c r="EN49" s="767"/>
      <c r="EO49" s="767"/>
      <c r="EP49" s="767"/>
      <c r="EQ49" s="767"/>
      <c r="ER49" s="768">
        <v>1.78</v>
      </c>
      <c r="ES49" s="768"/>
      <c r="ET49" s="768"/>
      <c r="EU49" s="768"/>
      <c r="EV49" s="768"/>
      <c r="EW49" s="768"/>
      <c r="EX49" s="768"/>
      <c r="EY49" s="768"/>
      <c r="EZ49" s="769"/>
      <c r="FA49" s="769"/>
      <c r="FB49" s="769"/>
      <c r="FC49" s="769"/>
      <c r="FD49" s="769"/>
      <c r="FE49" s="769"/>
      <c r="FF49" s="769"/>
      <c r="FG49" s="770"/>
    </row>
    <row r="50" spans="2:163" ht="8.65" customHeight="1" thickBot="1">
      <c r="B50" s="830"/>
      <c r="C50" s="831"/>
      <c r="D50" s="831"/>
      <c r="E50" s="831"/>
      <c r="F50" s="831"/>
      <c r="G50" s="831"/>
      <c r="H50" s="831"/>
      <c r="I50" s="831"/>
      <c r="J50" s="831"/>
      <c r="K50" s="831"/>
      <c r="L50" s="831"/>
      <c r="M50" s="831"/>
      <c r="N50" s="831"/>
      <c r="O50" s="831"/>
      <c r="P50" s="831"/>
      <c r="Q50" s="831"/>
      <c r="R50" s="831"/>
      <c r="S50" s="831"/>
      <c r="T50" s="831"/>
      <c r="U50" s="831"/>
      <c r="V50" s="831"/>
      <c r="W50" s="831"/>
      <c r="X50" s="831"/>
      <c r="Y50" s="831"/>
      <c r="Z50" s="831"/>
      <c r="AA50" s="831"/>
      <c r="AB50" s="831"/>
      <c r="AC50" s="831"/>
      <c r="AD50" s="831"/>
      <c r="AE50" s="831"/>
      <c r="AF50" s="831"/>
      <c r="AG50" s="831"/>
      <c r="AH50" s="831"/>
      <c r="AI50" s="831"/>
      <c r="AJ50" s="831"/>
      <c r="AK50" s="831"/>
      <c r="AL50" s="831"/>
      <c r="AM50" s="831"/>
      <c r="AN50" s="831"/>
      <c r="AO50" s="831"/>
      <c r="AP50" s="831"/>
      <c r="AQ50" s="831"/>
      <c r="AR50" s="831"/>
      <c r="AS50" s="831"/>
      <c r="AT50" s="832"/>
      <c r="AU50" s="835"/>
      <c r="AV50" s="836"/>
      <c r="AW50" s="836"/>
      <c r="AX50" s="836"/>
      <c r="AY50" s="836"/>
      <c r="AZ50" s="836"/>
      <c r="BA50" s="836"/>
      <c r="BB50" s="836"/>
      <c r="BC50" s="836"/>
      <c r="BD50" s="836"/>
      <c r="BE50" s="836"/>
      <c r="BF50" s="836"/>
      <c r="BG50" s="836"/>
      <c r="BH50" s="836"/>
      <c r="BI50" s="836"/>
      <c r="BJ50" s="836"/>
      <c r="BK50" s="837"/>
      <c r="BL50" s="838"/>
      <c r="BM50" s="838"/>
      <c r="BN50" s="838"/>
      <c r="BO50" s="838"/>
      <c r="BP50" s="838"/>
      <c r="BQ50" s="838"/>
      <c r="BR50" s="838"/>
      <c r="BS50" s="838"/>
      <c r="BT50" s="838"/>
      <c r="BU50" s="838"/>
      <c r="BV50" s="838"/>
      <c r="BW50" s="838"/>
      <c r="BX50" s="839"/>
      <c r="BY50" s="821"/>
      <c r="BZ50" s="822"/>
      <c r="CA50" s="822"/>
      <c r="CB50" s="822"/>
      <c r="CC50" s="822"/>
      <c r="CD50" s="822"/>
      <c r="CE50" s="822"/>
      <c r="CF50" s="822"/>
      <c r="CG50" s="822"/>
      <c r="CH50" s="822"/>
      <c r="CI50" s="822"/>
      <c r="CJ50" s="822"/>
      <c r="CK50" s="822"/>
      <c r="CL50" s="822"/>
      <c r="CM50" s="822"/>
      <c r="CN50" s="822"/>
      <c r="CO50" s="822"/>
      <c r="CP50" s="822"/>
      <c r="CQ50" s="822"/>
      <c r="CR50" s="822"/>
      <c r="CS50" s="822"/>
      <c r="CT50" s="822"/>
      <c r="CU50" s="822"/>
      <c r="CV50" s="822"/>
      <c r="CW50" s="822"/>
      <c r="CX50" s="822"/>
      <c r="CY50" s="822"/>
      <c r="CZ50" s="822"/>
      <c r="DA50" s="822"/>
      <c r="DB50" s="822"/>
      <c r="DC50" s="822"/>
      <c r="DD50" s="822"/>
      <c r="DE50" s="822"/>
      <c r="DF50" s="822"/>
      <c r="DG50" s="822"/>
      <c r="DH50" s="822"/>
      <c r="DI50" s="823"/>
      <c r="DJ50" s="728"/>
      <c r="DK50" s="729"/>
      <c r="DL50" s="729"/>
      <c r="DM50" s="729"/>
      <c r="DN50" s="729"/>
      <c r="DO50" s="729"/>
      <c r="DP50" s="730"/>
      <c r="DQ50" s="829"/>
      <c r="DR50" s="753"/>
      <c r="DS50" s="753"/>
      <c r="DT50" s="753"/>
      <c r="DU50" s="753"/>
      <c r="DV50" s="753"/>
      <c r="DW50" s="753"/>
      <c r="DX50" s="753"/>
      <c r="DY50" s="753"/>
      <c r="DZ50" s="754"/>
      <c r="EA50" s="767"/>
      <c r="EB50" s="767"/>
      <c r="EC50" s="767"/>
      <c r="ED50" s="767"/>
      <c r="EE50" s="767"/>
      <c r="EF50" s="767"/>
      <c r="EG50" s="767"/>
      <c r="EH50" s="767"/>
      <c r="EI50" s="767"/>
      <c r="EJ50" s="767"/>
      <c r="EK50" s="767"/>
      <c r="EL50" s="767"/>
      <c r="EM50" s="767"/>
      <c r="EN50" s="767"/>
      <c r="EO50" s="767"/>
      <c r="EP50" s="767"/>
      <c r="EQ50" s="767"/>
      <c r="ER50" s="768"/>
      <c r="ES50" s="768"/>
      <c r="ET50" s="768"/>
      <c r="EU50" s="768"/>
      <c r="EV50" s="768"/>
      <c r="EW50" s="768"/>
      <c r="EX50" s="768"/>
      <c r="EY50" s="768"/>
      <c r="EZ50" s="769"/>
      <c r="FA50" s="769"/>
      <c r="FB50" s="769"/>
      <c r="FC50" s="769"/>
      <c r="FD50" s="769"/>
      <c r="FE50" s="769"/>
      <c r="FF50" s="769"/>
      <c r="FG50" s="770"/>
    </row>
    <row r="51" spans="2:163" ht="8.65" customHeight="1" thickTop="1">
      <c r="B51" s="690" t="s">
        <v>269</v>
      </c>
      <c r="C51" s="652"/>
      <c r="D51" s="652"/>
      <c r="E51" s="652"/>
      <c r="F51" s="652"/>
      <c r="G51" s="652"/>
      <c r="H51" s="652"/>
      <c r="I51" s="652"/>
      <c r="J51" s="652"/>
      <c r="K51" s="652"/>
      <c r="L51" s="652"/>
      <c r="M51" s="652"/>
      <c r="N51" s="652"/>
      <c r="O51" s="652"/>
      <c r="P51" s="652"/>
      <c r="Q51" s="652"/>
      <c r="R51" s="652"/>
      <c r="S51" s="652"/>
      <c r="T51" s="652"/>
      <c r="U51" s="652"/>
      <c r="V51" s="652"/>
      <c r="W51" s="652"/>
      <c r="X51" s="652"/>
      <c r="Y51" s="652"/>
      <c r="Z51" s="652"/>
      <c r="AA51" s="652"/>
      <c r="AB51" s="652"/>
      <c r="AC51" s="652"/>
      <c r="AD51" s="652"/>
      <c r="AE51" s="652"/>
      <c r="AF51" s="652"/>
      <c r="AG51" s="652"/>
      <c r="AH51" s="652"/>
      <c r="AI51" s="652"/>
      <c r="AJ51" s="652"/>
      <c r="AK51" s="652"/>
      <c r="AL51" s="652"/>
      <c r="AM51" s="652"/>
      <c r="AN51" s="652"/>
      <c r="AO51" s="652"/>
      <c r="AP51" s="652"/>
      <c r="AQ51" s="652"/>
      <c r="AR51" s="652"/>
      <c r="AS51" s="652"/>
      <c r="AT51" s="660"/>
      <c r="AU51" s="652" t="s">
        <v>270</v>
      </c>
      <c r="AV51" s="652"/>
      <c r="AW51" s="652"/>
      <c r="AX51" s="652"/>
      <c r="AY51" s="652"/>
      <c r="AZ51" s="652"/>
      <c r="BA51" s="652"/>
      <c r="BB51" s="652"/>
      <c r="BC51" s="652"/>
      <c r="BD51" s="652"/>
      <c r="BE51" s="652"/>
      <c r="BF51" s="652"/>
      <c r="BG51" s="652"/>
      <c r="BH51" s="652"/>
      <c r="BI51" s="652"/>
      <c r="BJ51" s="652"/>
      <c r="BK51" s="652"/>
      <c r="BL51" s="652"/>
      <c r="BM51" s="652"/>
      <c r="BN51" s="652"/>
      <c r="BO51" s="652"/>
      <c r="BP51" s="652"/>
      <c r="BQ51" s="652"/>
      <c r="BR51" s="652"/>
      <c r="BS51" s="652"/>
      <c r="BT51" s="652"/>
      <c r="BU51" s="652"/>
      <c r="BV51" s="652"/>
      <c r="BW51" s="652"/>
      <c r="BX51" s="660"/>
      <c r="BY51" s="850" t="s">
        <v>271</v>
      </c>
      <c r="BZ51" s="851"/>
      <c r="CA51" s="851"/>
      <c r="CB51" s="851"/>
      <c r="CC51" s="851"/>
      <c r="CD51" s="851"/>
      <c r="CE51" s="851"/>
      <c r="CF51" s="851"/>
      <c r="CG51" s="851"/>
      <c r="CH51" s="851"/>
      <c r="CI51" s="851"/>
      <c r="CJ51" s="851"/>
      <c r="CK51" s="851"/>
      <c r="CL51" s="851"/>
      <c r="CM51" s="851"/>
      <c r="CN51" s="851"/>
      <c r="CO51" s="851"/>
      <c r="CP51" s="851"/>
      <c r="CQ51" s="851"/>
      <c r="CR51" s="851"/>
      <c r="CS51" s="851"/>
      <c r="CT51" s="851"/>
      <c r="CU51" s="851"/>
      <c r="CV51" s="851"/>
      <c r="CW51" s="851"/>
      <c r="CX51" s="851"/>
      <c r="CY51" s="851"/>
      <c r="CZ51" s="851"/>
      <c r="DA51" s="851"/>
      <c r="DB51" s="851"/>
      <c r="DC51" s="851"/>
      <c r="DD51" s="851"/>
      <c r="DE51" s="851"/>
      <c r="DF51" s="851"/>
      <c r="DG51" s="851"/>
      <c r="DH51" s="851"/>
      <c r="DI51" s="852"/>
      <c r="DJ51" s="856" t="s">
        <v>272</v>
      </c>
      <c r="DK51" s="857"/>
      <c r="DL51" s="857"/>
      <c r="DM51" s="857"/>
      <c r="DN51" s="857"/>
      <c r="DO51" s="857"/>
      <c r="DP51" s="857"/>
      <c r="DQ51" s="857"/>
      <c r="DR51" s="857"/>
      <c r="DS51" s="857"/>
      <c r="DT51" s="857"/>
      <c r="DU51" s="857"/>
      <c r="DV51" s="857"/>
      <c r="DW51" s="857"/>
      <c r="DX51" s="857"/>
      <c r="DY51" s="857"/>
      <c r="DZ51" s="857"/>
      <c r="EA51" s="857"/>
      <c r="EB51" s="857"/>
      <c r="EC51" s="857"/>
      <c r="ED51" s="857"/>
      <c r="EE51" s="857"/>
      <c r="EF51" s="857"/>
      <c r="EG51" s="857"/>
      <c r="EH51" s="857"/>
      <c r="EI51" s="857"/>
      <c r="EJ51" s="857"/>
      <c r="EK51" s="857"/>
      <c r="EL51" s="857"/>
      <c r="EM51" s="857"/>
      <c r="EN51" s="857"/>
      <c r="EO51" s="857"/>
      <c r="EP51" s="857"/>
      <c r="EQ51" s="857"/>
      <c r="ER51" s="857"/>
      <c r="ES51" s="857"/>
      <c r="ET51" s="857"/>
      <c r="EU51" s="857"/>
      <c r="EV51" s="857"/>
      <c r="EW51" s="857"/>
      <c r="EX51" s="857"/>
      <c r="EY51" s="857"/>
      <c r="EZ51" s="857"/>
      <c r="FA51" s="857"/>
      <c r="FB51" s="857"/>
      <c r="FC51" s="857"/>
      <c r="FD51" s="857"/>
      <c r="FE51" s="857"/>
      <c r="FF51" s="857"/>
      <c r="FG51" s="858"/>
    </row>
    <row r="52" spans="2:163" ht="8.65" customHeight="1">
      <c r="B52" s="691"/>
      <c r="C52" s="655"/>
      <c r="D52" s="655"/>
      <c r="E52" s="655"/>
      <c r="F52" s="655"/>
      <c r="G52" s="655"/>
      <c r="H52" s="655"/>
      <c r="I52" s="655"/>
      <c r="J52" s="655"/>
      <c r="K52" s="655"/>
      <c r="L52" s="655"/>
      <c r="M52" s="655"/>
      <c r="N52" s="655"/>
      <c r="O52" s="655"/>
      <c r="P52" s="655"/>
      <c r="Q52" s="655"/>
      <c r="R52" s="655"/>
      <c r="S52" s="655"/>
      <c r="T52" s="655"/>
      <c r="U52" s="655"/>
      <c r="V52" s="655"/>
      <c r="W52" s="655"/>
      <c r="X52" s="655"/>
      <c r="Y52" s="655"/>
      <c r="Z52" s="655"/>
      <c r="AA52" s="655"/>
      <c r="AB52" s="655"/>
      <c r="AC52" s="655"/>
      <c r="AD52" s="655"/>
      <c r="AE52" s="655"/>
      <c r="AF52" s="655"/>
      <c r="AG52" s="655"/>
      <c r="AH52" s="655"/>
      <c r="AI52" s="655"/>
      <c r="AJ52" s="655"/>
      <c r="AK52" s="655"/>
      <c r="AL52" s="655"/>
      <c r="AM52" s="655"/>
      <c r="AN52" s="655"/>
      <c r="AO52" s="655"/>
      <c r="AP52" s="655"/>
      <c r="AQ52" s="655"/>
      <c r="AR52" s="655"/>
      <c r="AS52" s="655"/>
      <c r="AT52" s="661"/>
      <c r="AU52" s="655"/>
      <c r="AV52" s="655"/>
      <c r="AW52" s="655"/>
      <c r="AX52" s="655"/>
      <c r="AY52" s="655"/>
      <c r="AZ52" s="655"/>
      <c r="BA52" s="655"/>
      <c r="BB52" s="655"/>
      <c r="BC52" s="655"/>
      <c r="BD52" s="655"/>
      <c r="BE52" s="655"/>
      <c r="BF52" s="655"/>
      <c r="BG52" s="655"/>
      <c r="BH52" s="655"/>
      <c r="BI52" s="655"/>
      <c r="BJ52" s="655"/>
      <c r="BK52" s="655"/>
      <c r="BL52" s="655"/>
      <c r="BM52" s="655"/>
      <c r="BN52" s="655"/>
      <c r="BO52" s="655"/>
      <c r="BP52" s="655"/>
      <c r="BQ52" s="655"/>
      <c r="BR52" s="655"/>
      <c r="BS52" s="655"/>
      <c r="BT52" s="655"/>
      <c r="BU52" s="655"/>
      <c r="BV52" s="655"/>
      <c r="BW52" s="655"/>
      <c r="BX52" s="661"/>
      <c r="BY52" s="853"/>
      <c r="BZ52" s="854"/>
      <c r="CA52" s="854"/>
      <c r="CB52" s="854"/>
      <c r="CC52" s="854"/>
      <c r="CD52" s="854"/>
      <c r="CE52" s="854"/>
      <c r="CF52" s="854"/>
      <c r="CG52" s="854"/>
      <c r="CH52" s="854"/>
      <c r="CI52" s="854"/>
      <c r="CJ52" s="854"/>
      <c r="CK52" s="854"/>
      <c r="CL52" s="854"/>
      <c r="CM52" s="854"/>
      <c r="CN52" s="854"/>
      <c r="CO52" s="854"/>
      <c r="CP52" s="854"/>
      <c r="CQ52" s="854"/>
      <c r="CR52" s="854"/>
      <c r="CS52" s="854"/>
      <c r="CT52" s="854"/>
      <c r="CU52" s="854"/>
      <c r="CV52" s="854"/>
      <c r="CW52" s="854"/>
      <c r="CX52" s="854"/>
      <c r="CY52" s="854"/>
      <c r="CZ52" s="854"/>
      <c r="DA52" s="854"/>
      <c r="DB52" s="854"/>
      <c r="DC52" s="854"/>
      <c r="DD52" s="854"/>
      <c r="DE52" s="854"/>
      <c r="DF52" s="854"/>
      <c r="DG52" s="854"/>
      <c r="DH52" s="854"/>
      <c r="DI52" s="855"/>
      <c r="DJ52" s="859"/>
      <c r="DK52" s="860"/>
      <c r="DL52" s="860"/>
      <c r="DM52" s="860"/>
      <c r="DN52" s="860"/>
      <c r="DO52" s="860"/>
      <c r="DP52" s="860"/>
      <c r="DQ52" s="860"/>
      <c r="DR52" s="860"/>
      <c r="DS52" s="860"/>
      <c r="DT52" s="860"/>
      <c r="DU52" s="860"/>
      <c r="DV52" s="860"/>
      <c r="DW52" s="860"/>
      <c r="DX52" s="860"/>
      <c r="DY52" s="860"/>
      <c r="DZ52" s="860"/>
      <c r="EA52" s="860"/>
      <c r="EB52" s="860"/>
      <c r="EC52" s="860"/>
      <c r="ED52" s="860"/>
      <c r="EE52" s="860"/>
      <c r="EF52" s="860"/>
      <c r="EG52" s="860"/>
      <c r="EH52" s="860"/>
      <c r="EI52" s="860"/>
      <c r="EJ52" s="860"/>
      <c r="EK52" s="860"/>
      <c r="EL52" s="860"/>
      <c r="EM52" s="860"/>
      <c r="EN52" s="860"/>
      <c r="EO52" s="860"/>
      <c r="EP52" s="860"/>
      <c r="EQ52" s="860"/>
      <c r="ER52" s="860"/>
      <c r="ES52" s="860"/>
      <c r="ET52" s="860"/>
      <c r="EU52" s="860"/>
      <c r="EV52" s="860"/>
      <c r="EW52" s="860"/>
      <c r="EX52" s="860"/>
      <c r="EY52" s="860"/>
      <c r="EZ52" s="860"/>
      <c r="FA52" s="860"/>
      <c r="FB52" s="860"/>
      <c r="FC52" s="860"/>
      <c r="FD52" s="860"/>
      <c r="FE52" s="860"/>
      <c r="FF52" s="860"/>
      <c r="FG52" s="861"/>
    </row>
    <row r="53" spans="2:163" ht="8.65" customHeight="1">
      <c r="B53" s="691"/>
      <c r="C53" s="655"/>
      <c r="D53" s="655"/>
      <c r="E53" s="655"/>
      <c r="F53" s="655"/>
      <c r="G53" s="655"/>
      <c r="H53" s="655"/>
      <c r="I53" s="655"/>
      <c r="J53" s="655"/>
      <c r="K53" s="655"/>
      <c r="L53" s="655"/>
      <c r="M53" s="655"/>
      <c r="N53" s="655"/>
      <c r="O53" s="655"/>
      <c r="P53" s="655"/>
      <c r="Q53" s="655"/>
      <c r="R53" s="655"/>
      <c r="S53" s="655"/>
      <c r="T53" s="655"/>
      <c r="U53" s="655"/>
      <c r="V53" s="655"/>
      <c r="W53" s="655"/>
      <c r="X53" s="655"/>
      <c r="Y53" s="655"/>
      <c r="Z53" s="655"/>
      <c r="AA53" s="655"/>
      <c r="AB53" s="655"/>
      <c r="AC53" s="655"/>
      <c r="AD53" s="655"/>
      <c r="AE53" s="655"/>
      <c r="AF53" s="655"/>
      <c r="AG53" s="655"/>
      <c r="AH53" s="655"/>
      <c r="AI53" s="655"/>
      <c r="AJ53" s="655"/>
      <c r="AK53" s="655"/>
      <c r="AL53" s="655"/>
      <c r="AM53" s="655"/>
      <c r="AN53" s="655"/>
      <c r="AO53" s="655"/>
      <c r="AP53" s="655"/>
      <c r="AQ53" s="655"/>
      <c r="AR53" s="655"/>
      <c r="AS53" s="655"/>
      <c r="AT53" s="661"/>
      <c r="AU53" s="655"/>
      <c r="AV53" s="655"/>
      <c r="AW53" s="655"/>
      <c r="AX53" s="655"/>
      <c r="AY53" s="655"/>
      <c r="AZ53" s="655"/>
      <c r="BA53" s="655"/>
      <c r="BB53" s="655"/>
      <c r="BC53" s="655"/>
      <c r="BD53" s="655"/>
      <c r="BE53" s="655"/>
      <c r="BF53" s="655"/>
      <c r="BG53" s="655"/>
      <c r="BH53" s="655"/>
      <c r="BI53" s="655"/>
      <c r="BJ53" s="655"/>
      <c r="BK53" s="655"/>
      <c r="BL53" s="655"/>
      <c r="BM53" s="655"/>
      <c r="BN53" s="655"/>
      <c r="BO53" s="655"/>
      <c r="BP53" s="655"/>
      <c r="BQ53" s="655"/>
      <c r="BR53" s="655"/>
      <c r="BS53" s="655"/>
      <c r="BT53" s="655"/>
      <c r="BU53" s="655"/>
      <c r="BV53" s="655"/>
      <c r="BW53" s="655"/>
      <c r="BX53" s="661"/>
      <c r="BY53" s="853"/>
      <c r="BZ53" s="854"/>
      <c r="CA53" s="854"/>
      <c r="CB53" s="854"/>
      <c r="CC53" s="854"/>
      <c r="CD53" s="854"/>
      <c r="CE53" s="854"/>
      <c r="CF53" s="854"/>
      <c r="CG53" s="854"/>
      <c r="CH53" s="854"/>
      <c r="CI53" s="854"/>
      <c r="CJ53" s="854"/>
      <c r="CK53" s="854"/>
      <c r="CL53" s="854"/>
      <c r="CM53" s="854"/>
      <c r="CN53" s="854"/>
      <c r="CO53" s="854"/>
      <c r="CP53" s="854"/>
      <c r="CQ53" s="854"/>
      <c r="CR53" s="854"/>
      <c r="CS53" s="854"/>
      <c r="CT53" s="854"/>
      <c r="CU53" s="854"/>
      <c r="CV53" s="854"/>
      <c r="CW53" s="854"/>
      <c r="CX53" s="854"/>
      <c r="CY53" s="854"/>
      <c r="CZ53" s="854"/>
      <c r="DA53" s="854"/>
      <c r="DB53" s="854"/>
      <c r="DC53" s="854"/>
      <c r="DD53" s="854"/>
      <c r="DE53" s="854"/>
      <c r="DF53" s="854"/>
      <c r="DG53" s="854"/>
      <c r="DH53" s="854"/>
      <c r="DI53" s="855"/>
      <c r="DJ53" s="862" t="s">
        <v>273</v>
      </c>
      <c r="DK53" s="863"/>
      <c r="DL53" s="863"/>
      <c r="DM53" s="863"/>
      <c r="DN53" s="863"/>
      <c r="DO53" s="863"/>
      <c r="DP53" s="863"/>
      <c r="DQ53" s="863"/>
      <c r="DR53" s="863"/>
      <c r="DS53" s="863"/>
      <c r="DT53" s="863"/>
      <c r="DU53" s="863"/>
      <c r="DV53" s="863"/>
      <c r="DW53" s="863"/>
      <c r="DX53" s="863"/>
      <c r="DY53" s="863"/>
      <c r="DZ53" s="863"/>
      <c r="EA53" s="863"/>
      <c r="EB53" s="863"/>
      <c r="EC53" s="863"/>
      <c r="ED53" s="863"/>
      <c r="EE53" s="863"/>
      <c r="EF53" s="863"/>
      <c r="EG53" s="863"/>
      <c r="EH53" s="863"/>
      <c r="EI53" s="863"/>
      <c r="EJ53" s="863"/>
      <c r="EK53" s="863"/>
      <c r="EL53" s="863"/>
      <c r="EM53" s="863"/>
      <c r="EN53" s="863"/>
      <c r="EO53" s="863"/>
      <c r="EP53" s="863"/>
      <c r="EQ53" s="863"/>
      <c r="ER53" s="863"/>
      <c r="ES53" s="863"/>
      <c r="ET53" s="863"/>
      <c r="EU53" s="863"/>
      <c r="EV53" s="863"/>
      <c r="EW53" s="863"/>
      <c r="EX53" s="863"/>
      <c r="EY53" s="863"/>
      <c r="EZ53" s="863"/>
      <c r="FA53" s="863"/>
      <c r="FB53" s="863"/>
      <c r="FC53" s="863"/>
      <c r="FD53" s="863"/>
      <c r="FE53" s="863"/>
      <c r="FF53" s="863"/>
      <c r="FG53" s="864"/>
    </row>
    <row r="54" spans="2:163" ht="8.65" customHeight="1">
      <c r="B54" s="849"/>
      <c r="C54" s="658"/>
      <c r="D54" s="658"/>
      <c r="E54" s="658"/>
      <c r="F54" s="658"/>
      <c r="G54" s="658"/>
      <c r="H54" s="658"/>
      <c r="I54" s="658"/>
      <c r="J54" s="658"/>
      <c r="K54" s="658"/>
      <c r="L54" s="658"/>
      <c r="M54" s="658"/>
      <c r="N54" s="658"/>
      <c r="O54" s="658"/>
      <c r="P54" s="658"/>
      <c r="Q54" s="658"/>
      <c r="R54" s="658"/>
      <c r="S54" s="658"/>
      <c r="T54" s="658"/>
      <c r="U54" s="658"/>
      <c r="V54" s="658"/>
      <c r="W54" s="658"/>
      <c r="X54" s="658"/>
      <c r="Y54" s="658"/>
      <c r="Z54" s="658"/>
      <c r="AA54" s="658"/>
      <c r="AB54" s="658"/>
      <c r="AC54" s="658"/>
      <c r="AD54" s="658"/>
      <c r="AE54" s="658"/>
      <c r="AF54" s="658"/>
      <c r="AG54" s="658"/>
      <c r="AH54" s="658"/>
      <c r="AI54" s="658"/>
      <c r="AJ54" s="658"/>
      <c r="AK54" s="658"/>
      <c r="AL54" s="658"/>
      <c r="AM54" s="658"/>
      <c r="AN54" s="658"/>
      <c r="AO54" s="658"/>
      <c r="AP54" s="658"/>
      <c r="AQ54" s="658"/>
      <c r="AR54" s="658"/>
      <c r="AS54" s="658"/>
      <c r="AT54" s="662"/>
      <c r="AU54" s="658"/>
      <c r="AV54" s="658"/>
      <c r="AW54" s="658"/>
      <c r="AX54" s="658"/>
      <c r="AY54" s="658"/>
      <c r="AZ54" s="658"/>
      <c r="BA54" s="658"/>
      <c r="BB54" s="658"/>
      <c r="BC54" s="658"/>
      <c r="BD54" s="658"/>
      <c r="BE54" s="658"/>
      <c r="BF54" s="658"/>
      <c r="BG54" s="658"/>
      <c r="BH54" s="658"/>
      <c r="BI54" s="658"/>
      <c r="BJ54" s="658"/>
      <c r="BK54" s="658"/>
      <c r="BL54" s="658"/>
      <c r="BM54" s="658"/>
      <c r="BN54" s="658"/>
      <c r="BO54" s="658"/>
      <c r="BP54" s="658"/>
      <c r="BQ54" s="658"/>
      <c r="BR54" s="658"/>
      <c r="BS54" s="658"/>
      <c r="BT54" s="658"/>
      <c r="BU54" s="658"/>
      <c r="BV54" s="658"/>
      <c r="BW54" s="658"/>
      <c r="BX54" s="662"/>
      <c r="BY54" s="853"/>
      <c r="BZ54" s="854"/>
      <c r="CA54" s="854"/>
      <c r="CB54" s="854"/>
      <c r="CC54" s="854"/>
      <c r="CD54" s="854"/>
      <c r="CE54" s="854"/>
      <c r="CF54" s="854"/>
      <c r="CG54" s="854"/>
      <c r="CH54" s="854"/>
      <c r="CI54" s="854"/>
      <c r="CJ54" s="854"/>
      <c r="CK54" s="854"/>
      <c r="CL54" s="854"/>
      <c r="CM54" s="854"/>
      <c r="CN54" s="854"/>
      <c r="CO54" s="854"/>
      <c r="CP54" s="854"/>
      <c r="CQ54" s="854"/>
      <c r="CR54" s="854"/>
      <c r="CS54" s="854"/>
      <c r="CT54" s="854"/>
      <c r="CU54" s="854"/>
      <c r="CV54" s="854"/>
      <c r="CW54" s="854"/>
      <c r="CX54" s="854"/>
      <c r="CY54" s="854"/>
      <c r="CZ54" s="854"/>
      <c r="DA54" s="854"/>
      <c r="DB54" s="854"/>
      <c r="DC54" s="854"/>
      <c r="DD54" s="854"/>
      <c r="DE54" s="854"/>
      <c r="DF54" s="854"/>
      <c r="DG54" s="854"/>
      <c r="DH54" s="854"/>
      <c r="DI54" s="855"/>
      <c r="DJ54" s="865"/>
      <c r="DK54" s="866"/>
      <c r="DL54" s="866"/>
      <c r="DM54" s="866"/>
      <c r="DN54" s="866"/>
      <c r="DO54" s="866"/>
      <c r="DP54" s="866"/>
      <c r="DQ54" s="866"/>
      <c r="DR54" s="866"/>
      <c r="DS54" s="866"/>
      <c r="DT54" s="866"/>
      <c r="DU54" s="866"/>
      <c r="DV54" s="866"/>
      <c r="DW54" s="866"/>
      <c r="DX54" s="866"/>
      <c r="DY54" s="866"/>
      <c r="DZ54" s="866"/>
      <c r="EA54" s="866"/>
      <c r="EB54" s="866"/>
      <c r="EC54" s="866"/>
      <c r="ED54" s="866"/>
      <c r="EE54" s="866"/>
      <c r="EF54" s="866"/>
      <c r="EG54" s="866"/>
      <c r="EH54" s="866"/>
      <c r="EI54" s="866"/>
      <c r="EJ54" s="866"/>
      <c r="EK54" s="866"/>
      <c r="EL54" s="866"/>
      <c r="EM54" s="866"/>
      <c r="EN54" s="866"/>
      <c r="EO54" s="866"/>
      <c r="EP54" s="866"/>
      <c r="EQ54" s="866"/>
      <c r="ER54" s="866"/>
      <c r="ES54" s="866"/>
      <c r="ET54" s="866"/>
      <c r="EU54" s="866"/>
      <c r="EV54" s="866"/>
      <c r="EW54" s="866"/>
      <c r="EX54" s="866"/>
      <c r="EY54" s="866"/>
      <c r="EZ54" s="866"/>
      <c r="FA54" s="866"/>
      <c r="FB54" s="866"/>
      <c r="FC54" s="866"/>
      <c r="FD54" s="866"/>
      <c r="FE54" s="866"/>
      <c r="FF54" s="866"/>
      <c r="FG54" s="867"/>
    </row>
    <row r="55" spans="2:163" ht="8.65" customHeight="1">
      <c r="B55" s="868" t="s">
        <v>274</v>
      </c>
      <c r="C55" s="869"/>
      <c r="D55" s="869"/>
      <c r="E55" s="869"/>
      <c r="F55" s="869"/>
      <c r="G55" s="869"/>
      <c r="H55" s="869"/>
      <c r="I55" s="869"/>
      <c r="J55" s="869"/>
      <c r="K55" s="869"/>
      <c r="L55" s="869"/>
      <c r="M55" s="869"/>
      <c r="N55" s="869"/>
      <c r="O55" s="869"/>
      <c r="P55" s="869"/>
      <c r="Q55" s="869"/>
      <c r="R55" s="869"/>
      <c r="S55" s="869"/>
      <c r="T55" s="869"/>
      <c r="U55" s="869"/>
      <c r="V55" s="869"/>
      <c r="W55" s="869"/>
      <c r="X55" s="869"/>
      <c r="Y55" s="869"/>
      <c r="Z55" s="869"/>
      <c r="AA55" s="869"/>
      <c r="AB55" s="869"/>
      <c r="AC55" s="869"/>
      <c r="AD55" s="869"/>
      <c r="AE55" s="869"/>
      <c r="AF55" s="869"/>
      <c r="AG55" s="869"/>
      <c r="AH55" s="869"/>
      <c r="AI55" s="869"/>
      <c r="AJ55" s="869"/>
      <c r="AK55" s="869"/>
      <c r="AL55" s="869"/>
      <c r="AM55" s="869"/>
      <c r="AN55" s="869"/>
      <c r="AO55" s="869"/>
      <c r="AP55" s="869"/>
      <c r="AQ55" s="869"/>
      <c r="AR55" s="869"/>
      <c r="AS55" s="869"/>
      <c r="AT55" s="870"/>
      <c r="AU55" s="877" t="s">
        <v>349</v>
      </c>
      <c r="AV55" s="877"/>
      <c r="AW55" s="877"/>
      <c r="AX55" s="877"/>
      <c r="AY55" s="877"/>
      <c r="AZ55" s="877"/>
      <c r="BA55" s="877"/>
      <c r="BB55" s="877"/>
      <c r="BC55" s="877"/>
      <c r="BD55" s="877"/>
      <c r="BE55" s="877"/>
      <c r="BF55" s="877"/>
      <c r="BG55" s="877"/>
      <c r="BH55" s="877"/>
      <c r="BI55" s="877"/>
      <c r="BJ55" s="877"/>
      <c r="BK55" s="877"/>
      <c r="BL55" s="877"/>
      <c r="BM55" s="877"/>
      <c r="BN55" s="877"/>
      <c r="BO55" s="877"/>
      <c r="BP55" s="877"/>
      <c r="BQ55" s="877"/>
      <c r="BR55" s="877"/>
      <c r="BS55" s="877"/>
      <c r="BT55" s="877"/>
      <c r="BU55" s="877"/>
      <c r="BV55" s="877"/>
      <c r="BW55" s="877"/>
      <c r="BX55" s="878"/>
      <c r="BY55" s="815" t="s">
        <v>260</v>
      </c>
      <c r="BZ55" s="816"/>
      <c r="CA55" s="816"/>
      <c r="CB55" s="816"/>
      <c r="CC55" s="816"/>
      <c r="CD55" s="816"/>
      <c r="CE55" s="816"/>
      <c r="CF55" s="816"/>
      <c r="CG55" s="816"/>
      <c r="CH55" s="816"/>
      <c r="CI55" s="816"/>
      <c r="CJ55" s="816"/>
      <c r="CK55" s="816"/>
      <c r="CL55" s="816"/>
      <c r="CM55" s="816"/>
      <c r="CN55" s="816"/>
      <c r="CO55" s="816"/>
      <c r="CP55" s="816"/>
      <c r="CQ55" s="816"/>
      <c r="CR55" s="816"/>
      <c r="CS55" s="816"/>
      <c r="CT55" s="816"/>
      <c r="CU55" s="816"/>
      <c r="CV55" s="816"/>
      <c r="CW55" s="816"/>
      <c r="CX55" s="816"/>
      <c r="CY55" s="816"/>
      <c r="CZ55" s="816"/>
      <c r="DA55" s="816"/>
      <c r="DB55" s="816"/>
      <c r="DC55" s="816"/>
      <c r="DD55" s="816"/>
      <c r="DE55" s="816"/>
      <c r="DF55" s="816"/>
      <c r="DG55" s="816"/>
      <c r="DH55" s="816"/>
      <c r="DI55" s="817"/>
      <c r="DJ55" s="865"/>
      <c r="DK55" s="866"/>
      <c r="DL55" s="866"/>
      <c r="DM55" s="866"/>
      <c r="DN55" s="866"/>
      <c r="DO55" s="866"/>
      <c r="DP55" s="866"/>
      <c r="DQ55" s="866"/>
      <c r="DR55" s="866"/>
      <c r="DS55" s="866"/>
      <c r="DT55" s="866"/>
      <c r="DU55" s="866"/>
      <c r="DV55" s="866"/>
      <c r="DW55" s="866"/>
      <c r="DX55" s="866"/>
      <c r="DY55" s="866"/>
      <c r="DZ55" s="866"/>
      <c r="EA55" s="866"/>
      <c r="EB55" s="866"/>
      <c r="EC55" s="866"/>
      <c r="ED55" s="866"/>
      <c r="EE55" s="866"/>
      <c r="EF55" s="866"/>
      <c r="EG55" s="866"/>
      <c r="EH55" s="866"/>
      <c r="EI55" s="866"/>
      <c r="EJ55" s="866"/>
      <c r="EK55" s="866"/>
      <c r="EL55" s="866"/>
      <c r="EM55" s="866"/>
      <c r="EN55" s="866"/>
      <c r="EO55" s="866"/>
      <c r="EP55" s="866"/>
      <c r="EQ55" s="866"/>
      <c r="ER55" s="866"/>
      <c r="ES55" s="866"/>
      <c r="ET55" s="866"/>
      <c r="EU55" s="866"/>
      <c r="EV55" s="866"/>
      <c r="EW55" s="866"/>
      <c r="EX55" s="866"/>
      <c r="EY55" s="866"/>
      <c r="EZ55" s="866"/>
      <c r="FA55" s="866"/>
      <c r="FB55" s="866"/>
      <c r="FC55" s="866"/>
      <c r="FD55" s="866"/>
      <c r="FE55" s="866"/>
      <c r="FF55" s="866"/>
      <c r="FG55" s="867"/>
    </row>
    <row r="56" spans="2:163" ht="8.65" customHeight="1">
      <c r="B56" s="871"/>
      <c r="C56" s="872"/>
      <c r="D56" s="872"/>
      <c r="E56" s="872"/>
      <c r="F56" s="872"/>
      <c r="G56" s="872"/>
      <c r="H56" s="872"/>
      <c r="I56" s="872"/>
      <c r="J56" s="872"/>
      <c r="K56" s="872"/>
      <c r="L56" s="872"/>
      <c r="M56" s="872"/>
      <c r="N56" s="872"/>
      <c r="O56" s="872"/>
      <c r="P56" s="872"/>
      <c r="Q56" s="872"/>
      <c r="R56" s="872"/>
      <c r="S56" s="872"/>
      <c r="T56" s="872"/>
      <c r="U56" s="872"/>
      <c r="V56" s="872"/>
      <c r="W56" s="872"/>
      <c r="X56" s="872"/>
      <c r="Y56" s="872"/>
      <c r="Z56" s="872"/>
      <c r="AA56" s="872"/>
      <c r="AB56" s="872"/>
      <c r="AC56" s="872"/>
      <c r="AD56" s="872"/>
      <c r="AE56" s="872"/>
      <c r="AF56" s="872"/>
      <c r="AG56" s="872"/>
      <c r="AH56" s="872"/>
      <c r="AI56" s="872"/>
      <c r="AJ56" s="872"/>
      <c r="AK56" s="872"/>
      <c r="AL56" s="872"/>
      <c r="AM56" s="872"/>
      <c r="AN56" s="872"/>
      <c r="AO56" s="872"/>
      <c r="AP56" s="872"/>
      <c r="AQ56" s="872"/>
      <c r="AR56" s="872"/>
      <c r="AS56" s="872"/>
      <c r="AT56" s="873"/>
      <c r="AU56" s="879"/>
      <c r="AV56" s="879"/>
      <c r="AW56" s="879"/>
      <c r="AX56" s="879"/>
      <c r="AY56" s="879"/>
      <c r="AZ56" s="879"/>
      <c r="BA56" s="879"/>
      <c r="BB56" s="879"/>
      <c r="BC56" s="879"/>
      <c r="BD56" s="879"/>
      <c r="BE56" s="879"/>
      <c r="BF56" s="879"/>
      <c r="BG56" s="879"/>
      <c r="BH56" s="879"/>
      <c r="BI56" s="879"/>
      <c r="BJ56" s="879"/>
      <c r="BK56" s="879"/>
      <c r="BL56" s="879"/>
      <c r="BM56" s="879"/>
      <c r="BN56" s="879"/>
      <c r="BO56" s="879"/>
      <c r="BP56" s="879"/>
      <c r="BQ56" s="879"/>
      <c r="BR56" s="879"/>
      <c r="BS56" s="879"/>
      <c r="BT56" s="879"/>
      <c r="BU56" s="879"/>
      <c r="BV56" s="879"/>
      <c r="BW56" s="879"/>
      <c r="BX56" s="880"/>
      <c r="BY56" s="818"/>
      <c r="BZ56" s="819"/>
      <c r="CA56" s="819"/>
      <c r="CB56" s="819"/>
      <c r="CC56" s="819"/>
      <c r="CD56" s="819"/>
      <c r="CE56" s="819"/>
      <c r="CF56" s="819"/>
      <c r="CG56" s="819"/>
      <c r="CH56" s="819"/>
      <c r="CI56" s="819"/>
      <c r="CJ56" s="819"/>
      <c r="CK56" s="819"/>
      <c r="CL56" s="819"/>
      <c r="CM56" s="819"/>
      <c r="CN56" s="819"/>
      <c r="CO56" s="819"/>
      <c r="CP56" s="819"/>
      <c r="CQ56" s="819"/>
      <c r="CR56" s="819"/>
      <c r="CS56" s="819"/>
      <c r="CT56" s="819"/>
      <c r="CU56" s="819"/>
      <c r="CV56" s="819"/>
      <c r="CW56" s="819"/>
      <c r="CX56" s="819"/>
      <c r="CY56" s="819"/>
      <c r="CZ56" s="819"/>
      <c r="DA56" s="819"/>
      <c r="DB56" s="819"/>
      <c r="DC56" s="819"/>
      <c r="DD56" s="819"/>
      <c r="DE56" s="819"/>
      <c r="DF56" s="819"/>
      <c r="DG56" s="819"/>
      <c r="DH56" s="819"/>
      <c r="DI56" s="820"/>
      <c r="DJ56" s="865" t="s">
        <v>275</v>
      </c>
      <c r="DK56" s="866"/>
      <c r="DL56" s="866"/>
      <c r="DM56" s="866"/>
      <c r="DN56" s="866"/>
      <c r="DO56" s="866"/>
      <c r="DP56" s="866"/>
      <c r="DQ56" s="866"/>
      <c r="DR56" s="866"/>
      <c r="DS56" s="866"/>
      <c r="DT56" s="866"/>
      <c r="DU56" s="866"/>
      <c r="DV56" s="866"/>
      <c r="DW56" s="866"/>
      <c r="DX56" s="866"/>
      <c r="DY56" s="866"/>
      <c r="DZ56" s="866"/>
      <c r="EA56" s="866"/>
      <c r="EB56" s="866"/>
      <c r="EC56" s="866"/>
      <c r="ED56" s="866"/>
      <c r="EE56" s="866"/>
      <c r="EF56" s="866"/>
      <c r="EG56" s="866"/>
      <c r="EH56" s="866"/>
      <c r="EI56" s="866"/>
      <c r="EJ56" s="866"/>
      <c r="EK56" s="866"/>
      <c r="EL56" s="866"/>
      <c r="EM56" s="866"/>
      <c r="EN56" s="866"/>
      <c r="EO56" s="866"/>
      <c r="EP56" s="866"/>
      <c r="EQ56" s="866"/>
      <c r="ER56" s="866"/>
      <c r="ES56" s="866"/>
      <c r="ET56" s="866"/>
      <c r="EU56" s="866"/>
      <c r="EV56" s="866"/>
      <c r="EW56" s="866"/>
      <c r="EX56" s="866"/>
      <c r="EY56" s="866"/>
      <c r="EZ56" s="866"/>
      <c r="FA56" s="866"/>
      <c r="FB56" s="866"/>
      <c r="FC56" s="866"/>
      <c r="FD56" s="866"/>
      <c r="FE56" s="866"/>
      <c r="FF56" s="866"/>
      <c r="FG56" s="867"/>
    </row>
    <row r="57" spans="2:163" ht="8.65" customHeight="1">
      <c r="B57" s="871"/>
      <c r="C57" s="872"/>
      <c r="D57" s="872"/>
      <c r="E57" s="872"/>
      <c r="F57" s="872"/>
      <c r="G57" s="872"/>
      <c r="H57" s="872"/>
      <c r="I57" s="872"/>
      <c r="J57" s="872"/>
      <c r="K57" s="872"/>
      <c r="L57" s="872"/>
      <c r="M57" s="872"/>
      <c r="N57" s="872"/>
      <c r="O57" s="872"/>
      <c r="P57" s="872"/>
      <c r="Q57" s="872"/>
      <c r="R57" s="872"/>
      <c r="S57" s="872"/>
      <c r="T57" s="872"/>
      <c r="U57" s="872"/>
      <c r="V57" s="872"/>
      <c r="W57" s="872"/>
      <c r="X57" s="872"/>
      <c r="Y57" s="872"/>
      <c r="Z57" s="872"/>
      <c r="AA57" s="872"/>
      <c r="AB57" s="872"/>
      <c r="AC57" s="872"/>
      <c r="AD57" s="872"/>
      <c r="AE57" s="872"/>
      <c r="AF57" s="872"/>
      <c r="AG57" s="872"/>
      <c r="AH57" s="872"/>
      <c r="AI57" s="872"/>
      <c r="AJ57" s="872"/>
      <c r="AK57" s="872"/>
      <c r="AL57" s="872"/>
      <c r="AM57" s="872"/>
      <c r="AN57" s="872"/>
      <c r="AO57" s="872"/>
      <c r="AP57" s="872"/>
      <c r="AQ57" s="872"/>
      <c r="AR57" s="872"/>
      <c r="AS57" s="872"/>
      <c r="AT57" s="873"/>
      <c r="AU57" s="879"/>
      <c r="AV57" s="879"/>
      <c r="AW57" s="879"/>
      <c r="AX57" s="879"/>
      <c r="AY57" s="879"/>
      <c r="AZ57" s="879"/>
      <c r="BA57" s="879"/>
      <c r="BB57" s="879"/>
      <c r="BC57" s="879"/>
      <c r="BD57" s="879"/>
      <c r="BE57" s="879"/>
      <c r="BF57" s="879"/>
      <c r="BG57" s="879"/>
      <c r="BH57" s="879"/>
      <c r="BI57" s="879"/>
      <c r="BJ57" s="879"/>
      <c r="BK57" s="879"/>
      <c r="BL57" s="879"/>
      <c r="BM57" s="879"/>
      <c r="BN57" s="879"/>
      <c r="BO57" s="879"/>
      <c r="BP57" s="879"/>
      <c r="BQ57" s="879"/>
      <c r="BR57" s="879"/>
      <c r="BS57" s="879"/>
      <c r="BT57" s="879"/>
      <c r="BU57" s="879"/>
      <c r="BV57" s="879"/>
      <c r="BW57" s="879"/>
      <c r="BX57" s="880"/>
      <c r="BY57" s="818"/>
      <c r="BZ57" s="819"/>
      <c r="CA57" s="819"/>
      <c r="CB57" s="819"/>
      <c r="CC57" s="819"/>
      <c r="CD57" s="819"/>
      <c r="CE57" s="819"/>
      <c r="CF57" s="819"/>
      <c r="CG57" s="819"/>
      <c r="CH57" s="819"/>
      <c r="CI57" s="819"/>
      <c r="CJ57" s="819"/>
      <c r="CK57" s="819"/>
      <c r="CL57" s="819"/>
      <c r="CM57" s="819"/>
      <c r="CN57" s="819"/>
      <c r="CO57" s="819"/>
      <c r="CP57" s="819"/>
      <c r="CQ57" s="819"/>
      <c r="CR57" s="819"/>
      <c r="CS57" s="819"/>
      <c r="CT57" s="819"/>
      <c r="CU57" s="819"/>
      <c r="CV57" s="819"/>
      <c r="CW57" s="819"/>
      <c r="CX57" s="819"/>
      <c r="CY57" s="819"/>
      <c r="CZ57" s="819"/>
      <c r="DA57" s="819"/>
      <c r="DB57" s="819"/>
      <c r="DC57" s="819"/>
      <c r="DD57" s="819"/>
      <c r="DE57" s="819"/>
      <c r="DF57" s="819"/>
      <c r="DG57" s="819"/>
      <c r="DH57" s="819"/>
      <c r="DI57" s="820"/>
      <c r="DJ57" s="865"/>
      <c r="DK57" s="866"/>
      <c r="DL57" s="866"/>
      <c r="DM57" s="866"/>
      <c r="DN57" s="866"/>
      <c r="DO57" s="866"/>
      <c r="DP57" s="866"/>
      <c r="DQ57" s="866"/>
      <c r="DR57" s="866"/>
      <c r="DS57" s="866"/>
      <c r="DT57" s="866"/>
      <c r="DU57" s="866"/>
      <c r="DV57" s="866"/>
      <c r="DW57" s="866"/>
      <c r="DX57" s="866"/>
      <c r="DY57" s="866"/>
      <c r="DZ57" s="866"/>
      <c r="EA57" s="866"/>
      <c r="EB57" s="866"/>
      <c r="EC57" s="866"/>
      <c r="ED57" s="866"/>
      <c r="EE57" s="866"/>
      <c r="EF57" s="866"/>
      <c r="EG57" s="866"/>
      <c r="EH57" s="866"/>
      <c r="EI57" s="866"/>
      <c r="EJ57" s="866"/>
      <c r="EK57" s="866"/>
      <c r="EL57" s="866"/>
      <c r="EM57" s="866"/>
      <c r="EN57" s="866"/>
      <c r="EO57" s="866"/>
      <c r="EP57" s="866"/>
      <c r="EQ57" s="866"/>
      <c r="ER57" s="866"/>
      <c r="ES57" s="866"/>
      <c r="ET57" s="866"/>
      <c r="EU57" s="866"/>
      <c r="EV57" s="866"/>
      <c r="EW57" s="866"/>
      <c r="EX57" s="866"/>
      <c r="EY57" s="866"/>
      <c r="EZ57" s="866"/>
      <c r="FA57" s="866"/>
      <c r="FB57" s="866"/>
      <c r="FC57" s="866"/>
      <c r="FD57" s="866"/>
      <c r="FE57" s="866"/>
      <c r="FF57" s="866"/>
      <c r="FG57" s="867"/>
    </row>
    <row r="58" spans="2:163" ht="8.65" customHeight="1">
      <c r="B58" s="874"/>
      <c r="C58" s="875"/>
      <c r="D58" s="875"/>
      <c r="E58" s="875"/>
      <c r="F58" s="875"/>
      <c r="G58" s="875"/>
      <c r="H58" s="875"/>
      <c r="I58" s="875"/>
      <c r="J58" s="875"/>
      <c r="K58" s="875"/>
      <c r="L58" s="875"/>
      <c r="M58" s="875"/>
      <c r="N58" s="875"/>
      <c r="O58" s="875"/>
      <c r="P58" s="875"/>
      <c r="Q58" s="875"/>
      <c r="R58" s="875"/>
      <c r="S58" s="875"/>
      <c r="T58" s="875"/>
      <c r="U58" s="875"/>
      <c r="V58" s="875"/>
      <c r="W58" s="875"/>
      <c r="X58" s="875"/>
      <c r="Y58" s="875"/>
      <c r="Z58" s="875"/>
      <c r="AA58" s="875"/>
      <c r="AB58" s="875"/>
      <c r="AC58" s="875"/>
      <c r="AD58" s="875"/>
      <c r="AE58" s="875"/>
      <c r="AF58" s="875"/>
      <c r="AG58" s="875"/>
      <c r="AH58" s="875"/>
      <c r="AI58" s="875"/>
      <c r="AJ58" s="875"/>
      <c r="AK58" s="875"/>
      <c r="AL58" s="875"/>
      <c r="AM58" s="875"/>
      <c r="AN58" s="875"/>
      <c r="AO58" s="875"/>
      <c r="AP58" s="875"/>
      <c r="AQ58" s="875"/>
      <c r="AR58" s="875"/>
      <c r="AS58" s="875"/>
      <c r="AT58" s="876"/>
      <c r="AU58" s="881"/>
      <c r="AV58" s="881"/>
      <c r="AW58" s="881"/>
      <c r="AX58" s="881"/>
      <c r="AY58" s="881"/>
      <c r="AZ58" s="881"/>
      <c r="BA58" s="881"/>
      <c r="BB58" s="881"/>
      <c r="BC58" s="881"/>
      <c r="BD58" s="881"/>
      <c r="BE58" s="881"/>
      <c r="BF58" s="881"/>
      <c r="BG58" s="881"/>
      <c r="BH58" s="881"/>
      <c r="BI58" s="881"/>
      <c r="BJ58" s="881"/>
      <c r="BK58" s="881"/>
      <c r="BL58" s="881"/>
      <c r="BM58" s="881"/>
      <c r="BN58" s="881"/>
      <c r="BO58" s="881"/>
      <c r="BP58" s="881"/>
      <c r="BQ58" s="881"/>
      <c r="BR58" s="881"/>
      <c r="BS58" s="881"/>
      <c r="BT58" s="881"/>
      <c r="BU58" s="881"/>
      <c r="BV58" s="881"/>
      <c r="BW58" s="881"/>
      <c r="BX58" s="882"/>
      <c r="BY58" s="818"/>
      <c r="BZ58" s="819"/>
      <c r="CA58" s="819"/>
      <c r="CB58" s="819"/>
      <c r="CC58" s="819"/>
      <c r="CD58" s="819"/>
      <c r="CE58" s="819"/>
      <c r="CF58" s="819"/>
      <c r="CG58" s="819"/>
      <c r="CH58" s="819"/>
      <c r="CI58" s="819"/>
      <c r="CJ58" s="819"/>
      <c r="CK58" s="819"/>
      <c r="CL58" s="819"/>
      <c r="CM58" s="819"/>
      <c r="CN58" s="819"/>
      <c r="CO58" s="819"/>
      <c r="CP58" s="819"/>
      <c r="CQ58" s="819"/>
      <c r="CR58" s="819"/>
      <c r="CS58" s="819"/>
      <c r="CT58" s="819"/>
      <c r="CU58" s="819"/>
      <c r="CV58" s="819"/>
      <c r="CW58" s="819"/>
      <c r="CX58" s="819"/>
      <c r="CY58" s="819"/>
      <c r="CZ58" s="819"/>
      <c r="DA58" s="819"/>
      <c r="DB58" s="819"/>
      <c r="DC58" s="819"/>
      <c r="DD58" s="819"/>
      <c r="DE58" s="819"/>
      <c r="DF58" s="819"/>
      <c r="DG58" s="819"/>
      <c r="DH58" s="819"/>
      <c r="DI58" s="820"/>
      <c r="DJ58" s="865"/>
      <c r="DK58" s="866"/>
      <c r="DL58" s="866"/>
      <c r="DM58" s="866"/>
      <c r="DN58" s="866"/>
      <c r="DO58" s="866"/>
      <c r="DP58" s="866"/>
      <c r="DQ58" s="866"/>
      <c r="DR58" s="866"/>
      <c r="DS58" s="866"/>
      <c r="DT58" s="866"/>
      <c r="DU58" s="866"/>
      <c r="DV58" s="866"/>
      <c r="DW58" s="866"/>
      <c r="DX58" s="866"/>
      <c r="DY58" s="866"/>
      <c r="DZ58" s="866"/>
      <c r="EA58" s="866"/>
      <c r="EB58" s="866"/>
      <c r="EC58" s="866"/>
      <c r="ED58" s="866"/>
      <c r="EE58" s="866"/>
      <c r="EF58" s="866"/>
      <c r="EG58" s="866"/>
      <c r="EH58" s="866"/>
      <c r="EI58" s="866"/>
      <c r="EJ58" s="866"/>
      <c r="EK58" s="866"/>
      <c r="EL58" s="866"/>
      <c r="EM58" s="866"/>
      <c r="EN58" s="866"/>
      <c r="EO58" s="866"/>
      <c r="EP58" s="866"/>
      <c r="EQ58" s="866"/>
      <c r="ER58" s="866"/>
      <c r="ES58" s="866"/>
      <c r="ET58" s="866"/>
      <c r="EU58" s="866"/>
      <c r="EV58" s="866"/>
      <c r="EW58" s="866"/>
      <c r="EX58" s="866"/>
      <c r="EY58" s="866"/>
      <c r="EZ58" s="866"/>
      <c r="FA58" s="866"/>
      <c r="FB58" s="866"/>
      <c r="FC58" s="866"/>
      <c r="FD58" s="866"/>
      <c r="FE58" s="866"/>
      <c r="FF58" s="866"/>
      <c r="FG58" s="867"/>
    </row>
    <row r="59" spans="2:163" ht="8.65" customHeight="1">
      <c r="B59" s="883" t="s">
        <v>276</v>
      </c>
      <c r="C59" s="884"/>
      <c r="D59" s="884"/>
      <c r="E59" s="884"/>
      <c r="F59" s="884"/>
      <c r="G59" s="884"/>
      <c r="H59" s="884"/>
      <c r="I59" s="884"/>
      <c r="J59" s="884"/>
      <c r="K59" s="884"/>
      <c r="L59" s="884"/>
      <c r="M59" s="884"/>
      <c r="N59" s="884"/>
      <c r="O59" s="884"/>
      <c r="P59" s="884"/>
      <c r="Q59" s="884"/>
      <c r="R59" s="884"/>
      <c r="S59" s="884"/>
      <c r="T59" s="884"/>
      <c r="U59" s="884"/>
      <c r="V59" s="884"/>
      <c r="W59" s="884"/>
      <c r="X59" s="884"/>
      <c r="Y59" s="884"/>
      <c r="Z59" s="884"/>
      <c r="AA59" s="884"/>
      <c r="AB59" s="884"/>
      <c r="AC59" s="884"/>
      <c r="AD59" s="884"/>
      <c r="AE59" s="884"/>
      <c r="AF59" s="884"/>
      <c r="AG59" s="884"/>
      <c r="AH59" s="884"/>
      <c r="AI59" s="884"/>
      <c r="AJ59" s="884"/>
      <c r="AK59" s="884"/>
      <c r="AL59" s="884"/>
      <c r="AM59" s="884"/>
      <c r="AN59" s="884"/>
      <c r="AO59" s="884"/>
      <c r="AP59" s="884"/>
      <c r="AQ59" s="884"/>
      <c r="AR59" s="884"/>
      <c r="AS59" s="884"/>
      <c r="AT59" s="885"/>
      <c r="AU59" s="892" t="s">
        <v>277</v>
      </c>
      <c r="AV59" s="892"/>
      <c r="AW59" s="892"/>
      <c r="AX59" s="892"/>
      <c r="AY59" s="892"/>
      <c r="AZ59" s="892"/>
      <c r="BA59" s="892"/>
      <c r="BB59" s="892"/>
      <c r="BC59" s="892"/>
      <c r="BD59" s="892"/>
      <c r="BE59" s="892"/>
      <c r="BF59" s="892"/>
      <c r="BG59" s="892"/>
      <c r="BH59" s="892"/>
      <c r="BI59" s="892"/>
      <c r="BJ59" s="892"/>
      <c r="BK59" s="892"/>
      <c r="BL59" s="892"/>
      <c r="BM59" s="892"/>
      <c r="BN59" s="892"/>
      <c r="BO59" s="892"/>
      <c r="BP59" s="892"/>
      <c r="BQ59" s="892"/>
      <c r="BR59" s="892"/>
      <c r="BS59" s="892"/>
      <c r="BT59" s="892"/>
      <c r="BU59" s="892"/>
      <c r="BV59" s="892"/>
      <c r="BW59" s="892"/>
      <c r="BX59" s="893"/>
      <c r="BY59" s="818"/>
      <c r="BZ59" s="819"/>
      <c r="CA59" s="819"/>
      <c r="CB59" s="819"/>
      <c r="CC59" s="819"/>
      <c r="CD59" s="819"/>
      <c r="CE59" s="819"/>
      <c r="CF59" s="819"/>
      <c r="CG59" s="819"/>
      <c r="CH59" s="819"/>
      <c r="CI59" s="819"/>
      <c r="CJ59" s="819"/>
      <c r="CK59" s="819"/>
      <c r="CL59" s="819"/>
      <c r="CM59" s="819"/>
      <c r="CN59" s="819"/>
      <c r="CO59" s="819"/>
      <c r="CP59" s="819"/>
      <c r="CQ59" s="819"/>
      <c r="CR59" s="819"/>
      <c r="CS59" s="819"/>
      <c r="CT59" s="819"/>
      <c r="CU59" s="819"/>
      <c r="CV59" s="819"/>
      <c r="CW59" s="819"/>
      <c r="CX59" s="819"/>
      <c r="CY59" s="819"/>
      <c r="CZ59" s="819"/>
      <c r="DA59" s="819"/>
      <c r="DB59" s="819"/>
      <c r="DC59" s="819"/>
      <c r="DD59" s="819"/>
      <c r="DE59" s="819"/>
      <c r="DF59" s="819"/>
      <c r="DG59" s="819"/>
      <c r="DH59" s="819"/>
      <c r="DI59" s="820"/>
      <c r="DJ59" s="865" t="s">
        <v>278</v>
      </c>
      <c r="DK59" s="866"/>
      <c r="DL59" s="866"/>
      <c r="DM59" s="866"/>
      <c r="DN59" s="866"/>
      <c r="DO59" s="866"/>
      <c r="DP59" s="866"/>
      <c r="DQ59" s="866"/>
      <c r="DR59" s="866"/>
      <c r="DS59" s="866"/>
      <c r="DT59" s="866"/>
      <c r="DU59" s="866"/>
      <c r="DV59" s="866"/>
      <c r="DW59" s="866"/>
      <c r="DX59" s="866"/>
      <c r="DY59" s="866"/>
      <c r="DZ59" s="866"/>
      <c r="EA59" s="866"/>
      <c r="EB59" s="866"/>
      <c r="EC59" s="866"/>
      <c r="ED59" s="866"/>
      <c r="EE59" s="866"/>
      <c r="EF59" s="866"/>
      <c r="EG59" s="866"/>
      <c r="EH59" s="866"/>
      <c r="EI59" s="866"/>
      <c r="EJ59" s="866"/>
      <c r="EK59" s="866"/>
      <c r="EL59" s="866"/>
      <c r="EM59" s="866"/>
      <c r="EN59" s="866"/>
      <c r="EO59" s="866"/>
      <c r="EP59" s="866"/>
      <c r="EQ59" s="866"/>
      <c r="ER59" s="866"/>
      <c r="ES59" s="866"/>
      <c r="ET59" s="866"/>
      <c r="EU59" s="866"/>
      <c r="EV59" s="866"/>
      <c r="EW59" s="866"/>
      <c r="EX59" s="866"/>
      <c r="EY59" s="866"/>
      <c r="EZ59" s="866"/>
      <c r="FA59" s="866"/>
      <c r="FB59" s="866"/>
      <c r="FC59" s="866"/>
      <c r="FD59" s="866"/>
      <c r="FE59" s="866"/>
      <c r="FF59" s="866"/>
      <c r="FG59" s="867"/>
    </row>
    <row r="60" spans="2:163" ht="8.65" customHeight="1">
      <c r="B60" s="886"/>
      <c r="C60" s="887"/>
      <c r="D60" s="887"/>
      <c r="E60" s="887"/>
      <c r="F60" s="887"/>
      <c r="G60" s="887"/>
      <c r="H60" s="887"/>
      <c r="I60" s="887"/>
      <c r="J60" s="887"/>
      <c r="K60" s="887"/>
      <c r="L60" s="887"/>
      <c r="M60" s="887"/>
      <c r="N60" s="887"/>
      <c r="O60" s="887"/>
      <c r="P60" s="887"/>
      <c r="Q60" s="887"/>
      <c r="R60" s="887"/>
      <c r="S60" s="887"/>
      <c r="T60" s="887"/>
      <c r="U60" s="887"/>
      <c r="V60" s="887"/>
      <c r="W60" s="887"/>
      <c r="X60" s="887"/>
      <c r="Y60" s="887"/>
      <c r="Z60" s="887"/>
      <c r="AA60" s="887"/>
      <c r="AB60" s="887"/>
      <c r="AC60" s="887"/>
      <c r="AD60" s="887"/>
      <c r="AE60" s="887"/>
      <c r="AF60" s="887"/>
      <c r="AG60" s="887"/>
      <c r="AH60" s="887"/>
      <c r="AI60" s="887"/>
      <c r="AJ60" s="887"/>
      <c r="AK60" s="887"/>
      <c r="AL60" s="887"/>
      <c r="AM60" s="887"/>
      <c r="AN60" s="887"/>
      <c r="AO60" s="887"/>
      <c r="AP60" s="887"/>
      <c r="AQ60" s="887"/>
      <c r="AR60" s="887"/>
      <c r="AS60" s="887"/>
      <c r="AT60" s="888"/>
      <c r="AU60" s="894"/>
      <c r="AV60" s="894"/>
      <c r="AW60" s="894"/>
      <c r="AX60" s="894"/>
      <c r="AY60" s="894"/>
      <c r="AZ60" s="894"/>
      <c r="BA60" s="894"/>
      <c r="BB60" s="894"/>
      <c r="BC60" s="894"/>
      <c r="BD60" s="894"/>
      <c r="BE60" s="894"/>
      <c r="BF60" s="894"/>
      <c r="BG60" s="894"/>
      <c r="BH60" s="894"/>
      <c r="BI60" s="894"/>
      <c r="BJ60" s="894"/>
      <c r="BK60" s="894"/>
      <c r="BL60" s="894"/>
      <c r="BM60" s="894"/>
      <c r="BN60" s="894"/>
      <c r="BO60" s="894"/>
      <c r="BP60" s="894"/>
      <c r="BQ60" s="894"/>
      <c r="BR60" s="894"/>
      <c r="BS60" s="894"/>
      <c r="BT60" s="894"/>
      <c r="BU60" s="894"/>
      <c r="BV60" s="894"/>
      <c r="BW60" s="894"/>
      <c r="BX60" s="895"/>
      <c r="BY60" s="818"/>
      <c r="BZ60" s="819"/>
      <c r="CA60" s="819"/>
      <c r="CB60" s="819"/>
      <c r="CC60" s="819"/>
      <c r="CD60" s="819"/>
      <c r="CE60" s="819"/>
      <c r="CF60" s="819"/>
      <c r="CG60" s="819"/>
      <c r="CH60" s="819"/>
      <c r="CI60" s="819"/>
      <c r="CJ60" s="819"/>
      <c r="CK60" s="819"/>
      <c r="CL60" s="819"/>
      <c r="CM60" s="819"/>
      <c r="CN60" s="819"/>
      <c r="CO60" s="819"/>
      <c r="CP60" s="819"/>
      <c r="CQ60" s="819"/>
      <c r="CR60" s="819"/>
      <c r="CS60" s="819"/>
      <c r="CT60" s="819"/>
      <c r="CU60" s="819"/>
      <c r="CV60" s="819"/>
      <c r="CW60" s="819"/>
      <c r="CX60" s="819"/>
      <c r="CY60" s="819"/>
      <c r="CZ60" s="819"/>
      <c r="DA60" s="819"/>
      <c r="DB60" s="819"/>
      <c r="DC60" s="819"/>
      <c r="DD60" s="819"/>
      <c r="DE60" s="819"/>
      <c r="DF60" s="819"/>
      <c r="DG60" s="819"/>
      <c r="DH60" s="819"/>
      <c r="DI60" s="820"/>
      <c r="DJ60" s="865"/>
      <c r="DK60" s="866"/>
      <c r="DL60" s="866"/>
      <c r="DM60" s="866"/>
      <c r="DN60" s="866"/>
      <c r="DO60" s="866"/>
      <c r="DP60" s="866"/>
      <c r="DQ60" s="866"/>
      <c r="DR60" s="866"/>
      <c r="DS60" s="866"/>
      <c r="DT60" s="866"/>
      <c r="DU60" s="866"/>
      <c r="DV60" s="866"/>
      <c r="DW60" s="866"/>
      <c r="DX60" s="866"/>
      <c r="DY60" s="866"/>
      <c r="DZ60" s="866"/>
      <c r="EA60" s="866"/>
      <c r="EB60" s="866"/>
      <c r="EC60" s="866"/>
      <c r="ED60" s="866"/>
      <c r="EE60" s="866"/>
      <c r="EF60" s="866"/>
      <c r="EG60" s="866"/>
      <c r="EH60" s="866"/>
      <c r="EI60" s="866"/>
      <c r="EJ60" s="866"/>
      <c r="EK60" s="866"/>
      <c r="EL60" s="866"/>
      <c r="EM60" s="866"/>
      <c r="EN60" s="866"/>
      <c r="EO60" s="866"/>
      <c r="EP60" s="866"/>
      <c r="EQ60" s="866"/>
      <c r="ER60" s="866"/>
      <c r="ES60" s="866"/>
      <c r="ET60" s="866"/>
      <c r="EU60" s="866"/>
      <c r="EV60" s="866"/>
      <c r="EW60" s="866"/>
      <c r="EX60" s="866"/>
      <c r="EY60" s="866"/>
      <c r="EZ60" s="866"/>
      <c r="FA60" s="866"/>
      <c r="FB60" s="866"/>
      <c r="FC60" s="866"/>
      <c r="FD60" s="866"/>
      <c r="FE60" s="866"/>
      <c r="FF60" s="866"/>
      <c r="FG60" s="867"/>
    </row>
    <row r="61" spans="2:163" ht="8.65" customHeight="1">
      <c r="B61" s="886"/>
      <c r="C61" s="887"/>
      <c r="D61" s="887"/>
      <c r="E61" s="887"/>
      <c r="F61" s="887"/>
      <c r="G61" s="887"/>
      <c r="H61" s="887"/>
      <c r="I61" s="887"/>
      <c r="J61" s="887"/>
      <c r="K61" s="887"/>
      <c r="L61" s="887"/>
      <c r="M61" s="887"/>
      <c r="N61" s="887"/>
      <c r="O61" s="887"/>
      <c r="P61" s="887"/>
      <c r="Q61" s="887"/>
      <c r="R61" s="887"/>
      <c r="S61" s="887"/>
      <c r="T61" s="887"/>
      <c r="U61" s="887"/>
      <c r="V61" s="887"/>
      <c r="W61" s="887"/>
      <c r="X61" s="887"/>
      <c r="Y61" s="887"/>
      <c r="Z61" s="887"/>
      <c r="AA61" s="887"/>
      <c r="AB61" s="887"/>
      <c r="AC61" s="887"/>
      <c r="AD61" s="887"/>
      <c r="AE61" s="887"/>
      <c r="AF61" s="887"/>
      <c r="AG61" s="887"/>
      <c r="AH61" s="887"/>
      <c r="AI61" s="887"/>
      <c r="AJ61" s="887"/>
      <c r="AK61" s="887"/>
      <c r="AL61" s="887"/>
      <c r="AM61" s="887"/>
      <c r="AN61" s="887"/>
      <c r="AO61" s="887"/>
      <c r="AP61" s="887"/>
      <c r="AQ61" s="887"/>
      <c r="AR61" s="887"/>
      <c r="AS61" s="887"/>
      <c r="AT61" s="888"/>
      <c r="AU61" s="894"/>
      <c r="AV61" s="894"/>
      <c r="AW61" s="894"/>
      <c r="AX61" s="894"/>
      <c r="AY61" s="894"/>
      <c r="AZ61" s="894"/>
      <c r="BA61" s="894"/>
      <c r="BB61" s="894"/>
      <c r="BC61" s="894"/>
      <c r="BD61" s="894"/>
      <c r="BE61" s="894"/>
      <c r="BF61" s="894"/>
      <c r="BG61" s="894"/>
      <c r="BH61" s="894"/>
      <c r="BI61" s="894"/>
      <c r="BJ61" s="894"/>
      <c r="BK61" s="894"/>
      <c r="BL61" s="894"/>
      <c r="BM61" s="894"/>
      <c r="BN61" s="894"/>
      <c r="BO61" s="894"/>
      <c r="BP61" s="894"/>
      <c r="BQ61" s="894"/>
      <c r="BR61" s="894"/>
      <c r="BS61" s="894"/>
      <c r="BT61" s="894"/>
      <c r="BU61" s="894"/>
      <c r="BV61" s="894"/>
      <c r="BW61" s="894"/>
      <c r="BX61" s="895"/>
      <c r="BY61" s="818"/>
      <c r="BZ61" s="819"/>
      <c r="CA61" s="819"/>
      <c r="CB61" s="819"/>
      <c r="CC61" s="819"/>
      <c r="CD61" s="819"/>
      <c r="CE61" s="819"/>
      <c r="CF61" s="819"/>
      <c r="CG61" s="819"/>
      <c r="CH61" s="819"/>
      <c r="CI61" s="819"/>
      <c r="CJ61" s="819"/>
      <c r="CK61" s="819"/>
      <c r="CL61" s="819"/>
      <c r="CM61" s="819"/>
      <c r="CN61" s="819"/>
      <c r="CO61" s="819"/>
      <c r="CP61" s="819"/>
      <c r="CQ61" s="819"/>
      <c r="CR61" s="819"/>
      <c r="CS61" s="819"/>
      <c r="CT61" s="819"/>
      <c r="CU61" s="819"/>
      <c r="CV61" s="819"/>
      <c r="CW61" s="819"/>
      <c r="CX61" s="819"/>
      <c r="CY61" s="819"/>
      <c r="CZ61" s="819"/>
      <c r="DA61" s="819"/>
      <c r="DB61" s="819"/>
      <c r="DC61" s="819"/>
      <c r="DD61" s="819"/>
      <c r="DE61" s="819"/>
      <c r="DF61" s="819"/>
      <c r="DG61" s="819"/>
      <c r="DH61" s="819"/>
      <c r="DI61" s="820"/>
      <c r="DJ61" s="865"/>
      <c r="DK61" s="866"/>
      <c r="DL61" s="866"/>
      <c r="DM61" s="866"/>
      <c r="DN61" s="866"/>
      <c r="DO61" s="866"/>
      <c r="DP61" s="866"/>
      <c r="DQ61" s="866"/>
      <c r="DR61" s="866"/>
      <c r="DS61" s="866"/>
      <c r="DT61" s="866"/>
      <c r="DU61" s="866"/>
      <c r="DV61" s="866"/>
      <c r="DW61" s="866"/>
      <c r="DX61" s="866"/>
      <c r="DY61" s="866"/>
      <c r="DZ61" s="866"/>
      <c r="EA61" s="866"/>
      <c r="EB61" s="866"/>
      <c r="EC61" s="866"/>
      <c r="ED61" s="866"/>
      <c r="EE61" s="866"/>
      <c r="EF61" s="866"/>
      <c r="EG61" s="866"/>
      <c r="EH61" s="866"/>
      <c r="EI61" s="866"/>
      <c r="EJ61" s="866"/>
      <c r="EK61" s="866"/>
      <c r="EL61" s="866"/>
      <c r="EM61" s="866"/>
      <c r="EN61" s="866"/>
      <c r="EO61" s="866"/>
      <c r="EP61" s="866"/>
      <c r="EQ61" s="866"/>
      <c r="ER61" s="866"/>
      <c r="ES61" s="866"/>
      <c r="ET61" s="866"/>
      <c r="EU61" s="866"/>
      <c r="EV61" s="866"/>
      <c r="EW61" s="866"/>
      <c r="EX61" s="866"/>
      <c r="EY61" s="866"/>
      <c r="EZ61" s="866"/>
      <c r="FA61" s="866"/>
      <c r="FB61" s="866"/>
      <c r="FC61" s="866"/>
      <c r="FD61" s="866"/>
      <c r="FE61" s="866"/>
      <c r="FF61" s="866"/>
      <c r="FG61" s="867"/>
    </row>
    <row r="62" spans="2:163" ht="8.65" customHeight="1">
      <c r="B62" s="886"/>
      <c r="C62" s="887"/>
      <c r="D62" s="887"/>
      <c r="E62" s="887"/>
      <c r="F62" s="887"/>
      <c r="G62" s="887"/>
      <c r="H62" s="887"/>
      <c r="I62" s="887"/>
      <c r="J62" s="887"/>
      <c r="K62" s="887"/>
      <c r="L62" s="887"/>
      <c r="M62" s="887"/>
      <c r="N62" s="887"/>
      <c r="O62" s="887"/>
      <c r="P62" s="887"/>
      <c r="Q62" s="887"/>
      <c r="R62" s="887"/>
      <c r="S62" s="887"/>
      <c r="T62" s="887"/>
      <c r="U62" s="887"/>
      <c r="V62" s="887"/>
      <c r="W62" s="887"/>
      <c r="X62" s="887"/>
      <c r="Y62" s="887"/>
      <c r="Z62" s="887"/>
      <c r="AA62" s="887"/>
      <c r="AB62" s="887"/>
      <c r="AC62" s="887"/>
      <c r="AD62" s="887"/>
      <c r="AE62" s="887"/>
      <c r="AF62" s="887"/>
      <c r="AG62" s="887"/>
      <c r="AH62" s="887"/>
      <c r="AI62" s="887"/>
      <c r="AJ62" s="887"/>
      <c r="AK62" s="887"/>
      <c r="AL62" s="887"/>
      <c r="AM62" s="887"/>
      <c r="AN62" s="887"/>
      <c r="AO62" s="887"/>
      <c r="AP62" s="887"/>
      <c r="AQ62" s="887"/>
      <c r="AR62" s="887"/>
      <c r="AS62" s="887"/>
      <c r="AT62" s="888"/>
      <c r="AU62" s="894"/>
      <c r="AV62" s="894"/>
      <c r="AW62" s="894"/>
      <c r="AX62" s="894"/>
      <c r="AY62" s="894"/>
      <c r="AZ62" s="894"/>
      <c r="BA62" s="894"/>
      <c r="BB62" s="894"/>
      <c r="BC62" s="894"/>
      <c r="BD62" s="894"/>
      <c r="BE62" s="894"/>
      <c r="BF62" s="894"/>
      <c r="BG62" s="894"/>
      <c r="BH62" s="894"/>
      <c r="BI62" s="894"/>
      <c r="BJ62" s="894"/>
      <c r="BK62" s="894"/>
      <c r="BL62" s="894"/>
      <c r="BM62" s="894"/>
      <c r="BN62" s="894"/>
      <c r="BO62" s="894"/>
      <c r="BP62" s="894"/>
      <c r="BQ62" s="894"/>
      <c r="BR62" s="894"/>
      <c r="BS62" s="894"/>
      <c r="BT62" s="894"/>
      <c r="BU62" s="894"/>
      <c r="BV62" s="894"/>
      <c r="BW62" s="894"/>
      <c r="BX62" s="895"/>
      <c r="BY62" s="818"/>
      <c r="BZ62" s="819"/>
      <c r="CA62" s="819"/>
      <c r="CB62" s="819"/>
      <c r="CC62" s="819"/>
      <c r="CD62" s="819"/>
      <c r="CE62" s="819"/>
      <c r="CF62" s="819"/>
      <c r="CG62" s="819"/>
      <c r="CH62" s="819"/>
      <c r="CI62" s="819"/>
      <c r="CJ62" s="819"/>
      <c r="CK62" s="819"/>
      <c r="CL62" s="819"/>
      <c r="CM62" s="819"/>
      <c r="CN62" s="819"/>
      <c r="CO62" s="819"/>
      <c r="CP62" s="819"/>
      <c r="CQ62" s="819"/>
      <c r="CR62" s="819"/>
      <c r="CS62" s="819"/>
      <c r="CT62" s="819"/>
      <c r="CU62" s="819"/>
      <c r="CV62" s="819"/>
      <c r="CW62" s="819"/>
      <c r="CX62" s="819"/>
      <c r="CY62" s="819"/>
      <c r="CZ62" s="819"/>
      <c r="DA62" s="819"/>
      <c r="DB62" s="819"/>
      <c r="DC62" s="819"/>
      <c r="DD62" s="819"/>
      <c r="DE62" s="819"/>
      <c r="DF62" s="819"/>
      <c r="DG62" s="819"/>
      <c r="DH62" s="819"/>
      <c r="DI62" s="820"/>
      <c r="DJ62" s="896" t="s">
        <v>279</v>
      </c>
      <c r="DK62" s="897"/>
      <c r="DL62" s="897"/>
      <c r="DM62" s="897"/>
      <c r="DN62" s="897"/>
      <c r="DO62" s="897"/>
      <c r="DP62" s="897"/>
      <c r="DQ62" s="897"/>
      <c r="DR62" s="897"/>
      <c r="DS62" s="897"/>
      <c r="DT62" s="897"/>
      <c r="DU62" s="897"/>
      <c r="DV62" s="897"/>
      <c r="DW62" s="897"/>
      <c r="DX62" s="897"/>
      <c r="DY62" s="897"/>
      <c r="DZ62" s="897"/>
      <c r="EA62" s="897"/>
      <c r="EB62" s="897"/>
      <c r="EC62" s="897"/>
      <c r="ED62" s="897"/>
      <c r="EE62" s="897"/>
      <c r="EF62" s="897"/>
      <c r="EG62" s="897"/>
      <c r="EH62" s="897"/>
      <c r="EI62" s="897"/>
      <c r="EJ62" s="897"/>
      <c r="EK62" s="897"/>
      <c r="EL62" s="897"/>
      <c r="EM62" s="897"/>
      <c r="EN62" s="897"/>
      <c r="EO62" s="897"/>
      <c r="EP62" s="897"/>
      <c r="EQ62" s="897"/>
      <c r="ER62" s="897"/>
      <c r="ES62" s="897"/>
      <c r="ET62" s="897"/>
      <c r="EU62" s="897"/>
      <c r="EV62" s="897"/>
      <c r="EW62" s="897"/>
      <c r="EX62" s="897"/>
      <c r="EY62" s="897"/>
      <c r="EZ62" s="897"/>
      <c r="FA62" s="897"/>
      <c r="FB62" s="897"/>
      <c r="FC62" s="897"/>
      <c r="FD62" s="897"/>
      <c r="FE62" s="897"/>
      <c r="FF62" s="897"/>
      <c r="FG62" s="898"/>
    </row>
    <row r="63" spans="2:163" ht="8.65" customHeight="1">
      <c r="B63" s="886"/>
      <c r="C63" s="887"/>
      <c r="D63" s="887"/>
      <c r="E63" s="887"/>
      <c r="F63" s="887"/>
      <c r="G63" s="887"/>
      <c r="H63" s="887"/>
      <c r="I63" s="887"/>
      <c r="J63" s="887"/>
      <c r="K63" s="887"/>
      <c r="L63" s="887"/>
      <c r="M63" s="887"/>
      <c r="N63" s="887"/>
      <c r="O63" s="887"/>
      <c r="P63" s="887"/>
      <c r="Q63" s="887"/>
      <c r="R63" s="887"/>
      <c r="S63" s="887"/>
      <c r="T63" s="887"/>
      <c r="U63" s="887"/>
      <c r="V63" s="887"/>
      <c r="W63" s="887"/>
      <c r="X63" s="887"/>
      <c r="Y63" s="887"/>
      <c r="Z63" s="887"/>
      <c r="AA63" s="887"/>
      <c r="AB63" s="887"/>
      <c r="AC63" s="887"/>
      <c r="AD63" s="887"/>
      <c r="AE63" s="887"/>
      <c r="AF63" s="887"/>
      <c r="AG63" s="887"/>
      <c r="AH63" s="887"/>
      <c r="AI63" s="887"/>
      <c r="AJ63" s="887"/>
      <c r="AK63" s="887"/>
      <c r="AL63" s="887"/>
      <c r="AM63" s="887"/>
      <c r="AN63" s="887"/>
      <c r="AO63" s="887"/>
      <c r="AP63" s="887"/>
      <c r="AQ63" s="887"/>
      <c r="AR63" s="887"/>
      <c r="AS63" s="887"/>
      <c r="AT63" s="888"/>
      <c r="AU63" s="894"/>
      <c r="AV63" s="894"/>
      <c r="AW63" s="894"/>
      <c r="AX63" s="894"/>
      <c r="AY63" s="894"/>
      <c r="AZ63" s="894"/>
      <c r="BA63" s="894"/>
      <c r="BB63" s="894"/>
      <c r="BC63" s="894"/>
      <c r="BD63" s="894"/>
      <c r="BE63" s="894"/>
      <c r="BF63" s="894"/>
      <c r="BG63" s="894"/>
      <c r="BH63" s="894"/>
      <c r="BI63" s="894"/>
      <c r="BJ63" s="894"/>
      <c r="BK63" s="894"/>
      <c r="BL63" s="894"/>
      <c r="BM63" s="894"/>
      <c r="BN63" s="894"/>
      <c r="BO63" s="894"/>
      <c r="BP63" s="894"/>
      <c r="BQ63" s="894"/>
      <c r="BR63" s="894"/>
      <c r="BS63" s="894"/>
      <c r="BT63" s="894"/>
      <c r="BU63" s="894"/>
      <c r="BV63" s="894"/>
      <c r="BW63" s="894"/>
      <c r="BX63" s="895"/>
      <c r="BY63" s="818"/>
      <c r="BZ63" s="819"/>
      <c r="CA63" s="819"/>
      <c r="CB63" s="819"/>
      <c r="CC63" s="819"/>
      <c r="CD63" s="819"/>
      <c r="CE63" s="819"/>
      <c r="CF63" s="819"/>
      <c r="CG63" s="819"/>
      <c r="CH63" s="819"/>
      <c r="CI63" s="819"/>
      <c r="CJ63" s="819"/>
      <c r="CK63" s="819"/>
      <c r="CL63" s="819"/>
      <c r="CM63" s="819"/>
      <c r="CN63" s="819"/>
      <c r="CO63" s="819"/>
      <c r="CP63" s="819"/>
      <c r="CQ63" s="819"/>
      <c r="CR63" s="819"/>
      <c r="CS63" s="819"/>
      <c r="CT63" s="819"/>
      <c r="CU63" s="819"/>
      <c r="CV63" s="819"/>
      <c r="CW63" s="819"/>
      <c r="CX63" s="819"/>
      <c r="CY63" s="819"/>
      <c r="CZ63" s="819"/>
      <c r="DA63" s="819"/>
      <c r="DB63" s="819"/>
      <c r="DC63" s="819"/>
      <c r="DD63" s="819"/>
      <c r="DE63" s="819"/>
      <c r="DF63" s="819"/>
      <c r="DG63" s="819"/>
      <c r="DH63" s="819"/>
      <c r="DI63" s="820"/>
      <c r="DJ63" s="896"/>
      <c r="DK63" s="897"/>
      <c r="DL63" s="897"/>
      <c r="DM63" s="897"/>
      <c r="DN63" s="897"/>
      <c r="DO63" s="897"/>
      <c r="DP63" s="897"/>
      <c r="DQ63" s="897"/>
      <c r="DR63" s="897"/>
      <c r="DS63" s="897"/>
      <c r="DT63" s="897"/>
      <c r="DU63" s="897"/>
      <c r="DV63" s="897"/>
      <c r="DW63" s="897"/>
      <c r="DX63" s="897"/>
      <c r="DY63" s="897"/>
      <c r="DZ63" s="897"/>
      <c r="EA63" s="897"/>
      <c r="EB63" s="897"/>
      <c r="EC63" s="897"/>
      <c r="ED63" s="897"/>
      <c r="EE63" s="897"/>
      <c r="EF63" s="897"/>
      <c r="EG63" s="897"/>
      <c r="EH63" s="897"/>
      <c r="EI63" s="897"/>
      <c r="EJ63" s="897"/>
      <c r="EK63" s="897"/>
      <c r="EL63" s="897"/>
      <c r="EM63" s="897"/>
      <c r="EN63" s="897"/>
      <c r="EO63" s="897"/>
      <c r="EP63" s="897"/>
      <c r="EQ63" s="897"/>
      <c r="ER63" s="897"/>
      <c r="ES63" s="897"/>
      <c r="ET63" s="897"/>
      <c r="EU63" s="897"/>
      <c r="EV63" s="897"/>
      <c r="EW63" s="897"/>
      <c r="EX63" s="897"/>
      <c r="EY63" s="897"/>
      <c r="EZ63" s="897"/>
      <c r="FA63" s="897"/>
      <c r="FB63" s="897"/>
      <c r="FC63" s="897"/>
      <c r="FD63" s="897"/>
      <c r="FE63" s="897"/>
      <c r="FF63" s="897"/>
      <c r="FG63" s="898"/>
    </row>
    <row r="64" spans="2:163" ht="8.65" customHeight="1">
      <c r="B64" s="886"/>
      <c r="C64" s="887"/>
      <c r="D64" s="887"/>
      <c r="E64" s="887"/>
      <c r="F64" s="887"/>
      <c r="G64" s="887"/>
      <c r="H64" s="887"/>
      <c r="I64" s="887"/>
      <c r="J64" s="887"/>
      <c r="K64" s="887"/>
      <c r="L64" s="887"/>
      <c r="M64" s="887"/>
      <c r="N64" s="887"/>
      <c r="O64" s="887"/>
      <c r="P64" s="887"/>
      <c r="Q64" s="887"/>
      <c r="R64" s="887"/>
      <c r="S64" s="887"/>
      <c r="T64" s="887"/>
      <c r="U64" s="887"/>
      <c r="V64" s="887"/>
      <c r="W64" s="887"/>
      <c r="X64" s="887"/>
      <c r="Y64" s="887"/>
      <c r="Z64" s="887"/>
      <c r="AA64" s="887"/>
      <c r="AB64" s="887"/>
      <c r="AC64" s="887"/>
      <c r="AD64" s="887"/>
      <c r="AE64" s="887"/>
      <c r="AF64" s="887"/>
      <c r="AG64" s="887"/>
      <c r="AH64" s="887"/>
      <c r="AI64" s="887"/>
      <c r="AJ64" s="887"/>
      <c r="AK64" s="887"/>
      <c r="AL64" s="887"/>
      <c r="AM64" s="887"/>
      <c r="AN64" s="887"/>
      <c r="AO64" s="887"/>
      <c r="AP64" s="887"/>
      <c r="AQ64" s="887"/>
      <c r="AR64" s="887"/>
      <c r="AS64" s="887"/>
      <c r="AT64" s="888"/>
      <c r="AU64" s="894"/>
      <c r="AV64" s="894"/>
      <c r="AW64" s="894"/>
      <c r="AX64" s="894"/>
      <c r="AY64" s="894"/>
      <c r="AZ64" s="894"/>
      <c r="BA64" s="894"/>
      <c r="BB64" s="894"/>
      <c r="BC64" s="894"/>
      <c r="BD64" s="894"/>
      <c r="BE64" s="894"/>
      <c r="BF64" s="894"/>
      <c r="BG64" s="894"/>
      <c r="BH64" s="894"/>
      <c r="BI64" s="894"/>
      <c r="BJ64" s="894"/>
      <c r="BK64" s="894"/>
      <c r="BL64" s="894"/>
      <c r="BM64" s="894"/>
      <c r="BN64" s="894"/>
      <c r="BO64" s="894"/>
      <c r="BP64" s="894"/>
      <c r="BQ64" s="894"/>
      <c r="BR64" s="894"/>
      <c r="BS64" s="894"/>
      <c r="BT64" s="894"/>
      <c r="BU64" s="894"/>
      <c r="BV64" s="894"/>
      <c r="BW64" s="894"/>
      <c r="BX64" s="895"/>
      <c r="BY64" s="818"/>
      <c r="BZ64" s="819"/>
      <c r="CA64" s="819"/>
      <c r="CB64" s="819"/>
      <c r="CC64" s="819"/>
      <c r="CD64" s="819"/>
      <c r="CE64" s="819"/>
      <c r="CF64" s="819"/>
      <c r="CG64" s="819"/>
      <c r="CH64" s="819"/>
      <c r="CI64" s="819"/>
      <c r="CJ64" s="819"/>
      <c r="CK64" s="819"/>
      <c r="CL64" s="819"/>
      <c r="CM64" s="819"/>
      <c r="CN64" s="819"/>
      <c r="CO64" s="819"/>
      <c r="CP64" s="819"/>
      <c r="CQ64" s="819"/>
      <c r="CR64" s="819"/>
      <c r="CS64" s="819"/>
      <c r="CT64" s="819"/>
      <c r="CU64" s="819"/>
      <c r="CV64" s="819"/>
      <c r="CW64" s="819"/>
      <c r="CX64" s="819"/>
      <c r="CY64" s="819"/>
      <c r="CZ64" s="819"/>
      <c r="DA64" s="819"/>
      <c r="DB64" s="819"/>
      <c r="DC64" s="819"/>
      <c r="DD64" s="819"/>
      <c r="DE64" s="819"/>
      <c r="DF64" s="819"/>
      <c r="DG64" s="819"/>
      <c r="DH64" s="819"/>
      <c r="DI64" s="820"/>
      <c r="DJ64" s="896"/>
      <c r="DK64" s="897"/>
      <c r="DL64" s="897"/>
      <c r="DM64" s="897"/>
      <c r="DN64" s="897"/>
      <c r="DO64" s="897"/>
      <c r="DP64" s="897"/>
      <c r="DQ64" s="897"/>
      <c r="DR64" s="897"/>
      <c r="DS64" s="897"/>
      <c r="DT64" s="897"/>
      <c r="DU64" s="897"/>
      <c r="DV64" s="897"/>
      <c r="DW64" s="897"/>
      <c r="DX64" s="897"/>
      <c r="DY64" s="897"/>
      <c r="DZ64" s="897"/>
      <c r="EA64" s="897"/>
      <c r="EB64" s="897"/>
      <c r="EC64" s="897"/>
      <c r="ED64" s="897"/>
      <c r="EE64" s="897"/>
      <c r="EF64" s="897"/>
      <c r="EG64" s="897"/>
      <c r="EH64" s="897"/>
      <c r="EI64" s="897"/>
      <c r="EJ64" s="897"/>
      <c r="EK64" s="897"/>
      <c r="EL64" s="897"/>
      <c r="EM64" s="897"/>
      <c r="EN64" s="897"/>
      <c r="EO64" s="897"/>
      <c r="EP64" s="897"/>
      <c r="EQ64" s="897"/>
      <c r="ER64" s="897"/>
      <c r="ES64" s="897"/>
      <c r="ET64" s="897"/>
      <c r="EU64" s="897"/>
      <c r="EV64" s="897"/>
      <c r="EW64" s="897"/>
      <c r="EX64" s="897"/>
      <c r="EY64" s="897"/>
      <c r="EZ64" s="897"/>
      <c r="FA64" s="897"/>
      <c r="FB64" s="897"/>
      <c r="FC64" s="897"/>
      <c r="FD64" s="897"/>
      <c r="FE64" s="897"/>
      <c r="FF64" s="897"/>
      <c r="FG64" s="898"/>
    </row>
    <row r="65" spans="2:163" ht="8.65" customHeight="1">
      <c r="B65" s="886"/>
      <c r="C65" s="887"/>
      <c r="D65" s="887"/>
      <c r="E65" s="887"/>
      <c r="F65" s="887"/>
      <c r="G65" s="887"/>
      <c r="H65" s="887"/>
      <c r="I65" s="887"/>
      <c r="J65" s="887"/>
      <c r="K65" s="887"/>
      <c r="L65" s="887"/>
      <c r="M65" s="887"/>
      <c r="N65" s="887"/>
      <c r="O65" s="887"/>
      <c r="P65" s="887"/>
      <c r="Q65" s="887"/>
      <c r="R65" s="887"/>
      <c r="S65" s="887"/>
      <c r="T65" s="887"/>
      <c r="U65" s="887"/>
      <c r="V65" s="887"/>
      <c r="W65" s="887"/>
      <c r="X65" s="887"/>
      <c r="Y65" s="887"/>
      <c r="Z65" s="887"/>
      <c r="AA65" s="887"/>
      <c r="AB65" s="887"/>
      <c r="AC65" s="887"/>
      <c r="AD65" s="887"/>
      <c r="AE65" s="887"/>
      <c r="AF65" s="887"/>
      <c r="AG65" s="887"/>
      <c r="AH65" s="887"/>
      <c r="AI65" s="887"/>
      <c r="AJ65" s="887"/>
      <c r="AK65" s="887"/>
      <c r="AL65" s="887"/>
      <c r="AM65" s="887"/>
      <c r="AN65" s="887"/>
      <c r="AO65" s="887"/>
      <c r="AP65" s="887"/>
      <c r="AQ65" s="887"/>
      <c r="AR65" s="887"/>
      <c r="AS65" s="887"/>
      <c r="AT65" s="888"/>
      <c r="AU65" s="894"/>
      <c r="AV65" s="894"/>
      <c r="AW65" s="894"/>
      <c r="AX65" s="894"/>
      <c r="AY65" s="894"/>
      <c r="AZ65" s="894"/>
      <c r="BA65" s="894"/>
      <c r="BB65" s="894"/>
      <c r="BC65" s="894"/>
      <c r="BD65" s="894"/>
      <c r="BE65" s="894"/>
      <c r="BF65" s="894"/>
      <c r="BG65" s="894"/>
      <c r="BH65" s="894"/>
      <c r="BI65" s="894"/>
      <c r="BJ65" s="894"/>
      <c r="BK65" s="894"/>
      <c r="BL65" s="894"/>
      <c r="BM65" s="894"/>
      <c r="BN65" s="894"/>
      <c r="BO65" s="894"/>
      <c r="BP65" s="894"/>
      <c r="BQ65" s="894"/>
      <c r="BR65" s="894"/>
      <c r="BS65" s="894"/>
      <c r="BT65" s="894"/>
      <c r="BU65" s="894"/>
      <c r="BV65" s="894"/>
      <c r="BW65" s="894"/>
      <c r="BX65" s="895"/>
      <c r="BY65" s="818"/>
      <c r="BZ65" s="819"/>
      <c r="CA65" s="819"/>
      <c r="CB65" s="819"/>
      <c r="CC65" s="819"/>
      <c r="CD65" s="819"/>
      <c r="CE65" s="819"/>
      <c r="CF65" s="819"/>
      <c r="CG65" s="819"/>
      <c r="CH65" s="819"/>
      <c r="CI65" s="819"/>
      <c r="CJ65" s="819"/>
      <c r="CK65" s="819"/>
      <c r="CL65" s="819"/>
      <c r="CM65" s="819"/>
      <c r="CN65" s="819"/>
      <c r="CO65" s="819"/>
      <c r="CP65" s="819"/>
      <c r="CQ65" s="819"/>
      <c r="CR65" s="819"/>
      <c r="CS65" s="819"/>
      <c r="CT65" s="819"/>
      <c r="CU65" s="819"/>
      <c r="CV65" s="819"/>
      <c r="CW65" s="819"/>
      <c r="CX65" s="819"/>
      <c r="CY65" s="819"/>
      <c r="CZ65" s="819"/>
      <c r="DA65" s="819"/>
      <c r="DB65" s="819"/>
      <c r="DC65" s="819"/>
      <c r="DD65" s="819"/>
      <c r="DE65" s="819"/>
      <c r="DF65" s="819"/>
      <c r="DG65" s="819"/>
      <c r="DH65" s="819"/>
      <c r="DI65" s="820"/>
      <c r="DJ65" s="466"/>
      <c r="DK65" s="467"/>
      <c r="DL65" s="467"/>
      <c r="DM65" s="467"/>
      <c r="DN65" s="467"/>
      <c r="DO65" s="467"/>
      <c r="DP65" s="467"/>
      <c r="DQ65" s="467"/>
      <c r="DR65" s="467"/>
      <c r="DS65" s="467"/>
      <c r="DT65" s="467"/>
      <c r="DU65" s="467"/>
      <c r="DV65" s="467"/>
      <c r="DW65" s="467"/>
      <c r="DX65" s="467"/>
      <c r="DY65" s="467"/>
      <c r="DZ65" s="467"/>
      <c r="EA65" s="467"/>
      <c r="EB65" s="467"/>
      <c r="EC65" s="467"/>
      <c r="ED65" s="467"/>
      <c r="EE65" s="467"/>
      <c r="EF65" s="467"/>
      <c r="EG65" s="467"/>
      <c r="EH65" s="467"/>
      <c r="EI65" s="467"/>
      <c r="EJ65" s="467"/>
      <c r="EK65" s="467"/>
      <c r="EL65" s="467"/>
      <c r="EM65" s="467"/>
      <c r="EN65" s="467"/>
      <c r="EO65" s="467"/>
      <c r="EP65" s="467"/>
      <c r="EQ65" s="467"/>
      <c r="ER65" s="467"/>
      <c r="ES65" s="467"/>
      <c r="ET65" s="467"/>
      <c r="EU65" s="467"/>
      <c r="EV65" s="467"/>
      <c r="EW65" s="467"/>
      <c r="EX65" s="467"/>
      <c r="EY65" s="467"/>
      <c r="EZ65" s="467"/>
      <c r="FA65" s="467"/>
      <c r="FB65" s="467"/>
      <c r="FC65" s="467"/>
      <c r="FD65" s="467"/>
      <c r="FE65" s="467"/>
      <c r="FF65" s="467"/>
      <c r="FG65" s="468"/>
    </row>
    <row r="66" spans="2:163" ht="8.65" customHeight="1">
      <c r="B66" s="886"/>
      <c r="C66" s="887"/>
      <c r="D66" s="887"/>
      <c r="E66" s="887"/>
      <c r="F66" s="887"/>
      <c r="G66" s="887"/>
      <c r="H66" s="887"/>
      <c r="I66" s="887"/>
      <c r="J66" s="887"/>
      <c r="K66" s="887"/>
      <c r="L66" s="887"/>
      <c r="M66" s="887"/>
      <c r="N66" s="887"/>
      <c r="O66" s="887"/>
      <c r="P66" s="887"/>
      <c r="Q66" s="887"/>
      <c r="R66" s="887"/>
      <c r="S66" s="887"/>
      <c r="T66" s="887"/>
      <c r="U66" s="887"/>
      <c r="V66" s="887"/>
      <c r="W66" s="887"/>
      <c r="X66" s="887"/>
      <c r="Y66" s="887"/>
      <c r="Z66" s="887"/>
      <c r="AA66" s="887"/>
      <c r="AB66" s="887"/>
      <c r="AC66" s="887"/>
      <c r="AD66" s="887"/>
      <c r="AE66" s="887"/>
      <c r="AF66" s="887"/>
      <c r="AG66" s="887"/>
      <c r="AH66" s="887"/>
      <c r="AI66" s="887"/>
      <c r="AJ66" s="887"/>
      <c r="AK66" s="887"/>
      <c r="AL66" s="887"/>
      <c r="AM66" s="887"/>
      <c r="AN66" s="887"/>
      <c r="AO66" s="887"/>
      <c r="AP66" s="887"/>
      <c r="AQ66" s="887"/>
      <c r="AR66" s="887"/>
      <c r="AS66" s="887"/>
      <c r="AT66" s="888"/>
      <c r="AU66" s="894"/>
      <c r="AV66" s="894"/>
      <c r="AW66" s="894"/>
      <c r="AX66" s="894"/>
      <c r="AY66" s="894"/>
      <c r="AZ66" s="894"/>
      <c r="BA66" s="894"/>
      <c r="BB66" s="894"/>
      <c r="BC66" s="894"/>
      <c r="BD66" s="894"/>
      <c r="BE66" s="894"/>
      <c r="BF66" s="894"/>
      <c r="BG66" s="894"/>
      <c r="BH66" s="894"/>
      <c r="BI66" s="894"/>
      <c r="BJ66" s="894"/>
      <c r="BK66" s="894"/>
      <c r="BL66" s="894"/>
      <c r="BM66" s="894"/>
      <c r="BN66" s="894"/>
      <c r="BO66" s="894"/>
      <c r="BP66" s="894"/>
      <c r="BQ66" s="894"/>
      <c r="BR66" s="894"/>
      <c r="BS66" s="894"/>
      <c r="BT66" s="894"/>
      <c r="BU66" s="894"/>
      <c r="BV66" s="894"/>
      <c r="BW66" s="894"/>
      <c r="BX66" s="895"/>
      <c r="BY66" s="818"/>
      <c r="BZ66" s="819"/>
      <c r="CA66" s="819"/>
      <c r="CB66" s="819"/>
      <c r="CC66" s="819"/>
      <c r="CD66" s="819"/>
      <c r="CE66" s="819"/>
      <c r="CF66" s="819"/>
      <c r="CG66" s="819"/>
      <c r="CH66" s="819"/>
      <c r="CI66" s="819"/>
      <c r="CJ66" s="819"/>
      <c r="CK66" s="819"/>
      <c r="CL66" s="819"/>
      <c r="CM66" s="819"/>
      <c r="CN66" s="819"/>
      <c r="CO66" s="819"/>
      <c r="CP66" s="819"/>
      <c r="CQ66" s="819"/>
      <c r="CR66" s="819"/>
      <c r="CS66" s="819"/>
      <c r="CT66" s="819"/>
      <c r="CU66" s="819"/>
      <c r="CV66" s="819"/>
      <c r="CW66" s="819"/>
      <c r="CX66" s="819"/>
      <c r="CY66" s="819"/>
      <c r="CZ66" s="819"/>
      <c r="DA66" s="819"/>
      <c r="DB66" s="819"/>
      <c r="DC66" s="819"/>
      <c r="DD66" s="819"/>
      <c r="DE66" s="819"/>
      <c r="DF66" s="819"/>
      <c r="DG66" s="819"/>
      <c r="DH66" s="819"/>
      <c r="DI66" s="820"/>
      <c r="DJ66" s="899" t="s">
        <v>280</v>
      </c>
      <c r="DK66" s="900"/>
      <c r="DL66" s="900"/>
      <c r="DM66" s="900"/>
      <c r="DN66" s="900"/>
      <c r="DO66" s="900"/>
      <c r="DP66" s="900"/>
      <c r="DQ66" s="900"/>
      <c r="DR66" s="900"/>
      <c r="DS66" s="900"/>
      <c r="DT66" s="900"/>
      <c r="DU66" s="900"/>
      <c r="DV66" s="900"/>
      <c r="DW66" s="900"/>
      <c r="DX66" s="900"/>
      <c r="DY66" s="900"/>
      <c r="DZ66" s="900"/>
      <c r="EA66" s="900"/>
      <c r="EB66" s="900"/>
      <c r="EC66" s="900"/>
      <c r="ED66" s="900"/>
      <c r="EE66" s="900"/>
      <c r="EF66" s="900"/>
      <c r="EG66" s="900"/>
      <c r="EH66" s="900"/>
      <c r="EI66" s="900"/>
      <c r="EJ66" s="900"/>
      <c r="EK66" s="900"/>
      <c r="EL66" s="900"/>
      <c r="EM66" s="900"/>
      <c r="EN66" s="900"/>
      <c r="EO66" s="900"/>
      <c r="EP66" s="900"/>
      <c r="EQ66" s="900"/>
      <c r="ER66" s="900"/>
      <c r="ES66" s="900"/>
      <c r="ET66" s="900"/>
      <c r="EU66" s="900"/>
      <c r="EV66" s="900"/>
      <c r="EW66" s="900"/>
      <c r="EX66" s="900"/>
      <c r="EY66" s="900"/>
      <c r="EZ66" s="900"/>
      <c r="FA66" s="900"/>
      <c r="FB66" s="900"/>
      <c r="FC66" s="900"/>
      <c r="FD66" s="900"/>
      <c r="FE66" s="900"/>
      <c r="FF66" s="900"/>
      <c r="FG66" s="901"/>
    </row>
    <row r="67" spans="2:163" ht="8.65" customHeight="1">
      <c r="B67" s="886"/>
      <c r="C67" s="887"/>
      <c r="D67" s="887"/>
      <c r="E67" s="887"/>
      <c r="F67" s="887"/>
      <c r="G67" s="887"/>
      <c r="H67" s="887"/>
      <c r="I67" s="887"/>
      <c r="J67" s="887"/>
      <c r="K67" s="887"/>
      <c r="L67" s="887"/>
      <c r="M67" s="887"/>
      <c r="N67" s="887"/>
      <c r="O67" s="887"/>
      <c r="P67" s="887"/>
      <c r="Q67" s="887"/>
      <c r="R67" s="887"/>
      <c r="S67" s="887"/>
      <c r="T67" s="887"/>
      <c r="U67" s="887"/>
      <c r="V67" s="887"/>
      <c r="W67" s="887"/>
      <c r="X67" s="887"/>
      <c r="Y67" s="887"/>
      <c r="Z67" s="887"/>
      <c r="AA67" s="887"/>
      <c r="AB67" s="887"/>
      <c r="AC67" s="887"/>
      <c r="AD67" s="887"/>
      <c r="AE67" s="887"/>
      <c r="AF67" s="887"/>
      <c r="AG67" s="887"/>
      <c r="AH67" s="887"/>
      <c r="AI67" s="887"/>
      <c r="AJ67" s="887"/>
      <c r="AK67" s="887"/>
      <c r="AL67" s="887"/>
      <c r="AM67" s="887"/>
      <c r="AN67" s="887"/>
      <c r="AO67" s="887"/>
      <c r="AP67" s="887"/>
      <c r="AQ67" s="887"/>
      <c r="AR67" s="887"/>
      <c r="AS67" s="887"/>
      <c r="AT67" s="888"/>
      <c r="AU67" s="894"/>
      <c r="AV67" s="894"/>
      <c r="AW67" s="894"/>
      <c r="AX67" s="894"/>
      <c r="AY67" s="894"/>
      <c r="AZ67" s="894"/>
      <c r="BA67" s="894"/>
      <c r="BB67" s="894"/>
      <c r="BC67" s="894"/>
      <c r="BD67" s="894"/>
      <c r="BE67" s="894"/>
      <c r="BF67" s="894"/>
      <c r="BG67" s="894"/>
      <c r="BH67" s="894"/>
      <c r="BI67" s="894"/>
      <c r="BJ67" s="894"/>
      <c r="BK67" s="894"/>
      <c r="BL67" s="894"/>
      <c r="BM67" s="894"/>
      <c r="BN67" s="894"/>
      <c r="BO67" s="894"/>
      <c r="BP67" s="894"/>
      <c r="BQ67" s="894"/>
      <c r="BR67" s="894"/>
      <c r="BS67" s="894"/>
      <c r="BT67" s="894"/>
      <c r="BU67" s="894"/>
      <c r="BV67" s="894"/>
      <c r="BW67" s="894"/>
      <c r="BX67" s="895"/>
      <c r="BY67" s="818"/>
      <c r="BZ67" s="819"/>
      <c r="CA67" s="819"/>
      <c r="CB67" s="819"/>
      <c r="CC67" s="819"/>
      <c r="CD67" s="819"/>
      <c r="CE67" s="819"/>
      <c r="CF67" s="819"/>
      <c r="CG67" s="819"/>
      <c r="CH67" s="819"/>
      <c r="CI67" s="819"/>
      <c r="CJ67" s="819"/>
      <c r="CK67" s="819"/>
      <c r="CL67" s="819"/>
      <c r="CM67" s="819"/>
      <c r="CN67" s="819"/>
      <c r="CO67" s="819"/>
      <c r="CP67" s="819"/>
      <c r="CQ67" s="819"/>
      <c r="CR67" s="819"/>
      <c r="CS67" s="819"/>
      <c r="CT67" s="819"/>
      <c r="CU67" s="819"/>
      <c r="CV67" s="819"/>
      <c r="CW67" s="819"/>
      <c r="CX67" s="819"/>
      <c r="CY67" s="819"/>
      <c r="CZ67" s="819"/>
      <c r="DA67" s="819"/>
      <c r="DB67" s="819"/>
      <c r="DC67" s="819"/>
      <c r="DD67" s="819"/>
      <c r="DE67" s="819"/>
      <c r="DF67" s="819"/>
      <c r="DG67" s="819"/>
      <c r="DH67" s="819"/>
      <c r="DI67" s="820"/>
      <c r="DJ67" s="902"/>
      <c r="DK67" s="903"/>
      <c r="DL67" s="903"/>
      <c r="DM67" s="903"/>
      <c r="DN67" s="903"/>
      <c r="DO67" s="903"/>
      <c r="DP67" s="903"/>
      <c r="DQ67" s="903"/>
      <c r="DR67" s="903"/>
      <c r="DS67" s="903"/>
      <c r="DT67" s="903"/>
      <c r="DU67" s="903"/>
      <c r="DV67" s="903"/>
      <c r="DW67" s="903"/>
      <c r="DX67" s="903"/>
      <c r="DY67" s="903"/>
      <c r="DZ67" s="903"/>
      <c r="EA67" s="903"/>
      <c r="EB67" s="903"/>
      <c r="EC67" s="903"/>
      <c r="ED67" s="903"/>
      <c r="EE67" s="903"/>
      <c r="EF67" s="903"/>
      <c r="EG67" s="903"/>
      <c r="EH67" s="903"/>
      <c r="EI67" s="903"/>
      <c r="EJ67" s="903"/>
      <c r="EK67" s="903"/>
      <c r="EL67" s="903"/>
      <c r="EM67" s="903"/>
      <c r="EN67" s="903"/>
      <c r="EO67" s="903"/>
      <c r="EP67" s="903"/>
      <c r="EQ67" s="903"/>
      <c r="ER67" s="903"/>
      <c r="ES67" s="903"/>
      <c r="ET67" s="903"/>
      <c r="EU67" s="903"/>
      <c r="EV67" s="903"/>
      <c r="EW67" s="903"/>
      <c r="EX67" s="903"/>
      <c r="EY67" s="903"/>
      <c r="EZ67" s="903"/>
      <c r="FA67" s="903"/>
      <c r="FB67" s="903"/>
      <c r="FC67" s="903"/>
      <c r="FD67" s="903"/>
      <c r="FE67" s="903"/>
      <c r="FF67" s="903"/>
      <c r="FG67" s="904"/>
    </row>
    <row r="68" spans="2:163" ht="8.65" customHeight="1" thickBot="1">
      <c r="B68" s="889"/>
      <c r="C68" s="890"/>
      <c r="D68" s="890"/>
      <c r="E68" s="890"/>
      <c r="F68" s="890"/>
      <c r="G68" s="890"/>
      <c r="H68" s="890"/>
      <c r="I68" s="890"/>
      <c r="J68" s="890"/>
      <c r="K68" s="890"/>
      <c r="L68" s="890"/>
      <c r="M68" s="890"/>
      <c r="N68" s="890"/>
      <c r="O68" s="890"/>
      <c r="P68" s="890"/>
      <c r="Q68" s="890"/>
      <c r="R68" s="890"/>
      <c r="S68" s="890"/>
      <c r="T68" s="890"/>
      <c r="U68" s="890"/>
      <c r="V68" s="890"/>
      <c r="W68" s="890"/>
      <c r="X68" s="890"/>
      <c r="Y68" s="890"/>
      <c r="Z68" s="890"/>
      <c r="AA68" s="890"/>
      <c r="AB68" s="890"/>
      <c r="AC68" s="890"/>
      <c r="AD68" s="890"/>
      <c r="AE68" s="890"/>
      <c r="AF68" s="890"/>
      <c r="AG68" s="890"/>
      <c r="AH68" s="890"/>
      <c r="AI68" s="890"/>
      <c r="AJ68" s="890"/>
      <c r="AK68" s="890"/>
      <c r="AL68" s="890"/>
      <c r="AM68" s="890"/>
      <c r="AN68" s="890"/>
      <c r="AO68" s="890"/>
      <c r="AP68" s="890"/>
      <c r="AQ68" s="890"/>
      <c r="AR68" s="890"/>
      <c r="AS68" s="890"/>
      <c r="AT68" s="891"/>
      <c r="AU68" s="894"/>
      <c r="AV68" s="894"/>
      <c r="AW68" s="894"/>
      <c r="AX68" s="894"/>
      <c r="AY68" s="894"/>
      <c r="AZ68" s="894"/>
      <c r="BA68" s="894"/>
      <c r="BB68" s="894"/>
      <c r="BC68" s="894"/>
      <c r="BD68" s="894"/>
      <c r="BE68" s="894"/>
      <c r="BF68" s="894"/>
      <c r="BG68" s="894"/>
      <c r="BH68" s="894"/>
      <c r="BI68" s="894"/>
      <c r="BJ68" s="894"/>
      <c r="BK68" s="894"/>
      <c r="BL68" s="894"/>
      <c r="BM68" s="894"/>
      <c r="BN68" s="894"/>
      <c r="BO68" s="894"/>
      <c r="BP68" s="894"/>
      <c r="BQ68" s="894"/>
      <c r="BR68" s="894"/>
      <c r="BS68" s="894"/>
      <c r="BT68" s="894"/>
      <c r="BU68" s="894"/>
      <c r="BV68" s="894"/>
      <c r="BW68" s="894"/>
      <c r="BX68" s="895"/>
      <c r="BY68" s="821"/>
      <c r="BZ68" s="822"/>
      <c r="CA68" s="822"/>
      <c r="CB68" s="822"/>
      <c r="CC68" s="822"/>
      <c r="CD68" s="822"/>
      <c r="CE68" s="822"/>
      <c r="CF68" s="822"/>
      <c r="CG68" s="822"/>
      <c r="CH68" s="822"/>
      <c r="CI68" s="822"/>
      <c r="CJ68" s="822"/>
      <c r="CK68" s="822"/>
      <c r="CL68" s="822"/>
      <c r="CM68" s="822"/>
      <c r="CN68" s="822"/>
      <c r="CO68" s="822"/>
      <c r="CP68" s="822"/>
      <c r="CQ68" s="822"/>
      <c r="CR68" s="822"/>
      <c r="CS68" s="822"/>
      <c r="CT68" s="822"/>
      <c r="CU68" s="822"/>
      <c r="CV68" s="822"/>
      <c r="CW68" s="822"/>
      <c r="CX68" s="822"/>
      <c r="CY68" s="822"/>
      <c r="CZ68" s="822"/>
      <c r="DA68" s="822"/>
      <c r="DB68" s="822"/>
      <c r="DC68" s="822"/>
      <c r="DD68" s="822"/>
      <c r="DE68" s="822"/>
      <c r="DF68" s="822"/>
      <c r="DG68" s="822"/>
      <c r="DH68" s="822"/>
      <c r="DI68" s="823"/>
      <c r="DJ68" s="902"/>
      <c r="DK68" s="903"/>
      <c r="DL68" s="903"/>
      <c r="DM68" s="903"/>
      <c r="DN68" s="903"/>
      <c r="DO68" s="903"/>
      <c r="DP68" s="903"/>
      <c r="DQ68" s="903"/>
      <c r="DR68" s="903"/>
      <c r="DS68" s="903"/>
      <c r="DT68" s="903"/>
      <c r="DU68" s="903"/>
      <c r="DV68" s="903"/>
      <c r="DW68" s="903"/>
      <c r="DX68" s="903"/>
      <c r="DY68" s="903"/>
      <c r="DZ68" s="903"/>
      <c r="EA68" s="903"/>
      <c r="EB68" s="903"/>
      <c r="EC68" s="903"/>
      <c r="ED68" s="903"/>
      <c r="EE68" s="903"/>
      <c r="EF68" s="903"/>
      <c r="EG68" s="903"/>
      <c r="EH68" s="903"/>
      <c r="EI68" s="903"/>
      <c r="EJ68" s="903"/>
      <c r="EK68" s="903"/>
      <c r="EL68" s="903"/>
      <c r="EM68" s="903"/>
      <c r="EN68" s="903"/>
      <c r="EO68" s="903"/>
      <c r="EP68" s="903"/>
      <c r="EQ68" s="903"/>
      <c r="ER68" s="903"/>
      <c r="ES68" s="903"/>
      <c r="ET68" s="903"/>
      <c r="EU68" s="903"/>
      <c r="EV68" s="903"/>
      <c r="EW68" s="903"/>
      <c r="EX68" s="903"/>
      <c r="EY68" s="903"/>
      <c r="EZ68" s="903"/>
      <c r="FA68" s="903"/>
      <c r="FB68" s="903"/>
      <c r="FC68" s="903"/>
      <c r="FD68" s="903"/>
      <c r="FE68" s="903"/>
      <c r="FF68" s="903"/>
      <c r="FG68" s="904"/>
    </row>
    <row r="69" spans="2:163" ht="8.65" customHeight="1" thickTop="1">
      <c r="B69" s="690" t="s">
        <v>281</v>
      </c>
      <c r="C69" s="652"/>
      <c r="D69" s="652"/>
      <c r="E69" s="652"/>
      <c r="F69" s="652"/>
      <c r="G69" s="652"/>
      <c r="H69" s="652"/>
      <c r="I69" s="652"/>
      <c r="J69" s="652"/>
      <c r="K69" s="652"/>
      <c r="L69" s="652"/>
      <c r="M69" s="652"/>
      <c r="N69" s="652"/>
      <c r="O69" s="652"/>
      <c r="P69" s="652"/>
      <c r="Q69" s="652"/>
      <c r="R69" s="652"/>
      <c r="S69" s="652"/>
      <c r="T69" s="652"/>
      <c r="U69" s="652"/>
      <c r="V69" s="652"/>
      <c r="W69" s="652"/>
      <c r="X69" s="652"/>
      <c r="Y69" s="652"/>
      <c r="Z69" s="652"/>
      <c r="AA69" s="652"/>
      <c r="AB69" s="652"/>
      <c r="AC69" s="652"/>
      <c r="AD69" s="652"/>
      <c r="AE69" s="652"/>
      <c r="AF69" s="652"/>
      <c r="AG69" s="652"/>
      <c r="AH69" s="652"/>
      <c r="AI69" s="652"/>
      <c r="AJ69" s="652"/>
      <c r="AK69" s="652"/>
      <c r="AL69" s="652"/>
      <c r="AM69" s="652"/>
      <c r="AN69" s="652"/>
      <c r="AO69" s="652"/>
      <c r="AP69" s="652"/>
      <c r="AQ69" s="652"/>
      <c r="AR69" s="652"/>
      <c r="AS69" s="652"/>
      <c r="AT69" s="660"/>
      <c r="AU69" s="652" t="s">
        <v>282</v>
      </c>
      <c r="AV69" s="652"/>
      <c r="AW69" s="652"/>
      <c r="AX69" s="652"/>
      <c r="AY69" s="652"/>
      <c r="AZ69" s="652"/>
      <c r="BA69" s="652"/>
      <c r="BB69" s="652"/>
      <c r="BC69" s="652"/>
      <c r="BD69" s="652"/>
      <c r="BE69" s="652"/>
      <c r="BF69" s="652"/>
      <c r="BG69" s="652"/>
      <c r="BH69" s="652"/>
      <c r="BI69" s="652"/>
      <c r="BJ69" s="652"/>
      <c r="BK69" s="652"/>
      <c r="BL69" s="652"/>
      <c r="BM69" s="652"/>
      <c r="BN69" s="652"/>
      <c r="BO69" s="652"/>
      <c r="BP69" s="652"/>
      <c r="BQ69" s="652"/>
      <c r="BR69" s="652"/>
      <c r="BS69" s="652"/>
      <c r="BT69" s="652"/>
      <c r="BU69" s="652"/>
      <c r="BV69" s="652"/>
      <c r="BW69" s="652"/>
      <c r="BX69" s="660"/>
      <c r="BY69" s="690" t="s">
        <v>283</v>
      </c>
      <c r="BZ69" s="652"/>
      <c r="CA69" s="652"/>
      <c r="CB69" s="652"/>
      <c r="CC69" s="652"/>
      <c r="CD69" s="652"/>
      <c r="CE69" s="652"/>
      <c r="CF69" s="652"/>
      <c r="CG69" s="652"/>
      <c r="CH69" s="652"/>
      <c r="CI69" s="652"/>
      <c r="CJ69" s="652"/>
      <c r="CK69" s="652"/>
      <c r="CL69" s="652"/>
      <c r="CM69" s="652"/>
      <c r="CN69" s="652"/>
      <c r="CO69" s="652"/>
      <c r="CP69" s="652"/>
      <c r="CQ69" s="652"/>
      <c r="CR69" s="652"/>
      <c r="CS69" s="652"/>
      <c r="CT69" s="652"/>
      <c r="CU69" s="652"/>
      <c r="CV69" s="652"/>
      <c r="CW69" s="652"/>
      <c r="CX69" s="652"/>
      <c r="CY69" s="652"/>
      <c r="CZ69" s="652"/>
      <c r="DA69" s="652"/>
      <c r="DB69" s="652"/>
      <c r="DC69" s="652"/>
      <c r="DD69" s="652"/>
      <c r="DE69" s="652"/>
      <c r="DF69" s="652"/>
      <c r="DG69" s="652"/>
      <c r="DH69" s="652"/>
      <c r="DI69" s="660"/>
      <c r="DJ69" s="905" t="s">
        <v>284</v>
      </c>
      <c r="DK69" s="906"/>
      <c r="DL69" s="906"/>
      <c r="DM69" s="906"/>
      <c r="DN69" s="906"/>
      <c r="DO69" s="906"/>
      <c r="DP69" s="906"/>
      <c r="DQ69" s="906"/>
      <c r="DR69" s="906"/>
      <c r="DS69" s="906"/>
      <c r="DT69" s="906"/>
      <c r="DU69" s="906"/>
      <c r="DV69" s="906"/>
      <c r="DW69" s="906"/>
      <c r="DX69" s="906"/>
      <c r="DY69" s="906"/>
      <c r="DZ69" s="906"/>
      <c r="EA69" s="906"/>
      <c r="EB69" s="906"/>
      <c r="EC69" s="906"/>
      <c r="ED69" s="906"/>
      <c r="EE69" s="906"/>
      <c r="EF69" s="906"/>
      <c r="EG69" s="906"/>
      <c r="EH69" s="906"/>
      <c r="EI69" s="906"/>
      <c r="EJ69" s="906"/>
      <c r="EK69" s="906"/>
      <c r="EL69" s="906"/>
      <c r="EM69" s="906"/>
      <c r="EN69" s="906"/>
      <c r="EO69" s="906"/>
      <c r="EP69" s="906"/>
      <c r="EQ69" s="906"/>
      <c r="ER69" s="906"/>
      <c r="ES69" s="906"/>
      <c r="ET69" s="906"/>
      <c r="EU69" s="906"/>
      <c r="EV69" s="906"/>
      <c r="EW69" s="906"/>
      <c r="EX69" s="906"/>
      <c r="EY69" s="906"/>
      <c r="EZ69" s="906"/>
      <c r="FA69" s="906"/>
      <c r="FB69" s="906"/>
      <c r="FC69" s="906"/>
      <c r="FD69" s="906"/>
      <c r="FE69" s="906"/>
      <c r="FF69" s="906"/>
      <c r="FG69" s="907"/>
    </row>
    <row r="70" spans="2:163" ht="8.65" customHeight="1">
      <c r="B70" s="691"/>
      <c r="C70" s="655"/>
      <c r="D70" s="655"/>
      <c r="E70" s="655"/>
      <c r="F70" s="655"/>
      <c r="G70" s="655"/>
      <c r="H70" s="655"/>
      <c r="I70" s="655"/>
      <c r="J70" s="655"/>
      <c r="K70" s="655"/>
      <c r="L70" s="655"/>
      <c r="M70" s="655"/>
      <c r="N70" s="655"/>
      <c r="O70" s="655"/>
      <c r="P70" s="655"/>
      <c r="Q70" s="655"/>
      <c r="R70" s="655"/>
      <c r="S70" s="655"/>
      <c r="T70" s="655"/>
      <c r="U70" s="655"/>
      <c r="V70" s="655"/>
      <c r="W70" s="655"/>
      <c r="X70" s="655"/>
      <c r="Y70" s="655"/>
      <c r="Z70" s="655"/>
      <c r="AA70" s="655"/>
      <c r="AB70" s="655"/>
      <c r="AC70" s="655"/>
      <c r="AD70" s="655"/>
      <c r="AE70" s="655"/>
      <c r="AF70" s="655"/>
      <c r="AG70" s="655"/>
      <c r="AH70" s="655"/>
      <c r="AI70" s="655"/>
      <c r="AJ70" s="655"/>
      <c r="AK70" s="655"/>
      <c r="AL70" s="655"/>
      <c r="AM70" s="655"/>
      <c r="AN70" s="655"/>
      <c r="AO70" s="655"/>
      <c r="AP70" s="655"/>
      <c r="AQ70" s="655"/>
      <c r="AR70" s="655"/>
      <c r="AS70" s="655"/>
      <c r="AT70" s="661"/>
      <c r="AU70" s="655"/>
      <c r="AV70" s="655"/>
      <c r="AW70" s="655"/>
      <c r="AX70" s="655"/>
      <c r="AY70" s="655"/>
      <c r="AZ70" s="655"/>
      <c r="BA70" s="655"/>
      <c r="BB70" s="655"/>
      <c r="BC70" s="655"/>
      <c r="BD70" s="655"/>
      <c r="BE70" s="655"/>
      <c r="BF70" s="655"/>
      <c r="BG70" s="655"/>
      <c r="BH70" s="655"/>
      <c r="BI70" s="655"/>
      <c r="BJ70" s="655"/>
      <c r="BK70" s="655"/>
      <c r="BL70" s="655"/>
      <c r="BM70" s="655"/>
      <c r="BN70" s="655"/>
      <c r="BO70" s="655"/>
      <c r="BP70" s="655"/>
      <c r="BQ70" s="655"/>
      <c r="BR70" s="655"/>
      <c r="BS70" s="655"/>
      <c r="BT70" s="655"/>
      <c r="BU70" s="655"/>
      <c r="BV70" s="655"/>
      <c r="BW70" s="655"/>
      <c r="BX70" s="661"/>
      <c r="BY70" s="691"/>
      <c r="BZ70" s="655"/>
      <c r="CA70" s="655"/>
      <c r="CB70" s="655"/>
      <c r="CC70" s="655"/>
      <c r="CD70" s="655"/>
      <c r="CE70" s="655"/>
      <c r="CF70" s="655"/>
      <c r="CG70" s="655"/>
      <c r="CH70" s="655"/>
      <c r="CI70" s="655"/>
      <c r="CJ70" s="655"/>
      <c r="CK70" s="655"/>
      <c r="CL70" s="655"/>
      <c r="CM70" s="655"/>
      <c r="CN70" s="655"/>
      <c r="CO70" s="655"/>
      <c r="CP70" s="655"/>
      <c r="CQ70" s="655"/>
      <c r="CR70" s="655"/>
      <c r="CS70" s="655"/>
      <c r="CT70" s="655"/>
      <c r="CU70" s="655"/>
      <c r="CV70" s="655"/>
      <c r="CW70" s="655"/>
      <c r="CX70" s="655"/>
      <c r="CY70" s="655"/>
      <c r="CZ70" s="655"/>
      <c r="DA70" s="655"/>
      <c r="DB70" s="655"/>
      <c r="DC70" s="655"/>
      <c r="DD70" s="655"/>
      <c r="DE70" s="655"/>
      <c r="DF70" s="655"/>
      <c r="DG70" s="655"/>
      <c r="DH70" s="655"/>
      <c r="DI70" s="661"/>
      <c r="DJ70" s="905"/>
      <c r="DK70" s="906"/>
      <c r="DL70" s="906"/>
      <c r="DM70" s="906"/>
      <c r="DN70" s="906"/>
      <c r="DO70" s="906"/>
      <c r="DP70" s="906"/>
      <c r="DQ70" s="906"/>
      <c r="DR70" s="906"/>
      <c r="DS70" s="906"/>
      <c r="DT70" s="906"/>
      <c r="DU70" s="906"/>
      <c r="DV70" s="906"/>
      <c r="DW70" s="906"/>
      <c r="DX70" s="906"/>
      <c r="DY70" s="906"/>
      <c r="DZ70" s="906"/>
      <c r="EA70" s="906"/>
      <c r="EB70" s="906"/>
      <c r="EC70" s="906"/>
      <c r="ED70" s="906"/>
      <c r="EE70" s="906"/>
      <c r="EF70" s="906"/>
      <c r="EG70" s="906"/>
      <c r="EH70" s="906"/>
      <c r="EI70" s="906"/>
      <c r="EJ70" s="906"/>
      <c r="EK70" s="906"/>
      <c r="EL70" s="906"/>
      <c r="EM70" s="906"/>
      <c r="EN70" s="906"/>
      <c r="EO70" s="906"/>
      <c r="EP70" s="906"/>
      <c r="EQ70" s="906"/>
      <c r="ER70" s="906"/>
      <c r="ES70" s="906"/>
      <c r="ET70" s="906"/>
      <c r="EU70" s="906"/>
      <c r="EV70" s="906"/>
      <c r="EW70" s="906"/>
      <c r="EX70" s="906"/>
      <c r="EY70" s="906"/>
      <c r="EZ70" s="906"/>
      <c r="FA70" s="906"/>
      <c r="FB70" s="906"/>
      <c r="FC70" s="906"/>
      <c r="FD70" s="906"/>
      <c r="FE70" s="906"/>
      <c r="FF70" s="906"/>
      <c r="FG70" s="907"/>
    </row>
    <row r="71" spans="2:163" ht="8.65" customHeight="1">
      <c r="B71" s="691"/>
      <c r="C71" s="655"/>
      <c r="D71" s="655"/>
      <c r="E71" s="655"/>
      <c r="F71" s="655"/>
      <c r="G71" s="655"/>
      <c r="H71" s="655"/>
      <c r="I71" s="655"/>
      <c r="J71" s="655"/>
      <c r="K71" s="655"/>
      <c r="L71" s="655"/>
      <c r="M71" s="655"/>
      <c r="N71" s="655"/>
      <c r="O71" s="655"/>
      <c r="P71" s="655"/>
      <c r="Q71" s="655"/>
      <c r="R71" s="655"/>
      <c r="S71" s="655"/>
      <c r="T71" s="655"/>
      <c r="U71" s="655"/>
      <c r="V71" s="655"/>
      <c r="W71" s="655"/>
      <c r="X71" s="655"/>
      <c r="Y71" s="655"/>
      <c r="Z71" s="655"/>
      <c r="AA71" s="655"/>
      <c r="AB71" s="655"/>
      <c r="AC71" s="655"/>
      <c r="AD71" s="655"/>
      <c r="AE71" s="655"/>
      <c r="AF71" s="655"/>
      <c r="AG71" s="655"/>
      <c r="AH71" s="655"/>
      <c r="AI71" s="655"/>
      <c r="AJ71" s="655"/>
      <c r="AK71" s="655"/>
      <c r="AL71" s="655"/>
      <c r="AM71" s="655"/>
      <c r="AN71" s="655"/>
      <c r="AO71" s="655"/>
      <c r="AP71" s="655"/>
      <c r="AQ71" s="655"/>
      <c r="AR71" s="655"/>
      <c r="AS71" s="655"/>
      <c r="AT71" s="661"/>
      <c r="AU71" s="655"/>
      <c r="AV71" s="655"/>
      <c r="AW71" s="655"/>
      <c r="AX71" s="655"/>
      <c r="AY71" s="655"/>
      <c r="AZ71" s="655"/>
      <c r="BA71" s="655"/>
      <c r="BB71" s="655"/>
      <c r="BC71" s="655"/>
      <c r="BD71" s="655"/>
      <c r="BE71" s="655"/>
      <c r="BF71" s="655"/>
      <c r="BG71" s="655"/>
      <c r="BH71" s="655"/>
      <c r="BI71" s="655"/>
      <c r="BJ71" s="655"/>
      <c r="BK71" s="655"/>
      <c r="BL71" s="655"/>
      <c r="BM71" s="655"/>
      <c r="BN71" s="655"/>
      <c r="BO71" s="655"/>
      <c r="BP71" s="655"/>
      <c r="BQ71" s="655"/>
      <c r="BR71" s="655"/>
      <c r="BS71" s="655"/>
      <c r="BT71" s="655"/>
      <c r="BU71" s="655"/>
      <c r="BV71" s="655"/>
      <c r="BW71" s="655"/>
      <c r="BX71" s="661"/>
      <c r="BY71" s="691"/>
      <c r="BZ71" s="655"/>
      <c r="CA71" s="655"/>
      <c r="CB71" s="655"/>
      <c r="CC71" s="655"/>
      <c r="CD71" s="655"/>
      <c r="CE71" s="655"/>
      <c r="CF71" s="655"/>
      <c r="CG71" s="655"/>
      <c r="CH71" s="655"/>
      <c r="CI71" s="655"/>
      <c r="CJ71" s="655"/>
      <c r="CK71" s="655"/>
      <c r="CL71" s="655"/>
      <c r="CM71" s="655"/>
      <c r="CN71" s="655"/>
      <c r="CO71" s="655"/>
      <c r="CP71" s="655"/>
      <c r="CQ71" s="655"/>
      <c r="CR71" s="655"/>
      <c r="CS71" s="655"/>
      <c r="CT71" s="655"/>
      <c r="CU71" s="655"/>
      <c r="CV71" s="655"/>
      <c r="CW71" s="655"/>
      <c r="CX71" s="655"/>
      <c r="CY71" s="655"/>
      <c r="CZ71" s="655"/>
      <c r="DA71" s="655"/>
      <c r="DB71" s="655"/>
      <c r="DC71" s="655"/>
      <c r="DD71" s="655"/>
      <c r="DE71" s="655"/>
      <c r="DF71" s="655"/>
      <c r="DG71" s="655"/>
      <c r="DH71" s="655"/>
      <c r="DI71" s="661"/>
      <c r="DJ71" s="905"/>
      <c r="DK71" s="906"/>
      <c r="DL71" s="906"/>
      <c r="DM71" s="906"/>
      <c r="DN71" s="906"/>
      <c r="DO71" s="906"/>
      <c r="DP71" s="906"/>
      <c r="DQ71" s="906"/>
      <c r="DR71" s="906"/>
      <c r="DS71" s="906"/>
      <c r="DT71" s="906"/>
      <c r="DU71" s="906"/>
      <c r="DV71" s="906"/>
      <c r="DW71" s="906"/>
      <c r="DX71" s="906"/>
      <c r="DY71" s="906"/>
      <c r="DZ71" s="906"/>
      <c r="EA71" s="906"/>
      <c r="EB71" s="906"/>
      <c r="EC71" s="906"/>
      <c r="ED71" s="906"/>
      <c r="EE71" s="906"/>
      <c r="EF71" s="906"/>
      <c r="EG71" s="906"/>
      <c r="EH71" s="906"/>
      <c r="EI71" s="906"/>
      <c r="EJ71" s="906"/>
      <c r="EK71" s="906"/>
      <c r="EL71" s="906"/>
      <c r="EM71" s="906"/>
      <c r="EN71" s="906"/>
      <c r="EO71" s="906"/>
      <c r="EP71" s="906"/>
      <c r="EQ71" s="906"/>
      <c r="ER71" s="906"/>
      <c r="ES71" s="906"/>
      <c r="ET71" s="906"/>
      <c r="EU71" s="906"/>
      <c r="EV71" s="906"/>
      <c r="EW71" s="906"/>
      <c r="EX71" s="906"/>
      <c r="EY71" s="906"/>
      <c r="EZ71" s="906"/>
      <c r="FA71" s="906"/>
      <c r="FB71" s="906"/>
      <c r="FC71" s="906"/>
      <c r="FD71" s="906"/>
      <c r="FE71" s="906"/>
      <c r="FF71" s="906"/>
      <c r="FG71" s="907"/>
    </row>
    <row r="72" spans="2:163" ht="8.65" customHeight="1">
      <c r="B72" s="849"/>
      <c r="C72" s="658"/>
      <c r="D72" s="658"/>
      <c r="E72" s="658"/>
      <c r="F72" s="658"/>
      <c r="G72" s="658"/>
      <c r="H72" s="658"/>
      <c r="I72" s="658"/>
      <c r="J72" s="658"/>
      <c r="K72" s="658"/>
      <c r="L72" s="658"/>
      <c r="M72" s="658"/>
      <c r="N72" s="658"/>
      <c r="O72" s="658"/>
      <c r="P72" s="658"/>
      <c r="Q72" s="658"/>
      <c r="R72" s="658"/>
      <c r="S72" s="658"/>
      <c r="T72" s="658"/>
      <c r="U72" s="658"/>
      <c r="V72" s="658"/>
      <c r="W72" s="658"/>
      <c r="X72" s="658"/>
      <c r="Y72" s="658"/>
      <c r="Z72" s="658"/>
      <c r="AA72" s="658"/>
      <c r="AB72" s="658"/>
      <c r="AC72" s="658"/>
      <c r="AD72" s="658"/>
      <c r="AE72" s="658"/>
      <c r="AF72" s="658"/>
      <c r="AG72" s="658"/>
      <c r="AH72" s="658"/>
      <c r="AI72" s="658"/>
      <c r="AJ72" s="658"/>
      <c r="AK72" s="658"/>
      <c r="AL72" s="658"/>
      <c r="AM72" s="658"/>
      <c r="AN72" s="658"/>
      <c r="AO72" s="658"/>
      <c r="AP72" s="658"/>
      <c r="AQ72" s="658"/>
      <c r="AR72" s="658"/>
      <c r="AS72" s="658"/>
      <c r="AT72" s="662"/>
      <c r="AU72" s="658"/>
      <c r="AV72" s="658"/>
      <c r="AW72" s="658"/>
      <c r="AX72" s="658"/>
      <c r="AY72" s="658"/>
      <c r="AZ72" s="658"/>
      <c r="BA72" s="658"/>
      <c r="BB72" s="658"/>
      <c r="BC72" s="658"/>
      <c r="BD72" s="658"/>
      <c r="BE72" s="658"/>
      <c r="BF72" s="658"/>
      <c r="BG72" s="658"/>
      <c r="BH72" s="658"/>
      <c r="BI72" s="658"/>
      <c r="BJ72" s="658"/>
      <c r="BK72" s="658"/>
      <c r="BL72" s="658"/>
      <c r="BM72" s="658"/>
      <c r="BN72" s="658"/>
      <c r="BO72" s="658"/>
      <c r="BP72" s="658"/>
      <c r="BQ72" s="658"/>
      <c r="BR72" s="658"/>
      <c r="BS72" s="658"/>
      <c r="BT72" s="658"/>
      <c r="BU72" s="658"/>
      <c r="BV72" s="658"/>
      <c r="BW72" s="658"/>
      <c r="BX72" s="662"/>
      <c r="BY72" s="849"/>
      <c r="BZ72" s="658"/>
      <c r="CA72" s="658"/>
      <c r="CB72" s="658"/>
      <c r="CC72" s="658"/>
      <c r="CD72" s="658"/>
      <c r="CE72" s="658"/>
      <c r="CF72" s="658"/>
      <c r="CG72" s="658"/>
      <c r="CH72" s="658"/>
      <c r="CI72" s="658"/>
      <c r="CJ72" s="658"/>
      <c r="CK72" s="658"/>
      <c r="CL72" s="658"/>
      <c r="CM72" s="658"/>
      <c r="CN72" s="658"/>
      <c r="CO72" s="658"/>
      <c r="CP72" s="658"/>
      <c r="CQ72" s="658"/>
      <c r="CR72" s="658"/>
      <c r="CS72" s="658"/>
      <c r="CT72" s="658"/>
      <c r="CU72" s="658"/>
      <c r="CV72" s="658"/>
      <c r="CW72" s="658"/>
      <c r="CX72" s="658"/>
      <c r="CY72" s="658"/>
      <c r="CZ72" s="658"/>
      <c r="DA72" s="658"/>
      <c r="DB72" s="658"/>
      <c r="DC72" s="658"/>
      <c r="DD72" s="658"/>
      <c r="DE72" s="658"/>
      <c r="DF72" s="658"/>
      <c r="DG72" s="658"/>
      <c r="DH72" s="658"/>
      <c r="DI72" s="662"/>
      <c r="DJ72" s="896" t="s">
        <v>285</v>
      </c>
      <c r="DK72" s="866"/>
      <c r="DL72" s="866"/>
      <c r="DM72" s="866"/>
      <c r="DN72" s="866"/>
      <c r="DO72" s="866"/>
      <c r="DP72" s="866"/>
      <c r="DQ72" s="866"/>
      <c r="DR72" s="866"/>
      <c r="DS72" s="866"/>
      <c r="DT72" s="866"/>
      <c r="DU72" s="866"/>
      <c r="DV72" s="866"/>
      <c r="DW72" s="866"/>
      <c r="DX72" s="866"/>
      <c r="DY72" s="866"/>
      <c r="DZ72" s="866"/>
      <c r="EA72" s="866"/>
      <c r="EB72" s="866"/>
      <c r="EC72" s="866"/>
      <c r="ED72" s="866"/>
      <c r="EE72" s="866"/>
      <c r="EF72" s="866"/>
      <c r="EG72" s="866"/>
      <c r="EH72" s="866"/>
      <c r="EI72" s="866"/>
      <c r="EJ72" s="866"/>
      <c r="EK72" s="866"/>
      <c r="EL72" s="866"/>
      <c r="EM72" s="866"/>
      <c r="EN72" s="866"/>
      <c r="EO72" s="866"/>
      <c r="EP72" s="866"/>
      <c r="EQ72" s="866"/>
      <c r="ER72" s="866"/>
      <c r="ES72" s="866"/>
      <c r="ET72" s="866"/>
      <c r="EU72" s="866"/>
      <c r="EV72" s="866"/>
      <c r="EW72" s="866"/>
      <c r="EX72" s="866"/>
      <c r="EY72" s="866"/>
      <c r="EZ72" s="866"/>
      <c r="FA72" s="866"/>
      <c r="FB72" s="866"/>
      <c r="FC72" s="866"/>
      <c r="FD72" s="866"/>
      <c r="FE72" s="866"/>
      <c r="FF72" s="866"/>
      <c r="FG72" s="867"/>
    </row>
    <row r="73" spans="2:163" ht="8.65" customHeight="1">
      <c r="B73" s="908" t="s">
        <v>286</v>
      </c>
      <c r="C73" s="909"/>
      <c r="D73" s="909"/>
      <c r="E73" s="909"/>
      <c r="F73" s="909"/>
      <c r="G73" s="909"/>
      <c r="H73" s="909"/>
      <c r="I73" s="909"/>
      <c r="J73" s="909"/>
      <c r="K73" s="909"/>
      <c r="L73" s="909"/>
      <c r="M73" s="909"/>
      <c r="N73" s="909"/>
      <c r="O73" s="909"/>
      <c r="P73" s="909"/>
      <c r="Q73" s="909"/>
      <c r="R73" s="909"/>
      <c r="S73" s="909"/>
      <c r="T73" s="909"/>
      <c r="U73" s="909"/>
      <c r="V73" s="909"/>
      <c r="W73" s="909"/>
      <c r="X73" s="909"/>
      <c r="Y73" s="909"/>
      <c r="Z73" s="909"/>
      <c r="AA73" s="909"/>
      <c r="AB73" s="909"/>
      <c r="AC73" s="909"/>
      <c r="AD73" s="909"/>
      <c r="AE73" s="909"/>
      <c r="AF73" s="909"/>
      <c r="AG73" s="909"/>
      <c r="AH73" s="909"/>
      <c r="AI73" s="909"/>
      <c r="AJ73" s="909"/>
      <c r="AK73" s="909"/>
      <c r="AL73" s="909"/>
      <c r="AM73" s="909"/>
      <c r="AN73" s="909"/>
      <c r="AO73" s="909"/>
      <c r="AP73" s="909"/>
      <c r="AQ73" s="909"/>
      <c r="AR73" s="909"/>
      <c r="AS73" s="909"/>
      <c r="AT73" s="910"/>
      <c r="AU73" s="877" t="s">
        <v>350</v>
      </c>
      <c r="AV73" s="877"/>
      <c r="AW73" s="877"/>
      <c r="AX73" s="877"/>
      <c r="AY73" s="877"/>
      <c r="AZ73" s="877"/>
      <c r="BA73" s="877"/>
      <c r="BB73" s="877"/>
      <c r="BC73" s="877"/>
      <c r="BD73" s="877"/>
      <c r="BE73" s="877"/>
      <c r="BF73" s="877"/>
      <c r="BG73" s="877"/>
      <c r="BH73" s="877"/>
      <c r="BI73" s="877"/>
      <c r="BJ73" s="877"/>
      <c r="BK73" s="877"/>
      <c r="BL73" s="877"/>
      <c r="BM73" s="877"/>
      <c r="BN73" s="877"/>
      <c r="BO73" s="877"/>
      <c r="BP73" s="877"/>
      <c r="BQ73" s="877"/>
      <c r="BR73" s="877"/>
      <c r="BS73" s="877"/>
      <c r="BT73" s="877"/>
      <c r="BU73" s="877"/>
      <c r="BV73" s="877"/>
      <c r="BW73" s="877"/>
      <c r="BX73" s="878"/>
      <c r="BY73" s="908" t="s">
        <v>287</v>
      </c>
      <c r="BZ73" s="909"/>
      <c r="CA73" s="909"/>
      <c r="CB73" s="909"/>
      <c r="CC73" s="909"/>
      <c r="CD73" s="909"/>
      <c r="CE73" s="909"/>
      <c r="CF73" s="909"/>
      <c r="CG73" s="909"/>
      <c r="CH73" s="909"/>
      <c r="CI73" s="909"/>
      <c r="CJ73" s="909" t="s">
        <v>288</v>
      </c>
      <c r="CK73" s="909"/>
      <c r="CL73" s="909"/>
      <c r="CM73" s="909"/>
      <c r="CN73" s="909"/>
      <c r="CO73" s="909"/>
      <c r="CP73" s="909"/>
      <c r="CQ73" s="909"/>
      <c r="CR73" s="909"/>
      <c r="CS73" s="909"/>
      <c r="CT73" s="909"/>
      <c r="CU73" s="909"/>
      <c r="CV73" s="909"/>
      <c r="CW73" s="909"/>
      <c r="CX73" s="909"/>
      <c r="CY73" s="909"/>
      <c r="CZ73" s="909"/>
      <c r="DA73" s="909"/>
      <c r="DB73" s="909"/>
      <c r="DC73" s="909"/>
      <c r="DD73" s="909"/>
      <c r="DE73" s="909"/>
      <c r="DF73" s="909"/>
      <c r="DG73" s="909"/>
      <c r="DH73" s="909"/>
      <c r="DI73" s="910"/>
      <c r="DJ73" s="865"/>
      <c r="DK73" s="866"/>
      <c r="DL73" s="866"/>
      <c r="DM73" s="866"/>
      <c r="DN73" s="866"/>
      <c r="DO73" s="866"/>
      <c r="DP73" s="866"/>
      <c r="DQ73" s="866"/>
      <c r="DR73" s="866"/>
      <c r="DS73" s="866"/>
      <c r="DT73" s="866"/>
      <c r="DU73" s="866"/>
      <c r="DV73" s="866"/>
      <c r="DW73" s="866"/>
      <c r="DX73" s="866"/>
      <c r="DY73" s="866"/>
      <c r="DZ73" s="866"/>
      <c r="EA73" s="866"/>
      <c r="EB73" s="866"/>
      <c r="EC73" s="866"/>
      <c r="ED73" s="866"/>
      <c r="EE73" s="866"/>
      <c r="EF73" s="866"/>
      <c r="EG73" s="866"/>
      <c r="EH73" s="866"/>
      <c r="EI73" s="866"/>
      <c r="EJ73" s="866"/>
      <c r="EK73" s="866"/>
      <c r="EL73" s="866"/>
      <c r="EM73" s="866"/>
      <c r="EN73" s="866"/>
      <c r="EO73" s="866"/>
      <c r="EP73" s="866"/>
      <c r="EQ73" s="866"/>
      <c r="ER73" s="866"/>
      <c r="ES73" s="866"/>
      <c r="ET73" s="866"/>
      <c r="EU73" s="866"/>
      <c r="EV73" s="866"/>
      <c r="EW73" s="866"/>
      <c r="EX73" s="866"/>
      <c r="EY73" s="866"/>
      <c r="EZ73" s="866"/>
      <c r="FA73" s="866"/>
      <c r="FB73" s="866"/>
      <c r="FC73" s="866"/>
      <c r="FD73" s="866"/>
      <c r="FE73" s="866"/>
      <c r="FF73" s="866"/>
      <c r="FG73" s="867"/>
    </row>
    <row r="74" spans="2:163" ht="8.65" customHeight="1">
      <c r="B74" s="908"/>
      <c r="C74" s="909"/>
      <c r="D74" s="909"/>
      <c r="E74" s="909"/>
      <c r="F74" s="909"/>
      <c r="G74" s="909"/>
      <c r="H74" s="909"/>
      <c r="I74" s="909"/>
      <c r="J74" s="909"/>
      <c r="K74" s="909"/>
      <c r="L74" s="909"/>
      <c r="M74" s="909"/>
      <c r="N74" s="909"/>
      <c r="O74" s="909"/>
      <c r="P74" s="909"/>
      <c r="Q74" s="909"/>
      <c r="R74" s="909"/>
      <c r="S74" s="909"/>
      <c r="T74" s="909"/>
      <c r="U74" s="909"/>
      <c r="V74" s="909"/>
      <c r="W74" s="909"/>
      <c r="X74" s="909"/>
      <c r="Y74" s="909"/>
      <c r="Z74" s="909"/>
      <c r="AA74" s="909"/>
      <c r="AB74" s="909"/>
      <c r="AC74" s="909"/>
      <c r="AD74" s="909"/>
      <c r="AE74" s="909"/>
      <c r="AF74" s="909"/>
      <c r="AG74" s="909"/>
      <c r="AH74" s="909"/>
      <c r="AI74" s="909"/>
      <c r="AJ74" s="909"/>
      <c r="AK74" s="909"/>
      <c r="AL74" s="909"/>
      <c r="AM74" s="909"/>
      <c r="AN74" s="909"/>
      <c r="AO74" s="909"/>
      <c r="AP74" s="909"/>
      <c r="AQ74" s="909"/>
      <c r="AR74" s="909"/>
      <c r="AS74" s="909"/>
      <c r="AT74" s="910"/>
      <c r="AU74" s="879"/>
      <c r="AV74" s="879"/>
      <c r="AW74" s="879"/>
      <c r="AX74" s="879"/>
      <c r="AY74" s="879"/>
      <c r="AZ74" s="879"/>
      <c r="BA74" s="879"/>
      <c r="BB74" s="879"/>
      <c r="BC74" s="879"/>
      <c r="BD74" s="879"/>
      <c r="BE74" s="879"/>
      <c r="BF74" s="879"/>
      <c r="BG74" s="879"/>
      <c r="BH74" s="879"/>
      <c r="BI74" s="879"/>
      <c r="BJ74" s="879"/>
      <c r="BK74" s="879"/>
      <c r="BL74" s="879"/>
      <c r="BM74" s="879"/>
      <c r="BN74" s="879"/>
      <c r="BO74" s="879"/>
      <c r="BP74" s="879"/>
      <c r="BQ74" s="879"/>
      <c r="BR74" s="879"/>
      <c r="BS74" s="879"/>
      <c r="BT74" s="879"/>
      <c r="BU74" s="879"/>
      <c r="BV74" s="879"/>
      <c r="BW74" s="879"/>
      <c r="BX74" s="880"/>
      <c r="BY74" s="908"/>
      <c r="BZ74" s="909"/>
      <c r="CA74" s="909"/>
      <c r="CB74" s="909"/>
      <c r="CC74" s="909"/>
      <c r="CD74" s="909"/>
      <c r="CE74" s="909"/>
      <c r="CF74" s="909"/>
      <c r="CG74" s="909"/>
      <c r="CH74" s="909"/>
      <c r="CI74" s="909"/>
      <c r="CJ74" s="909"/>
      <c r="CK74" s="909"/>
      <c r="CL74" s="909"/>
      <c r="CM74" s="909"/>
      <c r="CN74" s="909"/>
      <c r="CO74" s="909"/>
      <c r="CP74" s="909"/>
      <c r="CQ74" s="909"/>
      <c r="CR74" s="909"/>
      <c r="CS74" s="909"/>
      <c r="CT74" s="909"/>
      <c r="CU74" s="909"/>
      <c r="CV74" s="909"/>
      <c r="CW74" s="909"/>
      <c r="CX74" s="909"/>
      <c r="CY74" s="909"/>
      <c r="CZ74" s="909"/>
      <c r="DA74" s="909"/>
      <c r="DB74" s="909"/>
      <c r="DC74" s="909"/>
      <c r="DD74" s="909"/>
      <c r="DE74" s="909"/>
      <c r="DF74" s="909"/>
      <c r="DG74" s="909"/>
      <c r="DH74" s="909"/>
      <c r="DI74" s="910"/>
      <c r="DJ74" s="865"/>
      <c r="DK74" s="866"/>
      <c r="DL74" s="866"/>
      <c r="DM74" s="866"/>
      <c r="DN74" s="866"/>
      <c r="DO74" s="866"/>
      <c r="DP74" s="866"/>
      <c r="DQ74" s="866"/>
      <c r="DR74" s="866"/>
      <c r="DS74" s="866"/>
      <c r="DT74" s="866"/>
      <c r="DU74" s="866"/>
      <c r="DV74" s="866"/>
      <c r="DW74" s="866"/>
      <c r="DX74" s="866"/>
      <c r="DY74" s="866"/>
      <c r="DZ74" s="866"/>
      <c r="EA74" s="866"/>
      <c r="EB74" s="866"/>
      <c r="EC74" s="866"/>
      <c r="ED74" s="866"/>
      <c r="EE74" s="866"/>
      <c r="EF74" s="866"/>
      <c r="EG74" s="866"/>
      <c r="EH74" s="866"/>
      <c r="EI74" s="866"/>
      <c r="EJ74" s="866"/>
      <c r="EK74" s="866"/>
      <c r="EL74" s="866"/>
      <c r="EM74" s="866"/>
      <c r="EN74" s="866"/>
      <c r="EO74" s="866"/>
      <c r="EP74" s="866"/>
      <c r="EQ74" s="866"/>
      <c r="ER74" s="866"/>
      <c r="ES74" s="866"/>
      <c r="ET74" s="866"/>
      <c r="EU74" s="866"/>
      <c r="EV74" s="866"/>
      <c r="EW74" s="866"/>
      <c r="EX74" s="866"/>
      <c r="EY74" s="866"/>
      <c r="EZ74" s="866"/>
      <c r="FA74" s="866"/>
      <c r="FB74" s="866"/>
      <c r="FC74" s="866"/>
      <c r="FD74" s="866"/>
      <c r="FE74" s="866"/>
      <c r="FF74" s="866"/>
      <c r="FG74" s="867"/>
    </row>
    <row r="75" spans="2:163" ht="8.65" customHeight="1">
      <c r="B75" s="908" t="s">
        <v>289</v>
      </c>
      <c r="C75" s="909"/>
      <c r="D75" s="909"/>
      <c r="E75" s="909"/>
      <c r="F75" s="909"/>
      <c r="G75" s="909"/>
      <c r="H75" s="909"/>
      <c r="I75" s="909"/>
      <c r="J75" s="909"/>
      <c r="K75" s="909"/>
      <c r="L75" s="909"/>
      <c r="M75" s="909"/>
      <c r="N75" s="909"/>
      <c r="O75" s="909"/>
      <c r="P75" s="909"/>
      <c r="Q75" s="909"/>
      <c r="R75" s="909"/>
      <c r="S75" s="909"/>
      <c r="T75" s="909"/>
      <c r="U75" s="909"/>
      <c r="V75" s="909"/>
      <c r="W75" s="909"/>
      <c r="X75" s="909"/>
      <c r="Y75" s="909"/>
      <c r="Z75" s="909"/>
      <c r="AA75" s="909"/>
      <c r="AB75" s="909"/>
      <c r="AC75" s="909"/>
      <c r="AD75" s="909"/>
      <c r="AE75" s="909"/>
      <c r="AF75" s="909"/>
      <c r="AG75" s="909"/>
      <c r="AH75" s="911" t="s">
        <v>244</v>
      </c>
      <c r="AI75" s="911"/>
      <c r="AJ75" s="911"/>
      <c r="AK75" s="911"/>
      <c r="AL75" s="911"/>
      <c r="AM75" s="911"/>
      <c r="AN75" s="911"/>
      <c r="AO75" s="911"/>
      <c r="AP75" s="911"/>
      <c r="AQ75" s="911"/>
      <c r="AR75" s="911"/>
      <c r="AS75" s="911"/>
      <c r="AT75" s="912"/>
      <c r="AU75" s="879"/>
      <c r="AV75" s="879"/>
      <c r="AW75" s="879"/>
      <c r="AX75" s="879"/>
      <c r="AY75" s="879"/>
      <c r="AZ75" s="879"/>
      <c r="BA75" s="879"/>
      <c r="BB75" s="879"/>
      <c r="BC75" s="879"/>
      <c r="BD75" s="879"/>
      <c r="BE75" s="879"/>
      <c r="BF75" s="879"/>
      <c r="BG75" s="879"/>
      <c r="BH75" s="879"/>
      <c r="BI75" s="879"/>
      <c r="BJ75" s="879"/>
      <c r="BK75" s="879"/>
      <c r="BL75" s="879"/>
      <c r="BM75" s="879"/>
      <c r="BN75" s="879"/>
      <c r="BO75" s="879"/>
      <c r="BP75" s="879"/>
      <c r="BQ75" s="879"/>
      <c r="BR75" s="879"/>
      <c r="BS75" s="879"/>
      <c r="BT75" s="879"/>
      <c r="BU75" s="879"/>
      <c r="BV75" s="879"/>
      <c r="BW75" s="879"/>
      <c r="BX75" s="880"/>
      <c r="BY75" s="908"/>
      <c r="BZ75" s="909"/>
      <c r="CA75" s="909"/>
      <c r="CB75" s="909"/>
      <c r="CC75" s="909"/>
      <c r="CD75" s="909"/>
      <c r="CE75" s="909"/>
      <c r="CF75" s="909"/>
      <c r="CG75" s="909"/>
      <c r="CH75" s="909"/>
      <c r="CI75" s="909"/>
      <c r="CJ75" s="909"/>
      <c r="CK75" s="909"/>
      <c r="CL75" s="909"/>
      <c r="CM75" s="909"/>
      <c r="CN75" s="909"/>
      <c r="CO75" s="909"/>
      <c r="CP75" s="909"/>
      <c r="CQ75" s="909"/>
      <c r="CR75" s="909"/>
      <c r="CS75" s="909"/>
      <c r="CT75" s="909"/>
      <c r="CU75" s="909"/>
      <c r="CV75" s="909"/>
      <c r="CW75" s="909"/>
      <c r="CX75" s="909"/>
      <c r="CY75" s="909"/>
      <c r="CZ75" s="909"/>
      <c r="DA75" s="909"/>
      <c r="DB75" s="909"/>
      <c r="DC75" s="909"/>
      <c r="DD75" s="909"/>
      <c r="DE75" s="909"/>
      <c r="DF75" s="909"/>
      <c r="DG75" s="909"/>
      <c r="DH75" s="909"/>
      <c r="DI75" s="910"/>
      <c r="DJ75" s="905" t="s">
        <v>290</v>
      </c>
      <c r="DK75" s="906"/>
      <c r="DL75" s="906"/>
      <c r="DM75" s="906"/>
      <c r="DN75" s="906"/>
      <c r="DO75" s="906"/>
      <c r="DP75" s="906"/>
      <c r="DQ75" s="906"/>
      <c r="DR75" s="906"/>
      <c r="DS75" s="906"/>
      <c r="DT75" s="906"/>
      <c r="DU75" s="906"/>
      <c r="DV75" s="906"/>
      <c r="DW75" s="906"/>
      <c r="DX75" s="906"/>
      <c r="DY75" s="906"/>
      <c r="DZ75" s="906"/>
      <c r="EA75" s="906"/>
      <c r="EB75" s="906"/>
      <c r="EC75" s="906"/>
      <c r="ED75" s="906"/>
      <c r="EE75" s="906"/>
      <c r="EF75" s="906"/>
      <c r="EG75" s="906"/>
      <c r="EH75" s="906"/>
      <c r="EI75" s="906"/>
      <c r="EJ75" s="906"/>
      <c r="EK75" s="906"/>
      <c r="EL75" s="906"/>
      <c r="EM75" s="906"/>
      <c r="EN75" s="906"/>
      <c r="EO75" s="906"/>
      <c r="EP75" s="906"/>
      <c r="EQ75" s="906"/>
      <c r="ER75" s="906"/>
      <c r="ES75" s="906"/>
      <c r="ET75" s="906"/>
      <c r="EU75" s="906"/>
      <c r="EV75" s="906"/>
      <c r="EW75" s="906"/>
      <c r="EX75" s="906"/>
      <c r="EY75" s="906"/>
      <c r="EZ75" s="906"/>
      <c r="FA75" s="906"/>
      <c r="FB75" s="906"/>
      <c r="FC75" s="906"/>
      <c r="FD75" s="906"/>
      <c r="FE75" s="906"/>
      <c r="FF75" s="906"/>
      <c r="FG75" s="907"/>
    </row>
    <row r="76" spans="2:163" ht="8.65" customHeight="1">
      <c r="B76" s="908"/>
      <c r="C76" s="909"/>
      <c r="D76" s="909"/>
      <c r="E76" s="909"/>
      <c r="F76" s="909"/>
      <c r="G76" s="909"/>
      <c r="H76" s="909"/>
      <c r="I76" s="909"/>
      <c r="J76" s="909"/>
      <c r="K76" s="909"/>
      <c r="L76" s="909"/>
      <c r="M76" s="909"/>
      <c r="N76" s="909"/>
      <c r="O76" s="909"/>
      <c r="P76" s="909"/>
      <c r="Q76" s="909"/>
      <c r="R76" s="909"/>
      <c r="S76" s="909"/>
      <c r="T76" s="909"/>
      <c r="U76" s="909"/>
      <c r="V76" s="909"/>
      <c r="W76" s="909"/>
      <c r="X76" s="909"/>
      <c r="Y76" s="909"/>
      <c r="Z76" s="909"/>
      <c r="AA76" s="909"/>
      <c r="AB76" s="909"/>
      <c r="AC76" s="909"/>
      <c r="AD76" s="909"/>
      <c r="AE76" s="909"/>
      <c r="AF76" s="909"/>
      <c r="AG76" s="909"/>
      <c r="AH76" s="911"/>
      <c r="AI76" s="911"/>
      <c r="AJ76" s="911"/>
      <c r="AK76" s="911"/>
      <c r="AL76" s="911"/>
      <c r="AM76" s="911"/>
      <c r="AN76" s="911"/>
      <c r="AO76" s="911"/>
      <c r="AP76" s="911"/>
      <c r="AQ76" s="911"/>
      <c r="AR76" s="911"/>
      <c r="AS76" s="911"/>
      <c r="AT76" s="912"/>
      <c r="AU76" s="881"/>
      <c r="AV76" s="881"/>
      <c r="AW76" s="881"/>
      <c r="AX76" s="881"/>
      <c r="AY76" s="881"/>
      <c r="AZ76" s="881"/>
      <c r="BA76" s="881"/>
      <c r="BB76" s="881"/>
      <c r="BC76" s="881"/>
      <c r="BD76" s="881"/>
      <c r="BE76" s="881"/>
      <c r="BF76" s="881"/>
      <c r="BG76" s="881"/>
      <c r="BH76" s="881"/>
      <c r="BI76" s="881"/>
      <c r="BJ76" s="881"/>
      <c r="BK76" s="881"/>
      <c r="BL76" s="881"/>
      <c r="BM76" s="881"/>
      <c r="BN76" s="881"/>
      <c r="BO76" s="881"/>
      <c r="BP76" s="881"/>
      <c r="BQ76" s="881"/>
      <c r="BR76" s="881"/>
      <c r="BS76" s="881"/>
      <c r="BT76" s="881"/>
      <c r="BU76" s="881"/>
      <c r="BV76" s="881"/>
      <c r="BW76" s="881"/>
      <c r="BX76" s="882"/>
      <c r="BY76" s="913" t="s">
        <v>293</v>
      </c>
      <c r="BZ76" s="914"/>
      <c r="CA76" s="914"/>
      <c r="CB76" s="914"/>
      <c r="CC76" s="914"/>
      <c r="CD76" s="914"/>
      <c r="CE76" s="914"/>
      <c r="CF76" s="914"/>
      <c r="CG76" s="914"/>
      <c r="CH76" s="914"/>
      <c r="CI76" s="914"/>
      <c r="CJ76" s="915" t="s">
        <v>294</v>
      </c>
      <c r="CK76" s="915"/>
      <c r="CL76" s="915"/>
      <c r="CM76" s="915"/>
      <c r="CN76" s="915"/>
      <c r="CO76" s="915"/>
      <c r="CP76" s="915"/>
      <c r="CQ76" s="915"/>
      <c r="CR76" s="915"/>
      <c r="CS76" s="915"/>
      <c r="CT76" s="915"/>
      <c r="CU76" s="915"/>
      <c r="CV76" s="915"/>
      <c r="CW76" s="915"/>
      <c r="CX76" s="915"/>
      <c r="CY76" s="915"/>
      <c r="CZ76" s="915"/>
      <c r="DA76" s="915"/>
      <c r="DB76" s="915"/>
      <c r="DC76" s="915"/>
      <c r="DD76" s="915"/>
      <c r="DE76" s="915"/>
      <c r="DF76" s="915"/>
      <c r="DG76" s="915"/>
      <c r="DH76" s="915"/>
      <c r="DI76" s="916"/>
      <c r="DJ76" s="905"/>
      <c r="DK76" s="906"/>
      <c r="DL76" s="906"/>
      <c r="DM76" s="906"/>
      <c r="DN76" s="906"/>
      <c r="DO76" s="906"/>
      <c r="DP76" s="906"/>
      <c r="DQ76" s="906"/>
      <c r="DR76" s="906"/>
      <c r="DS76" s="906"/>
      <c r="DT76" s="906"/>
      <c r="DU76" s="906"/>
      <c r="DV76" s="906"/>
      <c r="DW76" s="906"/>
      <c r="DX76" s="906"/>
      <c r="DY76" s="906"/>
      <c r="DZ76" s="906"/>
      <c r="EA76" s="906"/>
      <c r="EB76" s="906"/>
      <c r="EC76" s="906"/>
      <c r="ED76" s="906"/>
      <c r="EE76" s="906"/>
      <c r="EF76" s="906"/>
      <c r="EG76" s="906"/>
      <c r="EH76" s="906"/>
      <c r="EI76" s="906"/>
      <c r="EJ76" s="906"/>
      <c r="EK76" s="906"/>
      <c r="EL76" s="906"/>
      <c r="EM76" s="906"/>
      <c r="EN76" s="906"/>
      <c r="EO76" s="906"/>
      <c r="EP76" s="906"/>
      <c r="EQ76" s="906"/>
      <c r="ER76" s="906"/>
      <c r="ES76" s="906"/>
      <c r="ET76" s="906"/>
      <c r="EU76" s="906"/>
      <c r="EV76" s="906"/>
      <c r="EW76" s="906"/>
      <c r="EX76" s="906"/>
      <c r="EY76" s="906"/>
      <c r="EZ76" s="906"/>
      <c r="FA76" s="906"/>
      <c r="FB76" s="906"/>
      <c r="FC76" s="906"/>
      <c r="FD76" s="906"/>
      <c r="FE76" s="906"/>
      <c r="FF76" s="906"/>
      <c r="FG76" s="907"/>
    </row>
    <row r="77" spans="2:163" ht="8.65" customHeight="1">
      <c r="B77" s="917" t="s">
        <v>291</v>
      </c>
      <c r="C77" s="918"/>
      <c r="D77" s="918"/>
      <c r="E77" s="918"/>
      <c r="F77" s="918"/>
      <c r="G77" s="918"/>
      <c r="H77" s="918"/>
      <c r="I77" s="918"/>
      <c r="J77" s="918"/>
      <c r="K77" s="918"/>
      <c r="L77" s="918"/>
      <c r="M77" s="918"/>
      <c r="N77" s="918"/>
      <c r="O77" s="918"/>
      <c r="P77" s="918"/>
      <c r="Q77" s="918"/>
      <c r="R77" s="918"/>
      <c r="S77" s="918"/>
      <c r="T77" s="918"/>
      <c r="U77" s="918"/>
      <c r="V77" s="918"/>
      <c r="W77" s="918"/>
      <c r="X77" s="918"/>
      <c r="Y77" s="918"/>
      <c r="Z77" s="918"/>
      <c r="AA77" s="918"/>
      <c r="AB77" s="918"/>
      <c r="AC77" s="918"/>
      <c r="AD77" s="918"/>
      <c r="AE77" s="918"/>
      <c r="AF77" s="918"/>
      <c r="AG77" s="918"/>
      <c r="AH77" s="911">
        <v>1.57</v>
      </c>
      <c r="AI77" s="911"/>
      <c r="AJ77" s="911"/>
      <c r="AK77" s="911"/>
      <c r="AL77" s="911"/>
      <c r="AM77" s="911"/>
      <c r="AN77" s="911"/>
      <c r="AO77" s="911"/>
      <c r="AP77" s="911"/>
      <c r="AQ77" s="911"/>
      <c r="AR77" s="911"/>
      <c r="AS77" s="911"/>
      <c r="AT77" s="912"/>
      <c r="AU77" s="920" t="s">
        <v>292</v>
      </c>
      <c r="AV77" s="920"/>
      <c r="AW77" s="920"/>
      <c r="AX77" s="920"/>
      <c r="AY77" s="920"/>
      <c r="AZ77" s="920"/>
      <c r="BA77" s="920"/>
      <c r="BB77" s="920"/>
      <c r="BC77" s="920"/>
      <c r="BD77" s="920"/>
      <c r="BE77" s="920"/>
      <c r="BF77" s="920"/>
      <c r="BG77" s="920"/>
      <c r="BH77" s="920"/>
      <c r="BI77" s="920"/>
      <c r="BJ77" s="920"/>
      <c r="BK77" s="920"/>
      <c r="BL77" s="920"/>
      <c r="BM77" s="920"/>
      <c r="BN77" s="920"/>
      <c r="BO77" s="920"/>
      <c r="BP77" s="920"/>
      <c r="BQ77" s="920"/>
      <c r="BR77" s="920"/>
      <c r="BS77" s="920"/>
      <c r="BT77" s="920"/>
      <c r="BU77" s="920"/>
      <c r="BV77" s="920"/>
      <c r="BW77" s="920"/>
      <c r="BX77" s="921"/>
      <c r="BY77" s="913"/>
      <c r="BZ77" s="914"/>
      <c r="CA77" s="914"/>
      <c r="CB77" s="914"/>
      <c r="CC77" s="914"/>
      <c r="CD77" s="914"/>
      <c r="CE77" s="914"/>
      <c r="CF77" s="914"/>
      <c r="CG77" s="914"/>
      <c r="CH77" s="914"/>
      <c r="CI77" s="914"/>
      <c r="CJ77" s="915"/>
      <c r="CK77" s="915"/>
      <c r="CL77" s="915"/>
      <c r="CM77" s="915"/>
      <c r="CN77" s="915"/>
      <c r="CO77" s="915"/>
      <c r="CP77" s="915"/>
      <c r="CQ77" s="915"/>
      <c r="CR77" s="915"/>
      <c r="CS77" s="915"/>
      <c r="CT77" s="915"/>
      <c r="CU77" s="915"/>
      <c r="CV77" s="915"/>
      <c r="CW77" s="915"/>
      <c r="CX77" s="915"/>
      <c r="CY77" s="915"/>
      <c r="CZ77" s="915"/>
      <c r="DA77" s="915"/>
      <c r="DB77" s="915"/>
      <c r="DC77" s="915"/>
      <c r="DD77" s="915"/>
      <c r="DE77" s="915"/>
      <c r="DF77" s="915"/>
      <c r="DG77" s="915"/>
      <c r="DH77" s="915"/>
      <c r="DI77" s="916"/>
      <c r="DJ77" s="905"/>
      <c r="DK77" s="906"/>
      <c r="DL77" s="906"/>
      <c r="DM77" s="906"/>
      <c r="DN77" s="906"/>
      <c r="DO77" s="906"/>
      <c r="DP77" s="906"/>
      <c r="DQ77" s="906"/>
      <c r="DR77" s="906"/>
      <c r="DS77" s="906"/>
      <c r="DT77" s="906"/>
      <c r="DU77" s="906"/>
      <c r="DV77" s="906"/>
      <c r="DW77" s="906"/>
      <c r="DX77" s="906"/>
      <c r="DY77" s="906"/>
      <c r="DZ77" s="906"/>
      <c r="EA77" s="906"/>
      <c r="EB77" s="906"/>
      <c r="EC77" s="906"/>
      <c r="ED77" s="906"/>
      <c r="EE77" s="906"/>
      <c r="EF77" s="906"/>
      <c r="EG77" s="906"/>
      <c r="EH77" s="906"/>
      <c r="EI77" s="906"/>
      <c r="EJ77" s="906"/>
      <c r="EK77" s="906"/>
      <c r="EL77" s="906"/>
      <c r="EM77" s="906"/>
      <c r="EN77" s="906"/>
      <c r="EO77" s="906"/>
      <c r="EP77" s="906"/>
      <c r="EQ77" s="906"/>
      <c r="ER77" s="906"/>
      <c r="ES77" s="906"/>
      <c r="ET77" s="906"/>
      <c r="EU77" s="906"/>
      <c r="EV77" s="906"/>
      <c r="EW77" s="906"/>
      <c r="EX77" s="906"/>
      <c r="EY77" s="906"/>
      <c r="EZ77" s="906"/>
      <c r="FA77" s="906"/>
      <c r="FB77" s="906"/>
      <c r="FC77" s="906"/>
      <c r="FD77" s="906"/>
      <c r="FE77" s="906"/>
      <c r="FF77" s="906"/>
      <c r="FG77" s="907"/>
    </row>
    <row r="78" spans="2:163" ht="8.65" customHeight="1">
      <c r="B78" s="917"/>
      <c r="C78" s="918"/>
      <c r="D78" s="918"/>
      <c r="E78" s="918"/>
      <c r="F78" s="918"/>
      <c r="G78" s="918"/>
      <c r="H78" s="918"/>
      <c r="I78" s="918"/>
      <c r="J78" s="918"/>
      <c r="K78" s="918"/>
      <c r="L78" s="918"/>
      <c r="M78" s="918"/>
      <c r="N78" s="918"/>
      <c r="O78" s="918"/>
      <c r="P78" s="918"/>
      <c r="Q78" s="918"/>
      <c r="R78" s="918"/>
      <c r="S78" s="918"/>
      <c r="T78" s="918"/>
      <c r="U78" s="918"/>
      <c r="V78" s="918"/>
      <c r="W78" s="918"/>
      <c r="X78" s="918"/>
      <c r="Y78" s="918"/>
      <c r="Z78" s="918"/>
      <c r="AA78" s="918"/>
      <c r="AB78" s="918"/>
      <c r="AC78" s="918"/>
      <c r="AD78" s="918"/>
      <c r="AE78" s="918"/>
      <c r="AF78" s="918"/>
      <c r="AG78" s="918"/>
      <c r="AH78" s="911"/>
      <c r="AI78" s="911"/>
      <c r="AJ78" s="911"/>
      <c r="AK78" s="911"/>
      <c r="AL78" s="911"/>
      <c r="AM78" s="911"/>
      <c r="AN78" s="911"/>
      <c r="AO78" s="911"/>
      <c r="AP78" s="911"/>
      <c r="AQ78" s="911"/>
      <c r="AR78" s="911"/>
      <c r="AS78" s="911"/>
      <c r="AT78" s="912"/>
      <c r="AU78" s="922"/>
      <c r="AV78" s="922"/>
      <c r="AW78" s="922"/>
      <c r="AX78" s="922"/>
      <c r="AY78" s="922"/>
      <c r="AZ78" s="922"/>
      <c r="BA78" s="922"/>
      <c r="BB78" s="922"/>
      <c r="BC78" s="922"/>
      <c r="BD78" s="922"/>
      <c r="BE78" s="922"/>
      <c r="BF78" s="922"/>
      <c r="BG78" s="922"/>
      <c r="BH78" s="922"/>
      <c r="BI78" s="922"/>
      <c r="BJ78" s="922"/>
      <c r="BK78" s="922"/>
      <c r="BL78" s="922"/>
      <c r="BM78" s="922"/>
      <c r="BN78" s="922"/>
      <c r="BO78" s="922"/>
      <c r="BP78" s="922"/>
      <c r="BQ78" s="922"/>
      <c r="BR78" s="922"/>
      <c r="BS78" s="922"/>
      <c r="BT78" s="922"/>
      <c r="BU78" s="922"/>
      <c r="BV78" s="922"/>
      <c r="BW78" s="922"/>
      <c r="BX78" s="923"/>
      <c r="BY78" s="913"/>
      <c r="BZ78" s="914"/>
      <c r="CA78" s="914"/>
      <c r="CB78" s="914"/>
      <c r="CC78" s="914"/>
      <c r="CD78" s="914"/>
      <c r="CE78" s="914"/>
      <c r="CF78" s="914"/>
      <c r="CG78" s="914"/>
      <c r="CH78" s="914"/>
      <c r="CI78" s="914"/>
      <c r="CJ78" s="915"/>
      <c r="CK78" s="915"/>
      <c r="CL78" s="915"/>
      <c r="CM78" s="915"/>
      <c r="CN78" s="915"/>
      <c r="CO78" s="915"/>
      <c r="CP78" s="915"/>
      <c r="CQ78" s="915"/>
      <c r="CR78" s="915"/>
      <c r="CS78" s="915"/>
      <c r="CT78" s="915"/>
      <c r="CU78" s="915"/>
      <c r="CV78" s="915"/>
      <c r="CW78" s="915"/>
      <c r="CX78" s="915"/>
      <c r="CY78" s="915"/>
      <c r="CZ78" s="915"/>
      <c r="DA78" s="915"/>
      <c r="DB78" s="915"/>
      <c r="DC78" s="915"/>
      <c r="DD78" s="915"/>
      <c r="DE78" s="915"/>
      <c r="DF78" s="915"/>
      <c r="DG78" s="915"/>
      <c r="DH78" s="915"/>
      <c r="DI78" s="916"/>
      <c r="DJ78" s="924" t="s">
        <v>295</v>
      </c>
      <c r="DK78" s="925"/>
      <c r="DL78" s="925"/>
      <c r="DM78" s="925"/>
      <c r="DN78" s="925"/>
      <c r="DO78" s="925"/>
      <c r="DP78" s="925"/>
      <c r="DQ78" s="925"/>
      <c r="DR78" s="925"/>
      <c r="DS78" s="925"/>
      <c r="DT78" s="925"/>
      <c r="DU78" s="925"/>
      <c r="DV78" s="925"/>
      <c r="DW78" s="925"/>
      <c r="DX78" s="925"/>
      <c r="DY78" s="925"/>
      <c r="DZ78" s="925"/>
      <c r="EA78" s="925"/>
      <c r="EB78" s="925"/>
      <c r="EC78" s="925"/>
      <c r="ED78" s="925"/>
      <c r="EE78" s="925"/>
      <c r="EF78" s="925"/>
      <c r="EG78" s="925"/>
      <c r="EH78" s="925"/>
      <c r="EI78" s="925"/>
      <c r="EJ78" s="925"/>
      <c r="EK78" s="925"/>
      <c r="EL78" s="925"/>
      <c r="EM78" s="925"/>
      <c r="EN78" s="925"/>
      <c r="EO78" s="925"/>
      <c r="EP78" s="925"/>
      <c r="EQ78" s="925"/>
      <c r="ER78" s="925"/>
      <c r="ES78" s="925"/>
      <c r="ET78" s="925"/>
      <c r="EU78" s="925"/>
      <c r="EV78" s="925"/>
      <c r="EW78" s="925"/>
      <c r="EX78" s="925"/>
      <c r="EY78" s="925"/>
      <c r="EZ78" s="925"/>
      <c r="FA78" s="925"/>
      <c r="FB78" s="925"/>
      <c r="FC78" s="925"/>
      <c r="FD78" s="925"/>
      <c r="FE78" s="925"/>
      <c r="FF78" s="925"/>
      <c r="FG78" s="926"/>
    </row>
    <row r="79" spans="2:163" ht="8.65" customHeight="1">
      <c r="B79" s="917" t="s">
        <v>296</v>
      </c>
      <c r="C79" s="918"/>
      <c r="D79" s="918"/>
      <c r="E79" s="918"/>
      <c r="F79" s="918"/>
      <c r="G79" s="918"/>
      <c r="H79" s="918"/>
      <c r="I79" s="918"/>
      <c r="J79" s="918"/>
      <c r="K79" s="918"/>
      <c r="L79" s="918"/>
      <c r="M79" s="918"/>
      <c r="N79" s="918"/>
      <c r="O79" s="918"/>
      <c r="P79" s="918"/>
      <c r="Q79" s="918"/>
      <c r="R79" s="918"/>
      <c r="S79" s="918"/>
      <c r="T79" s="918"/>
      <c r="U79" s="918"/>
      <c r="V79" s="918"/>
      <c r="W79" s="918"/>
      <c r="X79" s="918"/>
      <c r="Y79" s="918"/>
      <c r="Z79" s="918"/>
      <c r="AA79" s="918"/>
      <c r="AB79" s="918"/>
      <c r="AC79" s="918"/>
      <c r="AD79" s="918"/>
      <c r="AE79" s="918"/>
      <c r="AF79" s="918"/>
      <c r="AG79" s="918"/>
      <c r="AH79" s="928" t="s">
        <v>297</v>
      </c>
      <c r="AI79" s="911"/>
      <c r="AJ79" s="911"/>
      <c r="AK79" s="911"/>
      <c r="AL79" s="911"/>
      <c r="AM79" s="911"/>
      <c r="AN79" s="911"/>
      <c r="AO79" s="911"/>
      <c r="AP79" s="911"/>
      <c r="AQ79" s="911"/>
      <c r="AR79" s="911"/>
      <c r="AS79" s="911"/>
      <c r="AT79" s="912"/>
      <c r="AU79" s="922"/>
      <c r="AV79" s="922"/>
      <c r="AW79" s="922"/>
      <c r="AX79" s="922"/>
      <c r="AY79" s="922"/>
      <c r="AZ79" s="922"/>
      <c r="BA79" s="922"/>
      <c r="BB79" s="922"/>
      <c r="BC79" s="922"/>
      <c r="BD79" s="922"/>
      <c r="BE79" s="922"/>
      <c r="BF79" s="922"/>
      <c r="BG79" s="922"/>
      <c r="BH79" s="922"/>
      <c r="BI79" s="922"/>
      <c r="BJ79" s="922"/>
      <c r="BK79" s="922"/>
      <c r="BL79" s="922"/>
      <c r="BM79" s="922"/>
      <c r="BN79" s="922"/>
      <c r="BO79" s="922"/>
      <c r="BP79" s="922"/>
      <c r="BQ79" s="922"/>
      <c r="BR79" s="922"/>
      <c r="BS79" s="922"/>
      <c r="BT79" s="922"/>
      <c r="BU79" s="922"/>
      <c r="BV79" s="922"/>
      <c r="BW79" s="922"/>
      <c r="BX79" s="923"/>
      <c r="BY79" s="913" t="s">
        <v>301</v>
      </c>
      <c r="BZ79" s="914"/>
      <c r="CA79" s="914"/>
      <c r="CB79" s="914"/>
      <c r="CC79" s="914"/>
      <c r="CD79" s="914"/>
      <c r="CE79" s="914"/>
      <c r="CF79" s="914"/>
      <c r="CG79" s="914"/>
      <c r="CH79" s="914"/>
      <c r="CI79" s="914"/>
      <c r="CJ79" s="915" t="s">
        <v>302</v>
      </c>
      <c r="CK79" s="915"/>
      <c r="CL79" s="915"/>
      <c r="CM79" s="915"/>
      <c r="CN79" s="915"/>
      <c r="CO79" s="915"/>
      <c r="CP79" s="915"/>
      <c r="CQ79" s="915"/>
      <c r="CR79" s="915"/>
      <c r="CS79" s="915"/>
      <c r="CT79" s="915"/>
      <c r="CU79" s="915"/>
      <c r="CV79" s="915"/>
      <c r="CW79" s="915"/>
      <c r="CX79" s="915"/>
      <c r="CY79" s="915"/>
      <c r="CZ79" s="915"/>
      <c r="DA79" s="915"/>
      <c r="DB79" s="915"/>
      <c r="DC79" s="915"/>
      <c r="DD79" s="915"/>
      <c r="DE79" s="915"/>
      <c r="DF79" s="915"/>
      <c r="DG79" s="915"/>
      <c r="DH79" s="915"/>
      <c r="DI79" s="916"/>
      <c r="DJ79" s="927"/>
      <c r="DK79" s="925"/>
      <c r="DL79" s="925"/>
      <c r="DM79" s="925"/>
      <c r="DN79" s="925"/>
      <c r="DO79" s="925"/>
      <c r="DP79" s="925"/>
      <c r="DQ79" s="925"/>
      <c r="DR79" s="925"/>
      <c r="DS79" s="925"/>
      <c r="DT79" s="925"/>
      <c r="DU79" s="925"/>
      <c r="DV79" s="925"/>
      <c r="DW79" s="925"/>
      <c r="DX79" s="925"/>
      <c r="DY79" s="925"/>
      <c r="DZ79" s="925"/>
      <c r="EA79" s="925"/>
      <c r="EB79" s="925"/>
      <c r="EC79" s="925"/>
      <c r="ED79" s="925"/>
      <c r="EE79" s="925"/>
      <c r="EF79" s="925"/>
      <c r="EG79" s="925"/>
      <c r="EH79" s="925"/>
      <c r="EI79" s="925"/>
      <c r="EJ79" s="925"/>
      <c r="EK79" s="925"/>
      <c r="EL79" s="925"/>
      <c r="EM79" s="925"/>
      <c r="EN79" s="925"/>
      <c r="EO79" s="925"/>
      <c r="EP79" s="925"/>
      <c r="EQ79" s="925"/>
      <c r="ER79" s="925"/>
      <c r="ES79" s="925"/>
      <c r="ET79" s="925"/>
      <c r="EU79" s="925"/>
      <c r="EV79" s="925"/>
      <c r="EW79" s="925"/>
      <c r="EX79" s="925"/>
      <c r="EY79" s="925"/>
      <c r="EZ79" s="925"/>
      <c r="FA79" s="925"/>
      <c r="FB79" s="925"/>
      <c r="FC79" s="925"/>
      <c r="FD79" s="925"/>
      <c r="FE79" s="925"/>
      <c r="FF79" s="925"/>
      <c r="FG79" s="926"/>
    </row>
    <row r="80" spans="2:163" ht="8.65" customHeight="1">
      <c r="B80" s="917"/>
      <c r="C80" s="918"/>
      <c r="D80" s="918"/>
      <c r="E80" s="918"/>
      <c r="F80" s="918"/>
      <c r="G80" s="918"/>
      <c r="H80" s="918"/>
      <c r="I80" s="918"/>
      <c r="J80" s="918"/>
      <c r="K80" s="918"/>
      <c r="L80" s="918"/>
      <c r="M80" s="918"/>
      <c r="N80" s="918"/>
      <c r="O80" s="918"/>
      <c r="P80" s="918"/>
      <c r="Q80" s="918"/>
      <c r="R80" s="918"/>
      <c r="S80" s="918"/>
      <c r="T80" s="918"/>
      <c r="U80" s="918"/>
      <c r="V80" s="918"/>
      <c r="W80" s="918"/>
      <c r="X80" s="918"/>
      <c r="Y80" s="918"/>
      <c r="Z80" s="918"/>
      <c r="AA80" s="918"/>
      <c r="AB80" s="918"/>
      <c r="AC80" s="918"/>
      <c r="AD80" s="918"/>
      <c r="AE80" s="918"/>
      <c r="AF80" s="918"/>
      <c r="AG80" s="918"/>
      <c r="AH80" s="911"/>
      <c r="AI80" s="911"/>
      <c r="AJ80" s="911"/>
      <c r="AK80" s="911"/>
      <c r="AL80" s="911"/>
      <c r="AM80" s="911"/>
      <c r="AN80" s="911"/>
      <c r="AO80" s="911"/>
      <c r="AP80" s="911"/>
      <c r="AQ80" s="911"/>
      <c r="AR80" s="911"/>
      <c r="AS80" s="911"/>
      <c r="AT80" s="912"/>
      <c r="AU80" s="922"/>
      <c r="AV80" s="922"/>
      <c r="AW80" s="922"/>
      <c r="AX80" s="922"/>
      <c r="AY80" s="922"/>
      <c r="AZ80" s="922"/>
      <c r="BA80" s="922"/>
      <c r="BB80" s="922"/>
      <c r="BC80" s="922"/>
      <c r="BD80" s="922"/>
      <c r="BE80" s="922"/>
      <c r="BF80" s="922"/>
      <c r="BG80" s="922"/>
      <c r="BH80" s="922"/>
      <c r="BI80" s="922"/>
      <c r="BJ80" s="922"/>
      <c r="BK80" s="922"/>
      <c r="BL80" s="922"/>
      <c r="BM80" s="922"/>
      <c r="BN80" s="922"/>
      <c r="BO80" s="922"/>
      <c r="BP80" s="922"/>
      <c r="BQ80" s="922"/>
      <c r="BR80" s="922"/>
      <c r="BS80" s="922"/>
      <c r="BT80" s="922"/>
      <c r="BU80" s="922"/>
      <c r="BV80" s="922"/>
      <c r="BW80" s="922"/>
      <c r="BX80" s="923"/>
      <c r="BY80" s="913"/>
      <c r="BZ80" s="914"/>
      <c r="CA80" s="914"/>
      <c r="CB80" s="914"/>
      <c r="CC80" s="914"/>
      <c r="CD80" s="914"/>
      <c r="CE80" s="914"/>
      <c r="CF80" s="914"/>
      <c r="CG80" s="914"/>
      <c r="CH80" s="914"/>
      <c r="CI80" s="914"/>
      <c r="CJ80" s="915"/>
      <c r="CK80" s="915"/>
      <c r="CL80" s="915"/>
      <c r="CM80" s="915"/>
      <c r="CN80" s="915"/>
      <c r="CO80" s="915"/>
      <c r="CP80" s="915"/>
      <c r="CQ80" s="915"/>
      <c r="CR80" s="915"/>
      <c r="CS80" s="915"/>
      <c r="CT80" s="915"/>
      <c r="CU80" s="915"/>
      <c r="CV80" s="915"/>
      <c r="CW80" s="915"/>
      <c r="CX80" s="915"/>
      <c r="CY80" s="915"/>
      <c r="CZ80" s="915"/>
      <c r="DA80" s="915"/>
      <c r="DB80" s="915"/>
      <c r="DC80" s="915"/>
      <c r="DD80" s="915"/>
      <c r="DE80" s="915"/>
      <c r="DF80" s="915"/>
      <c r="DG80" s="915"/>
      <c r="DH80" s="915"/>
      <c r="DI80" s="916"/>
      <c r="DJ80" s="927"/>
      <c r="DK80" s="925"/>
      <c r="DL80" s="925"/>
      <c r="DM80" s="925"/>
      <c r="DN80" s="925"/>
      <c r="DO80" s="925"/>
      <c r="DP80" s="925"/>
      <c r="DQ80" s="925"/>
      <c r="DR80" s="925"/>
      <c r="DS80" s="925"/>
      <c r="DT80" s="925"/>
      <c r="DU80" s="925"/>
      <c r="DV80" s="925"/>
      <c r="DW80" s="925"/>
      <c r="DX80" s="925"/>
      <c r="DY80" s="925"/>
      <c r="DZ80" s="925"/>
      <c r="EA80" s="925"/>
      <c r="EB80" s="925"/>
      <c r="EC80" s="925"/>
      <c r="ED80" s="925"/>
      <c r="EE80" s="925"/>
      <c r="EF80" s="925"/>
      <c r="EG80" s="925"/>
      <c r="EH80" s="925"/>
      <c r="EI80" s="925"/>
      <c r="EJ80" s="925"/>
      <c r="EK80" s="925"/>
      <c r="EL80" s="925"/>
      <c r="EM80" s="925"/>
      <c r="EN80" s="925"/>
      <c r="EO80" s="925"/>
      <c r="EP80" s="925"/>
      <c r="EQ80" s="925"/>
      <c r="ER80" s="925"/>
      <c r="ES80" s="925"/>
      <c r="ET80" s="925"/>
      <c r="EU80" s="925"/>
      <c r="EV80" s="925"/>
      <c r="EW80" s="925"/>
      <c r="EX80" s="925"/>
      <c r="EY80" s="925"/>
      <c r="EZ80" s="925"/>
      <c r="FA80" s="925"/>
      <c r="FB80" s="925"/>
      <c r="FC80" s="925"/>
      <c r="FD80" s="925"/>
      <c r="FE80" s="925"/>
      <c r="FF80" s="925"/>
      <c r="FG80" s="926"/>
    </row>
    <row r="81" spans="2:164" ht="8.65" customHeight="1">
      <c r="B81" s="917" t="s">
        <v>298</v>
      </c>
      <c r="C81" s="918"/>
      <c r="D81" s="918"/>
      <c r="E81" s="918"/>
      <c r="F81" s="918"/>
      <c r="G81" s="918"/>
      <c r="H81" s="918"/>
      <c r="I81" s="918"/>
      <c r="J81" s="918"/>
      <c r="K81" s="918"/>
      <c r="L81" s="918"/>
      <c r="M81" s="918"/>
      <c r="N81" s="918"/>
      <c r="O81" s="918"/>
      <c r="P81" s="918"/>
      <c r="Q81" s="918"/>
      <c r="R81" s="918"/>
      <c r="S81" s="918"/>
      <c r="T81" s="918"/>
      <c r="U81" s="918"/>
      <c r="V81" s="918"/>
      <c r="W81" s="918"/>
      <c r="X81" s="918"/>
      <c r="Y81" s="918"/>
      <c r="Z81" s="918"/>
      <c r="AA81" s="918"/>
      <c r="AB81" s="918"/>
      <c r="AC81" s="918"/>
      <c r="AD81" s="918"/>
      <c r="AE81" s="918"/>
      <c r="AF81" s="918"/>
      <c r="AG81" s="918"/>
      <c r="AH81" s="911">
        <v>1.1299999999999999</v>
      </c>
      <c r="AI81" s="911"/>
      <c r="AJ81" s="911"/>
      <c r="AK81" s="911"/>
      <c r="AL81" s="911"/>
      <c r="AM81" s="911"/>
      <c r="AN81" s="911"/>
      <c r="AO81" s="911"/>
      <c r="AP81" s="911"/>
      <c r="AQ81" s="911"/>
      <c r="AR81" s="911"/>
      <c r="AS81" s="911"/>
      <c r="AT81" s="912"/>
      <c r="AU81" s="922"/>
      <c r="AV81" s="922"/>
      <c r="AW81" s="922"/>
      <c r="AX81" s="922"/>
      <c r="AY81" s="922"/>
      <c r="AZ81" s="922"/>
      <c r="BA81" s="922"/>
      <c r="BB81" s="922"/>
      <c r="BC81" s="922"/>
      <c r="BD81" s="922"/>
      <c r="BE81" s="922"/>
      <c r="BF81" s="922"/>
      <c r="BG81" s="922"/>
      <c r="BH81" s="922"/>
      <c r="BI81" s="922"/>
      <c r="BJ81" s="922"/>
      <c r="BK81" s="922"/>
      <c r="BL81" s="922"/>
      <c r="BM81" s="922"/>
      <c r="BN81" s="922"/>
      <c r="BO81" s="922"/>
      <c r="BP81" s="922"/>
      <c r="BQ81" s="922"/>
      <c r="BR81" s="922"/>
      <c r="BS81" s="922"/>
      <c r="BT81" s="922"/>
      <c r="BU81" s="922"/>
      <c r="BV81" s="922"/>
      <c r="BW81" s="922"/>
      <c r="BX81" s="923"/>
      <c r="BY81" s="913"/>
      <c r="BZ81" s="914"/>
      <c r="CA81" s="914"/>
      <c r="CB81" s="914"/>
      <c r="CC81" s="914"/>
      <c r="CD81" s="914"/>
      <c r="CE81" s="914"/>
      <c r="CF81" s="914"/>
      <c r="CG81" s="914"/>
      <c r="CH81" s="914"/>
      <c r="CI81" s="914"/>
      <c r="CJ81" s="915"/>
      <c r="CK81" s="915"/>
      <c r="CL81" s="915"/>
      <c r="CM81" s="915"/>
      <c r="CN81" s="915"/>
      <c r="CO81" s="915"/>
      <c r="CP81" s="915"/>
      <c r="CQ81" s="915"/>
      <c r="CR81" s="915"/>
      <c r="CS81" s="915"/>
      <c r="CT81" s="915"/>
      <c r="CU81" s="915"/>
      <c r="CV81" s="915"/>
      <c r="CW81" s="915"/>
      <c r="CX81" s="915"/>
      <c r="CY81" s="915"/>
      <c r="CZ81" s="915"/>
      <c r="DA81" s="915"/>
      <c r="DB81" s="915"/>
      <c r="DC81" s="915"/>
      <c r="DD81" s="915"/>
      <c r="DE81" s="915"/>
      <c r="DF81" s="915"/>
      <c r="DG81" s="915"/>
      <c r="DH81" s="915"/>
      <c r="DI81" s="916"/>
      <c r="DJ81" s="896" t="s">
        <v>299</v>
      </c>
      <c r="DK81" s="897"/>
      <c r="DL81" s="897"/>
      <c r="DM81" s="897"/>
      <c r="DN81" s="897"/>
      <c r="DO81" s="897"/>
      <c r="DP81" s="897"/>
      <c r="DQ81" s="897"/>
      <c r="DR81" s="897"/>
      <c r="DS81" s="897"/>
      <c r="DT81" s="897"/>
      <c r="DU81" s="897"/>
      <c r="DV81" s="897"/>
      <c r="DW81" s="897"/>
      <c r="DX81" s="897"/>
      <c r="DY81" s="897"/>
      <c r="DZ81" s="897"/>
      <c r="EA81" s="897"/>
      <c r="EB81" s="897"/>
      <c r="EC81" s="897"/>
      <c r="ED81" s="897"/>
      <c r="EE81" s="897"/>
      <c r="EF81" s="897"/>
      <c r="EG81" s="897"/>
      <c r="EH81" s="897"/>
      <c r="EI81" s="897"/>
      <c r="EJ81" s="897"/>
      <c r="EK81" s="897"/>
      <c r="EL81" s="897"/>
      <c r="EM81" s="897"/>
      <c r="EN81" s="897"/>
      <c r="EO81" s="897"/>
      <c r="EP81" s="897"/>
      <c r="EQ81" s="897"/>
      <c r="ER81" s="897"/>
      <c r="ES81" s="897"/>
      <c r="ET81" s="897"/>
      <c r="EU81" s="897"/>
      <c r="EV81" s="897"/>
      <c r="EW81" s="897"/>
      <c r="EX81" s="897"/>
      <c r="EY81" s="897"/>
      <c r="EZ81" s="897"/>
      <c r="FA81" s="897"/>
      <c r="FB81" s="897"/>
      <c r="FC81" s="897"/>
      <c r="FD81" s="897"/>
      <c r="FE81" s="897"/>
      <c r="FF81" s="897"/>
      <c r="FG81" s="898"/>
    </row>
    <row r="82" spans="2:164" ht="8.65" customHeight="1">
      <c r="B82" s="917"/>
      <c r="C82" s="918"/>
      <c r="D82" s="918"/>
      <c r="E82" s="918"/>
      <c r="F82" s="918"/>
      <c r="G82" s="918"/>
      <c r="H82" s="918"/>
      <c r="I82" s="918"/>
      <c r="J82" s="918"/>
      <c r="K82" s="918"/>
      <c r="L82" s="918"/>
      <c r="M82" s="918"/>
      <c r="N82" s="918"/>
      <c r="O82" s="918"/>
      <c r="P82" s="918"/>
      <c r="Q82" s="918"/>
      <c r="R82" s="918"/>
      <c r="S82" s="918"/>
      <c r="T82" s="918"/>
      <c r="U82" s="918"/>
      <c r="V82" s="918"/>
      <c r="W82" s="918"/>
      <c r="X82" s="918"/>
      <c r="Y82" s="918"/>
      <c r="Z82" s="918"/>
      <c r="AA82" s="918"/>
      <c r="AB82" s="918"/>
      <c r="AC82" s="918"/>
      <c r="AD82" s="918"/>
      <c r="AE82" s="918"/>
      <c r="AF82" s="918"/>
      <c r="AG82" s="918"/>
      <c r="AH82" s="911"/>
      <c r="AI82" s="911"/>
      <c r="AJ82" s="911"/>
      <c r="AK82" s="911"/>
      <c r="AL82" s="911"/>
      <c r="AM82" s="911"/>
      <c r="AN82" s="911"/>
      <c r="AO82" s="911"/>
      <c r="AP82" s="911"/>
      <c r="AQ82" s="911"/>
      <c r="AR82" s="911"/>
      <c r="AS82" s="911"/>
      <c r="AT82" s="912"/>
      <c r="AU82" s="922"/>
      <c r="AV82" s="922"/>
      <c r="AW82" s="922"/>
      <c r="AX82" s="922"/>
      <c r="AY82" s="922"/>
      <c r="AZ82" s="922"/>
      <c r="BA82" s="922"/>
      <c r="BB82" s="922"/>
      <c r="BC82" s="922"/>
      <c r="BD82" s="922"/>
      <c r="BE82" s="922"/>
      <c r="BF82" s="922"/>
      <c r="BG82" s="922"/>
      <c r="BH82" s="922"/>
      <c r="BI82" s="922"/>
      <c r="BJ82" s="922"/>
      <c r="BK82" s="922"/>
      <c r="BL82" s="922"/>
      <c r="BM82" s="922"/>
      <c r="BN82" s="922"/>
      <c r="BO82" s="922"/>
      <c r="BP82" s="922"/>
      <c r="BQ82" s="922"/>
      <c r="BR82" s="922"/>
      <c r="BS82" s="922"/>
      <c r="BT82" s="922"/>
      <c r="BU82" s="922"/>
      <c r="BV82" s="922"/>
      <c r="BW82" s="922"/>
      <c r="BX82" s="923"/>
      <c r="BY82" s="913" t="s">
        <v>308</v>
      </c>
      <c r="BZ82" s="914"/>
      <c r="CA82" s="914"/>
      <c r="CB82" s="914"/>
      <c r="CC82" s="914"/>
      <c r="CD82" s="914"/>
      <c r="CE82" s="914"/>
      <c r="CF82" s="914"/>
      <c r="CG82" s="914"/>
      <c r="CH82" s="914"/>
      <c r="CI82" s="914"/>
      <c r="CJ82" s="915" t="s">
        <v>309</v>
      </c>
      <c r="CK82" s="915"/>
      <c r="CL82" s="915"/>
      <c r="CM82" s="915"/>
      <c r="CN82" s="915"/>
      <c r="CO82" s="915"/>
      <c r="CP82" s="915"/>
      <c r="CQ82" s="915"/>
      <c r="CR82" s="915"/>
      <c r="CS82" s="915"/>
      <c r="CT82" s="915"/>
      <c r="CU82" s="915"/>
      <c r="CV82" s="915"/>
      <c r="CW82" s="915"/>
      <c r="CX82" s="915"/>
      <c r="CY82" s="915"/>
      <c r="CZ82" s="915"/>
      <c r="DA82" s="915"/>
      <c r="DB82" s="915"/>
      <c r="DC82" s="915"/>
      <c r="DD82" s="915"/>
      <c r="DE82" s="915"/>
      <c r="DF82" s="915"/>
      <c r="DG82" s="915"/>
      <c r="DH82" s="915"/>
      <c r="DI82" s="916"/>
      <c r="DJ82" s="896"/>
      <c r="DK82" s="897"/>
      <c r="DL82" s="897"/>
      <c r="DM82" s="897"/>
      <c r="DN82" s="897"/>
      <c r="DO82" s="897"/>
      <c r="DP82" s="897"/>
      <c r="DQ82" s="897"/>
      <c r="DR82" s="897"/>
      <c r="DS82" s="897"/>
      <c r="DT82" s="897"/>
      <c r="DU82" s="897"/>
      <c r="DV82" s="897"/>
      <c r="DW82" s="897"/>
      <c r="DX82" s="897"/>
      <c r="DY82" s="897"/>
      <c r="DZ82" s="897"/>
      <c r="EA82" s="897"/>
      <c r="EB82" s="897"/>
      <c r="EC82" s="897"/>
      <c r="ED82" s="897"/>
      <c r="EE82" s="897"/>
      <c r="EF82" s="897"/>
      <c r="EG82" s="897"/>
      <c r="EH82" s="897"/>
      <c r="EI82" s="897"/>
      <c r="EJ82" s="897"/>
      <c r="EK82" s="897"/>
      <c r="EL82" s="897"/>
      <c r="EM82" s="897"/>
      <c r="EN82" s="897"/>
      <c r="EO82" s="897"/>
      <c r="EP82" s="897"/>
      <c r="EQ82" s="897"/>
      <c r="ER82" s="897"/>
      <c r="ES82" s="897"/>
      <c r="ET82" s="897"/>
      <c r="EU82" s="897"/>
      <c r="EV82" s="897"/>
      <c r="EW82" s="897"/>
      <c r="EX82" s="897"/>
      <c r="EY82" s="897"/>
      <c r="EZ82" s="897"/>
      <c r="FA82" s="897"/>
      <c r="FB82" s="897"/>
      <c r="FC82" s="897"/>
      <c r="FD82" s="897"/>
      <c r="FE82" s="897"/>
      <c r="FF82" s="897"/>
      <c r="FG82" s="898"/>
    </row>
    <row r="83" spans="2:164" ht="8.65" customHeight="1">
      <c r="B83" s="917" t="s">
        <v>300</v>
      </c>
      <c r="C83" s="918"/>
      <c r="D83" s="918"/>
      <c r="E83" s="918"/>
      <c r="F83" s="918"/>
      <c r="G83" s="918"/>
      <c r="H83" s="918"/>
      <c r="I83" s="918"/>
      <c r="J83" s="918"/>
      <c r="K83" s="918"/>
      <c r="L83" s="918"/>
      <c r="M83" s="918"/>
      <c r="N83" s="918"/>
      <c r="O83" s="918"/>
      <c r="P83" s="918"/>
      <c r="Q83" s="918"/>
      <c r="R83" s="918"/>
      <c r="S83" s="918"/>
      <c r="T83" s="918"/>
      <c r="U83" s="918"/>
      <c r="V83" s="918"/>
      <c r="W83" s="918"/>
      <c r="X83" s="918"/>
      <c r="Y83" s="918"/>
      <c r="Z83" s="918"/>
      <c r="AA83" s="918"/>
      <c r="AB83" s="918"/>
      <c r="AC83" s="918"/>
      <c r="AD83" s="918"/>
      <c r="AE83" s="918"/>
      <c r="AF83" s="918"/>
      <c r="AG83" s="918"/>
      <c r="AH83" s="911">
        <v>1.06</v>
      </c>
      <c r="AI83" s="911"/>
      <c r="AJ83" s="911"/>
      <c r="AK83" s="911"/>
      <c r="AL83" s="911"/>
      <c r="AM83" s="911"/>
      <c r="AN83" s="911"/>
      <c r="AO83" s="911"/>
      <c r="AP83" s="911"/>
      <c r="AQ83" s="911"/>
      <c r="AR83" s="911"/>
      <c r="AS83" s="911"/>
      <c r="AT83" s="912"/>
      <c r="AU83" s="922"/>
      <c r="AV83" s="922"/>
      <c r="AW83" s="922"/>
      <c r="AX83" s="922"/>
      <c r="AY83" s="922"/>
      <c r="AZ83" s="922"/>
      <c r="BA83" s="922"/>
      <c r="BB83" s="922"/>
      <c r="BC83" s="922"/>
      <c r="BD83" s="922"/>
      <c r="BE83" s="922"/>
      <c r="BF83" s="922"/>
      <c r="BG83" s="922"/>
      <c r="BH83" s="922"/>
      <c r="BI83" s="922"/>
      <c r="BJ83" s="922"/>
      <c r="BK83" s="922"/>
      <c r="BL83" s="922"/>
      <c r="BM83" s="922"/>
      <c r="BN83" s="922"/>
      <c r="BO83" s="922"/>
      <c r="BP83" s="922"/>
      <c r="BQ83" s="922"/>
      <c r="BR83" s="922"/>
      <c r="BS83" s="922"/>
      <c r="BT83" s="922"/>
      <c r="BU83" s="922"/>
      <c r="BV83" s="922"/>
      <c r="BW83" s="922"/>
      <c r="BX83" s="923"/>
      <c r="BY83" s="913"/>
      <c r="BZ83" s="914"/>
      <c r="CA83" s="914"/>
      <c r="CB83" s="914"/>
      <c r="CC83" s="914"/>
      <c r="CD83" s="914"/>
      <c r="CE83" s="914"/>
      <c r="CF83" s="914"/>
      <c r="CG83" s="914"/>
      <c r="CH83" s="914"/>
      <c r="CI83" s="914"/>
      <c r="CJ83" s="915"/>
      <c r="CK83" s="915"/>
      <c r="CL83" s="915"/>
      <c r="CM83" s="915"/>
      <c r="CN83" s="915"/>
      <c r="CO83" s="915"/>
      <c r="CP83" s="915"/>
      <c r="CQ83" s="915"/>
      <c r="CR83" s="915"/>
      <c r="CS83" s="915"/>
      <c r="CT83" s="915"/>
      <c r="CU83" s="915"/>
      <c r="CV83" s="915"/>
      <c r="CW83" s="915"/>
      <c r="CX83" s="915"/>
      <c r="CY83" s="915"/>
      <c r="CZ83" s="915"/>
      <c r="DA83" s="915"/>
      <c r="DB83" s="915"/>
      <c r="DC83" s="915"/>
      <c r="DD83" s="915"/>
      <c r="DE83" s="915"/>
      <c r="DF83" s="915"/>
      <c r="DG83" s="915"/>
      <c r="DH83" s="915"/>
      <c r="DI83" s="916"/>
      <c r="DJ83" s="896"/>
      <c r="DK83" s="897"/>
      <c r="DL83" s="897"/>
      <c r="DM83" s="897"/>
      <c r="DN83" s="897"/>
      <c r="DO83" s="897"/>
      <c r="DP83" s="897"/>
      <c r="DQ83" s="897"/>
      <c r="DR83" s="897"/>
      <c r="DS83" s="897"/>
      <c r="DT83" s="897"/>
      <c r="DU83" s="897"/>
      <c r="DV83" s="897"/>
      <c r="DW83" s="897"/>
      <c r="DX83" s="897"/>
      <c r="DY83" s="897"/>
      <c r="DZ83" s="897"/>
      <c r="EA83" s="897"/>
      <c r="EB83" s="897"/>
      <c r="EC83" s="897"/>
      <c r="ED83" s="897"/>
      <c r="EE83" s="897"/>
      <c r="EF83" s="897"/>
      <c r="EG83" s="897"/>
      <c r="EH83" s="897"/>
      <c r="EI83" s="897"/>
      <c r="EJ83" s="897"/>
      <c r="EK83" s="897"/>
      <c r="EL83" s="897"/>
      <c r="EM83" s="897"/>
      <c r="EN83" s="897"/>
      <c r="EO83" s="897"/>
      <c r="EP83" s="897"/>
      <c r="EQ83" s="897"/>
      <c r="ER83" s="897"/>
      <c r="ES83" s="897"/>
      <c r="ET83" s="897"/>
      <c r="EU83" s="897"/>
      <c r="EV83" s="897"/>
      <c r="EW83" s="897"/>
      <c r="EX83" s="897"/>
      <c r="EY83" s="897"/>
      <c r="EZ83" s="897"/>
      <c r="FA83" s="897"/>
      <c r="FB83" s="897"/>
      <c r="FC83" s="897"/>
      <c r="FD83" s="897"/>
      <c r="FE83" s="897"/>
      <c r="FF83" s="897"/>
      <c r="FG83" s="898"/>
    </row>
    <row r="84" spans="2:164" ht="8.65" customHeight="1">
      <c r="B84" s="917"/>
      <c r="C84" s="918"/>
      <c r="D84" s="918"/>
      <c r="E84" s="918"/>
      <c r="F84" s="918"/>
      <c r="G84" s="918"/>
      <c r="H84" s="918"/>
      <c r="I84" s="918"/>
      <c r="J84" s="918"/>
      <c r="K84" s="918"/>
      <c r="L84" s="918"/>
      <c r="M84" s="918"/>
      <c r="N84" s="918"/>
      <c r="O84" s="918"/>
      <c r="P84" s="918"/>
      <c r="Q84" s="918"/>
      <c r="R84" s="918"/>
      <c r="S84" s="918"/>
      <c r="T84" s="918"/>
      <c r="U84" s="918"/>
      <c r="V84" s="918"/>
      <c r="W84" s="918"/>
      <c r="X84" s="918"/>
      <c r="Y84" s="918"/>
      <c r="Z84" s="918"/>
      <c r="AA84" s="918"/>
      <c r="AB84" s="918"/>
      <c r="AC84" s="918"/>
      <c r="AD84" s="918"/>
      <c r="AE84" s="918"/>
      <c r="AF84" s="918"/>
      <c r="AG84" s="918"/>
      <c r="AH84" s="911"/>
      <c r="AI84" s="911"/>
      <c r="AJ84" s="911"/>
      <c r="AK84" s="911"/>
      <c r="AL84" s="911"/>
      <c r="AM84" s="911"/>
      <c r="AN84" s="911"/>
      <c r="AO84" s="911"/>
      <c r="AP84" s="911"/>
      <c r="AQ84" s="911"/>
      <c r="AR84" s="911"/>
      <c r="AS84" s="911"/>
      <c r="AT84" s="912"/>
      <c r="AU84" s="922"/>
      <c r="AV84" s="922"/>
      <c r="AW84" s="922"/>
      <c r="AX84" s="922"/>
      <c r="AY84" s="922"/>
      <c r="AZ84" s="922"/>
      <c r="BA84" s="922"/>
      <c r="BB84" s="922"/>
      <c r="BC84" s="922"/>
      <c r="BD84" s="922"/>
      <c r="BE84" s="922"/>
      <c r="BF84" s="922"/>
      <c r="BG84" s="922"/>
      <c r="BH84" s="922"/>
      <c r="BI84" s="922"/>
      <c r="BJ84" s="922"/>
      <c r="BK84" s="922"/>
      <c r="BL84" s="922"/>
      <c r="BM84" s="922"/>
      <c r="BN84" s="922"/>
      <c r="BO84" s="922"/>
      <c r="BP84" s="922"/>
      <c r="BQ84" s="922"/>
      <c r="BR84" s="922"/>
      <c r="BS84" s="922"/>
      <c r="BT84" s="922"/>
      <c r="BU84" s="922"/>
      <c r="BV84" s="922"/>
      <c r="BW84" s="922"/>
      <c r="BX84" s="923"/>
      <c r="BY84" s="913"/>
      <c r="BZ84" s="914"/>
      <c r="CA84" s="914"/>
      <c r="CB84" s="914"/>
      <c r="CC84" s="914"/>
      <c r="CD84" s="914"/>
      <c r="CE84" s="914"/>
      <c r="CF84" s="914"/>
      <c r="CG84" s="914"/>
      <c r="CH84" s="914"/>
      <c r="CI84" s="914"/>
      <c r="CJ84" s="915"/>
      <c r="CK84" s="915"/>
      <c r="CL84" s="915"/>
      <c r="CM84" s="915"/>
      <c r="CN84" s="915"/>
      <c r="CO84" s="915"/>
      <c r="CP84" s="915"/>
      <c r="CQ84" s="915"/>
      <c r="CR84" s="915"/>
      <c r="CS84" s="915"/>
      <c r="CT84" s="915"/>
      <c r="CU84" s="915"/>
      <c r="CV84" s="915"/>
      <c r="CW84" s="915"/>
      <c r="CX84" s="915"/>
      <c r="CY84" s="915"/>
      <c r="CZ84" s="915"/>
      <c r="DA84" s="915"/>
      <c r="DB84" s="915"/>
      <c r="DC84" s="915"/>
      <c r="DD84" s="915"/>
      <c r="DE84" s="915"/>
      <c r="DF84" s="915"/>
      <c r="DG84" s="915"/>
      <c r="DH84" s="915"/>
      <c r="DI84" s="916"/>
      <c r="DJ84" s="896" t="s">
        <v>303</v>
      </c>
      <c r="DK84" s="866"/>
      <c r="DL84" s="866"/>
      <c r="DM84" s="866"/>
      <c r="DN84" s="866"/>
      <c r="DO84" s="866"/>
      <c r="DP84" s="866"/>
      <c r="DQ84" s="866"/>
      <c r="DR84" s="866"/>
      <c r="DS84" s="866"/>
      <c r="DT84" s="866"/>
      <c r="DU84" s="866"/>
      <c r="DV84" s="866"/>
      <c r="DW84" s="866"/>
      <c r="DX84" s="866"/>
      <c r="DY84" s="866"/>
      <c r="DZ84" s="866"/>
      <c r="EA84" s="866"/>
      <c r="EB84" s="866"/>
      <c r="EC84" s="866"/>
      <c r="ED84" s="866"/>
      <c r="EE84" s="866"/>
      <c r="EF84" s="866"/>
      <c r="EG84" s="866"/>
      <c r="EH84" s="866"/>
      <c r="EI84" s="866"/>
      <c r="EJ84" s="866"/>
      <c r="EK84" s="866"/>
      <c r="EL84" s="866"/>
      <c r="EM84" s="866"/>
      <c r="EN84" s="866"/>
      <c r="EO84" s="866"/>
      <c r="EP84" s="866"/>
      <c r="EQ84" s="866"/>
      <c r="ER84" s="866"/>
      <c r="ES84" s="866"/>
      <c r="ET84" s="866"/>
      <c r="EU84" s="866"/>
      <c r="EV84" s="866"/>
      <c r="EW84" s="866"/>
      <c r="EX84" s="866"/>
      <c r="EY84" s="866"/>
      <c r="EZ84" s="866"/>
      <c r="FA84" s="866"/>
      <c r="FB84" s="866"/>
      <c r="FC84" s="866"/>
      <c r="FD84" s="866"/>
      <c r="FE84" s="866"/>
      <c r="FF84" s="866"/>
      <c r="FG84" s="867"/>
    </row>
    <row r="85" spans="2:164" ht="8.65" customHeight="1" thickBot="1">
      <c r="B85" s="917" t="s">
        <v>304</v>
      </c>
      <c r="C85" s="918"/>
      <c r="D85" s="918"/>
      <c r="E85" s="918"/>
      <c r="F85" s="918"/>
      <c r="G85" s="918"/>
      <c r="H85" s="918"/>
      <c r="I85" s="918"/>
      <c r="J85" s="918"/>
      <c r="K85" s="918"/>
      <c r="L85" s="918"/>
      <c r="M85" s="918"/>
      <c r="N85" s="918"/>
      <c r="O85" s="918"/>
      <c r="P85" s="918"/>
      <c r="Q85" s="918"/>
      <c r="R85" s="918"/>
      <c r="S85" s="918"/>
      <c r="T85" s="918"/>
      <c r="U85" s="918"/>
      <c r="V85" s="918"/>
      <c r="W85" s="918"/>
      <c r="X85" s="918"/>
      <c r="Y85" s="918"/>
      <c r="Z85" s="918"/>
      <c r="AA85" s="918"/>
      <c r="AB85" s="918"/>
      <c r="AC85" s="918"/>
      <c r="AD85" s="918"/>
      <c r="AE85" s="918"/>
      <c r="AF85" s="918"/>
      <c r="AG85" s="918"/>
      <c r="AH85" s="911">
        <v>1.03</v>
      </c>
      <c r="AI85" s="911"/>
      <c r="AJ85" s="911"/>
      <c r="AK85" s="911"/>
      <c r="AL85" s="911"/>
      <c r="AM85" s="911"/>
      <c r="AN85" s="911"/>
      <c r="AO85" s="911"/>
      <c r="AP85" s="911"/>
      <c r="AQ85" s="911"/>
      <c r="AR85" s="911"/>
      <c r="AS85" s="911"/>
      <c r="AT85" s="912"/>
      <c r="AU85" s="922"/>
      <c r="AV85" s="922"/>
      <c r="AW85" s="922"/>
      <c r="AX85" s="922"/>
      <c r="AY85" s="922"/>
      <c r="AZ85" s="922"/>
      <c r="BA85" s="922"/>
      <c r="BB85" s="922"/>
      <c r="BC85" s="922"/>
      <c r="BD85" s="922"/>
      <c r="BE85" s="922"/>
      <c r="BF85" s="922"/>
      <c r="BG85" s="922"/>
      <c r="BH85" s="922"/>
      <c r="BI85" s="922"/>
      <c r="BJ85" s="922"/>
      <c r="BK85" s="922"/>
      <c r="BL85" s="922"/>
      <c r="BM85" s="922"/>
      <c r="BN85" s="922"/>
      <c r="BO85" s="922"/>
      <c r="BP85" s="922"/>
      <c r="BQ85" s="922"/>
      <c r="BR85" s="922"/>
      <c r="BS85" s="922"/>
      <c r="BT85" s="922"/>
      <c r="BU85" s="922"/>
      <c r="BV85" s="922"/>
      <c r="BW85" s="922"/>
      <c r="BX85" s="923"/>
      <c r="BY85" s="919" t="s">
        <v>315</v>
      </c>
      <c r="BZ85" s="915"/>
      <c r="CA85" s="915"/>
      <c r="CB85" s="915"/>
      <c r="CC85" s="915"/>
      <c r="CD85" s="915"/>
      <c r="CE85" s="915"/>
      <c r="CF85" s="915"/>
      <c r="CG85" s="915"/>
      <c r="CH85" s="915"/>
      <c r="CI85" s="915"/>
      <c r="CJ85" s="915" t="s">
        <v>316</v>
      </c>
      <c r="CK85" s="915"/>
      <c r="CL85" s="915"/>
      <c r="CM85" s="915"/>
      <c r="CN85" s="915"/>
      <c r="CO85" s="915"/>
      <c r="CP85" s="915"/>
      <c r="CQ85" s="915"/>
      <c r="CR85" s="915"/>
      <c r="CS85" s="915"/>
      <c r="CT85" s="915"/>
      <c r="CU85" s="915"/>
      <c r="CV85" s="915"/>
      <c r="CW85" s="915"/>
      <c r="CX85" s="915"/>
      <c r="CY85" s="915"/>
      <c r="CZ85" s="915"/>
      <c r="DA85" s="915"/>
      <c r="DB85" s="915"/>
      <c r="DC85" s="915"/>
      <c r="DD85" s="915"/>
      <c r="DE85" s="915"/>
      <c r="DF85" s="915"/>
      <c r="DG85" s="915"/>
      <c r="DH85" s="915"/>
      <c r="DI85" s="916"/>
      <c r="DJ85" s="865"/>
      <c r="DK85" s="866"/>
      <c r="DL85" s="866"/>
      <c r="DM85" s="866"/>
      <c r="DN85" s="866"/>
      <c r="DO85" s="866"/>
      <c r="DP85" s="866"/>
      <c r="DQ85" s="866"/>
      <c r="DR85" s="866"/>
      <c r="DS85" s="866"/>
      <c r="DT85" s="866"/>
      <c r="DU85" s="866"/>
      <c r="DV85" s="866"/>
      <c r="DW85" s="866"/>
      <c r="DX85" s="866"/>
      <c r="DY85" s="866"/>
      <c r="DZ85" s="866"/>
      <c r="EA85" s="866"/>
      <c r="EB85" s="866"/>
      <c r="EC85" s="866"/>
      <c r="ED85" s="866"/>
      <c r="EE85" s="866"/>
      <c r="EF85" s="866"/>
      <c r="EG85" s="866"/>
      <c r="EH85" s="866"/>
      <c r="EI85" s="866"/>
      <c r="EJ85" s="866"/>
      <c r="EK85" s="866"/>
      <c r="EL85" s="866"/>
      <c r="EM85" s="866"/>
      <c r="EN85" s="866"/>
      <c r="EO85" s="866"/>
      <c r="EP85" s="866"/>
      <c r="EQ85" s="866"/>
      <c r="ER85" s="866"/>
      <c r="ES85" s="866"/>
      <c r="ET85" s="866"/>
      <c r="EU85" s="866"/>
      <c r="EV85" s="866"/>
      <c r="EW85" s="866"/>
      <c r="EX85" s="866"/>
      <c r="EY85" s="866"/>
      <c r="EZ85" s="866"/>
      <c r="FA85" s="866"/>
      <c r="FB85" s="866"/>
      <c r="FC85" s="866"/>
      <c r="FD85" s="866"/>
      <c r="FE85" s="866"/>
      <c r="FF85" s="866"/>
      <c r="FG85" s="867"/>
    </row>
    <row r="86" spans="2:164" ht="8.65" customHeight="1" thickTop="1">
      <c r="B86" s="917"/>
      <c r="C86" s="918"/>
      <c r="D86" s="918"/>
      <c r="E86" s="918"/>
      <c r="F86" s="918"/>
      <c r="G86" s="918"/>
      <c r="H86" s="918"/>
      <c r="I86" s="918"/>
      <c r="J86" s="918"/>
      <c r="K86" s="918"/>
      <c r="L86" s="918"/>
      <c r="M86" s="918"/>
      <c r="N86" s="918"/>
      <c r="O86" s="918"/>
      <c r="P86" s="918"/>
      <c r="Q86" s="918"/>
      <c r="R86" s="918"/>
      <c r="S86" s="918"/>
      <c r="T86" s="918"/>
      <c r="U86" s="918"/>
      <c r="V86" s="918"/>
      <c r="W86" s="918"/>
      <c r="X86" s="918"/>
      <c r="Y86" s="918"/>
      <c r="Z86" s="918"/>
      <c r="AA86" s="918"/>
      <c r="AB86" s="918"/>
      <c r="AC86" s="918"/>
      <c r="AD86" s="918"/>
      <c r="AE86" s="918"/>
      <c r="AF86" s="918"/>
      <c r="AG86" s="918"/>
      <c r="AH86" s="911"/>
      <c r="AI86" s="911"/>
      <c r="AJ86" s="911"/>
      <c r="AK86" s="911"/>
      <c r="AL86" s="911"/>
      <c r="AM86" s="911"/>
      <c r="AN86" s="911"/>
      <c r="AO86" s="911"/>
      <c r="AP86" s="911"/>
      <c r="AQ86" s="911"/>
      <c r="AR86" s="911"/>
      <c r="AS86" s="911"/>
      <c r="AT86" s="912"/>
      <c r="AU86" s="652" t="s">
        <v>305</v>
      </c>
      <c r="AV86" s="652"/>
      <c r="AW86" s="652"/>
      <c r="AX86" s="652"/>
      <c r="AY86" s="652"/>
      <c r="AZ86" s="652"/>
      <c r="BA86" s="652"/>
      <c r="BB86" s="652"/>
      <c r="BC86" s="652"/>
      <c r="BD86" s="652"/>
      <c r="BE86" s="652"/>
      <c r="BF86" s="652"/>
      <c r="BG86" s="652"/>
      <c r="BH86" s="652"/>
      <c r="BI86" s="652"/>
      <c r="BJ86" s="652"/>
      <c r="BK86" s="652"/>
      <c r="BL86" s="652"/>
      <c r="BM86" s="652"/>
      <c r="BN86" s="652"/>
      <c r="BO86" s="652"/>
      <c r="BP86" s="652"/>
      <c r="BQ86" s="652"/>
      <c r="BR86" s="652"/>
      <c r="BS86" s="652"/>
      <c r="BT86" s="652"/>
      <c r="BU86" s="652"/>
      <c r="BV86" s="652"/>
      <c r="BW86" s="652"/>
      <c r="BX86" s="660"/>
      <c r="BY86" s="919"/>
      <c r="BZ86" s="915"/>
      <c r="CA86" s="915"/>
      <c r="CB86" s="915"/>
      <c r="CC86" s="915"/>
      <c r="CD86" s="915"/>
      <c r="CE86" s="915"/>
      <c r="CF86" s="915"/>
      <c r="CG86" s="915"/>
      <c r="CH86" s="915"/>
      <c r="CI86" s="915"/>
      <c r="CJ86" s="915"/>
      <c r="CK86" s="915"/>
      <c r="CL86" s="915"/>
      <c r="CM86" s="915"/>
      <c r="CN86" s="915"/>
      <c r="CO86" s="915"/>
      <c r="CP86" s="915"/>
      <c r="CQ86" s="915"/>
      <c r="CR86" s="915"/>
      <c r="CS86" s="915"/>
      <c r="CT86" s="915"/>
      <c r="CU86" s="915"/>
      <c r="CV86" s="915"/>
      <c r="CW86" s="915"/>
      <c r="CX86" s="915"/>
      <c r="CY86" s="915"/>
      <c r="CZ86" s="915"/>
      <c r="DA86" s="915"/>
      <c r="DB86" s="915"/>
      <c r="DC86" s="915"/>
      <c r="DD86" s="915"/>
      <c r="DE86" s="915"/>
      <c r="DF86" s="915"/>
      <c r="DG86" s="915"/>
      <c r="DH86" s="915"/>
      <c r="DI86" s="916"/>
      <c r="DJ86" s="865"/>
      <c r="DK86" s="866"/>
      <c r="DL86" s="866"/>
      <c r="DM86" s="866"/>
      <c r="DN86" s="866"/>
      <c r="DO86" s="866"/>
      <c r="DP86" s="866"/>
      <c r="DQ86" s="866"/>
      <c r="DR86" s="866"/>
      <c r="DS86" s="866"/>
      <c r="DT86" s="866"/>
      <c r="DU86" s="866"/>
      <c r="DV86" s="866"/>
      <c r="DW86" s="866"/>
      <c r="DX86" s="866"/>
      <c r="DY86" s="866"/>
      <c r="DZ86" s="866"/>
      <c r="EA86" s="866"/>
      <c r="EB86" s="866"/>
      <c r="EC86" s="866"/>
      <c r="ED86" s="866"/>
      <c r="EE86" s="866"/>
      <c r="EF86" s="866"/>
      <c r="EG86" s="866"/>
      <c r="EH86" s="866"/>
      <c r="EI86" s="866"/>
      <c r="EJ86" s="866"/>
      <c r="EK86" s="866"/>
      <c r="EL86" s="866"/>
      <c r="EM86" s="866"/>
      <c r="EN86" s="866"/>
      <c r="EO86" s="866"/>
      <c r="EP86" s="866"/>
      <c r="EQ86" s="866"/>
      <c r="ER86" s="866"/>
      <c r="ES86" s="866"/>
      <c r="ET86" s="866"/>
      <c r="EU86" s="866"/>
      <c r="EV86" s="866"/>
      <c r="EW86" s="866"/>
      <c r="EX86" s="866"/>
      <c r="EY86" s="866"/>
      <c r="EZ86" s="866"/>
      <c r="FA86" s="866"/>
      <c r="FB86" s="866"/>
      <c r="FC86" s="866"/>
      <c r="FD86" s="866"/>
      <c r="FE86" s="866"/>
      <c r="FF86" s="866"/>
      <c r="FG86" s="867"/>
    </row>
    <row r="87" spans="2:164" ht="8.65" customHeight="1">
      <c r="B87" s="917" t="s">
        <v>306</v>
      </c>
      <c r="C87" s="918"/>
      <c r="D87" s="918"/>
      <c r="E87" s="918"/>
      <c r="F87" s="918"/>
      <c r="G87" s="918"/>
      <c r="H87" s="918"/>
      <c r="I87" s="918"/>
      <c r="J87" s="918"/>
      <c r="K87" s="918"/>
      <c r="L87" s="918"/>
      <c r="M87" s="918"/>
      <c r="N87" s="918"/>
      <c r="O87" s="918"/>
      <c r="P87" s="918"/>
      <c r="Q87" s="918"/>
      <c r="R87" s="918"/>
      <c r="S87" s="918"/>
      <c r="T87" s="918"/>
      <c r="U87" s="918"/>
      <c r="V87" s="918"/>
      <c r="W87" s="918"/>
      <c r="X87" s="918"/>
      <c r="Y87" s="918"/>
      <c r="Z87" s="918"/>
      <c r="AA87" s="918"/>
      <c r="AB87" s="918"/>
      <c r="AC87" s="918"/>
      <c r="AD87" s="918"/>
      <c r="AE87" s="918"/>
      <c r="AF87" s="918"/>
      <c r="AG87" s="918"/>
      <c r="AH87" s="911">
        <v>1.02</v>
      </c>
      <c r="AI87" s="911"/>
      <c r="AJ87" s="911"/>
      <c r="AK87" s="911"/>
      <c r="AL87" s="911"/>
      <c r="AM87" s="911"/>
      <c r="AN87" s="911"/>
      <c r="AO87" s="911"/>
      <c r="AP87" s="911"/>
      <c r="AQ87" s="911"/>
      <c r="AR87" s="911"/>
      <c r="AS87" s="911"/>
      <c r="AT87" s="912"/>
      <c r="AU87" s="655"/>
      <c r="AV87" s="655"/>
      <c r="AW87" s="655"/>
      <c r="AX87" s="655"/>
      <c r="AY87" s="655"/>
      <c r="AZ87" s="655"/>
      <c r="BA87" s="655"/>
      <c r="BB87" s="655"/>
      <c r="BC87" s="655"/>
      <c r="BD87" s="655"/>
      <c r="BE87" s="655"/>
      <c r="BF87" s="655"/>
      <c r="BG87" s="655"/>
      <c r="BH87" s="655"/>
      <c r="BI87" s="655"/>
      <c r="BJ87" s="655"/>
      <c r="BK87" s="655"/>
      <c r="BL87" s="655"/>
      <c r="BM87" s="655"/>
      <c r="BN87" s="655"/>
      <c r="BO87" s="655"/>
      <c r="BP87" s="655"/>
      <c r="BQ87" s="655"/>
      <c r="BR87" s="655"/>
      <c r="BS87" s="655"/>
      <c r="BT87" s="655"/>
      <c r="BU87" s="655"/>
      <c r="BV87" s="655"/>
      <c r="BW87" s="655"/>
      <c r="BX87" s="661"/>
      <c r="BY87" s="919"/>
      <c r="BZ87" s="915"/>
      <c r="CA87" s="915"/>
      <c r="CB87" s="915"/>
      <c r="CC87" s="915"/>
      <c r="CD87" s="915"/>
      <c r="CE87" s="915"/>
      <c r="CF87" s="915"/>
      <c r="CG87" s="915"/>
      <c r="CH87" s="915"/>
      <c r="CI87" s="915"/>
      <c r="CJ87" s="915"/>
      <c r="CK87" s="915"/>
      <c r="CL87" s="915"/>
      <c r="CM87" s="915"/>
      <c r="CN87" s="915"/>
      <c r="CO87" s="915"/>
      <c r="CP87" s="915"/>
      <c r="CQ87" s="915"/>
      <c r="CR87" s="915"/>
      <c r="CS87" s="915"/>
      <c r="CT87" s="915"/>
      <c r="CU87" s="915"/>
      <c r="CV87" s="915"/>
      <c r="CW87" s="915"/>
      <c r="CX87" s="915"/>
      <c r="CY87" s="915"/>
      <c r="CZ87" s="915"/>
      <c r="DA87" s="915"/>
      <c r="DB87" s="915"/>
      <c r="DC87" s="915"/>
      <c r="DD87" s="915"/>
      <c r="DE87" s="915"/>
      <c r="DF87" s="915"/>
      <c r="DG87" s="915"/>
      <c r="DH87" s="915"/>
      <c r="DI87" s="916"/>
      <c r="DJ87" s="929" t="s">
        <v>307</v>
      </c>
      <c r="DK87" s="930"/>
      <c r="DL87" s="930"/>
      <c r="DM87" s="930"/>
      <c r="DN87" s="930"/>
      <c r="DO87" s="930"/>
      <c r="DP87" s="930"/>
      <c r="DQ87" s="930"/>
      <c r="DR87" s="930"/>
      <c r="DS87" s="930"/>
      <c r="DT87" s="930"/>
      <c r="DU87" s="930"/>
      <c r="DV87" s="930"/>
      <c r="DW87" s="930"/>
      <c r="DX87" s="930"/>
      <c r="DY87" s="930"/>
      <c r="DZ87" s="930"/>
      <c r="EA87" s="930"/>
      <c r="EB87" s="930"/>
      <c r="EC87" s="930"/>
      <c r="ED87" s="930"/>
      <c r="EE87" s="930"/>
      <c r="EF87" s="930"/>
      <c r="EG87" s="930"/>
      <c r="EH87" s="930"/>
      <c r="EI87" s="930"/>
      <c r="EJ87" s="930"/>
      <c r="EK87" s="930"/>
      <c r="EL87" s="930"/>
      <c r="EM87" s="930"/>
      <c r="EN87" s="930"/>
      <c r="EO87" s="930"/>
      <c r="EP87" s="930"/>
      <c r="EQ87" s="930"/>
      <c r="ER87" s="930"/>
      <c r="ES87" s="930"/>
      <c r="ET87" s="930"/>
      <c r="EU87" s="930"/>
      <c r="EV87" s="930"/>
      <c r="EW87" s="930"/>
      <c r="EX87" s="930"/>
      <c r="EY87" s="930"/>
      <c r="EZ87" s="930"/>
      <c r="FA87" s="930"/>
      <c r="FB87" s="930"/>
      <c r="FC87" s="930"/>
      <c r="FD87" s="930"/>
      <c r="FE87" s="930"/>
      <c r="FF87" s="930"/>
      <c r="FG87" s="931"/>
    </row>
    <row r="88" spans="2:164" ht="8.65" customHeight="1">
      <c r="B88" s="917"/>
      <c r="C88" s="918"/>
      <c r="D88" s="918"/>
      <c r="E88" s="918"/>
      <c r="F88" s="918"/>
      <c r="G88" s="918"/>
      <c r="H88" s="918"/>
      <c r="I88" s="918"/>
      <c r="J88" s="918"/>
      <c r="K88" s="918"/>
      <c r="L88" s="918"/>
      <c r="M88" s="918"/>
      <c r="N88" s="918"/>
      <c r="O88" s="918"/>
      <c r="P88" s="918"/>
      <c r="Q88" s="918"/>
      <c r="R88" s="918"/>
      <c r="S88" s="918"/>
      <c r="T88" s="918"/>
      <c r="U88" s="918"/>
      <c r="V88" s="918"/>
      <c r="W88" s="918"/>
      <c r="X88" s="918"/>
      <c r="Y88" s="918"/>
      <c r="Z88" s="918"/>
      <c r="AA88" s="918"/>
      <c r="AB88" s="918"/>
      <c r="AC88" s="918"/>
      <c r="AD88" s="918"/>
      <c r="AE88" s="918"/>
      <c r="AF88" s="918"/>
      <c r="AG88" s="918"/>
      <c r="AH88" s="911"/>
      <c r="AI88" s="911"/>
      <c r="AJ88" s="911"/>
      <c r="AK88" s="911"/>
      <c r="AL88" s="911"/>
      <c r="AM88" s="911"/>
      <c r="AN88" s="911"/>
      <c r="AO88" s="911"/>
      <c r="AP88" s="911"/>
      <c r="AQ88" s="911"/>
      <c r="AR88" s="911"/>
      <c r="AS88" s="911"/>
      <c r="AT88" s="912"/>
      <c r="AU88" s="655"/>
      <c r="AV88" s="655"/>
      <c r="AW88" s="655"/>
      <c r="AX88" s="655"/>
      <c r="AY88" s="655"/>
      <c r="AZ88" s="655"/>
      <c r="BA88" s="655"/>
      <c r="BB88" s="655"/>
      <c r="BC88" s="655"/>
      <c r="BD88" s="655"/>
      <c r="BE88" s="655"/>
      <c r="BF88" s="655"/>
      <c r="BG88" s="655"/>
      <c r="BH88" s="655"/>
      <c r="BI88" s="655"/>
      <c r="BJ88" s="655"/>
      <c r="BK88" s="655"/>
      <c r="BL88" s="655"/>
      <c r="BM88" s="655"/>
      <c r="BN88" s="655"/>
      <c r="BO88" s="655"/>
      <c r="BP88" s="655"/>
      <c r="BQ88" s="655"/>
      <c r="BR88" s="655"/>
      <c r="BS88" s="655"/>
      <c r="BT88" s="655"/>
      <c r="BU88" s="655"/>
      <c r="BV88" s="655"/>
      <c r="BW88" s="655"/>
      <c r="BX88" s="661"/>
      <c r="BY88" s="919" t="s">
        <v>322</v>
      </c>
      <c r="BZ88" s="915"/>
      <c r="CA88" s="915"/>
      <c r="CB88" s="915"/>
      <c r="CC88" s="915"/>
      <c r="CD88" s="915"/>
      <c r="CE88" s="915"/>
      <c r="CF88" s="915"/>
      <c r="CG88" s="915"/>
      <c r="CH88" s="915"/>
      <c r="CI88" s="915"/>
      <c r="CJ88" s="915" t="s">
        <v>323</v>
      </c>
      <c r="CK88" s="915"/>
      <c r="CL88" s="915"/>
      <c r="CM88" s="915"/>
      <c r="CN88" s="915"/>
      <c r="CO88" s="915"/>
      <c r="CP88" s="915"/>
      <c r="CQ88" s="915"/>
      <c r="CR88" s="915"/>
      <c r="CS88" s="915"/>
      <c r="CT88" s="915"/>
      <c r="CU88" s="915"/>
      <c r="CV88" s="915"/>
      <c r="CW88" s="915"/>
      <c r="CX88" s="915"/>
      <c r="CY88" s="915"/>
      <c r="CZ88" s="915"/>
      <c r="DA88" s="915"/>
      <c r="DB88" s="915"/>
      <c r="DC88" s="915"/>
      <c r="DD88" s="915"/>
      <c r="DE88" s="915"/>
      <c r="DF88" s="915"/>
      <c r="DG88" s="915"/>
      <c r="DH88" s="915"/>
      <c r="DI88" s="916"/>
      <c r="DJ88" s="932"/>
      <c r="DK88" s="930"/>
      <c r="DL88" s="930"/>
      <c r="DM88" s="930"/>
      <c r="DN88" s="930"/>
      <c r="DO88" s="930"/>
      <c r="DP88" s="930"/>
      <c r="DQ88" s="930"/>
      <c r="DR88" s="930"/>
      <c r="DS88" s="930"/>
      <c r="DT88" s="930"/>
      <c r="DU88" s="930"/>
      <c r="DV88" s="930"/>
      <c r="DW88" s="930"/>
      <c r="DX88" s="930"/>
      <c r="DY88" s="930"/>
      <c r="DZ88" s="930"/>
      <c r="EA88" s="930"/>
      <c r="EB88" s="930"/>
      <c r="EC88" s="930"/>
      <c r="ED88" s="930"/>
      <c r="EE88" s="930"/>
      <c r="EF88" s="930"/>
      <c r="EG88" s="930"/>
      <c r="EH88" s="930"/>
      <c r="EI88" s="930"/>
      <c r="EJ88" s="930"/>
      <c r="EK88" s="930"/>
      <c r="EL88" s="930"/>
      <c r="EM88" s="930"/>
      <c r="EN88" s="930"/>
      <c r="EO88" s="930"/>
      <c r="EP88" s="930"/>
      <c r="EQ88" s="930"/>
      <c r="ER88" s="930"/>
      <c r="ES88" s="930"/>
      <c r="ET88" s="930"/>
      <c r="EU88" s="930"/>
      <c r="EV88" s="930"/>
      <c r="EW88" s="930"/>
      <c r="EX88" s="930"/>
      <c r="EY88" s="930"/>
      <c r="EZ88" s="930"/>
      <c r="FA88" s="930"/>
      <c r="FB88" s="930"/>
      <c r="FC88" s="930"/>
      <c r="FD88" s="930"/>
      <c r="FE88" s="930"/>
      <c r="FF88" s="930"/>
      <c r="FG88" s="931"/>
    </row>
    <row r="89" spans="2:164" ht="8.65" customHeight="1">
      <c r="B89" s="917" t="s">
        <v>310</v>
      </c>
      <c r="C89" s="918"/>
      <c r="D89" s="918"/>
      <c r="E89" s="918"/>
      <c r="F89" s="918"/>
      <c r="G89" s="918"/>
      <c r="H89" s="918"/>
      <c r="I89" s="918"/>
      <c r="J89" s="918"/>
      <c r="K89" s="918"/>
      <c r="L89" s="918"/>
      <c r="M89" s="918"/>
      <c r="N89" s="918"/>
      <c r="O89" s="918"/>
      <c r="P89" s="918"/>
      <c r="Q89" s="918"/>
      <c r="R89" s="918"/>
      <c r="S89" s="918"/>
      <c r="T89" s="918"/>
      <c r="U89" s="918"/>
      <c r="V89" s="918"/>
      <c r="W89" s="918"/>
      <c r="X89" s="918"/>
      <c r="Y89" s="918"/>
      <c r="Z89" s="918"/>
      <c r="AA89" s="918"/>
      <c r="AB89" s="918"/>
      <c r="AC89" s="918"/>
      <c r="AD89" s="918"/>
      <c r="AE89" s="918"/>
      <c r="AF89" s="918"/>
      <c r="AG89" s="918"/>
      <c r="AH89" s="911">
        <v>1.01</v>
      </c>
      <c r="AI89" s="911"/>
      <c r="AJ89" s="911"/>
      <c r="AK89" s="911"/>
      <c r="AL89" s="911"/>
      <c r="AM89" s="911"/>
      <c r="AN89" s="911"/>
      <c r="AO89" s="911"/>
      <c r="AP89" s="911"/>
      <c r="AQ89" s="911"/>
      <c r="AR89" s="911"/>
      <c r="AS89" s="911"/>
      <c r="AT89" s="912"/>
      <c r="AU89" s="658"/>
      <c r="AV89" s="658"/>
      <c r="AW89" s="658"/>
      <c r="AX89" s="658"/>
      <c r="AY89" s="658"/>
      <c r="AZ89" s="658"/>
      <c r="BA89" s="658"/>
      <c r="BB89" s="658"/>
      <c r="BC89" s="658"/>
      <c r="BD89" s="658"/>
      <c r="BE89" s="658"/>
      <c r="BF89" s="658"/>
      <c r="BG89" s="658"/>
      <c r="BH89" s="658"/>
      <c r="BI89" s="658"/>
      <c r="BJ89" s="658"/>
      <c r="BK89" s="658"/>
      <c r="BL89" s="658"/>
      <c r="BM89" s="658"/>
      <c r="BN89" s="658"/>
      <c r="BO89" s="658"/>
      <c r="BP89" s="658"/>
      <c r="BQ89" s="658"/>
      <c r="BR89" s="658"/>
      <c r="BS89" s="658"/>
      <c r="BT89" s="658"/>
      <c r="BU89" s="658"/>
      <c r="BV89" s="658"/>
      <c r="BW89" s="658"/>
      <c r="BX89" s="662"/>
      <c r="BY89" s="919"/>
      <c r="BZ89" s="915"/>
      <c r="CA89" s="915"/>
      <c r="CB89" s="915"/>
      <c r="CC89" s="915"/>
      <c r="CD89" s="915"/>
      <c r="CE89" s="915"/>
      <c r="CF89" s="915"/>
      <c r="CG89" s="915"/>
      <c r="CH89" s="915"/>
      <c r="CI89" s="915"/>
      <c r="CJ89" s="915"/>
      <c r="CK89" s="915"/>
      <c r="CL89" s="915"/>
      <c r="CM89" s="915"/>
      <c r="CN89" s="915"/>
      <c r="CO89" s="915"/>
      <c r="CP89" s="915"/>
      <c r="CQ89" s="915"/>
      <c r="CR89" s="915"/>
      <c r="CS89" s="915"/>
      <c r="CT89" s="915"/>
      <c r="CU89" s="915"/>
      <c r="CV89" s="915"/>
      <c r="CW89" s="915"/>
      <c r="CX89" s="915"/>
      <c r="CY89" s="915"/>
      <c r="CZ89" s="915"/>
      <c r="DA89" s="915"/>
      <c r="DB89" s="915"/>
      <c r="DC89" s="915"/>
      <c r="DD89" s="915"/>
      <c r="DE89" s="915"/>
      <c r="DF89" s="915"/>
      <c r="DG89" s="915"/>
      <c r="DH89" s="915"/>
      <c r="DI89" s="916"/>
      <c r="DJ89" s="929" t="s">
        <v>311</v>
      </c>
      <c r="DK89" s="930"/>
      <c r="DL89" s="930"/>
      <c r="DM89" s="930"/>
      <c r="DN89" s="930"/>
      <c r="DO89" s="930"/>
      <c r="DP89" s="930"/>
      <c r="DQ89" s="930"/>
      <c r="DR89" s="930"/>
      <c r="DS89" s="930"/>
      <c r="DT89" s="930"/>
      <c r="DU89" s="930"/>
      <c r="DV89" s="930"/>
      <c r="DW89" s="930"/>
      <c r="DX89" s="930"/>
      <c r="DY89" s="930"/>
      <c r="DZ89" s="930"/>
      <c r="EA89" s="930"/>
      <c r="EB89" s="930"/>
      <c r="EC89" s="930"/>
      <c r="ED89" s="930"/>
      <c r="EE89" s="930"/>
      <c r="EF89" s="930"/>
      <c r="EG89" s="930"/>
      <c r="EH89" s="930"/>
      <c r="EI89" s="930"/>
      <c r="EJ89" s="930"/>
      <c r="EK89" s="930"/>
      <c r="EL89" s="930"/>
      <c r="EM89" s="930"/>
      <c r="EN89" s="930"/>
      <c r="EO89" s="930"/>
      <c r="EP89" s="930"/>
      <c r="EQ89" s="930"/>
      <c r="ER89" s="930"/>
      <c r="ES89" s="930"/>
      <c r="ET89" s="930"/>
      <c r="EU89" s="930"/>
      <c r="EV89" s="930"/>
      <c r="EW89" s="930"/>
      <c r="EX89" s="930"/>
      <c r="EY89" s="930"/>
      <c r="EZ89" s="930"/>
      <c r="FA89" s="930"/>
      <c r="FB89" s="930"/>
      <c r="FC89" s="930"/>
      <c r="FD89" s="930"/>
      <c r="FE89" s="930"/>
      <c r="FF89" s="930"/>
      <c r="FG89" s="931"/>
      <c r="FH89" s="467"/>
    </row>
    <row r="90" spans="2:164" ht="8.65" customHeight="1">
      <c r="B90" s="917"/>
      <c r="C90" s="918"/>
      <c r="D90" s="918"/>
      <c r="E90" s="918"/>
      <c r="F90" s="918"/>
      <c r="G90" s="918"/>
      <c r="H90" s="918"/>
      <c r="I90" s="918"/>
      <c r="J90" s="918"/>
      <c r="K90" s="918"/>
      <c r="L90" s="918"/>
      <c r="M90" s="918"/>
      <c r="N90" s="918"/>
      <c r="O90" s="918"/>
      <c r="P90" s="918"/>
      <c r="Q90" s="918"/>
      <c r="R90" s="918"/>
      <c r="S90" s="918"/>
      <c r="T90" s="918"/>
      <c r="U90" s="918"/>
      <c r="V90" s="918"/>
      <c r="W90" s="918"/>
      <c r="X90" s="918"/>
      <c r="Y90" s="918"/>
      <c r="Z90" s="918"/>
      <c r="AA90" s="918"/>
      <c r="AB90" s="918"/>
      <c r="AC90" s="918"/>
      <c r="AD90" s="918"/>
      <c r="AE90" s="918"/>
      <c r="AF90" s="918"/>
      <c r="AG90" s="918"/>
      <c r="AH90" s="911"/>
      <c r="AI90" s="911"/>
      <c r="AJ90" s="911"/>
      <c r="AK90" s="911"/>
      <c r="AL90" s="911"/>
      <c r="AM90" s="911"/>
      <c r="AN90" s="911"/>
      <c r="AO90" s="911"/>
      <c r="AP90" s="911"/>
      <c r="AQ90" s="911"/>
      <c r="AR90" s="911"/>
      <c r="AS90" s="911"/>
      <c r="AT90" s="912"/>
      <c r="AU90" s="816" t="s">
        <v>351</v>
      </c>
      <c r="AV90" s="816"/>
      <c r="AW90" s="816"/>
      <c r="AX90" s="816"/>
      <c r="AY90" s="816"/>
      <c r="AZ90" s="816"/>
      <c r="BA90" s="816"/>
      <c r="BB90" s="816"/>
      <c r="BC90" s="816"/>
      <c r="BD90" s="816"/>
      <c r="BE90" s="816"/>
      <c r="BF90" s="816"/>
      <c r="BG90" s="816"/>
      <c r="BH90" s="816"/>
      <c r="BI90" s="816"/>
      <c r="BJ90" s="816"/>
      <c r="BK90" s="816"/>
      <c r="BL90" s="816"/>
      <c r="BM90" s="816"/>
      <c r="BN90" s="816"/>
      <c r="BO90" s="816"/>
      <c r="BP90" s="816"/>
      <c r="BQ90" s="816"/>
      <c r="BR90" s="816"/>
      <c r="BS90" s="816"/>
      <c r="BT90" s="816"/>
      <c r="BU90" s="816"/>
      <c r="BV90" s="816"/>
      <c r="BW90" s="816"/>
      <c r="BX90" s="817"/>
      <c r="BY90" s="919"/>
      <c r="BZ90" s="915"/>
      <c r="CA90" s="915"/>
      <c r="CB90" s="915"/>
      <c r="CC90" s="915"/>
      <c r="CD90" s="915"/>
      <c r="CE90" s="915"/>
      <c r="CF90" s="915"/>
      <c r="CG90" s="915"/>
      <c r="CH90" s="915"/>
      <c r="CI90" s="915"/>
      <c r="CJ90" s="915"/>
      <c r="CK90" s="915"/>
      <c r="CL90" s="915"/>
      <c r="CM90" s="915"/>
      <c r="CN90" s="915"/>
      <c r="CO90" s="915"/>
      <c r="CP90" s="915"/>
      <c r="CQ90" s="915"/>
      <c r="CR90" s="915"/>
      <c r="CS90" s="915"/>
      <c r="CT90" s="915"/>
      <c r="CU90" s="915"/>
      <c r="CV90" s="915"/>
      <c r="CW90" s="915"/>
      <c r="CX90" s="915"/>
      <c r="CY90" s="915"/>
      <c r="CZ90" s="915"/>
      <c r="DA90" s="915"/>
      <c r="DB90" s="915"/>
      <c r="DC90" s="915"/>
      <c r="DD90" s="915"/>
      <c r="DE90" s="915"/>
      <c r="DF90" s="915"/>
      <c r="DG90" s="915"/>
      <c r="DH90" s="915"/>
      <c r="DI90" s="916"/>
      <c r="DJ90" s="932"/>
      <c r="DK90" s="930"/>
      <c r="DL90" s="930"/>
      <c r="DM90" s="930"/>
      <c r="DN90" s="930"/>
      <c r="DO90" s="930"/>
      <c r="DP90" s="930"/>
      <c r="DQ90" s="930"/>
      <c r="DR90" s="930"/>
      <c r="DS90" s="930"/>
      <c r="DT90" s="930"/>
      <c r="DU90" s="930"/>
      <c r="DV90" s="930"/>
      <c r="DW90" s="930"/>
      <c r="DX90" s="930"/>
      <c r="DY90" s="930"/>
      <c r="DZ90" s="930"/>
      <c r="EA90" s="930"/>
      <c r="EB90" s="930"/>
      <c r="EC90" s="930"/>
      <c r="ED90" s="930"/>
      <c r="EE90" s="930"/>
      <c r="EF90" s="930"/>
      <c r="EG90" s="930"/>
      <c r="EH90" s="930"/>
      <c r="EI90" s="930"/>
      <c r="EJ90" s="930"/>
      <c r="EK90" s="930"/>
      <c r="EL90" s="930"/>
      <c r="EM90" s="930"/>
      <c r="EN90" s="930"/>
      <c r="EO90" s="930"/>
      <c r="EP90" s="930"/>
      <c r="EQ90" s="930"/>
      <c r="ER90" s="930"/>
      <c r="ES90" s="930"/>
      <c r="ET90" s="930"/>
      <c r="EU90" s="930"/>
      <c r="EV90" s="930"/>
      <c r="EW90" s="930"/>
      <c r="EX90" s="930"/>
      <c r="EY90" s="930"/>
      <c r="EZ90" s="930"/>
      <c r="FA90" s="930"/>
      <c r="FB90" s="930"/>
      <c r="FC90" s="930"/>
      <c r="FD90" s="930"/>
      <c r="FE90" s="930"/>
      <c r="FF90" s="930"/>
      <c r="FG90" s="931"/>
      <c r="FH90" s="467"/>
    </row>
    <row r="91" spans="2:164" ht="8.65" customHeight="1">
      <c r="B91" s="917" t="s">
        <v>312</v>
      </c>
      <c r="C91" s="918"/>
      <c r="D91" s="918"/>
      <c r="E91" s="918"/>
      <c r="F91" s="918"/>
      <c r="G91" s="918"/>
      <c r="H91" s="918"/>
      <c r="I91" s="918"/>
      <c r="J91" s="918"/>
      <c r="K91" s="918"/>
      <c r="L91" s="918"/>
      <c r="M91" s="918"/>
      <c r="N91" s="918"/>
      <c r="O91" s="918"/>
      <c r="P91" s="918"/>
      <c r="Q91" s="918"/>
      <c r="R91" s="918"/>
      <c r="S91" s="918"/>
      <c r="T91" s="918"/>
      <c r="U91" s="918"/>
      <c r="V91" s="918"/>
      <c r="W91" s="918"/>
      <c r="X91" s="918"/>
      <c r="Y91" s="918"/>
      <c r="Z91" s="918"/>
      <c r="AA91" s="918"/>
      <c r="AB91" s="918"/>
      <c r="AC91" s="918"/>
      <c r="AD91" s="918"/>
      <c r="AE91" s="918"/>
      <c r="AF91" s="918"/>
      <c r="AG91" s="918"/>
      <c r="AH91" s="911" t="e">
        <v>#REF!</v>
      </c>
      <c r="AI91" s="911"/>
      <c r="AJ91" s="911"/>
      <c r="AK91" s="911"/>
      <c r="AL91" s="911"/>
      <c r="AM91" s="911"/>
      <c r="AN91" s="911"/>
      <c r="AO91" s="911"/>
      <c r="AP91" s="911"/>
      <c r="AQ91" s="911"/>
      <c r="AR91" s="911"/>
      <c r="AS91" s="911"/>
      <c r="AT91" s="912"/>
      <c r="AU91" s="819"/>
      <c r="AV91" s="819"/>
      <c r="AW91" s="819"/>
      <c r="AX91" s="819"/>
      <c r="AY91" s="819"/>
      <c r="AZ91" s="819"/>
      <c r="BA91" s="819"/>
      <c r="BB91" s="819"/>
      <c r="BC91" s="819"/>
      <c r="BD91" s="819"/>
      <c r="BE91" s="819"/>
      <c r="BF91" s="819"/>
      <c r="BG91" s="819"/>
      <c r="BH91" s="819"/>
      <c r="BI91" s="819"/>
      <c r="BJ91" s="819"/>
      <c r="BK91" s="819"/>
      <c r="BL91" s="819"/>
      <c r="BM91" s="819"/>
      <c r="BN91" s="819"/>
      <c r="BO91" s="819"/>
      <c r="BP91" s="819"/>
      <c r="BQ91" s="819"/>
      <c r="BR91" s="819"/>
      <c r="BS91" s="819"/>
      <c r="BT91" s="819"/>
      <c r="BU91" s="819"/>
      <c r="BV91" s="819"/>
      <c r="BW91" s="819"/>
      <c r="BX91" s="820"/>
      <c r="BY91" s="935" t="s">
        <v>330</v>
      </c>
      <c r="BZ91" s="936"/>
      <c r="CA91" s="936"/>
      <c r="CB91" s="936"/>
      <c r="CC91" s="936"/>
      <c r="CD91" s="936"/>
      <c r="CE91" s="936"/>
      <c r="CF91" s="936"/>
      <c r="CG91" s="936"/>
      <c r="CH91" s="936"/>
      <c r="CI91" s="936"/>
      <c r="CJ91" s="936"/>
      <c r="CK91" s="936"/>
      <c r="CL91" s="936"/>
      <c r="CM91" s="936"/>
      <c r="CN91" s="936"/>
      <c r="CO91" s="936"/>
      <c r="CP91" s="936"/>
      <c r="CQ91" s="936"/>
      <c r="CR91" s="936"/>
      <c r="CS91" s="936"/>
      <c r="CT91" s="936"/>
      <c r="CU91" s="936"/>
      <c r="CV91" s="936"/>
      <c r="CW91" s="936"/>
      <c r="CX91" s="936"/>
      <c r="CY91" s="936"/>
      <c r="CZ91" s="936"/>
      <c r="DA91" s="936"/>
      <c r="DB91" s="936"/>
      <c r="DC91" s="936"/>
      <c r="DD91" s="936"/>
      <c r="DE91" s="936"/>
      <c r="DF91" s="936"/>
      <c r="DG91" s="936"/>
      <c r="DH91" s="936"/>
      <c r="DI91" s="937"/>
      <c r="DJ91" s="929" t="s">
        <v>313</v>
      </c>
      <c r="DK91" s="938"/>
      <c r="DL91" s="938"/>
      <c r="DM91" s="938"/>
      <c r="DN91" s="938"/>
      <c r="DO91" s="938"/>
      <c r="DP91" s="938"/>
      <c r="DQ91" s="938"/>
      <c r="DR91" s="938"/>
      <c r="DS91" s="938"/>
      <c r="DT91" s="938"/>
      <c r="DU91" s="938"/>
      <c r="DV91" s="938"/>
      <c r="DW91" s="938"/>
      <c r="DX91" s="938"/>
      <c r="DY91" s="938"/>
      <c r="DZ91" s="938"/>
      <c r="EA91" s="938"/>
      <c r="EB91" s="938"/>
      <c r="EC91" s="938"/>
      <c r="ED91" s="938"/>
      <c r="EE91" s="938"/>
      <c r="EF91" s="938"/>
      <c r="EG91" s="938"/>
      <c r="EH91" s="938"/>
      <c r="EI91" s="938"/>
      <c r="EJ91" s="938"/>
      <c r="EK91" s="938"/>
      <c r="EL91" s="938"/>
      <c r="EM91" s="938"/>
      <c r="EN91" s="938"/>
      <c r="EO91" s="938"/>
      <c r="EP91" s="938"/>
      <c r="EQ91" s="938"/>
      <c r="ER91" s="938"/>
      <c r="ES91" s="938"/>
      <c r="ET91" s="938"/>
      <c r="EU91" s="938"/>
      <c r="EV91" s="938"/>
      <c r="EW91" s="938"/>
      <c r="EX91" s="938"/>
      <c r="EY91" s="938"/>
      <c r="EZ91" s="938"/>
      <c r="FA91" s="938"/>
      <c r="FB91" s="938"/>
      <c r="FC91" s="938"/>
      <c r="FD91" s="938"/>
      <c r="FE91" s="938"/>
      <c r="FF91" s="938"/>
      <c r="FG91" s="939"/>
    </row>
    <row r="92" spans="2:164" ht="8.65" customHeight="1">
      <c r="B92" s="917"/>
      <c r="C92" s="918"/>
      <c r="D92" s="918"/>
      <c r="E92" s="918"/>
      <c r="F92" s="918"/>
      <c r="G92" s="918"/>
      <c r="H92" s="918"/>
      <c r="I92" s="918"/>
      <c r="J92" s="918"/>
      <c r="K92" s="918"/>
      <c r="L92" s="918"/>
      <c r="M92" s="918"/>
      <c r="N92" s="918"/>
      <c r="O92" s="918"/>
      <c r="P92" s="918"/>
      <c r="Q92" s="918"/>
      <c r="R92" s="918"/>
      <c r="S92" s="918"/>
      <c r="T92" s="918"/>
      <c r="U92" s="918"/>
      <c r="V92" s="918"/>
      <c r="W92" s="918"/>
      <c r="X92" s="918"/>
      <c r="Y92" s="918"/>
      <c r="Z92" s="918"/>
      <c r="AA92" s="918"/>
      <c r="AB92" s="918"/>
      <c r="AC92" s="918"/>
      <c r="AD92" s="918"/>
      <c r="AE92" s="918"/>
      <c r="AF92" s="918"/>
      <c r="AG92" s="918"/>
      <c r="AH92" s="911"/>
      <c r="AI92" s="911"/>
      <c r="AJ92" s="911"/>
      <c r="AK92" s="911"/>
      <c r="AL92" s="911"/>
      <c r="AM92" s="911"/>
      <c r="AN92" s="911"/>
      <c r="AO92" s="911"/>
      <c r="AP92" s="911"/>
      <c r="AQ92" s="911"/>
      <c r="AR92" s="911"/>
      <c r="AS92" s="911"/>
      <c r="AT92" s="912"/>
      <c r="AU92" s="819"/>
      <c r="AV92" s="819"/>
      <c r="AW92" s="819"/>
      <c r="AX92" s="819"/>
      <c r="AY92" s="819"/>
      <c r="AZ92" s="819"/>
      <c r="BA92" s="819"/>
      <c r="BB92" s="819"/>
      <c r="BC92" s="819"/>
      <c r="BD92" s="819"/>
      <c r="BE92" s="819"/>
      <c r="BF92" s="819"/>
      <c r="BG92" s="819"/>
      <c r="BH92" s="819"/>
      <c r="BI92" s="819"/>
      <c r="BJ92" s="819"/>
      <c r="BK92" s="819"/>
      <c r="BL92" s="819"/>
      <c r="BM92" s="819"/>
      <c r="BN92" s="819"/>
      <c r="BO92" s="819"/>
      <c r="BP92" s="819"/>
      <c r="BQ92" s="819"/>
      <c r="BR92" s="819"/>
      <c r="BS92" s="819"/>
      <c r="BT92" s="819"/>
      <c r="BU92" s="819"/>
      <c r="BV92" s="819"/>
      <c r="BW92" s="819"/>
      <c r="BX92" s="820"/>
      <c r="BY92" s="865"/>
      <c r="BZ92" s="866"/>
      <c r="CA92" s="866"/>
      <c r="CB92" s="866"/>
      <c r="CC92" s="866"/>
      <c r="CD92" s="866"/>
      <c r="CE92" s="866"/>
      <c r="CF92" s="866"/>
      <c r="CG92" s="866"/>
      <c r="CH92" s="866"/>
      <c r="CI92" s="866"/>
      <c r="CJ92" s="866"/>
      <c r="CK92" s="866"/>
      <c r="CL92" s="866"/>
      <c r="CM92" s="866"/>
      <c r="CN92" s="866"/>
      <c r="CO92" s="866"/>
      <c r="CP92" s="866"/>
      <c r="CQ92" s="866"/>
      <c r="CR92" s="866"/>
      <c r="CS92" s="866"/>
      <c r="CT92" s="866"/>
      <c r="CU92" s="866"/>
      <c r="CV92" s="866"/>
      <c r="CW92" s="866"/>
      <c r="CX92" s="866"/>
      <c r="CY92" s="866"/>
      <c r="CZ92" s="866"/>
      <c r="DA92" s="866"/>
      <c r="DB92" s="866"/>
      <c r="DC92" s="866"/>
      <c r="DD92" s="866"/>
      <c r="DE92" s="866"/>
      <c r="DF92" s="866"/>
      <c r="DG92" s="866"/>
      <c r="DH92" s="866"/>
      <c r="DI92" s="867"/>
      <c r="DJ92" s="929"/>
      <c r="DK92" s="938"/>
      <c r="DL92" s="938"/>
      <c r="DM92" s="938"/>
      <c r="DN92" s="938"/>
      <c r="DO92" s="938"/>
      <c r="DP92" s="938"/>
      <c r="DQ92" s="938"/>
      <c r="DR92" s="938"/>
      <c r="DS92" s="938"/>
      <c r="DT92" s="938"/>
      <c r="DU92" s="938"/>
      <c r="DV92" s="938"/>
      <c r="DW92" s="938"/>
      <c r="DX92" s="938"/>
      <c r="DY92" s="938"/>
      <c r="DZ92" s="938"/>
      <c r="EA92" s="938"/>
      <c r="EB92" s="938"/>
      <c r="EC92" s="938"/>
      <c r="ED92" s="938"/>
      <c r="EE92" s="938"/>
      <c r="EF92" s="938"/>
      <c r="EG92" s="938"/>
      <c r="EH92" s="938"/>
      <c r="EI92" s="938"/>
      <c r="EJ92" s="938"/>
      <c r="EK92" s="938"/>
      <c r="EL92" s="938"/>
      <c r="EM92" s="938"/>
      <c r="EN92" s="938"/>
      <c r="EO92" s="938"/>
      <c r="EP92" s="938"/>
      <c r="EQ92" s="938"/>
      <c r="ER92" s="938"/>
      <c r="ES92" s="938"/>
      <c r="ET92" s="938"/>
      <c r="EU92" s="938"/>
      <c r="EV92" s="938"/>
      <c r="EW92" s="938"/>
      <c r="EX92" s="938"/>
      <c r="EY92" s="938"/>
      <c r="EZ92" s="938"/>
      <c r="FA92" s="938"/>
      <c r="FB92" s="938"/>
      <c r="FC92" s="938"/>
      <c r="FD92" s="938"/>
      <c r="FE92" s="938"/>
      <c r="FF92" s="938"/>
      <c r="FG92" s="939"/>
    </row>
    <row r="93" spans="2:164" ht="8.65" customHeight="1">
      <c r="B93" s="940" t="s">
        <v>314</v>
      </c>
      <c r="C93" s="941"/>
      <c r="D93" s="941"/>
      <c r="E93" s="941"/>
      <c r="F93" s="941"/>
      <c r="G93" s="941"/>
      <c r="H93" s="941"/>
      <c r="I93" s="941"/>
      <c r="J93" s="941"/>
      <c r="K93" s="941"/>
      <c r="L93" s="941"/>
      <c r="M93" s="941"/>
      <c r="N93" s="941"/>
      <c r="O93" s="941"/>
      <c r="P93" s="941"/>
      <c r="Q93" s="941"/>
      <c r="R93" s="941"/>
      <c r="S93" s="941"/>
      <c r="T93" s="941"/>
      <c r="U93" s="941"/>
      <c r="V93" s="941"/>
      <c r="W93" s="941"/>
      <c r="X93" s="941"/>
      <c r="Y93" s="941"/>
      <c r="Z93" s="941"/>
      <c r="AA93" s="941"/>
      <c r="AB93" s="941"/>
      <c r="AC93" s="941"/>
      <c r="AD93" s="941"/>
      <c r="AE93" s="941"/>
      <c r="AF93" s="941"/>
      <c r="AG93" s="941"/>
      <c r="AH93" s="941"/>
      <c r="AI93" s="941"/>
      <c r="AJ93" s="941"/>
      <c r="AK93" s="941"/>
      <c r="AL93" s="941"/>
      <c r="AM93" s="941"/>
      <c r="AN93" s="941"/>
      <c r="AO93" s="941"/>
      <c r="AP93" s="941"/>
      <c r="AQ93" s="941"/>
      <c r="AR93" s="941"/>
      <c r="AS93" s="941"/>
      <c r="AT93" s="942"/>
      <c r="AU93" s="933"/>
      <c r="AV93" s="933"/>
      <c r="AW93" s="933"/>
      <c r="AX93" s="933"/>
      <c r="AY93" s="933"/>
      <c r="AZ93" s="933"/>
      <c r="BA93" s="933"/>
      <c r="BB93" s="933"/>
      <c r="BC93" s="933"/>
      <c r="BD93" s="933"/>
      <c r="BE93" s="933"/>
      <c r="BF93" s="933"/>
      <c r="BG93" s="933"/>
      <c r="BH93" s="933"/>
      <c r="BI93" s="933"/>
      <c r="BJ93" s="933"/>
      <c r="BK93" s="933"/>
      <c r="BL93" s="933"/>
      <c r="BM93" s="933"/>
      <c r="BN93" s="933"/>
      <c r="BO93" s="933"/>
      <c r="BP93" s="933"/>
      <c r="BQ93" s="933"/>
      <c r="BR93" s="933"/>
      <c r="BS93" s="933"/>
      <c r="BT93" s="933"/>
      <c r="BU93" s="933"/>
      <c r="BV93" s="933"/>
      <c r="BW93" s="933"/>
      <c r="BX93" s="934"/>
      <c r="BY93" s="905" t="s">
        <v>335</v>
      </c>
      <c r="BZ93" s="906"/>
      <c r="CA93" s="906"/>
      <c r="CB93" s="906"/>
      <c r="CC93" s="906"/>
      <c r="CD93" s="906"/>
      <c r="CE93" s="906"/>
      <c r="CF93" s="906"/>
      <c r="CG93" s="906"/>
      <c r="CH93" s="906"/>
      <c r="CI93" s="906"/>
      <c r="CJ93" s="906"/>
      <c r="CK93" s="906"/>
      <c r="CL93" s="906"/>
      <c r="CM93" s="906"/>
      <c r="CN93" s="906"/>
      <c r="CO93" s="906"/>
      <c r="CP93" s="906"/>
      <c r="CQ93" s="906"/>
      <c r="CR93" s="906"/>
      <c r="CS93" s="906"/>
      <c r="CT93" s="906"/>
      <c r="CU93" s="906"/>
      <c r="CV93" s="906"/>
      <c r="CW93" s="906"/>
      <c r="CX93" s="906"/>
      <c r="CY93" s="906"/>
      <c r="CZ93" s="906"/>
      <c r="DA93" s="906"/>
      <c r="DB93" s="906"/>
      <c r="DC93" s="906"/>
      <c r="DD93" s="906"/>
      <c r="DE93" s="906"/>
      <c r="DF93" s="906"/>
      <c r="DG93" s="906"/>
      <c r="DH93" s="906"/>
      <c r="DI93" s="907"/>
      <c r="DJ93" s="929" t="s">
        <v>317</v>
      </c>
      <c r="DK93" s="930"/>
      <c r="DL93" s="930"/>
      <c r="DM93" s="930"/>
      <c r="DN93" s="930"/>
      <c r="DO93" s="930"/>
      <c r="DP93" s="930"/>
      <c r="DQ93" s="930"/>
      <c r="DR93" s="930"/>
      <c r="DS93" s="930"/>
      <c r="DT93" s="930"/>
      <c r="DU93" s="930"/>
      <c r="DV93" s="930"/>
      <c r="DW93" s="930"/>
      <c r="DX93" s="930"/>
      <c r="DY93" s="930"/>
      <c r="DZ93" s="930"/>
      <c r="EA93" s="930"/>
      <c r="EB93" s="930"/>
      <c r="EC93" s="930"/>
      <c r="ED93" s="930"/>
      <c r="EE93" s="930"/>
      <c r="EF93" s="930"/>
      <c r="EG93" s="930"/>
      <c r="EH93" s="930"/>
      <c r="EI93" s="930"/>
      <c r="EJ93" s="930"/>
      <c r="EK93" s="930"/>
      <c r="EL93" s="930"/>
      <c r="EM93" s="930"/>
      <c r="EN93" s="930"/>
      <c r="EO93" s="930"/>
      <c r="EP93" s="930"/>
      <c r="EQ93" s="930"/>
      <c r="ER93" s="930"/>
      <c r="ES93" s="930"/>
      <c r="ET93" s="930"/>
      <c r="EU93" s="930"/>
      <c r="EV93" s="930"/>
      <c r="EW93" s="930"/>
      <c r="EX93" s="930"/>
      <c r="EY93" s="930"/>
      <c r="EZ93" s="930"/>
      <c r="FA93" s="930"/>
      <c r="FB93" s="930"/>
      <c r="FC93" s="930"/>
      <c r="FD93" s="930"/>
      <c r="FE93" s="930"/>
      <c r="FF93" s="930"/>
      <c r="FG93" s="931"/>
    </row>
    <row r="94" spans="2:164" ht="8.65" customHeight="1">
      <c r="B94" s="940"/>
      <c r="C94" s="941"/>
      <c r="D94" s="941"/>
      <c r="E94" s="941"/>
      <c r="F94" s="941"/>
      <c r="G94" s="941"/>
      <c r="H94" s="941"/>
      <c r="I94" s="941"/>
      <c r="J94" s="941"/>
      <c r="K94" s="941"/>
      <c r="L94" s="941"/>
      <c r="M94" s="941"/>
      <c r="N94" s="941"/>
      <c r="O94" s="941"/>
      <c r="P94" s="941"/>
      <c r="Q94" s="941"/>
      <c r="R94" s="941"/>
      <c r="S94" s="941"/>
      <c r="T94" s="941"/>
      <c r="U94" s="941"/>
      <c r="V94" s="941"/>
      <c r="W94" s="941"/>
      <c r="X94" s="941"/>
      <c r="Y94" s="941"/>
      <c r="Z94" s="941"/>
      <c r="AA94" s="941"/>
      <c r="AB94" s="941"/>
      <c r="AC94" s="941"/>
      <c r="AD94" s="941"/>
      <c r="AE94" s="941"/>
      <c r="AF94" s="941"/>
      <c r="AG94" s="941"/>
      <c r="AH94" s="941"/>
      <c r="AI94" s="941"/>
      <c r="AJ94" s="941"/>
      <c r="AK94" s="941"/>
      <c r="AL94" s="941"/>
      <c r="AM94" s="941"/>
      <c r="AN94" s="941"/>
      <c r="AO94" s="941"/>
      <c r="AP94" s="941"/>
      <c r="AQ94" s="941"/>
      <c r="AR94" s="941"/>
      <c r="AS94" s="941"/>
      <c r="AT94" s="942"/>
      <c r="AU94" s="920" t="s">
        <v>318</v>
      </c>
      <c r="AV94" s="920"/>
      <c r="AW94" s="920"/>
      <c r="AX94" s="920"/>
      <c r="AY94" s="920"/>
      <c r="AZ94" s="920"/>
      <c r="BA94" s="920"/>
      <c r="BB94" s="920"/>
      <c r="BC94" s="920"/>
      <c r="BD94" s="920"/>
      <c r="BE94" s="920"/>
      <c r="BF94" s="920"/>
      <c r="BG94" s="920"/>
      <c r="BH94" s="920"/>
      <c r="BI94" s="920"/>
      <c r="BJ94" s="920"/>
      <c r="BK94" s="920"/>
      <c r="BL94" s="920"/>
      <c r="BM94" s="920"/>
      <c r="BN94" s="920"/>
      <c r="BO94" s="920"/>
      <c r="BP94" s="920"/>
      <c r="BQ94" s="920"/>
      <c r="BR94" s="920"/>
      <c r="BS94" s="920"/>
      <c r="BT94" s="920"/>
      <c r="BU94" s="920"/>
      <c r="BV94" s="920"/>
      <c r="BW94" s="920"/>
      <c r="BX94" s="921"/>
      <c r="BY94" s="905"/>
      <c r="BZ94" s="906"/>
      <c r="CA94" s="906"/>
      <c r="CB94" s="906"/>
      <c r="CC94" s="906"/>
      <c r="CD94" s="906"/>
      <c r="CE94" s="906"/>
      <c r="CF94" s="906"/>
      <c r="CG94" s="906"/>
      <c r="CH94" s="906"/>
      <c r="CI94" s="906"/>
      <c r="CJ94" s="906"/>
      <c r="CK94" s="906"/>
      <c r="CL94" s="906"/>
      <c r="CM94" s="906"/>
      <c r="CN94" s="906"/>
      <c r="CO94" s="906"/>
      <c r="CP94" s="906"/>
      <c r="CQ94" s="906"/>
      <c r="CR94" s="906"/>
      <c r="CS94" s="906"/>
      <c r="CT94" s="906"/>
      <c r="CU94" s="906"/>
      <c r="CV94" s="906"/>
      <c r="CW94" s="906"/>
      <c r="CX94" s="906"/>
      <c r="CY94" s="906"/>
      <c r="CZ94" s="906"/>
      <c r="DA94" s="906"/>
      <c r="DB94" s="906"/>
      <c r="DC94" s="906"/>
      <c r="DD94" s="906"/>
      <c r="DE94" s="906"/>
      <c r="DF94" s="906"/>
      <c r="DG94" s="906"/>
      <c r="DH94" s="906"/>
      <c r="DI94" s="907"/>
      <c r="DJ94" s="932"/>
      <c r="DK94" s="930"/>
      <c r="DL94" s="930"/>
      <c r="DM94" s="930"/>
      <c r="DN94" s="930"/>
      <c r="DO94" s="930"/>
      <c r="DP94" s="930"/>
      <c r="DQ94" s="930"/>
      <c r="DR94" s="930"/>
      <c r="DS94" s="930"/>
      <c r="DT94" s="930"/>
      <c r="DU94" s="930"/>
      <c r="DV94" s="930"/>
      <c r="DW94" s="930"/>
      <c r="DX94" s="930"/>
      <c r="DY94" s="930"/>
      <c r="DZ94" s="930"/>
      <c r="EA94" s="930"/>
      <c r="EB94" s="930"/>
      <c r="EC94" s="930"/>
      <c r="ED94" s="930"/>
      <c r="EE94" s="930"/>
      <c r="EF94" s="930"/>
      <c r="EG94" s="930"/>
      <c r="EH94" s="930"/>
      <c r="EI94" s="930"/>
      <c r="EJ94" s="930"/>
      <c r="EK94" s="930"/>
      <c r="EL94" s="930"/>
      <c r="EM94" s="930"/>
      <c r="EN94" s="930"/>
      <c r="EO94" s="930"/>
      <c r="EP94" s="930"/>
      <c r="EQ94" s="930"/>
      <c r="ER94" s="930"/>
      <c r="ES94" s="930"/>
      <c r="ET94" s="930"/>
      <c r="EU94" s="930"/>
      <c r="EV94" s="930"/>
      <c r="EW94" s="930"/>
      <c r="EX94" s="930"/>
      <c r="EY94" s="930"/>
      <c r="EZ94" s="930"/>
      <c r="FA94" s="930"/>
      <c r="FB94" s="930"/>
      <c r="FC94" s="930"/>
      <c r="FD94" s="930"/>
      <c r="FE94" s="930"/>
      <c r="FF94" s="930"/>
      <c r="FG94" s="931"/>
    </row>
    <row r="95" spans="2:164" ht="8.65" customHeight="1">
      <c r="B95" s="905" t="s">
        <v>319</v>
      </c>
      <c r="C95" s="906"/>
      <c r="D95" s="906"/>
      <c r="E95" s="906"/>
      <c r="F95" s="906"/>
      <c r="G95" s="906"/>
      <c r="H95" s="906"/>
      <c r="I95" s="906"/>
      <c r="J95" s="906"/>
      <c r="K95" s="906"/>
      <c r="L95" s="906"/>
      <c r="M95" s="906"/>
      <c r="N95" s="906"/>
      <c r="O95" s="906"/>
      <c r="P95" s="906"/>
      <c r="Q95" s="906"/>
      <c r="R95" s="906"/>
      <c r="S95" s="906"/>
      <c r="T95" s="906"/>
      <c r="U95" s="906"/>
      <c r="V95" s="906"/>
      <c r="W95" s="906"/>
      <c r="X95" s="906"/>
      <c r="Y95" s="906"/>
      <c r="Z95" s="906"/>
      <c r="AA95" s="906"/>
      <c r="AB95" s="906"/>
      <c r="AC95" s="906"/>
      <c r="AD95" s="906"/>
      <c r="AE95" s="906"/>
      <c r="AF95" s="906"/>
      <c r="AG95" s="906"/>
      <c r="AH95" s="906"/>
      <c r="AI95" s="906"/>
      <c r="AJ95" s="906"/>
      <c r="AK95" s="906"/>
      <c r="AL95" s="906"/>
      <c r="AM95" s="906"/>
      <c r="AN95" s="906"/>
      <c r="AO95" s="906"/>
      <c r="AP95" s="906"/>
      <c r="AQ95" s="906"/>
      <c r="AR95" s="906"/>
      <c r="AS95" s="906"/>
      <c r="AT95" s="907"/>
      <c r="AU95" s="922"/>
      <c r="AV95" s="922"/>
      <c r="AW95" s="922"/>
      <c r="AX95" s="922"/>
      <c r="AY95" s="922"/>
      <c r="AZ95" s="922"/>
      <c r="BA95" s="922"/>
      <c r="BB95" s="922"/>
      <c r="BC95" s="922"/>
      <c r="BD95" s="922"/>
      <c r="BE95" s="922"/>
      <c r="BF95" s="922"/>
      <c r="BG95" s="922"/>
      <c r="BH95" s="922"/>
      <c r="BI95" s="922"/>
      <c r="BJ95" s="922"/>
      <c r="BK95" s="922"/>
      <c r="BL95" s="922"/>
      <c r="BM95" s="922"/>
      <c r="BN95" s="922"/>
      <c r="BO95" s="922"/>
      <c r="BP95" s="922"/>
      <c r="BQ95" s="922"/>
      <c r="BR95" s="922"/>
      <c r="BS95" s="922"/>
      <c r="BT95" s="922"/>
      <c r="BU95" s="922"/>
      <c r="BV95" s="922"/>
      <c r="BW95" s="922"/>
      <c r="BX95" s="923"/>
      <c r="BY95" s="905" t="s">
        <v>337</v>
      </c>
      <c r="BZ95" s="906"/>
      <c r="CA95" s="906"/>
      <c r="CB95" s="906"/>
      <c r="CC95" s="906"/>
      <c r="CD95" s="906"/>
      <c r="CE95" s="906"/>
      <c r="CF95" s="906"/>
      <c r="CG95" s="906"/>
      <c r="CH95" s="906"/>
      <c r="CI95" s="906"/>
      <c r="CJ95" s="906"/>
      <c r="CK95" s="906"/>
      <c r="CL95" s="906"/>
      <c r="CM95" s="906"/>
      <c r="CN95" s="906"/>
      <c r="CO95" s="906"/>
      <c r="CP95" s="906"/>
      <c r="CQ95" s="906"/>
      <c r="CR95" s="906"/>
      <c r="CS95" s="906"/>
      <c r="CT95" s="906"/>
      <c r="CU95" s="906"/>
      <c r="CV95" s="906"/>
      <c r="CW95" s="906"/>
      <c r="CX95" s="906"/>
      <c r="CY95" s="906"/>
      <c r="CZ95" s="906"/>
      <c r="DA95" s="906"/>
      <c r="DB95" s="906"/>
      <c r="DC95" s="906"/>
      <c r="DD95" s="906"/>
      <c r="DE95" s="906"/>
      <c r="DF95" s="906"/>
      <c r="DG95" s="906"/>
      <c r="DH95" s="906"/>
      <c r="DI95" s="907"/>
      <c r="DJ95" s="945" t="s">
        <v>320</v>
      </c>
      <c r="DK95" s="946"/>
      <c r="DL95" s="946"/>
      <c r="DM95" s="946"/>
      <c r="DN95" s="946"/>
      <c r="DO95" s="946"/>
      <c r="DP95" s="946"/>
      <c r="DQ95" s="946"/>
      <c r="DR95" s="946"/>
      <c r="DS95" s="946"/>
      <c r="DT95" s="946"/>
      <c r="DU95" s="946"/>
      <c r="DV95" s="946"/>
      <c r="DW95" s="946"/>
      <c r="DX95" s="946"/>
      <c r="DY95" s="946"/>
      <c r="DZ95" s="946"/>
      <c r="EA95" s="946"/>
      <c r="EB95" s="946"/>
      <c r="EC95" s="946"/>
      <c r="ED95" s="946"/>
      <c r="EE95" s="946"/>
      <c r="EF95" s="946"/>
      <c r="EG95" s="946"/>
      <c r="EH95" s="946"/>
      <c r="EI95" s="946"/>
      <c r="EJ95" s="946"/>
      <c r="EK95" s="946"/>
      <c r="EL95" s="946"/>
      <c r="EM95" s="946"/>
      <c r="EN95" s="946"/>
      <c r="EO95" s="946"/>
      <c r="EP95" s="946"/>
      <c r="EQ95" s="946"/>
      <c r="ER95" s="946"/>
      <c r="ES95" s="946"/>
      <c r="ET95" s="946"/>
      <c r="EU95" s="946"/>
      <c r="EV95" s="946"/>
      <c r="EW95" s="946"/>
      <c r="EX95" s="946"/>
      <c r="EY95" s="946"/>
      <c r="EZ95" s="946"/>
      <c r="FA95" s="946"/>
      <c r="FB95" s="946"/>
      <c r="FC95" s="946"/>
      <c r="FD95" s="946"/>
      <c r="FE95" s="946"/>
      <c r="FF95" s="946"/>
      <c r="FG95" s="947"/>
    </row>
    <row r="96" spans="2:164" ht="8.65" customHeight="1">
      <c r="B96" s="905"/>
      <c r="C96" s="906"/>
      <c r="D96" s="906"/>
      <c r="E96" s="906"/>
      <c r="F96" s="906"/>
      <c r="G96" s="906"/>
      <c r="H96" s="906"/>
      <c r="I96" s="906"/>
      <c r="J96" s="906"/>
      <c r="K96" s="906"/>
      <c r="L96" s="906"/>
      <c r="M96" s="906"/>
      <c r="N96" s="906"/>
      <c r="O96" s="906"/>
      <c r="P96" s="906"/>
      <c r="Q96" s="906"/>
      <c r="R96" s="906"/>
      <c r="S96" s="906"/>
      <c r="T96" s="906"/>
      <c r="U96" s="906"/>
      <c r="V96" s="906"/>
      <c r="W96" s="906"/>
      <c r="X96" s="906"/>
      <c r="Y96" s="906"/>
      <c r="Z96" s="906"/>
      <c r="AA96" s="906"/>
      <c r="AB96" s="906"/>
      <c r="AC96" s="906"/>
      <c r="AD96" s="906"/>
      <c r="AE96" s="906"/>
      <c r="AF96" s="906"/>
      <c r="AG96" s="906"/>
      <c r="AH96" s="906"/>
      <c r="AI96" s="906"/>
      <c r="AJ96" s="906"/>
      <c r="AK96" s="906"/>
      <c r="AL96" s="906"/>
      <c r="AM96" s="906"/>
      <c r="AN96" s="906"/>
      <c r="AO96" s="906"/>
      <c r="AP96" s="906"/>
      <c r="AQ96" s="906"/>
      <c r="AR96" s="906"/>
      <c r="AS96" s="906"/>
      <c r="AT96" s="907"/>
      <c r="AU96" s="922"/>
      <c r="AV96" s="922"/>
      <c r="AW96" s="922"/>
      <c r="AX96" s="922"/>
      <c r="AY96" s="922"/>
      <c r="AZ96" s="922"/>
      <c r="BA96" s="922"/>
      <c r="BB96" s="922"/>
      <c r="BC96" s="922"/>
      <c r="BD96" s="922"/>
      <c r="BE96" s="922"/>
      <c r="BF96" s="922"/>
      <c r="BG96" s="922"/>
      <c r="BH96" s="922"/>
      <c r="BI96" s="922"/>
      <c r="BJ96" s="922"/>
      <c r="BK96" s="922"/>
      <c r="BL96" s="922"/>
      <c r="BM96" s="922"/>
      <c r="BN96" s="922"/>
      <c r="BO96" s="922"/>
      <c r="BP96" s="922"/>
      <c r="BQ96" s="922"/>
      <c r="BR96" s="922"/>
      <c r="BS96" s="922"/>
      <c r="BT96" s="922"/>
      <c r="BU96" s="922"/>
      <c r="BV96" s="922"/>
      <c r="BW96" s="922"/>
      <c r="BX96" s="923"/>
      <c r="BY96" s="905"/>
      <c r="BZ96" s="906"/>
      <c r="CA96" s="906"/>
      <c r="CB96" s="906"/>
      <c r="CC96" s="906"/>
      <c r="CD96" s="906"/>
      <c r="CE96" s="906"/>
      <c r="CF96" s="906"/>
      <c r="CG96" s="906"/>
      <c r="CH96" s="906"/>
      <c r="CI96" s="906"/>
      <c r="CJ96" s="906"/>
      <c r="CK96" s="906"/>
      <c r="CL96" s="906"/>
      <c r="CM96" s="906"/>
      <c r="CN96" s="906"/>
      <c r="CO96" s="906"/>
      <c r="CP96" s="906"/>
      <c r="CQ96" s="906"/>
      <c r="CR96" s="906"/>
      <c r="CS96" s="906"/>
      <c r="CT96" s="906"/>
      <c r="CU96" s="906"/>
      <c r="CV96" s="906"/>
      <c r="CW96" s="906"/>
      <c r="CX96" s="906"/>
      <c r="CY96" s="906"/>
      <c r="CZ96" s="906"/>
      <c r="DA96" s="906"/>
      <c r="DB96" s="906"/>
      <c r="DC96" s="906"/>
      <c r="DD96" s="906"/>
      <c r="DE96" s="906"/>
      <c r="DF96" s="906"/>
      <c r="DG96" s="906"/>
      <c r="DH96" s="906"/>
      <c r="DI96" s="907"/>
      <c r="DJ96" s="945"/>
      <c r="DK96" s="946"/>
      <c r="DL96" s="946"/>
      <c r="DM96" s="946"/>
      <c r="DN96" s="946"/>
      <c r="DO96" s="946"/>
      <c r="DP96" s="946"/>
      <c r="DQ96" s="946"/>
      <c r="DR96" s="946"/>
      <c r="DS96" s="946"/>
      <c r="DT96" s="946"/>
      <c r="DU96" s="946"/>
      <c r="DV96" s="946"/>
      <c r="DW96" s="946"/>
      <c r="DX96" s="946"/>
      <c r="DY96" s="946"/>
      <c r="DZ96" s="946"/>
      <c r="EA96" s="946"/>
      <c r="EB96" s="946"/>
      <c r="EC96" s="946"/>
      <c r="ED96" s="946"/>
      <c r="EE96" s="946"/>
      <c r="EF96" s="946"/>
      <c r="EG96" s="946"/>
      <c r="EH96" s="946"/>
      <c r="EI96" s="946"/>
      <c r="EJ96" s="946"/>
      <c r="EK96" s="946"/>
      <c r="EL96" s="946"/>
      <c r="EM96" s="946"/>
      <c r="EN96" s="946"/>
      <c r="EO96" s="946"/>
      <c r="EP96" s="946"/>
      <c r="EQ96" s="946"/>
      <c r="ER96" s="946"/>
      <c r="ES96" s="946"/>
      <c r="ET96" s="946"/>
      <c r="EU96" s="946"/>
      <c r="EV96" s="946"/>
      <c r="EW96" s="946"/>
      <c r="EX96" s="946"/>
      <c r="EY96" s="946"/>
      <c r="EZ96" s="946"/>
      <c r="FA96" s="946"/>
      <c r="FB96" s="946"/>
      <c r="FC96" s="946"/>
      <c r="FD96" s="946"/>
      <c r="FE96" s="946"/>
      <c r="FF96" s="946"/>
      <c r="FG96" s="947"/>
    </row>
    <row r="97" spans="2:163" ht="8.65" customHeight="1">
      <c r="B97" s="940" t="s">
        <v>321</v>
      </c>
      <c r="C97" s="941"/>
      <c r="D97" s="941"/>
      <c r="E97" s="941"/>
      <c r="F97" s="941"/>
      <c r="G97" s="941"/>
      <c r="H97" s="941"/>
      <c r="I97" s="941"/>
      <c r="J97" s="941"/>
      <c r="K97" s="941"/>
      <c r="L97" s="941"/>
      <c r="M97" s="941"/>
      <c r="N97" s="941"/>
      <c r="O97" s="941"/>
      <c r="P97" s="941"/>
      <c r="Q97" s="941"/>
      <c r="R97" s="941"/>
      <c r="S97" s="941"/>
      <c r="T97" s="941"/>
      <c r="U97" s="941"/>
      <c r="V97" s="941"/>
      <c r="W97" s="941"/>
      <c r="X97" s="941"/>
      <c r="Y97" s="941"/>
      <c r="Z97" s="941"/>
      <c r="AA97" s="941"/>
      <c r="AB97" s="941"/>
      <c r="AC97" s="941"/>
      <c r="AD97" s="941"/>
      <c r="AE97" s="941"/>
      <c r="AF97" s="941"/>
      <c r="AG97" s="941"/>
      <c r="AH97" s="941"/>
      <c r="AI97" s="941"/>
      <c r="AJ97" s="941"/>
      <c r="AK97" s="941"/>
      <c r="AL97" s="941"/>
      <c r="AM97" s="941"/>
      <c r="AN97" s="941"/>
      <c r="AO97" s="941"/>
      <c r="AP97" s="941"/>
      <c r="AQ97" s="941"/>
      <c r="AR97" s="941"/>
      <c r="AS97" s="941"/>
      <c r="AT97" s="942"/>
      <c r="AU97" s="922"/>
      <c r="AV97" s="922"/>
      <c r="AW97" s="922"/>
      <c r="AX97" s="922"/>
      <c r="AY97" s="922"/>
      <c r="AZ97" s="922"/>
      <c r="BA97" s="922"/>
      <c r="BB97" s="922"/>
      <c r="BC97" s="922"/>
      <c r="BD97" s="922"/>
      <c r="BE97" s="922"/>
      <c r="BF97" s="922"/>
      <c r="BG97" s="922"/>
      <c r="BH97" s="922"/>
      <c r="BI97" s="922"/>
      <c r="BJ97" s="922"/>
      <c r="BK97" s="922"/>
      <c r="BL97" s="922"/>
      <c r="BM97" s="922"/>
      <c r="BN97" s="922"/>
      <c r="BO97" s="922"/>
      <c r="BP97" s="922"/>
      <c r="BQ97" s="922"/>
      <c r="BR97" s="922"/>
      <c r="BS97" s="922"/>
      <c r="BT97" s="922"/>
      <c r="BU97" s="922"/>
      <c r="BV97" s="922"/>
      <c r="BW97" s="922"/>
      <c r="BX97" s="923"/>
      <c r="BY97" s="905" t="s">
        <v>340</v>
      </c>
      <c r="BZ97" s="906"/>
      <c r="CA97" s="906"/>
      <c r="CB97" s="906"/>
      <c r="CC97" s="906"/>
      <c r="CD97" s="906"/>
      <c r="CE97" s="906"/>
      <c r="CF97" s="906"/>
      <c r="CG97" s="906"/>
      <c r="CH97" s="906"/>
      <c r="CI97" s="906"/>
      <c r="CJ97" s="906"/>
      <c r="CK97" s="906"/>
      <c r="CL97" s="906"/>
      <c r="CM97" s="906"/>
      <c r="CN97" s="906"/>
      <c r="CO97" s="906"/>
      <c r="CP97" s="906"/>
      <c r="CQ97" s="906"/>
      <c r="CR97" s="906"/>
      <c r="CS97" s="906"/>
      <c r="CT97" s="906"/>
      <c r="CU97" s="906"/>
      <c r="CV97" s="906"/>
      <c r="CW97" s="906"/>
      <c r="CX97" s="906"/>
      <c r="CY97" s="906"/>
      <c r="CZ97" s="906"/>
      <c r="DA97" s="906"/>
      <c r="DB97" s="906"/>
      <c r="DC97" s="906"/>
      <c r="DD97" s="906"/>
      <c r="DE97" s="906"/>
      <c r="DF97" s="906"/>
      <c r="DG97" s="906"/>
      <c r="DH97" s="906"/>
      <c r="DI97" s="907"/>
      <c r="DJ97" s="945"/>
      <c r="DK97" s="946"/>
      <c r="DL97" s="946"/>
      <c r="DM97" s="946"/>
      <c r="DN97" s="946"/>
      <c r="DO97" s="946"/>
      <c r="DP97" s="946"/>
      <c r="DQ97" s="946"/>
      <c r="DR97" s="946"/>
      <c r="DS97" s="946"/>
      <c r="DT97" s="946"/>
      <c r="DU97" s="946"/>
      <c r="DV97" s="946"/>
      <c r="DW97" s="946"/>
      <c r="DX97" s="946"/>
      <c r="DY97" s="946"/>
      <c r="DZ97" s="946"/>
      <c r="EA97" s="946"/>
      <c r="EB97" s="946"/>
      <c r="EC97" s="946"/>
      <c r="ED97" s="946"/>
      <c r="EE97" s="946"/>
      <c r="EF97" s="946"/>
      <c r="EG97" s="946"/>
      <c r="EH97" s="946"/>
      <c r="EI97" s="946"/>
      <c r="EJ97" s="946"/>
      <c r="EK97" s="946"/>
      <c r="EL97" s="946"/>
      <c r="EM97" s="946"/>
      <c r="EN97" s="946"/>
      <c r="EO97" s="946"/>
      <c r="EP97" s="946"/>
      <c r="EQ97" s="946"/>
      <c r="ER97" s="946"/>
      <c r="ES97" s="946"/>
      <c r="ET97" s="946"/>
      <c r="EU97" s="946"/>
      <c r="EV97" s="946"/>
      <c r="EW97" s="946"/>
      <c r="EX97" s="946"/>
      <c r="EY97" s="946"/>
      <c r="EZ97" s="946"/>
      <c r="FA97" s="946"/>
      <c r="FB97" s="946"/>
      <c r="FC97" s="946"/>
      <c r="FD97" s="946"/>
      <c r="FE97" s="946"/>
      <c r="FF97" s="946"/>
      <c r="FG97" s="947"/>
    </row>
    <row r="98" spans="2:163" ht="8.65" customHeight="1" thickBot="1">
      <c r="B98" s="940"/>
      <c r="C98" s="941"/>
      <c r="D98" s="941"/>
      <c r="E98" s="941"/>
      <c r="F98" s="941"/>
      <c r="G98" s="941"/>
      <c r="H98" s="941"/>
      <c r="I98" s="941"/>
      <c r="J98" s="941"/>
      <c r="K98" s="941"/>
      <c r="L98" s="941"/>
      <c r="M98" s="941"/>
      <c r="N98" s="941"/>
      <c r="O98" s="941"/>
      <c r="P98" s="941"/>
      <c r="Q98" s="941"/>
      <c r="R98" s="941"/>
      <c r="S98" s="941"/>
      <c r="T98" s="941"/>
      <c r="U98" s="941"/>
      <c r="V98" s="941"/>
      <c r="W98" s="941"/>
      <c r="X98" s="941"/>
      <c r="Y98" s="941"/>
      <c r="Z98" s="941"/>
      <c r="AA98" s="941"/>
      <c r="AB98" s="941"/>
      <c r="AC98" s="941"/>
      <c r="AD98" s="941"/>
      <c r="AE98" s="941"/>
      <c r="AF98" s="941"/>
      <c r="AG98" s="941"/>
      <c r="AH98" s="941"/>
      <c r="AI98" s="941"/>
      <c r="AJ98" s="941"/>
      <c r="AK98" s="941"/>
      <c r="AL98" s="941"/>
      <c r="AM98" s="941"/>
      <c r="AN98" s="941"/>
      <c r="AO98" s="941"/>
      <c r="AP98" s="941"/>
      <c r="AQ98" s="941"/>
      <c r="AR98" s="941"/>
      <c r="AS98" s="941"/>
      <c r="AT98" s="942"/>
      <c r="AU98" s="922"/>
      <c r="AV98" s="922"/>
      <c r="AW98" s="922"/>
      <c r="AX98" s="922"/>
      <c r="AY98" s="922"/>
      <c r="AZ98" s="922"/>
      <c r="BA98" s="922"/>
      <c r="BB98" s="922"/>
      <c r="BC98" s="922"/>
      <c r="BD98" s="922"/>
      <c r="BE98" s="922"/>
      <c r="BF98" s="922"/>
      <c r="BG98" s="922"/>
      <c r="BH98" s="922"/>
      <c r="BI98" s="922"/>
      <c r="BJ98" s="922"/>
      <c r="BK98" s="922"/>
      <c r="BL98" s="922"/>
      <c r="BM98" s="922"/>
      <c r="BN98" s="922"/>
      <c r="BO98" s="922"/>
      <c r="BP98" s="922"/>
      <c r="BQ98" s="922"/>
      <c r="BR98" s="922"/>
      <c r="BS98" s="922"/>
      <c r="BT98" s="922"/>
      <c r="BU98" s="922"/>
      <c r="BV98" s="922"/>
      <c r="BW98" s="922"/>
      <c r="BX98" s="923"/>
      <c r="BY98" s="948"/>
      <c r="BZ98" s="949"/>
      <c r="CA98" s="949"/>
      <c r="CB98" s="949"/>
      <c r="CC98" s="949"/>
      <c r="CD98" s="949"/>
      <c r="CE98" s="949"/>
      <c r="CF98" s="949"/>
      <c r="CG98" s="949"/>
      <c r="CH98" s="949"/>
      <c r="CI98" s="949"/>
      <c r="CJ98" s="949"/>
      <c r="CK98" s="949"/>
      <c r="CL98" s="949"/>
      <c r="CM98" s="949"/>
      <c r="CN98" s="949"/>
      <c r="CO98" s="949"/>
      <c r="CP98" s="949"/>
      <c r="CQ98" s="949"/>
      <c r="CR98" s="949"/>
      <c r="CS98" s="949"/>
      <c r="CT98" s="949"/>
      <c r="CU98" s="949"/>
      <c r="CV98" s="949"/>
      <c r="CW98" s="949"/>
      <c r="CX98" s="949"/>
      <c r="CY98" s="949"/>
      <c r="CZ98" s="949"/>
      <c r="DA98" s="949"/>
      <c r="DB98" s="949"/>
      <c r="DC98" s="949"/>
      <c r="DD98" s="949"/>
      <c r="DE98" s="949"/>
      <c r="DF98" s="949"/>
      <c r="DG98" s="949"/>
      <c r="DH98" s="949"/>
      <c r="DI98" s="950"/>
      <c r="DJ98" s="951" t="s">
        <v>324</v>
      </c>
      <c r="DK98" s="946"/>
      <c r="DL98" s="946"/>
      <c r="DM98" s="946"/>
      <c r="DN98" s="946"/>
      <c r="DO98" s="946"/>
      <c r="DP98" s="946"/>
      <c r="DQ98" s="946"/>
      <c r="DR98" s="946"/>
      <c r="DS98" s="946"/>
      <c r="DT98" s="946"/>
      <c r="DU98" s="946"/>
      <c r="DV98" s="946"/>
      <c r="DW98" s="946"/>
      <c r="DX98" s="946"/>
      <c r="DY98" s="946"/>
      <c r="DZ98" s="946"/>
      <c r="EA98" s="946"/>
      <c r="EB98" s="946"/>
      <c r="EC98" s="946"/>
      <c r="ED98" s="946"/>
      <c r="EE98" s="946"/>
      <c r="EF98" s="946"/>
      <c r="EG98" s="946"/>
      <c r="EH98" s="946"/>
      <c r="EI98" s="946"/>
      <c r="EJ98" s="946"/>
      <c r="EK98" s="946"/>
      <c r="EL98" s="946"/>
      <c r="EM98" s="946"/>
      <c r="EN98" s="946"/>
      <c r="EO98" s="946"/>
      <c r="EP98" s="946"/>
      <c r="EQ98" s="946"/>
      <c r="ER98" s="946"/>
      <c r="ES98" s="946"/>
      <c r="ET98" s="946"/>
      <c r="EU98" s="946"/>
      <c r="EV98" s="946"/>
      <c r="EW98" s="946"/>
      <c r="EX98" s="946"/>
      <c r="EY98" s="946"/>
      <c r="EZ98" s="946"/>
      <c r="FA98" s="946"/>
      <c r="FB98" s="946"/>
      <c r="FC98" s="946"/>
      <c r="FD98" s="946"/>
      <c r="FE98" s="946"/>
      <c r="FF98" s="946"/>
      <c r="FG98" s="947"/>
    </row>
    <row r="99" spans="2:163" ht="8.65" customHeight="1" thickTop="1">
      <c r="B99" s="940" t="s">
        <v>325</v>
      </c>
      <c r="C99" s="941"/>
      <c r="D99" s="941"/>
      <c r="E99" s="941"/>
      <c r="F99" s="941"/>
      <c r="G99" s="941"/>
      <c r="H99" s="941"/>
      <c r="I99" s="941"/>
      <c r="J99" s="941"/>
      <c r="K99" s="941"/>
      <c r="L99" s="941"/>
      <c r="M99" s="941"/>
      <c r="N99" s="941"/>
      <c r="O99" s="941"/>
      <c r="P99" s="941"/>
      <c r="Q99" s="941"/>
      <c r="R99" s="941"/>
      <c r="S99" s="941"/>
      <c r="T99" s="941"/>
      <c r="U99" s="941"/>
      <c r="V99" s="941"/>
      <c r="W99" s="941"/>
      <c r="X99" s="941"/>
      <c r="Y99" s="941"/>
      <c r="Z99" s="941"/>
      <c r="AA99" s="941"/>
      <c r="AB99" s="941"/>
      <c r="AC99" s="941"/>
      <c r="AD99" s="941"/>
      <c r="AE99" s="941"/>
      <c r="AF99" s="941"/>
      <c r="AG99" s="941"/>
      <c r="AH99" s="941"/>
      <c r="AI99" s="941"/>
      <c r="AJ99" s="941"/>
      <c r="AK99" s="941"/>
      <c r="AL99" s="941"/>
      <c r="AM99" s="941"/>
      <c r="AN99" s="941"/>
      <c r="AO99" s="941"/>
      <c r="AP99" s="941"/>
      <c r="AQ99" s="941"/>
      <c r="AR99" s="941"/>
      <c r="AS99" s="941"/>
      <c r="AT99" s="942"/>
      <c r="AU99" s="922"/>
      <c r="AV99" s="922"/>
      <c r="AW99" s="922"/>
      <c r="AX99" s="922"/>
      <c r="AY99" s="922"/>
      <c r="AZ99" s="922"/>
      <c r="BA99" s="922"/>
      <c r="BB99" s="922"/>
      <c r="BC99" s="922"/>
      <c r="BD99" s="922"/>
      <c r="BE99" s="922"/>
      <c r="BF99" s="922"/>
      <c r="BG99" s="922"/>
      <c r="BH99" s="922"/>
      <c r="BI99" s="922"/>
      <c r="BJ99" s="922"/>
      <c r="BK99" s="922"/>
      <c r="BL99" s="922"/>
      <c r="BM99" s="922"/>
      <c r="BN99" s="922"/>
      <c r="BO99" s="922"/>
      <c r="BP99" s="922"/>
      <c r="BQ99" s="922"/>
      <c r="BR99" s="922"/>
      <c r="BS99" s="922"/>
      <c r="BT99" s="922"/>
      <c r="BU99" s="922"/>
      <c r="BV99" s="922"/>
      <c r="BW99" s="922"/>
      <c r="BX99" s="923"/>
      <c r="BY99" s="850" t="s">
        <v>352</v>
      </c>
      <c r="BZ99" s="851"/>
      <c r="CA99" s="851"/>
      <c r="CB99" s="851"/>
      <c r="CC99" s="851"/>
      <c r="CD99" s="851"/>
      <c r="CE99" s="851"/>
      <c r="CF99" s="851"/>
      <c r="CG99" s="851"/>
      <c r="CH99" s="851"/>
      <c r="CI99" s="851"/>
      <c r="CJ99" s="851"/>
      <c r="CK99" s="851"/>
      <c r="CL99" s="851"/>
      <c r="CM99" s="851"/>
      <c r="CN99" s="851"/>
      <c r="CO99" s="851"/>
      <c r="CP99" s="851"/>
      <c r="CQ99" s="851"/>
      <c r="CR99" s="851"/>
      <c r="CS99" s="851"/>
      <c r="CT99" s="851"/>
      <c r="CU99" s="851"/>
      <c r="CV99" s="851"/>
      <c r="CW99" s="851"/>
      <c r="CX99" s="851"/>
      <c r="CY99" s="851"/>
      <c r="CZ99" s="851"/>
      <c r="DA99" s="851"/>
      <c r="DB99" s="851"/>
      <c r="DC99" s="851"/>
      <c r="DD99" s="851"/>
      <c r="DE99" s="851"/>
      <c r="DF99" s="851"/>
      <c r="DG99" s="851"/>
      <c r="DH99" s="851"/>
      <c r="DI99" s="852"/>
      <c r="DJ99" s="945"/>
      <c r="DK99" s="946"/>
      <c r="DL99" s="946"/>
      <c r="DM99" s="946"/>
      <c r="DN99" s="946"/>
      <c r="DO99" s="946"/>
      <c r="DP99" s="946"/>
      <c r="DQ99" s="946"/>
      <c r="DR99" s="946"/>
      <c r="DS99" s="946"/>
      <c r="DT99" s="946"/>
      <c r="DU99" s="946"/>
      <c r="DV99" s="946"/>
      <c r="DW99" s="946"/>
      <c r="DX99" s="946"/>
      <c r="DY99" s="946"/>
      <c r="DZ99" s="946"/>
      <c r="EA99" s="946"/>
      <c r="EB99" s="946"/>
      <c r="EC99" s="946"/>
      <c r="ED99" s="946"/>
      <c r="EE99" s="946"/>
      <c r="EF99" s="946"/>
      <c r="EG99" s="946"/>
      <c r="EH99" s="946"/>
      <c r="EI99" s="946"/>
      <c r="EJ99" s="946"/>
      <c r="EK99" s="946"/>
      <c r="EL99" s="946"/>
      <c r="EM99" s="946"/>
      <c r="EN99" s="946"/>
      <c r="EO99" s="946"/>
      <c r="EP99" s="946"/>
      <c r="EQ99" s="946"/>
      <c r="ER99" s="946"/>
      <c r="ES99" s="946"/>
      <c r="ET99" s="946"/>
      <c r="EU99" s="946"/>
      <c r="EV99" s="946"/>
      <c r="EW99" s="946"/>
      <c r="EX99" s="946"/>
      <c r="EY99" s="946"/>
      <c r="EZ99" s="946"/>
      <c r="FA99" s="946"/>
      <c r="FB99" s="946"/>
      <c r="FC99" s="946"/>
      <c r="FD99" s="946"/>
      <c r="FE99" s="946"/>
      <c r="FF99" s="946"/>
      <c r="FG99" s="947"/>
    </row>
    <row r="100" spans="2:163" ht="8.65" customHeight="1">
      <c r="B100" s="940"/>
      <c r="C100" s="941"/>
      <c r="D100" s="941"/>
      <c r="E100" s="941"/>
      <c r="F100" s="941"/>
      <c r="G100" s="941"/>
      <c r="H100" s="941"/>
      <c r="I100" s="941"/>
      <c r="J100" s="941"/>
      <c r="K100" s="941"/>
      <c r="L100" s="941"/>
      <c r="M100" s="941"/>
      <c r="N100" s="941"/>
      <c r="O100" s="941"/>
      <c r="P100" s="941"/>
      <c r="Q100" s="941"/>
      <c r="R100" s="941"/>
      <c r="S100" s="941"/>
      <c r="T100" s="941"/>
      <c r="U100" s="941"/>
      <c r="V100" s="941"/>
      <c r="W100" s="941"/>
      <c r="X100" s="941"/>
      <c r="Y100" s="941"/>
      <c r="Z100" s="941"/>
      <c r="AA100" s="941"/>
      <c r="AB100" s="941"/>
      <c r="AC100" s="941"/>
      <c r="AD100" s="941"/>
      <c r="AE100" s="941"/>
      <c r="AF100" s="941"/>
      <c r="AG100" s="941"/>
      <c r="AH100" s="941"/>
      <c r="AI100" s="941"/>
      <c r="AJ100" s="941"/>
      <c r="AK100" s="941"/>
      <c r="AL100" s="941"/>
      <c r="AM100" s="941"/>
      <c r="AN100" s="941"/>
      <c r="AO100" s="941"/>
      <c r="AP100" s="941"/>
      <c r="AQ100" s="941"/>
      <c r="AR100" s="941"/>
      <c r="AS100" s="941"/>
      <c r="AT100" s="942"/>
      <c r="AU100" s="922"/>
      <c r="AV100" s="922"/>
      <c r="AW100" s="922"/>
      <c r="AX100" s="922"/>
      <c r="AY100" s="922"/>
      <c r="AZ100" s="922"/>
      <c r="BA100" s="922"/>
      <c r="BB100" s="922"/>
      <c r="BC100" s="922"/>
      <c r="BD100" s="922"/>
      <c r="BE100" s="922"/>
      <c r="BF100" s="922"/>
      <c r="BG100" s="922"/>
      <c r="BH100" s="922"/>
      <c r="BI100" s="922"/>
      <c r="BJ100" s="922"/>
      <c r="BK100" s="922"/>
      <c r="BL100" s="922"/>
      <c r="BM100" s="922"/>
      <c r="BN100" s="922"/>
      <c r="BO100" s="922"/>
      <c r="BP100" s="922"/>
      <c r="BQ100" s="922"/>
      <c r="BR100" s="922"/>
      <c r="BS100" s="922"/>
      <c r="BT100" s="922"/>
      <c r="BU100" s="922"/>
      <c r="BV100" s="922"/>
      <c r="BW100" s="922"/>
      <c r="BX100" s="923"/>
      <c r="BY100" s="853"/>
      <c r="BZ100" s="854"/>
      <c r="CA100" s="854"/>
      <c r="CB100" s="854"/>
      <c r="CC100" s="854"/>
      <c r="CD100" s="854"/>
      <c r="CE100" s="854"/>
      <c r="CF100" s="854"/>
      <c r="CG100" s="854"/>
      <c r="CH100" s="854"/>
      <c r="CI100" s="854"/>
      <c r="CJ100" s="854"/>
      <c r="CK100" s="854"/>
      <c r="CL100" s="854"/>
      <c r="CM100" s="854"/>
      <c r="CN100" s="854"/>
      <c r="CO100" s="854"/>
      <c r="CP100" s="854"/>
      <c r="CQ100" s="854"/>
      <c r="CR100" s="854"/>
      <c r="CS100" s="854"/>
      <c r="CT100" s="854"/>
      <c r="CU100" s="854"/>
      <c r="CV100" s="854"/>
      <c r="CW100" s="854"/>
      <c r="CX100" s="854"/>
      <c r="CY100" s="854"/>
      <c r="CZ100" s="854"/>
      <c r="DA100" s="854"/>
      <c r="DB100" s="854"/>
      <c r="DC100" s="854"/>
      <c r="DD100" s="854"/>
      <c r="DE100" s="854"/>
      <c r="DF100" s="854"/>
      <c r="DG100" s="854"/>
      <c r="DH100" s="854"/>
      <c r="DI100" s="855"/>
      <c r="DJ100" s="945"/>
      <c r="DK100" s="946"/>
      <c r="DL100" s="946"/>
      <c r="DM100" s="946"/>
      <c r="DN100" s="946"/>
      <c r="DO100" s="946"/>
      <c r="DP100" s="946"/>
      <c r="DQ100" s="946"/>
      <c r="DR100" s="946"/>
      <c r="DS100" s="946"/>
      <c r="DT100" s="946"/>
      <c r="DU100" s="946"/>
      <c r="DV100" s="946"/>
      <c r="DW100" s="946"/>
      <c r="DX100" s="946"/>
      <c r="DY100" s="946"/>
      <c r="DZ100" s="946"/>
      <c r="EA100" s="946"/>
      <c r="EB100" s="946"/>
      <c r="EC100" s="946"/>
      <c r="ED100" s="946"/>
      <c r="EE100" s="946"/>
      <c r="EF100" s="946"/>
      <c r="EG100" s="946"/>
      <c r="EH100" s="946"/>
      <c r="EI100" s="946"/>
      <c r="EJ100" s="946"/>
      <c r="EK100" s="946"/>
      <c r="EL100" s="946"/>
      <c r="EM100" s="946"/>
      <c r="EN100" s="946"/>
      <c r="EO100" s="946"/>
      <c r="EP100" s="946"/>
      <c r="EQ100" s="946"/>
      <c r="ER100" s="946"/>
      <c r="ES100" s="946"/>
      <c r="ET100" s="946"/>
      <c r="EU100" s="946"/>
      <c r="EV100" s="946"/>
      <c r="EW100" s="946"/>
      <c r="EX100" s="946"/>
      <c r="EY100" s="946"/>
      <c r="EZ100" s="946"/>
      <c r="FA100" s="946"/>
      <c r="FB100" s="946"/>
      <c r="FC100" s="946"/>
      <c r="FD100" s="946"/>
      <c r="FE100" s="946"/>
      <c r="FF100" s="946"/>
      <c r="FG100" s="947"/>
    </row>
    <row r="101" spans="2:163" ht="8.65" customHeight="1">
      <c r="B101" s="940" t="s">
        <v>326</v>
      </c>
      <c r="C101" s="941"/>
      <c r="D101" s="941"/>
      <c r="E101" s="941"/>
      <c r="F101" s="941"/>
      <c r="G101" s="941"/>
      <c r="H101" s="941"/>
      <c r="I101" s="941"/>
      <c r="J101" s="941"/>
      <c r="K101" s="941"/>
      <c r="L101" s="941"/>
      <c r="M101" s="941"/>
      <c r="N101" s="941"/>
      <c r="O101" s="941"/>
      <c r="P101" s="941"/>
      <c r="Q101" s="941"/>
      <c r="R101" s="941"/>
      <c r="S101" s="941"/>
      <c r="T101" s="941"/>
      <c r="U101" s="941"/>
      <c r="V101" s="941"/>
      <c r="W101" s="941"/>
      <c r="X101" s="941"/>
      <c r="Y101" s="941"/>
      <c r="Z101" s="941"/>
      <c r="AA101" s="941"/>
      <c r="AB101" s="941"/>
      <c r="AC101" s="941"/>
      <c r="AD101" s="941"/>
      <c r="AE101" s="941"/>
      <c r="AF101" s="941"/>
      <c r="AG101" s="941"/>
      <c r="AH101" s="941"/>
      <c r="AI101" s="941"/>
      <c r="AJ101" s="941"/>
      <c r="AK101" s="941"/>
      <c r="AL101" s="941"/>
      <c r="AM101" s="941"/>
      <c r="AN101" s="941"/>
      <c r="AO101" s="941"/>
      <c r="AP101" s="941"/>
      <c r="AQ101" s="941"/>
      <c r="AR101" s="941"/>
      <c r="AS101" s="941"/>
      <c r="AT101" s="942"/>
      <c r="AU101" s="922"/>
      <c r="AV101" s="922"/>
      <c r="AW101" s="922"/>
      <c r="AX101" s="922"/>
      <c r="AY101" s="922"/>
      <c r="AZ101" s="922"/>
      <c r="BA101" s="922"/>
      <c r="BB101" s="922"/>
      <c r="BC101" s="922"/>
      <c r="BD101" s="922"/>
      <c r="BE101" s="922"/>
      <c r="BF101" s="922"/>
      <c r="BG101" s="922"/>
      <c r="BH101" s="922"/>
      <c r="BI101" s="922"/>
      <c r="BJ101" s="922"/>
      <c r="BK101" s="922"/>
      <c r="BL101" s="922"/>
      <c r="BM101" s="922"/>
      <c r="BN101" s="922"/>
      <c r="BO101" s="922"/>
      <c r="BP101" s="922"/>
      <c r="BQ101" s="922"/>
      <c r="BR101" s="922"/>
      <c r="BS101" s="922"/>
      <c r="BT101" s="922"/>
      <c r="BU101" s="922"/>
      <c r="BV101" s="922"/>
      <c r="BW101" s="922"/>
      <c r="BX101" s="923"/>
      <c r="BY101" s="853"/>
      <c r="BZ101" s="854"/>
      <c r="CA101" s="854"/>
      <c r="CB101" s="854"/>
      <c r="CC101" s="854"/>
      <c r="CD101" s="854"/>
      <c r="CE101" s="854"/>
      <c r="CF101" s="854"/>
      <c r="CG101" s="854"/>
      <c r="CH101" s="854"/>
      <c r="CI101" s="854"/>
      <c r="CJ101" s="854"/>
      <c r="CK101" s="854"/>
      <c r="CL101" s="854"/>
      <c r="CM101" s="854"/>
      <c r="CN101" s="854"/>
      <c r="CO101" s="854"/>
      <c r="CP101" s="854"/>
      <c r="CQ101" s="854"/>
      <c r="CR101" s="854"/>
      <c r="CS101" s="854"/>
      <c r="CT101" s="854"/>
      <c r="CU101" s="854"/>
      <c r="CV101" s="854"/>
      <c r="CW101" s="854"/>
      <c r="CX101" s="854"/>
      <c r="CY101" s="854"/>
      <c r="CZ101" s="854"/>
      <c r="DA101" s="854"/>
      <c r="DB101" s="854"/>
      <c r="DC101" s="854"/>
      <c r="DD101" s="854"/>
      <c r="DE101" s="854"/>
      <c r="DF101" s="854"/>
      <c r="DG101" s="854"/>
      <c r="DH101" s="854"/>
      <c r="DI101" s="855"/>
      <c r="DJ101" s="929" t="s">
        <v>327</v>
      </c>
      <c r="DK101" s="930"/>
      <c r="DL101" s="930"/>
      <c r="DM101" s="930"/>
      <c r="DN101" s="930"/>
      <c r="DO101" s="930"/>
      <c r="DP101" s="930"/>
      <c r="DQ101" s="930"/>
      <c r="DR101" s="930"/>
      <c r="DS101" s="930"/>
      <c r="DT101" s="930"/>
      <c r="DU101" s="930"/>
      <c r="DV101" s="930"/>
      <c r="DW101" s="930"/>
      <c r="DX101" s="930"/>
      <c r="DY101" s="930"/>
      <c r="DZ101" s="930"/>
      <c r="EA101" s="930"/>
      <c r="EB101" s="930"/>
      <c r="EC101" s="930"/>
      <c r="ED101" s="930"/>
      <c r="EE101" s="930"/>
      <c r="EF101" s="930"/>
      <c r="EG101" s="930"/>
      <c r="EH101" s="930"/>
      <c r="EI101" s="930"/>
      <c r="EJ101" s="930"/>
      <c r="EK101" s="930"/>
      <c r="EL101" s="930"/>
      <c r="EM101" s="930"/>
      <c r="EN101" s="930"/>
      <c r="EO101" s="930"/>
      <c r="EP101" s="930"/>
      <c r="EQ101" s="930"/>
      <c r="ER101" s="930"/>
      <c r="ES101" s="930"/>
      <c r="ET101" s="930"/>
      <c r="EU101" s="930"/>
      <c r="EV101" s="930"/>
      <c r="EW101" s="930"/>
      <c r="EX101" s="930"/>
      <c r="EY101" s="930"/>
      <c r="EZ101" s="930"/>
      <c r="FA101" s="930"/>
      <c r="FB101" s="930"/>
      <c r="FC101" s="930"/>
      <c r="FD101" s="930"/>
      <c r="FE101" s="930"/>
      <c r="FF101" s="930"/>
      <c r="FG101" s="931"/>
    </row>
    <row r="102" spans="2:163" ht="8.65" customHeight="1" thickBot="1">
      <c r="B102" s="952"/>
      <c r="C102" s="953"/>
      <c r="D102" s="953"/>
      <c r="E102" s="953"/>
      <c r="F102" s="953"/>
      <c r="G102" s="953"/>
      <c r="H102" s="953"/>
      <c r="I102" s="953"/>
      <c r="J102" s="953"/>
      <c r="K102" s="953"/>
      <c r="L102" s="953"/>
      <c r="M102" s="953"/>
      <c r="N102" s="953"/>
      <c r="O102" s="953"/>
      <c r="P102" s="953"/>
      <c r="Q102" s="953"/>
      <c r="R102" s="953"/>
      <c r="S102" s="953"/>
      <c r="T102" s="953"/>
      <c r="U102" s="953"/>
      <c r="V102" s="953"/>
      <c r="W102" s="953"/>
      <c r="X102" s="953"/>
      <c r="Y102" s="953"/>
      <c r="Z102" s="953"/>
      <c r="AA102" s="953"/>
      <c r="AB102" s="953"/>
      <c r="AC102" s="953"/>
      <c r="AD102" s="953"/>
      <c r="AE102" s="953"/>
      <c r="AF102" s="953"/>
      <c r="AG102" s="953"/>
      <c r="AH102" s="953"/>
      <c r="AI102" s="953"/>
      <c r="AJ102" s="953"/>
      <c r="AK102" s="953"/>
      <c r="AL102" s="953"/>
      <c r="AM102" s="953"/>
      <c r="AN102" s="953"/>
      <c r="AO102" s="953"/>
      <c r="AP102" s="953"/>
      <c r="AQ102" s="953"/>
      <c r="AR102" s="953"/>
      <c r="AS102" s="953"/>
      <c r="AT102" s="954"/>
      <c r="AU102" s="943"/>
      <c r="AV102" s="943"/>
      <c r="AW102" s="943"/>
      <c r="AX102" s="943"/>
      <c r="AY102" s="943"/>
      <c r="AZ102" s="943"/>
      <c r="BA102" s="943"/>
      <c r="BB102" s="943"/>
      <c r="BC102" s="943"/>
      <c r="BD102" s="943"/>
      <c r="BE102" s="943"/>
      <c r="BF102" s="943"/>
      <c r="BG102" s="943"/>
      <c r="BH102" s="943"/>
      <c r="BI102" s="943"/>
      <c r="BJ102" s="943"/>
      <c r="BK102" s="943"/>
      <c r="BL102" s="943"/>
      <c r="BM102" s="943"/>
      <c r="BN102" s="943"/>
      <c r="BO102" s="943"/>
      <c r="BP102" s="943"/>
      <c r="BQ102" s="943"/>
      <c r="BR102" s="943"/>
      <c r="BS102" s="943"/>
      <c r="BT102" s="943"/>
      <c r="BU102" s="943"/>
      <c r="BV102" s="943"/>
      <c r="BW102" s="943"/>
      <c r="BX102" s="944"/>
      <c r="BY102" s="853"/>
      <c r="BZ102" s="854"/>
      <c r="CA102" s="854"/>
      <c r="CB102" s="854"/>
      <c r="CC102" s="854"/>
      <c r="CD102" s="854"/>
      <c r="CE102" s="854"/>
      <c r="CF102" s="854"/>
      <c r="CG102" s="854"/>
      <c r="CH102" s="854"/>
      <c r="CI102" s="854"/>
      <c r="CJ102" s="854"/>
      <c r="CK102" s="854"/>
      <c r="CL102" s="854"/>
      <c r="CM102" s="854"/>
      <c r="CN102" s="854"/>
      <c r="CO102" s="854"/>
      <c r="CP102" s="854"/>
      <c r="CQ102" s="854"/>
      <c r="CR102" s="854"/>
      <c r="CS102" s="854"/>
      <c r="CT102" s="854"/>
      <c r="CU102" s="854"/>
      <c r="CV102" s="854"/>
      <c r="CW102" s="854"/>
      <c r="CX102" s="854"/>
      <c r="CY102" s="854"/>
      <c r="CZ102" s="854"/>
      <c r="DA102" s="854"/>
      <c r="DB102" s="854"/>
      <c r="DC102" s="854"/>
      <c r="DD102" s="854"/>
      <c r="DE102" s="854"/>
      <c r="DF102" s="854"/>
      <c r="DG102" s="854"/>
      <c r="DH102" s="854"/>
      <c r="DI102" s="855"/>
      <c r="DJ102" s="932"/>
      <c r="DK102" s="930"/>
      <c r="DL102" s="930"/>
      <c r="DM102" s="930"/>
      <c r="DN102" s="930"/>
      <c r="DO102" s="930"/>
      <c r="DP102" s="930"/>
      <c r="DQ102" s="930"/>
      <c r="DR102" s="930"/>
      <c r="DS102" s="930"/>
      <c r="DT102" s="930"/>
      <c r="DU102" s="930"/>
      <c r="DV102" s="930"/>
      <c r="DW102" s="930"/>
      <c r="DX102" s="930"/>
      <c r="DY102" s="930"/>
      <c r="DZ102" s="930"/>
      <c r="EA102" s="930"/>
      <c r="EB102" s="930"/>
      <c r="EC102" s="930"/>
      <c r="ED102" s="930"/>
      <c r="EE102" s="930"/>
      <c r="EF102" s="930"/>
      <c r="EG102" s="930"/>
      <c r="EH102" s="930"/>
      <c r="EI102" s="930"/>
      <c r="EJ102" s="930"/>
      <c r="EK102" s="930"/>
      <c r="EL102" s="930"/>
      <c r="EM102" s="930"/>
      <c r="EN102" s="930"/>
      <c r="EO102" s="930"/>
      <c r="EP102" s="930"/>
      <c r="EQ102" s="930"/>
      <c r="ER102" s="930"/>
      <c r="ES102" s="930"/>
      <c r="ET102" s="930"/>
      <c r="EU102" s="930"/>
      <c r="EV102" s="930"/>
      <c r="EW102" s="930"/>
      <c r="EX102" s="930"/>
      <c r="EY102" s="930"/>
      <c r="EZ102" s="930"/>
      <c r="FA102" s="930"/>
      <c r="FB102" s="930"/>
      <c r="FC102" s="930"/>
      <c r="FD102" s="930"/>
      <c r="FE102" s="930"/>
      <c r="FF102" s="930"/>
      <c r="FG102" s="931"/>
    </row>
    <row r="103" spans="2:163" ht="8.65" customHeight="1" thickTop="1">
      <c r="B103" s="955" t="s">
        <v>328</v>
      </c>
      <c r="C103" s="956"/>
      <c r="D103" s="956"/>
      <c r="E103" s="956"/>
      <c r="F103" s="956"/>
      <c r="G103" s="956"/>
      <c r="H103" s="956"/>
      <c r="I103" s="956"/>
      <c r="J103" s="956"/>
      <c r="K103" s="956"/>
      <c r="L103" s="956"/>
      <c r="M103" s="956"/>
      <c r="N103" s="956"/>
      <c r="O103" s="956"/>
      <c r="P103" s="956"/>
      <c r="Q103" s="956"/>
      <c r="R103" s="956"/>
      <c r="S103" s="956"/>
      <c r="T103" s="956"/>
      <c r="U103" s="956"/>
      <c r="V103" s="956"/>
      <c r="W103" s="956"/>
      <c r="X103" s="956"/>
      <c r="Y103" s="956"/>
      <c r="Z103" s="956"/>
      <c r="AA103" s="956"/>
      <c r="AB103" s="956"/>
      <c r="AC103" s="956"/>
      <c r="AD103" s="956"/>
      <c r="AE103" s="956"/>
      <c r="AF103" s="956"/>
      <c r="AG103" s="956"/>
      <c r="AH103" s="956"/>
      <c r="AI103" s="956"/>
      <c r="AJ103" s="956"/>
      <c r="AK103" s="956"/>
      <c r="AL103" s="956"/>
      <c r="AM103" s="956"/>
      <c r="AN103" s="956"/>
      <c r="AO103" s="956"/>
      <c r="AP103" s="956"/>
      <c r="AQ103" s="956"/>
      <c r="AR103" s="956"/>
      <c r="AS103" s="956"/>
      <c r="AT103" s="957"/>
      <c r="AU103" s="652" t="s">
        <v>329</v>
      </c>
      <c r="AV103" s="652"/>
      <c r="AW103" s="652"/>
      <c r="AX103" s="652"/>
      <c r="AY103" s="652"/>
      <c r="AZ103" s="652"/>
      <c r="BA103" s="652"/>
      <c r="BB103" s="652"/>
      <c r="BC103" s="652"/>
      <c r="BD103" s="652"/>
      <c r="BE103" s="652"/>
      <c r="BF103" s="652"/>
      <c r="BG103" s="652"/>
      <c r="BH103" s="652"/>
      <c r="BI103" s="652"/>
      <c r="BJ103" s="652"/>
      <c r="BK103" s="652"/>
      <c r="BL103" s="652"/>
      <c r="BM103" s="652"/>
      <c r="BN103" s="652"/>
      <c r="BO103" s="652"/>
      <c r="BP103" s="652"/>
      <c r="BQ103" s="652"/>
      <c r="BR103" s="652"/>
      <c r="BS103" s="652"/>
      <c r="BT103" s="652"/>
      <c r="BU103" s="652"/>
      <c r="BV103" s="652"/>
      <c r="BW103" s="652"/>
      <c r="BX103" s="660"/>
      <c r="BY103" s="961" t="s">
        <v>353</v>
      </c>
      <c r="BZ103" s="962"/>
      <c r="CA103" s="962"/>
      <c r="CB103" s="962"/>
      <c r="CC103" s="962"/>
      <c r="CD103" s="962"/>
      <c r="CE103" s="962"/>
      <c r="CF103" s="962"/>
      <c r="CG103" s="962"/>
      <c r="CH103" s="962"/>
      <c r="CI103" s="962"/>
      <c r="CJ103" s="962"/>
      <c r="CK103" s="962"/>
      <c r="CL103" s="962"/>
      <c r="CM103" s="962"/>
      <c r="CN103" s="962"/>
      <c r="CO103" s="962"/>
      <c r="CP103" s="962"/>
      <c r="CQ103" s="962"/>
      <c r="CR103" s="962" t="s">
        <v>354</v>
      </c>
      <c r="CS103" s="962"/>
      <c r="CT103" s="962"/>
      <c r="CU103" s="962"/>
      <c r="CV103" s="962"/>
      <c r="CW103" s="962"/>
      <c r="CX103" s="962"/>
      <c r="CY103" s="962"/>
      <c r="CZ103" s="962"/>
      <c r="DA103" s="962"/>
      <c r="DB103" s="962"/>
      <c r="DC103" s="962"/>
      <c r="DD103" s="962"/>
      <c r="DE103" s="962"/>
      <c r="DF103" s="962"/>
      <c r="DG103" s="962"/>
      <c r="DH103" s="962"/>
      <c r="DI103" s="963"/>
      <c r="DJ103" s="964" t="s">
        <v>331</v>
      </c>
      <c r="DK103" s="965"/>
      <c r="DL103" s="965"/>
      <c r="DM103" s="965"/>
      <c r="DN103" s="965"/>
      <c r="DO103" s="965"/>
      <c r="DP103" s="965"/>
      <c r="DQ103" s="965"/>
      <c r="DR103" s="965"/>
      <c r="DS103" s="965"/>
      <c r="DT103" s="965"/>
      <c r="DU103" s="965"/>
      <c r="DV103" s="965"/>
      <c r="DW103" s="965"/>
      <c r="DX103" s="965"/>
      <c r="DY103" s="965"/>
      <c r="DZ103" s="965"/>
      <c r="EA103" s="965"/>
      <c r="EB103" s="965"/>
      <c r="EC103" s="965"/>
      <c r="ED103" s="965"/>
      <c r="EE103" s="965"/>
      <c r="EF103" s="965"/>
      <c r="EG103" s="965"/>
      <c r="EH103" s="965"/>
      <c r="EI103" s="965"/>
      <c r="EJ103" s="965"/>
      <c r="EK103" s="965"/>
      <c r="EL103" s="965"/>
      <c r="EM103" s="965"/>
      <c r="EN103" s="965"/>
      <c r="EO103" s="965"/>
      <c r="EP103" s="965"/>
      <c r="EQ103" s="965"/>
      <c r="ER103" s="965"/>
      <c r="ES103" s="965"/>
      <c r="ET103" s="965"/>
      <c r="EU103" s="965"/>
      <c r="EV103" s="965"/>
      <c r="EW103" s="965"/>
      <c r="EX103" s="965"/>
      <c r="EY103" s="965"/>
      <c r="EZ103" s="965"/>
      <c r="FA103" s="965"/>
      <c r="FB103" s="965"/>
      <c r="FC103" s="965"/>
      <c r="FD103" s="965"/>
      <c r="FE103" s="965"/>
      <c r="FF103" s="965"/>
      <c r="FG103" s="966"/>
    </row>
    <row r="104" spans="2:163" ht="8.65" customHeight="1">
      <c r="B104" s="849"/>
      <c r="C104" s="658"/>
      <c r="D104" s="658"/>
      <c r="E104" s="658"/>
      <c r="F104" s="658"/>
      <c r="G104" s="658"/>
      <c r="H104" s="658"/>
      <c r="I104" s="658"/>
      <c r="J104" s="658"/>
      <c r="K104" s="658"/>
      <c r="L104" s="658"/>
      <c r="M104" s="658"/>
      <c r="N104" s="658"/>
      <c r="O104" s="658"/>
      <c r="P104" s="658"/>
      <c r="Q104" s="658"/>
      <c r="R104" s="658"/>
      <c r="S104" s="658"/>
      <c r="T104" s="658"/>
      <c r="U104" s="658"/>
      <c r="V104" s="658"/>
      <c r="W104" s="658"/>
      <c r="X104" s="658"/>
      <c r="Y104" s="658"/>
      <c r="Z104" s="658"/>
      <c r="AA104" s="658"/>
      <c r="AB104" s="658"/>
      <c r="AC104" s="658"/>
      <c r="AD104" s="658"/>
      <c r="AE104" s="658"/>
      <c r="AF104" s="658"/>
      <c r="AG104" s="658"/>
      <c r="AH104" s="658"/>
      <c r="AI104" s="658"/>
      <c r="AJ104" s="658"/>
      <c r="AK104" s="658"/>
      <c r="AL104" s="658"/>
      <c r="AM104" s="658"/>
      <c r="AN104" s="658"/>
      <c r="AO104" s="658"/>
      <c r="AP104" s="658"/>
      <c r="AQ104" s="658"/>
      <c r="AR104" s="658"/>
      <c r="AS104" s="658"/>
      <c r="AT104" s="662"/>
      <c r="AU104" s="655"/>
      <c r="AV104" s="655"/>
      <c r="AW104" s="655"/>
      <c r="AX104" s="655"/>
      <c r="AY104" s="655"/>
      <c r="AZ104" s="655"/>
      <c r="BA104" s="655"/>
      <c r="BB104" s="655"/>
      <c r="BC104" s="655"/>
      <c r="BD104" s="655"/>
      <c r="BE104" s="655"/>
      <c r="BF104" s="655"/>
      <c r="BG104" s="655"/>
      <c r="BH104" s="655"/>
      <c r="BI104" s="655"/>
      <c r="BJ104" s="655"/>
      <c r="BK104" s="655"/>
      <c r="BL104" s="655"/>
      <c r="BM104" s="655"/>
      <c r="BN104" s="655"/>
      <c r="BO104" s="655"/>
      <c r="BP104" s="655"/>
      <c r="BQ104" s="655"/>
      <c r="BR104" s="655"/>
      <c r="BS104" s="655"/>
      <c r="BT104" s="655"/>
      <c r="BU104" s="655"/>
      <c r="BV104" s="655"/>
      <c r="BW104" s="655"/>
      <c r="BX104" s="661"/>
      <c r="BY104" s="961"/>
      <c r="BZ104" s="962"/>
      <c r="CA104" s="962"/>
      <c r="CB104" s="962"/>
      <c r="CC104" s="962"/>
      <c r="CD104" s="962"/>
      <c r="CE104" s="962"/>
      <c r="CF104" s="962"/>
      <c r="CG104" s="962"/>
      <c r="CH104" s="962"/>
      <c r="CI104" s="962"/>
      <c r="CJ104" s="962"/>
      <c r="CK104" s="962"/>
      <c r="CL104" s="962"/>
      <c r="CM104" s="962"/>
      <c r="CN104" s="962"/>
      <c r="CO104" s="962"/>
      <c r="CP104" s="962"/>
      <c r="CQ104" s="962"/>
      <c r="CR104" s="962"/>
      <c r="CS104" s="962"/>
      <c r="CT104" s="962"/>
      <c r="CU104" s="962"/>
      <c r="CV104" s="962"/>
      <c r="CW104" s="962"/>
      <c r="CX104" s="962"/>
      <c r="CY104" s="962"/>
      <c r="CZ104" s="962"/>
      <c r="DA104" s="962"/>
      <c r="DB104" s="962"/>
      <c r="DC104" s="962"/>
      <c r="DD104" s="962"/>
      <c r="DE104" s="962"/>
      <c r="DF104" s="962"/>
      <c r="DG104" s="962"/>
      <c r="DH104" s="962"/>
      <c r="DI104" s="963"/>
      <c r="DJ104" s="967"/>
      <c r="DK104" s="965"/>
      <c r="DL104" s="965"/>
      <c r="DM104" s="965"/>
      <c r="DN104" s="965"/>
      <c r="DO104" s="965"/>
      <c r="DP104" s="965"/>
      <c r="DQ104" s="965"/>
      <c r="DR104" s="965"/>
      <c r="DS104" s="965"/>
      <c r="DT104" s="965"/>
      <c r="DU104" s="965"/>
      <c r="DV104" s="965"/>
      <c r="DW104" s="965"/>
      <c r="DX104" s="965"/>
      <c r="DY104" s="965"/>
      <c r="DZ104" s="965"/>
      <c r="EA104" s="965"/>
      <c r="EB104" s="965"/>
      <c r="EC104" s="965"/>
      <c r="ED104" s="965"/>
      <c r="EE104" s="965"/>
      <c r="EF104" s="965"/>
      <c r="EG104" s="965"/>
      <c r="EH104" s="965"/>
      <c r="EI104" s="965"/>
      <c r="EJ104" s="965"/>
      <c r="EK104" s="965"/>
      <c r="EL104" s="965"/>
      <c r="EM104" s="965"/>
      <c r="EN104" s="965"/>
      <c r="EO104" s="965"/>
      <c r="EP104" s="965"/>
      <c r="EQ104" s="965"/>
      <c r="ER104" s="965"/>
      <c r="ES104" s="965"/>
      <c r="ET104" s="965"/>
      <c r="EU104" s="965"/>
      <c r="EV104" s="965"/>
      <c r="EW104" s="965"/>
      <c r="EX104" s="965"/>
      <c r="EY104" s="965"/>
      <c r="EZ104" s="965"/>
      <c r="FA104" s="965"/>
      <c r="FB104" s="965"/>
      <c r="FC104" s="965"/>
      <c r="FD104" s="965"/>
      <c r="FE104" s="965"/>
      <c r="FF104" s="965"/>
      <c r="FG104" s="966"/>
    </row>
    <row r="105" spans="2:163" ht="8.65" customHeight="1">
      <c r="B105" s="849"/>
      <c r="C105" s="658"/>
      <c r="D105" s="658"/>
      <c r="E105" s="658"/>
      <c r="F105" s="658"/>
      <c r="G105" s="658"/>
      <c r="H105" s="658"/>
      <c r="I105" s="658"/>
      <c r="J105" s="658"/>
      <c r="K105" s="658"/>
      <c r="L105" s="658"/>
      <c r="M105" s="658"/>
      <c r="N105" s="658"/>
      <c r="O105" s="658"/>
      <c r="P105" s="658"/>
      <c r="Q105" s="658"/>
      <c r="R105" s="658"/>
      <c r="S105" s="658"/>
      <c r="T105" s="658"/>
      <c r="U105" s="658"/>
      <c r="V105" s="658"/>
      <c r="W105" s="658"/>
      <c r="X105" s="658"/>
      <c r="Y105" s="658"/>
      <c r="Z105" s="658"/>
      <c r="AA105" s="658"/>
      <c r="AB105" s="658"/>
      <c r="AC105" s="658"/>
      <c r="AD105" s="658"/>
      <c r="AE105" s="658"/>
      <c r="AF105" s="658"/>
      <c r="AG105" s="658"/>
      <c r="AH105" s="658"/>
      <c r="AI105" s="658"/>
      <c r="AJ105" s="658"/>
      <c r="AK105" s="658"/>
      <c r="AL105" s="658"/>
      <c r="AM105" s="658"/>
      <c r="AN105" s="658"/>
      <c r="AO105" s="658"/>
      <c r="AP105" s="658"/>
      <c r="AQ105" s="658"/>
      <c r="AR105" s="658"/>
      <c r="AS105" s="658"/>
      <c r="AT105" s="662"/>
      <c r="AU105" s="655"/>
      <c r="AV105" s="655"/>
      <c r="AW105" s="655"/>
      <c r="AX105" s="655"/>
      <c r="AY105" s="655"/>
      <c r="AZ105" s="655"/>
      <c r="BA105" s="655"/>
      <c r="BB105" s="655"/>
      <c r="BC105" s="655"/>
      <c r="BD105" s="655"/>
      <c r="BE105" s="655"/>
      <c r="BF105" s="655"/>
      <c r="BG105" s="655"/>
      <c r="BH105" s="655"/>
      <c r="BI105" s="655"/>
      <c r="BJ105" s="655"/>
      <c r="BK105" s="655"/>
      <c r="BL105" s="655"/>
      <c r="BM105" s="655"/>
      <c r="BN105" s="655"/>
      <c r="BO105" s="655"/>
      <c r="BP105" s="655"/>
      <c r="BQ105" s="655"/>
      <c r="BR105" s="655"/>
      <c r="BS105" s="655"/>
      <c r="BT105" s="655"/>
      <c r="BU105" s="655"/>
      <c r="BV105" s="655"/>
      <c r="BW105" s="655"/>
      <c r="BX105" s="661"/>
      <c r="BY105" s="961"/>
      <c r="BZ105" s="962"/>
      <c r="CA105" s="962"/>
      <c r="CB105" s="962"/>
      <c r="CC105" s="962"/>
      <c r="CD105" s="962"/>
      <c r="CE105" s="962"/>
      <c r="CF105" s="962"/>
      <c r="CG105" s="962"/>
      <c r="CH105" s="962"/>
      <c r="CI105" s="962"/>
      <c r="CJ105" s="962"/>
      <c r="CK105" s="962"/>
      <c r="CL105" s="962"/>
      <c r="CM105" s="962"/>
      <c r="CN105" s="962"/>
      <c r="CO105" s="962"/>
      <c r="CP105" s="962"/>
      <c r="CQ105" s="962"/>
      <c r="CR105" s="962"/>
      <c r="CS105" s="962"/>
      <c r="CT105" s="962"/>
      <c r="CU105" s="962"/>
      <c r="CV105" s="962"/>
      <c r="CW105" s="962"/>
      <c r="CX105" s="962"/>
      <c r="CY105" s="962"/>
      <c r="CZ105" s="962"/>
      <c r="DA105" s="962"/>
      <c r="DB105" s="962"/>
      <c r="DC105" s="962"/>
      <c r="DD105" s="962"/>
      <c r="DE105" s="962"/>
      <c r="DF105" s="962"/>
      <c r="DG105" s="962"/>
      <c r="DH105" s="962"/>
      <c r="DI105" s="963"/>
      <c r="DJ105" s="981" t="s">
        <v>332</v>
      </c>
      <c r="DK105" s="982"/>
      <c r="DL105" s="982"/>
      <c r="DM105" s="982"/>
      <c r="DN105" s="982"/>
      <c r="DO105" s="982"/>
      <c r="DP105" s="982"/>
      <c r="DQ105" s="982"/>
      <c r="DR105" s="982"/>
      <c r="DS105" s="982"/>
      <c r="DT105" s="982"/>
      <c r="DU105" s="982"/>
      <c r="DV105" s="982"/>
      <c r="DW105" s="982"/>
      <c r="DX105" s="982"/>
      <c r="DY105" s="982"/>
      <c r="DZ105" s="982"/>
      <c r="EA105" s="982"/>
      <c r="EB105" s="982"/>
      <c r="EC105" s="982"/>
      <c r="ED105" s="982"/>
      <c r="EE105" s="982"/>
      <c r="EF105" s="982"/>
      <c r="EG105" s="982"/>
      <c r="EH105" s="982"/>
      <c r="EI105" s="982"/>
      <c r="EJ105" s="982"/>
      <c r="EK105" s="982"/>
      <c r="EL105" s="982"/>
      <c r="EM105" s="982"/>
      <c r="EN105" s="982"/>
      <c r="EO105" s="982"/>
      <c r="EP105" s="982"/>
      <c r="EQ105" s="982"/>
      <c r="ER105" s="982"/>
      <c r="ES105" s="982"/>
      <c r="ET105" s="982"/>
      <c r="EU105" s="982"/>
      <c r="EV105" s="982"/>
      <c r="EW105" s="982"/>
      <c r="EX105" s="982"/>
      <c r="EY105" s="982"/>
      <c r="EZ105" s="982"/>
      <c r="FA105" s="982"/>
      <c r="FB105" s="982"/>
      <c r="FC105" s="982"/>
      <c r="FD105" s="982"/>
      <c r="FE105" s="982"/>
      <c r="FF105" s="982"/>
      <c r="FG105" s="983"/>
    </row>
    <row r="106" spans="2:163" ht="8.65" customHeight="1">
      <c r="B106" s="958"/>
      <c r="C106" s="959"/>
      <c r="D106" s="959"/>
      <c r="E106" s="959"/>
      <c r="F106" s="959"/>
      <c r="G106" s="959"/>
      <c r="H106" s="959"/>
      <c r="I106" s="959"/>
      <c r="J106" s="959"/>
      <c r="K106" s="959"/>
      <c r="L106" s="959"/>
      <c r="M106" s="959"/>
      <c r="N106" s="959"/>
      <c r="O106" s="959"/>
      <c r="P106" s="959"/>
      <c r="Q106" s="959"/>
      <c r="R106" s="959"/>
      <c r="S106" s="959"/>
      <c r="T106" s="959"/>
      <c r="U106" s="959"/>
      <c r="V106" s="959"/>
      <c r="W106" s="959"/>
      <c r="X106" s="959"/>
      <c r="Y106" s="959"/>
      <c r="Z106" s="959"/>
      <c r="AA106" s="959"/>
      <c r="AB106" s="959"/>
      <c r="AC106" s="959"/>
      <c r="AD106" s="959"/>
      <c r="AE106" s="959"/>
      <c r="AF106" s="959"/>
      <c r="AG106" s="959"/>
      <c r="AH106" s="959"/>
      <c r="AI106" s="959"/>
      <c r="AJ106" s="959"/>
      <c r="AK106" s="959"/>
      <c r="AL106" s="959"/>
      <c r="AM106" s="959"/>
      <c r="AN106" s="959"/>
      <c r="AO106" s="959"/>
      <c r="AP106" s="959"/>
      <c r="AQ106" s="959"/>
      <c r="AR106" s="959"/>
      <c r="AS106" s="959"/>
      <c r="AT106" s="960"/>
      <c r="AU106" s="658"/>
      <c r="AV106" s="658"/>
      <c r="AW106" s="658"/>
      <c r="AX106" s="658"/>
      <c r="AY106" s="658"/>
      <c r="AZ106" s="658"/>
      <c r="BA106" s="658"/>
      <c r="BB106" s="658"/>
      <c r="BC106" s="658"/>
      <c r="BD106" s="658"/>
      <c r="BE106" s="658"/>
      <c r="BF106" s="658"/>
      <c r="BG106" s="658"/>
      <c r="BH106" s="658"/>
      <c r="BI106" s="658"/>
      <c r="BJ106" s="658"/>
      <c r="BK106" s="658"/>
      <c r="BL106" s="658"/>
      <c r="BM106" s="658"/>
      <c r="BN106" s="658"/>
      <c r="BO106" s="658"/>
      <c r="BP106" s="658"/>
      <c r="BQ106" s="658"/>
      <c r="BR106" s="658"/>
      <c r="BS106" s="658"/>
      <c r="BT106" s="658"/>
      <c r="BU106" s="658"/>
      <c r="BV106" s="658"/>
      <c r="BW106" s="658"/>
      <c r="BX106" s="662"/>
      <c r="BY106" s="961"/>
      <c r="BZ106" s="962"/>
      <c r="CA106" s="962"/>
      <c r="CB106" s="962"/>
      <c r="CC106" s="962"/>
      <c r="CD106" s="962"/>
      <c r="CE106" s="962"/>
      <c r="CF106" s="962"/>
      <c r="CG106" s="962"/>
      <c r="CH106" s="962"/>
      <c r="CI106" s="962"/>
      <c r="CJ106" s="962"/>
      <c r="CK106" s="962"/>
      <c r="CL106" s="962"/>
      <c r="CM106" s="962"/>
      <c r="CN106" s="962"/>
      <c r="CO106" s="962"/>
      <c r="CP106" s="962"/>
      <c r="CQ106" s="962"/>
      <c r="CR106" s="962"/>
      <c r="CS106" s="962"/>
      <c r="CT106" s="962"/>
      <c r="CU106" s="962"/>
      <c r="CV106" s="962"/>
      <c r="CW106" s="962"/>
      <c r="CX106" s="962"/>
      <c r="CY106" s="962"/>
      <c r="CZ106" s="962"/>
      <c r="DA106" s="962"/>
      <c r="DB106" s="962"/>
      <c r="DC106" s="962"/>
      <c r="DD106" s="962"/>
      <c r="DE106" s="962"/>
      <c r="DF106" s="962"/>
      <c r="DG106" s="962"/>
      <c r="DH106" s="962"/>
      <c r="DI106" s="963"/>
      <c r="DJ106" s="984"/>
      <c r="DK106" s="985"/>
      <c r="DL106" s="985"/>
      <c r="DM106" s="985"/>
      <c r="DN106" s="985"/>
      <c r="DO106" s="985"/>
      <c r="DP106" s="985"/>
      <c r="DQ106" s="985"/>
      <c r="DR106" s="985"/>
      <c r="DS106" s="985"/>
      <c r="DT106" s="985"/>
      <c r="DU106" s="985"/>
      <c r="DV106" s="985"/>
      <c r="DW106" s="985"/>
      <c r="DX106" s="985"/>
      <c r="DY106" s="985"/>
      <c r="DZ106" s="985"/>
      <c r="EA106" s="985"/>
      <c r="EB106" s="985"/>
      <c r="EC106" s="985"/>
      <c r="ED106" s="985"/>
      <c r="EE106" s="985"/>
      <c r="EF106" s="985"/>
      <c r="EG106" s="985"/>
      <c r="EH106" s="985"/>
      <c r="EI106" s="985"/>
      <c r="EJ106" s="985"/>
      <c r="EK106" s="985"/>
      <c r="EL106" s="985"/>
      <c r="EM106" s="985"/>
      <c r="EN106" s="985"/>
      <c r="EO106" s="985"/>
      <c r="EP106" s="985"/>
      <c r="EQ106" s="985"/>
      <c r="ER106" s="985"/>
      <c r="ES106" s="985"/>
      <c r="ET106" s="985"/>
      <c r="EU106" s="985"/>
      <c r="EV106" s="985"/>
      <c r="EW106" s="985"/>
      <c r="EX106" s="985"/>
      <c r="EY106" s="985"/>
      <c r="EZ106" s="985"/>
      <c r="FA106" s="985"/>
      <c r="FB106" s="985"/>
      <c r="FC106" s="985"/>
      <c r="FD106" s="985"/>
      <c r="FE106" s="985"/>
      <c r="FF106" s="985"/>
      <c r="FG106" s="986"/>
    </row>
    <row r="107" spans="2:163" ht="8.65" customHeight="1">
      <c r="B107" s="987" t="s">
        <v>333</v>
      </c>
      <c r="C107" s="988"/>
      <c r="D107" s="988"/>
      <c r="E107" s="988"/>
      <c r="F107" s="988"/>
      <c r="G107" s="988"/>
      <c r="H107" s="988"/>
      <c r="I107" s="988"/>
      <c r="J107" s="988"/>
      <c r="K107" s="988"/>
      <c r="L107" s="988"/>
      <c r="M107" s="988"/>
      <c r="N107" s="988"/>
      <c r="O107" s="988"/>
      <c r="P107" s="988"/>
      <c r="Q107" s="988"/>
      <c r="R107" s="988"/>
      <c r="S107" s="988"/>
      <c r="T107" s="988"/>
      <c r="U107" s="988"/>
      <c r="V107" s="988"/>
      <c r="W107" s="988"/>
      <c r="X107" s="988"/>
      <c r="Y107" s="988"/>
      <c r="Z107" s="988"/>
      <c r="AA107" s="988"/>
      <c r="AB107" s="988"/>
      <c r="AC107" s="988"/>
      <c r="AD107" s="988"/>
      <c r="AE107" s="988"/>
      <c r="AF107" s="988"/>
      <c r="AG107" s="988"/>
      <c r="AH107" s="988"/>
      <c r="AI107" s="988"/>
      <c r="AJ107" s="988"/>
      <c r="AK107" s="988"/>
      <c r="AL107" s="988"/>
      <c r="AM107" s="988"/>
      <c r="AN107" s="988"/>
      <c r="AO107" s="988"/>
      <c r="AP107" s="988"/>
      <c r="AQ107" s="988"/>
      <c r="AR107" s="988"/>
      <c r="AS107" s="988"/>
      <c r="AT107" s="989"/>
      <c r="AU107" s="990" t="s">
        <v>334</v>
      </c>
      <c r="AV107" s="990"/>
      <c r="AW107" s="990"/>
      <c r="AX107" s="990"/>
      <c r="AY107" s="990"/>
      <c r="AZ107" s="990"/>
      <c r="BA107" s="990"/>
      <c r="BB107" s="990"/>
      <c r="BC107" s="990"/>
      <c r="BD107" s="990"/>
      <c r="BE107" s="990"/>
      <c r="BF107" s="990"/>
      <c r="BG107" s="990"/>
      <c r="BH107" s="990"/>
      <c r="BI107" s="990"/>
      <c r="BJ107" s="990"/>
      <c r="BK107" s="990"/>
      <c r="BL107" s="990"/>
      <c r="BM107" s="990"/>
      <c r="BN107" s="990"/>
      <c r="BO107" s="990"/>
      <c r="BP107" s="990"/>
      <c r="BQ107" s="990"/>
      <c r="BR107" s="990"/>
      <c r="BS107" s="990"/>
      <c r="BT107" s="990"/>
      <c r="BU107" s="990"/>
      <c r="BV107" s="990"/>
      <c r="BW107" s="990"/>
      <c r="BX107" s="991"/>
      <c r="BY107" s="996" t="s">
        <v>355</v>
      </c>
      <c r="BZ107" s="997"/>
      <c r="CA107" s="997"/>
      <c r="CB107" s="997"/>
      <c r="CC107" s="997"/>
      <c r="CD107" s="997"/>
      <c r="CE107" s="997"/>
      <c r="CF107" s="997"/>
      <c r="CG107" s="997"/>
      <c r="CH107" s="997"/>
      <c r="CI107" s="997"/>
      <c r="CJ107" s="997"/>
      <c r="CK107" s="997"/>
      <c r="CL107" s="997"/>
      <c r="CM107" s="997"/>
      <c r="CN107" s="997"/>
      <c r="CO107" s="997"/>
      <c r="CP107" s="997"/>
      <c r="CQ107" s="997"/>
      <c r="CR107" s="997" t="s">
        <v>356</v>
      </c>
      <c r="CS107" s="997"/>
      <c r="CT107" s="997"/>
      <c r="CU107" s="997"/>
      <c r="CV107" s="997"/>
      <c r="CW107" s="997"/>
      <c r="CX107" s="997"/>
      <c r="CY107" s="997"/>
      <c r="CZ107" s="997"/>
      <c r="DA107" s="997"/>
      <c r="DB107" s="997"/>
      <c r="DC107" s="997"/>
      <c r="DD107" s="997"/>
      <c r="DE107" s="997"/>
      <c r="DF107" s="997"/>
      <c r="DG107" s="997"/>
      <c r="DH107" s="997"/>
      <c r="DI107" s="1002"/>
      <c r="DJ107" s="945" t="s">
        <v>357</v>
      </c>
      <c r="DK107" s="946"/>
      <c r="DL107" s="946"/>
      <c r="DM107" s="946"/>
      <c r="DN107" s="946"/>
      <c r="DO107" s="946"/>
      <c r="DP107" s="946"/>
      <c r="DQ107" s="946"/>
      <c r="DR107" s="946"/>
      <c r="DS107" s="946"/>
      <c r="DT107" s="946"/>
      <c r="DU107" s="946"/>
      <c r="DV107" s="946"/>
      <c r="DW107" s="946"/>
      <c r="DX107" s="946"/>
      <c r="DY107" s="946"/>
      <c r="DZ107" s="946"/>
      <c r="EA107" s="946"/>
      <c r="EB107" s="946"/>
      <c r="EC107" s="946"/>
      <c r="ED107" s="946"/>
      <c r="EE107" s="946"/>
      <c r="EF107" s="946"/>
      <c r="EG107" s="946"/>
      <c r="EH107" s="946"/>
      <c r="EI107" s="946"/>
      <c r="EJ107" s="946"/>
      <c r="EK107" s="946"/>
      <c r="EL107" s="946"/>
      <c r="EM107" s="946"/>
      <c r="EN107" s="946"/>
      <c r="EO107" s="946"/>
      <c r="EP107" s="946"/>
      <c r="EQ107" s="946"/>
      <c r="ER107" s="946"/>
      <c r="ES107" s="946"/>
      <c r="ET107" s="946"/>
      <c r="EU107" s="946"/>
      <c r="EV107" s="946"/>
      <c r="EW107" s="946"/>
      <c r="EX107" s="946"/>
      <c r="EY107" s="946"/>
      <c r="EZ107" s="946"/>
      <c r="FA107" s="946"/>
      <c r="FB107" s="946"/>
      <c r="FC107" s="946"/>
      <c r="FD107" s="946"/>
      <c r="FE107" s="946"/>
      <c r="FF107" s="946"/>
      <c r="FG107" s="947"/>
    </row>
    <row r="108" spans="2:163" ht="8.65" customHeight="1">
      <c r="B108" s="987"/>
      <c r="C108" s="988"/>
      <c r="D108" s="988"/>
      <c r="E108" s="988"/>
      <c r="F108" s="988"/>
      <c r="G108" s="988"/>
      <c r="H108" s="988"/>
      <c r="I108" s="988"/>
      <c r="J108" s="988"/>
      <c r="K108" s="988"/>
      <c r="L108" s="988"/>
      <c r="M108" s="988"/>
      <c r="N108" s="988"/>
      <c r="O108" s="988"/>
      <c r="P108" s="988"/>
      <c r="Q108" s="988"/>
      <c r="R108" s="988"/>
      <c r="S108" s="988"/>
      <c r="T108" s="988"/>
      <c r="U108" s="988"/>
      <c r="V108" s="988"/>
      <c r="W108" s="988"/>
      <c r="X108" s="988"/>
      <c r="Y108" s="988"/>
      <c r="Z108" s="988"/>
      <c r="AA108" s="988"/>
      <c r="AB108" s="988"/>
      <c r="AC108" s="988"/>
      <c r="AD108" s="988"/>
      <c r="AE108" s="988"/>
      <c r="AF108" s="988"/>
      <c r="AG108" s="988"/>
      <c r="AH108" s="988"/>
      <c r="AI108" s="988"/>
      <c r="AJ108" s="988"/>
      <c r="AK108" s="988"/>
      <c r="AL108" s="988"/>
      <c r="AM108" s="988"/>
      <c r="AN108" s="988"/>
      <c r="AO108" s="988"/>
      <c r="AP108" s="988"/>
      <c r="AQ108" s="988"/>
      <c r="AR108" s="988"/>
      <c r="AS108" s="988"/>
      <c r="AT108" s="989"/>
      <c r="AU108" s="992"/>
      <c r="AV108" s="992"/>
      <c r="AW108" s="992"/>
      <c r="AX108" s="992"/>
      <c r="AY108" s="992"/>
      <c r="AZ108" s="992"/>
      <c r="BA108" s="992"/>
      <c r="BB108" s="992"/>
      <c r="BC108" s="992"/>
      <c r="BD108" s="992"/>
      <c r="BE108" s="992"/>
      <c r="BF108" s="992"/>
      <c r="BG108" s="992"/>
      <c r="BH108" s="992"/>
      <c r="BI108" s="992"/>
      <c r="BJ108" s="992"/>
      <c r="BK108" s="992"/>
      <c r="BL108" s="992"/>
      <c r="BM108" s="992"/>
      <c r="BN108" s="992"/>
      <c r="BO108" s="992"/>
      <c r="BP108" s="992"/>
      <c r="BQ108" s="992"/>
      <c r="BR108" s="992"/>
      <c r="BS108" s="992"/>
      <c r="BT108" s="992"/>
      <c r="BU108" s="992"/>
      <c r="BV108" s="992"/>
      <c r="BW108" s="992"/>
      <c r="BX108" s="993"/>
      <c r="BY108" s="998"/>
      <c r="BZ108" s="999"/>
      <c r="CA108" s="999"/>
      <c r="CB108" s="999"/>
      <c r="CC108" s="999"/>
      <c r="CD108" s="999"/>
      <c r="CE108" s="999"/>
      <c r="CF108" s="999"/>
      <c r="CG108" s="999"/>
      <c r="CH108" s="999"/>
      <c r="CI108" s="999"/>
      <c r="CJ108" s="999"/>
      <c r="CK108" s="999"/>
      <c r="CL108" s="999"/>
      <c r="CM108" s="999"/>
      <c r="CN108" s="999"/>
      <c r="CO108" s="999"/>
      <c r="CP108" s="999"/>
      <c r="CQ108" s="999"/>
      <c r="CR108" s="999"/>
      <c r="CS108" s="999"/>
      <c r="CT108" s="999"/>
      <c r="CU108" s="999"/>
      <c r="CV108" s="999"/>
      <c r="CW108" s="999"/>
      <c r="CX108" s="999"/>
      <c r="CY108" s="999"/>
      <c r="CZ108" s="999"/>
      <c r="DA108" s="999"/>
      <c r="DB108" s="999"/>
      <c r="DC108" s="999"/>
      <c r="DD108" s="999"/>
      <c r="DE108" s="999"/>
      <c r="DF108" s="999"/>
      <c r="DG108" s="999"/>
      <c r="DH108" s="999"/>
      <c r="DI108" s="1003"/>
      <c r="DJ108" s="945"/>
      <c r="DK108" s="946"/>
      <c r="DL108" s="946"/>
      <c r="DM108" s="946"/>
      <c r="DN108" s="946"/>
      <c r="DO108" s="946"/>
      <c r="DP108" s="946"/>
      <c r="DQ108" s="946"/>
      <c r="DR108" s="946"/>
      <c r="DS108" s="946"/>
      <c r="DT108" s="946"/>
      <c r="DU108" s="946"/>
      <c r="DV108" s="946"/>
      <c r="DW108" s="946"/>
      <c r="DX108" s="946"/>
      <c r="DY108" s="946"/>
      <c r="DZ108" s="946"/>
      <c r="EA108" s="946"/>
      <c r="EB108" s="946"/>
      <c r="EC108" s="946"/>
      <c r="ED108" s="946"/>
      <c r="EE108" s="946"/>
      <c r="EF108" s="946"/>
      <c r="EG108" s="946"/>
      <c r="EH108" s="946"/>
      <c r="EI108" s="946"/>
      <c r="EJ108" s="946"/>
      <c r="EK108" s="946"/>
      <c r="EL108" s="946"/>
      <c r="EM108" s="946"/>
      <c r="EN108" s="946"/>
      <c r="EO108" s="946"/>
      <c r="EP108" s="946"/>
      <c r="EQ108" s="946"/>
      <c r="ER108" s="946"/>
      <c r="ES108" s="946"/>
      <c r="ET108" s="946"/>
      <c r="EU108" s="946"/>
      <c r="EV108" s="946"/>
      <c r="EW108" s="946"/>
      <c r="EX108" s="946"/>
      <c r="EY108" s="946"/>
      <c r="EZ108" s="946"/>
      <c r="FA108" s="946"/>
      <c r="FB108" s="946"/>
      <c r="FC108" s="946"/>
      <c r="FD108" s="946"/>
      <c r="FE108" s="946"/>
      <c r="FF108" s="946"/>
      <c r="FG108" s="947"/>
    </row>
    <row r="109" spans="2:163" ht="8.65" customHeight="1">
      <c r="B109" s="1005" t="s">
        <v>336</v>
      </c>
      <c r="C109" s="1006"/>
      <c r="D109" s="1006"/>
      <c r="E109" s="1006"/>
      <c r="F109" s="1006"/>
      <c r="G109" s="1006"/>
      <c r="H109" s="1006"/>
      <c r="I109" s="1006"/>
      <c r="J109" s="1006"/>
      <c r="K109" s="1006"/>
      <c r="L109" s="1006"/>
      <c r="M109" s="1006"/>
      <c r="N109" s="1006"/>
      <c r="O109" s="1006"/>
      <c r="P109" s="1006"/>
      <c r="Q109" s="1006"/>
      <c r="R109" s="1006"/>
      <c r="S109" s="1006"/>
      <c r="T109" s="1006"/>
      <c r="U109" s="1006"/>
      <c r="V109" s="1006"/>
      <c r="W109" s="1006"/>
      <c r="X109" s="1006"/>
      <c r="Y109" s="1006"/>
      <c r="Z109" s="1006"/>
      <c r="AA109" s="1006"/>
      <c r="AB109" s="1006"/>
      <c r="AC109" s="1006"/>
      <c r="AD109" s="1006"/>
      <c r="AE109" s="1006"/>
      <c r="AF109" s="1006"/>
      <c r="AG109" s="1006"/>
      <c r="AH109" s="1006"/>
      <c r="AI109" s="1006"/>
      <c r="AJ109" s="1006"/>
      <c r="AK109" s="1006"/>
      <c r="AL109" s="1006"/>
      <c r="AM109" s="1006"/>
      <c r="AN109" s="1006"/>
      <c r="AO109" s="1006"/>
      <c r="AP109" s="1006"/>
      <c r="AQ109" s="1006"/>
      <c r="AR109" s="1006"/>
      <c r="AS109" s="1006"/>
      <c r="AT109" s="1007"/>
      <c r="AU109" s="992"/>
      <c r="AV109" s="992"/>
      <c r="AW109" s="992"/>
      <c r="AX109" s="992"/>
      <c r="AY109" s="992"/>
      <c r="AZ109" s="992"/>
      <c r="BA109" s="992"/>
      <c r="BB109" s="992"/>
      <c r="BC109" s="992"/>
      <c r="BD109" s="992"/>
      <c r="BE109" s="992"/>
      <c r="BF109" s="992"/>
      <c r="BG109" s="992"/>
      <c r="BH109" s="992"/>
      <c r="BI109" s="992"/>
      <c r="BJ109" s="992"/>
      <c r="BK109" s="992"/>
      <c r="BL109" s="992"/>
      <c r="BM109" s="992"/>
      <c r="BN109" s="992"/>
      <c r="BO109" s="992"/>
      <c r="BP109" s="992"/>
      <c r="BQ109" s="992"/>
      <c r="BR109" s="992"/>
      <c r="BS109" s="992"/>
      <c r="BT109" s="992"/>
      <c r="BU109" s="992"/>
      <c r="BV109" s="992"/>
      <c r="BW109" s="992"/>
      <c r="BX109" s="993"/>
      <c r="BY109" s="998"/>
      <c r="BZ109" s="999"/>
      <c r="CA109" s="999"/>
      <c r="CB109" s="999"/>
      <c r="CC109" s="999"/>
      <c r="CD109" s="999"/>
      <c r="CE109" s="999"/>
      <c r="CF109" s="999"/>
      <c r="CG109" s="999"/>
      <c r="CH109" s="999"/>
      <c r="CI109" s="999"/>
      <c r="CJ109" s="999"/>
      <c r="CK109" s="999"/>
      <c r="CL109" s="999"/>
      <c r="CM109" s="999"/>
      <c r="CN109" s="999"/>
      <c r="CO109" s="999"/>
      <c r="CP109" s="999"/>
      <c r="CQ109" s="999"/>
      <c r="CR109" s="999"/>
      <c r="CS109" s="999"/>
      <c r="CT109" s="999"/>
      <c r="CU109" s="999"/>
      <c r="CV109" s="999"/>
      <c r="CW109" s="999"/>
      <c r="CX109" s="999"/>
      <c r="CY109" s="999"/>
      <c r="CZ109" s="999"/>
      <c r="DA109" s="999"/>
      <c r="DB109" s="999"/>
      <c r="DC109" s="999"/>
      <c r="DD109" s="999"/>
      <c r="DE109" s="999"/>
      <c r="DF109" s="999"/>
      <c r="DG109" s="999"/>
      <c r="DH109" s="999"/>
      <c r="DI109" s="1003"/>
      <c r="DJ109" s="945"/>
      <c r="DK109" s="946"/>
      <c r="DL109" s="946"/>
      <c r="DM109" s="946"/>
      <c r="DN109" s="946"/>
      <c r="DO109" s="946"/>
      <c r="DP109" s="946"/>
      <c r="DQ109" s="946"/>
      <c r="DR109" s="946"/>
      <c r="DS109" s="946"/>
      <c r="DT109" s="946"/>
      <c r="DU109" s="946"/>
      <c r="DV109" s="946"/>
      <c r="DW109" s="946"/>
      <c r="DX109" s="946"/>
      <c r="DY109" s="946"/>
      <c r="DZ109" s="946"/>
      <c r="EA109" s="946"/>
      <c r="EB109" s="946"/>
      <c r="EC109" s="946"/>
      <c r="ED109" s="946"/>
      <c r="EE109" s="946"/>
      <c r="EF109" s="946"/>
      <c r="EG109" s="946"/>
      <c r="EH109" s="946"/>
      <c r="EI109" s="946"/>
      <c r="EJ109" s="946"/>
      <c r="EK109" s="946"/>
      <c r="EL109" s="946"/>
      <c r="EM109" s="946"/>
      <c r="EN109" s="946"/>
      <c r="EO109" s="946"/>
      <c r="EP109" s="946"/>
      <c r="EQ109" s="946"/>
      <c r="ER109" s="946"/>
      <c r="ES109" s="946"/>
      <c r="ET109" s="946"/>
      <c r="EU109" s="946"/>
      <c r="EV109" s="946"/>
      <c r="EW109" s="946"/>
      <c r="EX109" s="946"/>
      <c r="EY109" s="946"/>
      <c r="EZ109" s="946"/>
      <c r="FA109" s="946"/>
      <c r="FB109" s="946"/>
      <c r="FC109" s="946"/>
      <c r="FD109" s="946"/>
      <c r="FE109" s="946"/>
      <c r="FF109" s="946"/>
      <c r="FG109" s="947"/>
    </row>
    <row r="110" spans="2:163" ht="8.85" customHeight="1">
      <c r="B110" s="1005"/>
      <c r="C110" s="1006"/>
      <c r="D110" s="1006"/>
      <c r="E110" s="1006"/>
      <c r="F110" s="1006"/>
      <c r="G110" s="1006"/>
      <c r="H110" s="1006"/>
      <c r="I110" s="1006"/>
      <c r="J110" s="1006"/>
      <c r="K110" s="1006"/>
      <c r="L110" s="1006"/>
      <c r="M110" s="1006"/>
      <c r="N110" s="1006"/>
      <c r="O110" s="1006"/>
      <c r="P110" s="1006"/>
      <c r="Q110" s="1006"/>
      <c r="R110" s="1006"/>
      <c r="S110" s="1006"/>
      <c r="T110" s="1006"/>
      <c r="U110" s="1006"/>
      <c r="V110" s="1006"/>
      <c r="W110" s="1006"/>
      <c r="X110" s="1006"/>
      <c r="Y110" s="1006"/>
      <c r="Z110" s="1006"/>
      <c r="AA110" s="1006"/>
      <c r="AB110" s="1006"/>
      <c r="AC110" s="1006"/>
      <c r="AD110" s="1006"/>
      <c r="AE110" s="1006"/>
      <c r="AF110" s="1006"/>
      <c r="AG110" s="1006"/>
      <c r="AH110" s="1006"/>
      <c r="AI110" s="1006"/>
      <c r="AJ110" s="1006"/>
      <c r="AK110" s="1006"/>
      <c r="AL110" s="1006"/>
      <c r="AM110" s="1006"/>
      <c r="AN110" s="1006"/>
      <c r="AO110" s="1006"/>
      <c r="AP110" s="1006"/>
      <c r="AQ110" s="1006"/>
      <c r="AR110" s="1006"/>
      <c r="AS110" s="1006"/>
      <c r="AT110" s="1007"/>
      <c r="AU110" s="992"/>
      <c r="AV110" s="992"/>
      <c r="AW110" s="992"/>
      <c r="AX110" s="992"/>
      <c r="AY110" s="992"/>
      <c r="AZ110" s="992"/>
      <c r="BA110" s="992"/>
      <c r="BB110" s="992"/>
      <c r="BC110" s="992"/>
      <c r="BD110" s="992"/>
      <c r="BE110" s="992"/>
      <c r="BF110" s="992"/>
      <c r="BG110" s="992"/>
      <c r="BH110" s="992"/>
      <c r="BI110" s="992"/>
      <c r="BJ110" s="992"/>
      <c r="BK110" s="992"/>
      <c r="BL110" s="992"/>
      <c r="BM110" s="992"/>
      <c r="BN110" s="992"/>
      <c r="BO110" s="992"/>
      <c r="BP110" s="992"/>
      <c r="BQ110" s="992"/>
      <c r="BR110" s="992"/>
      <c r="BS110" s="992"/>
      <c r="BT110" s="992"/>
      <c r="BU110" s="992"/>
      <c r="BV110" s="992"/>
      <c r="BW110" s="992"/>
      <c r="BX110" s="993"/>
      <c r="BY110" s="1000"/>
      <c r="BZ110" s="1001"/>
      <c r="CA110" s="1001"/>
      <c r="CB110" s="1001"/>
      <c r="CC110" s="1001"/>
      <c r="CD110" s="1001"/>
      <c r="CE110" s="1001"/>
      <c r="CF110" s="1001"/>
      <c r="CG110" s="1001"/>
      <c r="CH110" s="1001"/>
      <c r="CI110" s="1001"/>
      <c r="CJ110" s="1001"/>
      <c r="CK110" s="1001"/>
      <c r="CL110" s="1001"/>
      <c r="CM110" s="1001"/>
      <c r="CN110" s="1001"/>
      <c r="CO110" s="1001"/>
      <c r="CP110" s="1001"/>
      <c r="CQ110" s="1001"/>
      <c r="CR110" s="1001"/>
      <c r="CS110" s="1001"/>
      <c r="CT110" s="1001"/>
      <c r="CU110" s="1001"/>
      <c r="CV110" s="1001"/>
      <c r="CW110" s="1001"/>
      <c r="CX110" s="1001"/>
      <c r="CY110" s="1001"/>
      <c r="CZ110" s="1001"/>
      <c r="DA110" s="1001"/>
      <c r="DB110" s="1001"/>
      <c r="DC110" s="1001"/>
      <c r="DD110" s="1001"/>
      <c r="DE110" s="1001"/>
      <c r="DF110" s="1001"/>
      <c r="DG110" s="1001"/>
      <c r="DH110" s="1001"/>
      <c r="DI110" s="1004"/>
      <c r="DJ110" s="1008"/>
      <c r="DK110" s="1009"/>
      <c r="DL110" s="1009"/>
      <c r="DM110" s="1009"/>
      <c r="DN110" s="1009"/>
      <c r="DO110" s="1009"/>
      <c r="DP110" s="1009"/>
      <c r="DQ110" s="1009"/>
      <c r="DR110" s="1009"/>
      <c r="DS110" s="1009"/>
      <c r="DT110" s="1009"/>
      <c r="DU110" s="1009"/>
      <c r="DV110" s="1009"/>
      <c r="DW110" s="1009"/>
      <c r="DX110" s="1009"/>
      <c r="DY110" s="1009"/>
      <c r="DZ110" s="1009"/>
      <c r="EA110" s="1009"/>
      <c r="EB110" s="1009"/>
      <c r="EC110" s="1009"/>
      <c r="ED110" s="1009"/>
      <c r="EE110" s="1009"/>
      <c r="EF110" s="1009"/>
      <c r="EG110" s="1009"/>
      <c r="EH110" s="1009"/>
      <c r="EI110" s="1009"/>
      <c r="EJ110" s="1009"/>
      <c r="EK110" s="1009"/>
      <c r="EL110" s="1009"/>
      <c r="EM110" s="1009"/>
      <c r="EN110" s="1009"/>
      <c r="EO110" s="1009"/>
      <c r="EP110" s="1009"/>
      <c r="EQ110" s="1009"/>
      <c r="ER110" s="1009"/>
      <c r="ES110" s="1009"/>
      <c r="ET110" s="1009"/>
      <c r="EU110" s="1009"/>
      <c r="EV110" s="1009"/>
      <c r="EW110" s="1009"/>
      <c r="EX110" s="1009"/>
      <c r="EY110" s="1009"/>
      <c r="EZ110" s="1009"/>
      <c r="FA110" s="1009"/>
      <c r="FB110" s="1009"/>
      <c r="FC110" s="1009"/>
      <c r="FD110" s="1009"/>
      <c r="FE110" s="1009"/>
      <c r="FF110" s="1009"/>
      <c r="FG110" s="1010"/>
    </row>
    <row r="111" spans="2:163" ht="8.85" customHeight="1">
      <c r="B111" s="865" t="s">
        <v>338</v>
      </c>
      <c r="C111" s="866"/>
      <c r="D111" s="866"/>
      <c r="E111" s="866"/>
      <c r="F111" s="866"/>
      <c r="G111" s="866"/>
      <c r="H111" s="866"/>
      <c r="I111" s="866"/>
      <c r="J111" s="866"/>
      <c r="K111" s="866"/>
      <c r="L111" s="866"/>
      <c r="M111" s="866"/>
      <c r="N111" s="866"/>
      <c r="O111" s="866"/>
      <c r="P111" s="866"/>
      <c r="Q111" s="866"/>
      <c r="R111" s="866"/>
      <c r="S111" s="866"/>
      <c r="T111" s="866"/>
      <c r="U111" s="866"/>
      <c r="V111" s="866"/>
      <c r="W111" s="866"/>
      <c r="X111" s="866"/>
      <c r="Y111" s="866"/>
      <c r="Z111" s="866"/>
      <c r="AA111" s="866"/>
      <c r="AB111" s="866"/>
      <c r="AC111" s="866"/>
      <c r="AD111" s="866"/>
      <c r="AE111" s="866"/>
      <c r="AF111" s="866"/>
      <c r="AG111" s="866"/>
      <c r="AH111" s="866"/>
      <c r="AI111" s="866"/>
      <c r="AJ111" s="866"/>
      <c r="AK111" s="866"/>
      <c r="AL111" s="866"/>
      <c r="AM111" s="866"/>
      <c r="AN111" s="866"/>
      <c r="AO111" s="866"/>
      <c r="AP111" s="866"/>
      <c r="AQ111" s="866"/>
      <c r="AR111" s="866"/>
      <c r="AS111" s="866"/>
      <c r="AT111" s="867"/>
      <c r="AU111" s="992"/>
      <c r="AV111" s="992"/>
      <c r="AW111" s="992"/>
      <c r="AX111" s="992"/>
      <c r="AY111" s="992"/>
      <c r="AZ111" s="992"/>
      <c r="BA111" s="992"/>
      <c r="BB111" s="992"/>
      <c r="BC111" s="992"/>
      <c r="BD111" s="992"/>
      <c r="BE111" s="992"/>
      <c r="BF111" s="992"/>
      <c r="BG111" s="992"/>
      <c r="BH111" s="992"/>
      <c r="BI111" s="992"/>
      <c r="BJ111" s="992"/>
      <c r="BK111" s="992"/>
      <c r="BL111" s="992"/>
      <c r="BM111" s="992"/>
      <c r="BN111" s="992"/>
      <c r="BO111" s="992"/>
      <c r="BP111" s="992"/>
      <c r="BQ111" s="992"/>
      <c r="BR111" s="992"/>
      <c r="BS111" s="992"/>
      <c r="BT111" s="992"/>
      <c r="BU111" s="992"/>
      <c r="BV111" s="992"/>
      <c r="BW111" s="992"/>
      <c r="BX111" s="993"/>
      <c r="BY111" s="1014" t="s">
        <v>358</v>
      </c>
      <c r="BZ111" s="1015"/>
      <c r="CA111" s="1015"/>
      <c r="CB111" s="1015"/>
      <c r="CC111" s="1015"/>
      <c r="CD111" s="1015"/>
      <c r="CE111" s="1015"/>
      <c r="CF111" s="1015"/>
      <c r="CG111" s="1015"/>
      <c r="CH111" s="1015"/>
      <c r="CI111" s="1015"/>
      <c r="CJ111" s="1015"/>
      <c r="CK111" s="1015"/>
      <c r="CL111" s="1015"/>
      <c r="CM111" s="1015"/>
      <c r="CN111" s="1015"/>
      <c r="CO111" s="1015"/>
      <c r="CP111" s="1015"/>
      <c r="CQ111" s="1015"/>
      <c r="CR111" s="1015"/>
      <c r="CS111" s="1015"/>
      <c r="CT111" s="1015"/>
      <c r="CU111" s="1015"/>
      <c r="CV111" s="1015"/>
      <c r="CW111" s="1015"/>
      <c r="CX111" s="1015"/>
      <c r="CY111" s="1015"/>
      <c r="CZ111" s="1015"/>
      <c r="DA111" s="1015"/>
      <c r="DB111" s="1015"/>
      <c r="DC111" s="1015"/>
      <c r="DD111" s="1015"/>
      <c r="DE111" s="1015"/>
      <c r="DF111" s="1015"/>
      <c r="DG111" s="1015"/>
      <c r="DH111" s="1015"/>
      <c r="DI111" s="1016"/>
      <c r="DJ111" s="1008"/>
      <c r="DK111" s="1009"/>
      <c r="DL111" s="1009"/>
      <c r="DM111" s="1009"/>
      <c r="DN111" s="1009"/>
      <c r="DO111" s="1009"/>
      <c r="DP111" s="1009"/>
      <c r="DQ111" s="1009"/>
      <c r="DR111" s="1009"/>
      <c r="DS111" s="1009"/>
      <c r="DT111" s="1009"/>
      <c r="DU111" s="1009"/>
      <c r="DV111" s="1009"/>
      <c r="DW111" s="1009"/>
      <c r="DX111" s="1009"/>
      <c r="DY111" s="1009"/>
      <c r="DZ111" s="1009"/>
      <c r="EA111" s="1009"/>
      <c r="EB111" s="1009"/>
      <c r="EC111" s="1009"/>
      <c r="ED111" s="1009"/>
      <c r="EE111" s="1009"/>
      <c r="EF111" s="1009"/>
      <c r="EG111" s="1009"/>
      <c r="EH111" s="1009"/>
      <c r="EI111" s="1009"/>
      <c r="EJ111" s="1009"/>
      <c r="EK111" s="1009"/>
      <c r="EL111" s="1009"/>
      <c r="EM111" s="1009"/>
      <c r="EN111" s="1009"/>
      <c r="EO111" s="1009"/>
      <c r="EP111" s="1009"/>
      <c r="EQ111" s="1009"/>
      <c r="ER111" s="1009"/>
      <c r="ES111" s="1009"/>
      <c r="ET111" s="1009"/>
      <c r="EU111" s="1009"/>
      <c r="EV111" s="1009"/>
      <c r="EW111" s="1009"/>
      <c r="EX111" s="1009"/>
      <c r="EY111" s="1009"/>
      <c r="EZ111" s="1009"/>
      <c r="FA111" s="1009"/>
      <c r="FB111" s="1009"/>
      <c r="FC111" s="1009"/>
      <c r="FD111" s="1009"/>
      <c r="FE111" s="1009"/>
      <c r="FF111" s="1009"/>
      <c r="FG111" s="1010"/>
    </row>
    <row r="112" spans="2:163" ht="8.85" customHeight="1">
      <c r="B112" s="865"/>
      <c r="C112" s="866"/>
      <c r="D112" s="866"/>
      <c r="E112" s="866"/>
      <c r="F112" s="866"/>
      <c r="G112" s="866"/>
      <c r="H112" s="866"/>
      <c r="I112" s="866"/>
      <c r="J112" s="866"/>
      <c r="K112" s="866"/>
      <c r="L112" s="866"/>
      <c r="M112" s="866"/>
      <c r="N112" s="866"/>
      <c r="O112" s="866"/>
      <c r="P112" s="866"/>
      <c r="Q112" s="866"/>
      <c r="R112" s="866"/>
      <c r="S112" s="866"/>
      <c r="T112" s="866"/>
      <c r="U112" s="866"/>
      <c r="V112" s="866"/>
      <c r="W112" s="866"/>
      <c r="X112" s="866"/>
      <c r="Y112" s="866"/>
      <c r="Z112" s="866"/>
      <c r="AA112" s="866"/>
      <c r="AB112" s="866"/>
      <c r="AC112" s="866"/>
      <c r="AD112" s="866"/>
      <c r="AE112" s="866"/>
      <c r="AF112" s="866"/>
      <c r="AG112" s="866"/>
      <c r="AH112" s="866"/>
      <c r="AI112" s="866"/>
      <c r="AJ112" s="866"/>
      <c r="AK112" s="866"/>
      <c r="AL112" s="866"/>
      <c r="AM112" s="866"/>
      <c r="AN112" s="866"/>
      <c r="AO112" s="866"/>
      <c r="AP112" s="866"/>
      <c r="AQ112" s="866"/>
      <c r="AR112" s="866"/>
      <c r="AS112" s="866"/>
      <c r="AT112" s="867"/>
      <c r="AU112" s="992"/>
      <c r="AV112" s="992"/>
      <c r="AW112" s="992"/>
      <c r="AX112" s="992"/>
      <c r="AY112" s="992"/>
      <c r="AZ112" s="992"/>
      <c r="BA112" s="992"/>
      <c r="BB112" s="992"/>
      <c r="BC112" s="992"/>
      <c r="BD112" s="992"/>
      <c r="BE112" s="992"/>
      <c r="BF112" s="992"/>
      <c r="BG112" s="992"/>
      <c r="BH112" s="992"/>
      <c r="BI112" s="992"/>
      <c r="BJ112" s="992"/>
      <c r="BK112" s="992"/>
      <c r="BL112" s="992"/>
      <c r="BM112" s="992"/>
      <c r="BN112" s="992"/>
      <c r="BO112" s="992"/>
      <c r="BP112" s="992"/>
      <c r="BQ112" s="992"/>
      <c r="BR112" s="992"/>
      <c r="BS112" s="992"/>
      <c r="BT112" s="992"/>
      <c r="BU112" s="992"/>
      <c r="BV112" s="992"/>
      <c r="BW112" s="992"/>
      <c r="BX112" s="993"/>
      <c r="BY112" s="1014"/>
      <c r="BZ112" s="1015"/>
      <c r="CA112" s="1015"/>
      <c r="CB112" s="1015"/>
      <c r="CC112" s="1015"/>
      <c r="CD112" s="1015"/>
      <c r="CE112" s="1015"/>
      <c r="CF112" s="1015"/>
      <c r="CG112" s="1015"/>
      <c r="CH112" s="1015"/>
      <c r="CI112" s="1015"/>
      <c r="CJ112" s="1015"/>
      <c r="CK112" s="1015"/>
      <c r="CL112" s="1015"/>
      <c r="CM112" s="1015"/>
      <c r="CN112" s="1015"/>
      <c r="CO112" s="1015"/>
      <c r="CP112" s="1015"/>
      <c r="CQ112" s="1015"/>
      <c r="CR112" s="1015"/>
      <c r="CS112" s="1015"/>
      <c r="CT112" s="1015"/>
      <c r="CU112" s="1015"/>
      <c r="CV112" s="1015"/>
      <c r="CW112" s="1015"/>
      <c r="CX112" s="1015"/>
      <c r="CY112" s="1015"/>
      <c r="CZ112" s="1015"/>
      <c r="DA112" s="1015"/>
      <c r="DB112" s="1015"/>
      <c r="DC112" s="1015"/>
      <c r="DD112" s="1015"/>
      <c r="DE112" s="1015"/>
      <c r="DF112" s="1015"/>
      <c r="DG112" s="1015"/>
      <c r="DH112" s="1015"/>
      <c r="DI112" s="1016"/>
      <c r="DJ112" s="968"/>
      <c r="DK112" s="906"/>
      <c r="DL112" s="906"/>
      <c r="DM112" s="906"/>
      <c r="DN112" s="906"/>
      <c r="DO112" s="906"/>
      <c r="DP112" s="906"/>
      <c r="DQ112" s="906"/>
      <c r="DR112" s="906"/>
      <c r="DS112" s="906"/>
      <c r="DT112" s="906"/>
      <c r="DU112" s="906"/>
      <c r="DV112" s="906"/>
      <c r="DW112" s="906"/>
      <c r="DX112" s="906"/>
      <c r="DY112" s="906"/>
      <c r="DZ112" s="906"/>
      <c r="EA112" s="906"/>
      <c r="EB112" s="906"/>
      <c r="EC112" s="906"/>
      <c r="ED112" s="906"/>
      <c r="EE112" s="906"/>
      <c r="EF112" s="906"/>
      <c r="EG112" s="906"/>
      <c r="EH112" s="906"/>
      <c r="EI112" s="906"/>
      <c r="EJ112" s="906"/>
      <c r="EK112" s="906"/>
      <c r="EL112" s="906"/>
      <c r="EM112" s="906"/>
      <c r="EN112" s="906"/>
      <c r="EO112" s="906"/>
      <c r="EP112" s="906"/>
      <c r="EQ112" s="906"/>
      <c r="ER112" s="906"/>
      <c r="ES112" s="906"/>
      <c r="ET112" s="906"/>
      <c r="EU112" s="906"/>
      <c r="EV112" s="906"/>
      <c r="EW112" s="906"/>
      <c r="EX112" s="906"/>
      <c r="EY112" s="906"/>
      <c r="EZ112" s="906"/>
      <c r="FA112" s="906"/>
      <c r="FB112" s="906"/>
      <c r="FC112" s="906"/>
      <c r="FD112" s="906"/>
      <c r="FE112" s="906"/>
      <c r="FF112" s="906"/>
      <c r="FG112" s="907"/>
    </row>
    <row r="113" spans="2:163" ht="8.85" customHeight="1" thickBot="1">
      <c r="B113" s="1011"/>
      <c r="C113" s="1012"/>
      <c r="D113" s="1012"/>
      <c r="E113" s="1012"/>
      <c r="F113" s="1012"/>
      <c r="G113" s="1012"/>
      <c r="H113" s="1012"/>
      <c r="I113" s="1012"/>
      <c r="J113" s="1012"/>
      <c r="K113" s="1012"/>
      <c r="L113" s="1012"/>
      <c r="M113" s="1012"/>
      <c r="N113" s="1012"/>
      <c r="O113" s="1012"/>
      <c r="P113" s="1012"/>
      <c r="Q113" s="1012"/>
      <c r="R113" s="1012"/>
      <c r="S113" s="1012"/>
      <c r="T113" s="1012"/>
      <c r="U113" s="1012"/>
      <c r="V113" s="1012"/>
      <c r="W113" s="1012"/>
      <c r="X113" s="1012"/>
      <c r="Y113" s="1012"/>
      <c r="Z113" s="1012"/>
      <c r="AA113" s="1012"/>
      <c r="AB113" s="1012"/>
      <c r="AC113" s="1012"/>
      <c r="AD113" s="1012"/>
      <c r="AE113" s="1012"/>
      <c r="AF113" s="1012"/>
      <c r="AG113" s="1012"/>
      <c r="AH113" s="1012"/>
      <c r="AI113" s="1012"/>
      <c r="AJ113" s="1012"/>
      <c r="AK113" s="1012"/>
      <c r="AL113" s="1012"/>
      <c r="AM113" s="1012"/>
      <c r="AN113" s="1012"/>
      <c r="AO113" s="1012"/>
      <c r="AP113" s="1012"/>
      <c r="AQ113" s="1012"/>
      <c r="AR113" s="1012"/>
      <c r="AS113" s="1012"/>
      <c r="AT113" s="1013"/>
      <c r="AU113" s="994"/>
      <c r="AV113" s="994"/>
      <c r="AW113" s="994"/>
      <c r="AX113" s="994"/>
      <c r="AY113" s="994"/>
      <c r="AZ113" s="994"/>
      <c r="BA113" s="994"/>
      <c r="BB113" s="994"/>
      <c r="BC113" s="994"/>
      <c r="BD113" s="994"/>
      <c r="BE113" s="994"/>
      <c r="BF113" s="994"/>
      <c r="BG113" s="994"/>
      <c r="BH113" s="994"/>
      <c r="BI113" s="994"/>
      <c r="BJ113" s="994"/>
      <c r="BK113" s="994"/>
      <c r="BL113" s="994"/>
      <c r="BM113" s="994"/>
      <c r="BN113" s="994"/>
      <c r="BO113" s="994"/>
      <c r="BP113" s="994"/>
      <c r="BQ113" s="994"/>
      <c r="BR113" s="994"/>
      <c r="BS113" s="994"/>
      <c r="BT113" s="994"/>
      <c r="BU113" s="994"/>
      <c r="BV113" s="994"/>
      <c r="BW113" s="994"/>
      <c r="BX113" s="995"/>
      <c r="BY113" s="969" t="s">
        <v>359</v>
      </c>
      <c r="BZ113" s="970"/>
      <c r="CA113" s="970"/>
      <c r="CB113" s="970"/>
      <c r="CC113" s="970"/>
      <c r="CD113" s="970"/>
      <c r="CE113" s="970"/>
      <c r="CF113" s="970"/>
      <c r="CG113" s="970"/>
      <c r="CH113" s="970"/>
      <c r="CI113" s="970"/>
      <c r="CJ113" s="970"/>
      <c r="CK113" s="970"/>
      <c r="CL113" s="970"/>
      <c r="CM113" s="970"/>
      <c r="CN113" s="970"/>
      <c r="CO113" s="970"/>
      <c r="CP113" s="970"/>
      <c r="CQ113" s="970"/>
      <c r="CR113" s="970"/>
      <c r="CS113" s="970"/>
      <c r="CT113" s="970"/>
      <c r="CU113" s="970"/>
      <c r="CV113" s="970"/>
      <c r="CW113" s="970"/>
      <c r="CX113" s="970"/>
      <c r="CY113" s="970"/>
      <c r="CZ113" s="970"/>
      <c r="DA113" s="970"/>
      <c r="DB113" s="970"/>
      <c r="DC113" s="970"/>
      <c r="DD113" s="970"/>
      <c r="DE113" s="970"/>
      <c r="DF113" s="970"/>
      <c r="DG113" s="970"/>
      <c r="DH113" s="970"/>
      <c r="DI113" s="971"/>
      <c r="DJ113" s="905"/>
      <c r="DK113" s="906"/>
      <c r="DL113" s="906"/>
      <c r="DM113" s="906"/>
      <c r="DN113" s="906"/>
      <c r="DO113" s="906"/>
      <c r="DP113" s="906"/>
      <c r="DQ113" s="906"/>
      <c r="DR113" s="906"/>
      <c r="DS113" s="906"/>
      <c r="DT113" s="906"/>
      <c r="DU113" s="906"/>
      <c r="DV113" s="906"/>
      <c r="DW113" s="906"/>
      <c r="DX113" s="906"/>
      <c r="DY113" s="906"/>
      <c r="DZ113" s="906"/>
      <c r="EA113" s="906"/>
      <c r="EB113" s="906"/>
      <c r="EC113" s="906"/>
      <c r="ED113" s="906"/>
      <c r="EE113" s="906"/>
      <c r="EF113" s="906"/>
      <c r="EG113" s="906"/>
      <c r="EH113" s="906"/>
      <c r="EI113" s="906"/>
      <c r="EJ113" s="906"/>
      <c r="EK113" s="906"/>
      <c r="EL113" s="906"/>
      <c r="EM113" s="906"/>
      <c r="EN113" s="906"/>
      <c r="EO113" s="906"/>
      <c r="EP113" s="906"/>
      <c r="EQ113" s="906"/>
      <c r="ER113" s="906"/>
      <c r="ES113" s="906"/>
      <c r="ET113" s="906"/>
      <c r="EU113" s="906"/>
      <c r="EV113" s="906"/>
      <c r="EW113" s="906"/>
      <c r="EX113" s="906"/>
      <c r="EY113" s="906"/>
      <c r="EZ113" s="906"/>
      <c r="FA113" s="906"/>
      <c r="FB113" s="906"/>
      <c r="FC113" s="906"/>
      <c r="FD113" s="906"/>
      <c r="FE113" s="906"/>
      <c r="FF113" s="906"/>
      <c r="FG113" s="907"/>
    </row>
    <row r="114" spans="2:163" ht="8.85" customHeight="1" thickTop="1">
      <c r="B114" s="972" t="s">
        <v>339</v>
      </c>
      <c r="C114" s="973"/>
      <c r="D114" s="973"/>
      <c r="E114" s="973"/>
      <c r="F114" s="973"/>
      <c r="G114" s="973"/>
      <c r="H114" s="973"/>
      <c r="I114" s="973"/>
      <c r="J114" s="973"/>
      <c r="K114" s="973"/>
      <c r="L114" s="973"/>
      <c r="M114" s="973"/>
      <c r="N114" s="973"/>
      <c r="O114" s="973"/>
      <c r="P114" s="973"/>
      <c r="Q114" s="973"/>
      <c r="R114" s="973"/>
      <c r="S114" s="973"/>
      <c r="T114" s="973"/>
      <c r="U114" s="973"/>
      <c r="V114" s="973"/>
      <c r="W114" s="973"/>
      <c r="X114" s="973"/>
      <c r="Y114" s="973"/>
      <c r="Z114" s="973"/>
      <c r="AA114" s="973"/>
      <c r="AB114" s="973"/>
      <c r="AC114" s="973"/>
      <c r="AD114" s="973"/>
      <c r="AE114" s="973"/>
      <c r="AF114" s="973"/>
      <c r="AG114" s="973"/>
      <c r="AH114" s="973"/>
      <c r="AI114" s="973"/>
      <c r="AJ114" s="973"/>
      <c r="AK114" s="973"/>
      <c r="AL114" s="973"/>
      <c r="AM114" s="973"/>
      <c r="AN114" s="973"/>
      <c r="AO114" s="973"/>
      <c r="AP114" s="973"/>
      <c r="AQ114" s="973"/>
      <c r="AR114" s="973"/>
      <c r="AS114" s="973"/>
      <c r="AT114" s="973"/>
      <c r="AU114" s="973"/>
      <c r="AV114" s="973"/>
      <c r="AW114" s="973"/>
      <c r="AX114" s="973"/>
      <c r="AY114" s="973"/>
      <c r="AZ114" s="973"/>
      <c r="BA114" s="973"/>
      <c r="BB114" s="973"/>
      <c r="BC114" s="973"/>
      <c r="BD114" s="973"/>
      <c r="BE114" s="973"/>
      <c r="BF114" s="973"/>
      <c r="BG114" s="973"/>
      <c r="BH114" s="973"/>
      <c r="BI114" s="973"/>
      <c r="BJ114" s="973"/>
      <c r="BK114" s="973"/>
      <c r="BL114" s="973"/>
      <c r="BM114" s="973"/>
      <c r="BN114" s="973"/>
      <c r="BO114" s="973"/>
      <c r="BP114" s="973"/>
      <c r="BQ114" s="973"/>
      <c r="BR114" s="973"/>
      <c r="BS114" s="973"/>
      <c r="BT114" s="973"/>
      <c r="BU114" s="973"/>
      <c r="BV114" s="973"/>
      <c r="BW114" s="973"/>
      <c r="BX114" s="973"/>
      <c r="BY114" s="969"/>
      <c r="BZ114" s="970"/>
      <c r="CA114" s="970"/>
      <c r="CB114" s="970"/>
      <c r="CC114" s="970"/>
      <c r="CD114" s="970"/>
      <c r="CE114" s="970"/>
      <c r="CF114" s="970"/>
      <c r="CG114" s="970"/>
      <c r="CH114" s="970"/>
      <c r="CI114" s="970"/>
      <c r="CJ114" s="970"/>
      <c r="CK114" s="970"/>
      <c r="CL114" s="970"/>
      <c r="CM114" s="970"/>
      <c r="CN114" s="970"/>
      <c r="CO114" s="970"/>
      <c r="CP114" s="970"/>
      <c r="CQ114" s="970"/>
      <c r="CR114" s="970"/>
      <c r="CS114" s="970"/>
      <c r="CT114" s="970"/>
      <c r="CU114" s="970"/>
      <c r="CV114" s="970"/>
      <c r="CW114" s="970"/>
      <c r="CX114" s="970"/>
      <c r="CY114" s="970"/>
      <c r="CZ114" s="970"/>
      <c r="DA114" s="970"/>
      <c r="DB114" s="970"/>
      <c r="DC114" s="970"/>
      <c r="DD114" s="970"/>
      <c r="DE114" s="970"/>
      <c r="DF114" s="970"/>
      <c r="DG114" s="970"/>
      <c r="DH114" s="970"/>
      <c r="DI114" s="971"/>
      <c r="DJ114" s="905"/>
      <c r="DK114" s="906"/>
      <c r="DL114" s="906"/>
      <c r="DM114" s="906"/>
      <c r="DN114" s="906"/>
      <c r="DO114" s="906"/>
      <c r="DP114" s="906"/>
      <c r="DQ114" s="906"/>
      <c r="DR114" s="906"/>
      <c r="DS114" s="906"/>
      <c r="DT114" s="906"/>
      <c r="DU114" s="906"/>
      <c r="DV114" s="906"/>
      <c r="DW114" s="906"/>
      <c r="DX114" s="906"/>
      <c r="DY114" s="906"/>
      <c r="DZ114" s="906"/>
      <c r="EA114" s="906"/>
      <c r="EB114" s="906"/>
      <c r="EC114" s="906"/>
      <c r="ED114" s="906"/>
      <c r="EE114" s="906"/>
      <c r="EF114" s="906"/>
      <c r="EG114" s="906"/>
      <c r="EH114" s="906"/>
      <c r="EI114" s="906"/>
      <c r="EJ114" s="906"/>
      <c r="EK114" s="906"/>
      <c r="EL114" s="906"/>
      <c r="EM114" s="906"/>
      <c r="EN114" s="906"/>
      <c r="EO114" s="906"/>
      <c r="EP114" s="906"/>
      <c r="EQ114" s="906"/>
      <c r="ER114" s="906"/>
      <c r="ES114" s="906"/>
      <c r="ET114" s="906"/>
      <c r="EU114" s="906"/>
      <c r="EV114" s="906"/>
      <c r="EW114" s="906"/>
      <c r="EX114" s="906"/>
      <c r="EY114" s="906"/>
      <c r="EZ114" s="906"/>
      <c r="FA114" s="906"/>
      <c r="FB114" s="906"/>
      <c r="FC114" s="906"/>
      <c r="FD114" s="906"/>
      <c r="FE114" s="906"/>
      <c r="FF114" s="906"/>
      <c r="FG114" s="907"/>
    </row>
    <row r="115" spans="2:163" ht="8.85" customHeight="1">
      <c r="B115" s="974"/>
      <c r="C115" s="975"/>
      <c r="D115" s="975"/>
      <c r="E115" s="975"/>
      <c r="F115" s="975"/>
      <c r="G115" s="975"/>
      <c r="H115" s="975"/>
      <c r="I115" s="975"/>
      <c r="J115" s="975"/>
      <c r="K115" s="975"/>
      <c r="L115" s="975"/>
      <c r="M115" s="975"/>
      <c r="N115" s="975"/>
      <c r="O115" s="975"/>
      <c r="P115" s="975"/>
      <c r="Q115" s="975"/>
      <c r="R115" s="975"/>
      <c r="S115" s="975"/>
      <c r="T115" s="975"/>
      <c r="U115" s="975"/>
      <c r="V115" s="975"/>
      <c r="W115" s="975"/>
      <c r="X115" s="975"/>
      <c r="Y115" s="975"/>
      <c r="Z115" s="975"/>
      <c r="AA115" s="975"/>
      <c r="AB115" s="975"/>
      <c r="AC115" s="975"/>
      <c r="AD115" s="975"/>
      <c r="AE115" s="975"/>
      <c r="AF115" s="975"/>
      <c r="AG115" s="975"/>
      <c r="AH115" s="975"/>
      <c r="AI115" s="975"/>
      <c r="AJ115" s="975"/>
      <c r="AK115" s="975"/>
      <c r="AL115" s="975"/>
      <c r="AM115" s="975"/>
      <c r="AN115" s="975"/>
      <c r="AO115" s="975"/>
      <c r="AP115" s="975"/>
      <c r="AQ115" s="975"/>
      <c r="AR115" s="975"/>
      <c r="AS115" s="975"/>
      <c r="AT115" s="975"/>
      <c r="AU115" s="975"/>
      <c r="AV115" s="975"/>
      <c r="AW115" s="975"/>
      <c r="AX115" s="975"/>
      <c r="AY115" s="975"/>
      <c r="AZ115" s="975"/>
      <c r="BA115" s="975"/>
      <c r="BB115" s="975"/>
      <c r="BC115" s="975"/>
      <c r="BD115" s="975"/>
      <c r="BE115" s="975"/>
      <c r="BF115" s="975"/>
      <c r="BG115" s="975"/>
      <c r="BH115" s="975"/>
      <c r="BI115" s="975"/>
      <c r="BJ115" s="975"/>
      <c r="BK115" s="975"/>
      <c r="BL115" s="975"/>
      <c r="BM115" s="975"/>
      <c r="BN115" s="975"/>
      <c r="BO115" s="975"/>
      <c r="BP115" s="975"/>
      <c r="BQ115" s="975"/>
      <c r="BR115" s="975"/>
      <c r="BS115" s="975"/>
      <c r="BT115" s="975"/>
      <c r="BU115" s="975"/>
      <c r="BV115" s="975"/>
      <c r="BW115" s="975"/>
      <c r="BX115" s="975"/>
      <c r="BY115" s="976" t="s">
        <v>360</v>
      </c>
      <c r="BZ115" s="977"/>
      <c r="CA115" s="977"/>
      <c r="CB115" s="977"/>
      <c r="CC115" s="977"/>
      <c r="CD115" s="977"/>
      <c r="CE115" s="977"/>
      <c r="CF115" s="977"/>
      <c r="CG115" s="977"/>
      <c r="CH115" s="977"/>
      <c r="CI115" s="977"/>
      <c r="CJ115" s="977"/>
      <c r="CK115" s="977"/>
      <c r="CL115" s="977"/>
      <c r="CM115" s="977"/>
      <c r="CN115" s="977"/>
      <c r="CO115" s="977"/>
      <c r="CP115" s="977"/>
      <c r="CQ115" s="977"/>
      <c r="CR115" s="977"/>
      <c r="CS115" s="977"/>
      <c r="CT115" s="977"/>
      <c r="CU115" s="977"/>
      <c r="CV115" s="977"/>
      <c r="CW115" s="977"/>
      <c r="CX115" s="977"/>
      <c r="CY115" s="977"/>
      <c r="CZ115" s="977"/>
      <c r="DA115" s="977"/>
      <c r="DB115" s="977"/>
      <c r="DC115" s="977"/>
      <c r="DD115" s="977"/>
      <c r="DE115" s="977"/>
      <c r="DF115" s="977"/>
      <c r="DG115" s="977"/>
      <c r="DH115" s="977"/>
      <c r="DI115" s="978"/>
      <c r="DJ115" s="905"/>
      <c r="DK115" s="906"/>
      <c r="DL115" s="906"/>
      <c r="DM115" s="906"/>
      <c r="DN115" s="906"/>
      <c r="DO115" s="906"/>
      <c r="DP115" s="906"/>
      <c r="DQ115" s="906"/>
      <c r="DR115" s="906"/>
      <c r="DS115" s="906"/>
      <c r="DT115" s="906"/>
      <c r="DU115" s="906"/>
      <c r="DV115" s="906"/>
      <c r="DW115" s="906"/>
      <c r="DX115" s="906"/>
      <c r="DY115" s="906"/>
      <c r="DZ115" s="906"/>
      <c r="EA115" s="906"/>
      <c r="EB115" s="906"/>
      <c r="EC115" s="906"/>
      <c r="ED115" s="906"/>
      <c r="EE115" s="906"/>
      <c r="EF115" s="906"/>
      <c r="EG115" s="906"/>
      <c r="EH115" s="906"/>
      <c r="EI115" s="906"/>
      <c r="EJ115" s="906"/>
      <c r="EK115" s="906"/>
      <c r="EL115" s="906"/>
      <c r="EM115" s="906"/>
      <c r="EN115" s="906"/>
      <c r="EO115" s="906"/>
      <c r="EP115" s="906"/>
      <c r="EQ115" s="906"/>
      <c r="ER115" s="906"/>
      <c r="ES115" s="906"/>
      <c r="ET115" s="906"/>
      <c r="EU115" s="906"/>
      <c r="EV115" s="906"/>
      <c r="EW115" s="906"/>
      <c r="EX115" s="906"/>
      <c r="EY115" s="906"/>
      <c r="EZ115" s="906"/>
      <c r="FA115" s="906"/>
      <c r="FB115" s="906"/>
      <c r="FC115" s="906"/>
      <c r="FD115" s="906"/>
      <c r="FE115" s="906"/>
      <c r="FF115" s="906"/>
      <c r="FG115" s="907"/>
    </row>
    <row r="116" spans="2:163" ht="8.85" customHeight="1">
      <c r="B116" s="974" t="s">
        <v>341</v>
      </c>
      <c r="C116" s="975"/>
      <c r="D116" s="975"/>
      <c r="E116" s="975"/>
      <c r="F116" s="975"/>
      <c r="G116" s="975"/>
      <c r="H116" s="975"/>
      <c r="I116" s="975"/>
      <c r="J116" s="975"/>
      <c r="K116" s="975"/>
      <c r="L116" s="975"/>
      <c r="M116" s="975"/>
      <c r="N116" s="975"/>
      <c r="O116" s="975"/>
      <c r="P116" s="975"/>
      <c r="Q116" s="975"/>
      <c r="R116" s="975"/>
      <c r="S116" s="975"/>
      <c r="T116" s="975"/>
      <c r="U116" s="975"/>
      <c r="V116" s="975"/>
      <c r="W116" s="975"/>
      <c r="X116" s="975"/>
      <c r="Y116" s="975"/>
      <c r="Z116" s="975"/>
      <c r="AA116" s="975"/>
      <c r="AB116" s="975"/>
      <c r="AC116" s="975"/>
      <c r="AD116" s="975"/>
      <c r="AE116" s="975"/>
      <c r="AF116" s="975"/>
      <c r="AG116" s="975"/>
      <c r="AH116" s="975"/>
      <c r="AI116" s="975"/>
      <c r="AJ116" s="975"/>
      <c r="AK116" s="975"/>
      <c r="AL116" s="975"/>
      <c r="AM116" s="975"/>
      <c r="AN116" s="975"/>
      <c r="AO116" s="975"/>
      <c r="AP116" s="975"/>
      <c r="AQ116" s="975"/>
      <c r="AR116" s="975"/>
      <c r="AS116" s="975"/>
      <c r="AT116" s="975"/>
      <c r="AU116" s="975"/>
      <c r="AV116" s="975"/>
      <c r="AW116" s="975"/>
      <c r="AX116" s="975"/>
      <c r="AY116" s="975"/>
      <c r="AZ116" s="975"/>
      <c r="BA116" s="975"/>
      <c r="BB116" s="975"/>
      <c r="BC116" s="975"/>
      <c r="BD116" s="975"/>
      <c r="BE116" s="975"/>
      <c r="BF116" s="975"/>
      <c r="BG116" s="975"/>
      <c r="BH116" s="975"/>
      <c r="BI116" s="975"/>
      <c r="BJ116" s="975"/>
      <c r="BK116" s="975"/>
      <c r="BL116" s="975"/>
      <c r="BM116" s="975"/>
      <c r="BN116" s="975"/>
      <c r="BO116" s="975"/>
      <c r="BP116" s="975"/>
      <c r="BQ116" s="975"/>
      <c r="BR116" s="975"/>
      <c r="BS116" s="975"/>
      <c r="BT116" s="975"/>
      <c r="BU116" s="975"/>
      <c r="BV116" s="975"/>
      <c r="BW116" s="975"/>
      <c r="BX116" s="975"/>
      <c r="BY116" s="976"/>
      <c r="BZ116" s="977"/>
      <c r="CA116" s="977"/>
      <c r="CB116" s="977"/>
      <c r="CC116" s="977"/>
      <c r="CD116" s="977"/>
      <c r="CE116" s="977"/>
      <c r="CF116" s="977"/>
      <c r="CG116" s="977"/>
      <c r="CH116" s="977"/>
      <c r="CI116" s="977"/>
      <c r="CJ116" s="977"/>
      <c r="CK116" s="977"/>
      <c r="CL116" s="977"/>
      <c r="CM116" s="977"/>
      <c r="CN116" s="977"/>
      <c r="CO116" s="977"/>
      <c r="CP116" s="977"/>
      <c r="CQ116" s="977"/>
      <c r="CR116" s="977"/>
      <c r="CS116" s="977"/>
      <c r="CT116" s="977"/>
      <c r="CU116" s="977"/>
      <c r="CV116" s="977"/>
      <c r="CW116" s="977"/>
      <c r="CX116" s="977"/>
      <c r="CY116" s="977"/>
      <c r="CZ116" s="977"/>
      <c r="DA116" s="977"/>
      <c r="DB116" s="977"/>
      <c r="DC116" s="977"/>
      <c r="DD116" s="977"/>
      <c r="DE116" s="977"/>
      <c r="DF116" s="977"/>
      <c r="DG116" s="977"/>
      <c r="DH116" s="977"/>
      <c r="DI116" s="978"/>
      <c r="DJ116" s="905"/>
      <c r="DK116" s="906"/>
      <c r="DL116" s="906"/>
      <c r="DM116" s="906"/>
      <c r="DN116" s="906"/>
      <c r="DO116" s="906"/>
      <c r="DP116" s="906"/>
      <c r="DQ116" s="906"/>
      <c r="DR116" s="906"/>
      <c r="DS116" s="906"/>
      <c r="DT116" s="906"/>
      <c r="DU116" s="906"/>
      <c r="DV116" s="906"/>
      <c r="DW116" s="906"/>
      <c r="DX116" s="906"/>
      <c r="DY116" s="906"/>
      <c r="DZ116" s="906"/>
      <c r="EA116" s="906"/>
      <c r="EB116" s="906"/>
      <c r="EC116" s="906"/>
      <c r="ED116" s="906"/>
      <c r="EE116" s="906"/>
      <c r="EF116" s="906"/>
      <c r="EG116" s="906"/>
      <c r="EH116" s="906"/>
      <c r="EI116" s="906"/>
      <c r="EJ116" s="906"/>
      <c r="EK116" s="906"/>
      <c r="EL116" s="906"/>
      <c r="EM116" s="906"/>
      <c r="EN116" s="906"/>
      <c r="EO116" s="906"/>
      <c r="EP116" s="906"/>
      <c r="EQ116" s="906"/>
      <c r="ER116" s="906"/>
      <c r="ES116" s="906"/>
      <c r="ET116" s="906"/>
      <c r="EU116" s="906"/>
      <c r="EV116" s="906"/>
      <c r="EW116" s="906"/>
      <c r="EX116" s="906"/>
      <c r="EY116" s="906"/>
      <c r="EZ116" s="906"/>
      <c r="FA116" s="906"/>
      <c r="FB116" s="906"/>
      <c r="FC116" s="906"/>
      <c r="FD116" s="906"/>
      <c r="FE116" s="906"/>
      <c r="FF116" s="906"/>
      <c r="FG116" s="907"/>
    </row>
    <row r="117" spans="2:163" ht="8.85" customHeight="1" thickBot="1">
      <c r="B117" s="979"/>
      <c r="C117" s="980"/>
      <c r="D117" s="980"/>
      <c r="E117" s="980"/>
      <c r="F117" s="980"/>
      <c r="G117" s="980"/>
      <c r="H117" s="980"/>
      <c r="I117" s="980"/>
      <c r="J117" s="980"/>
      <c r="K117" s="980"/>
      <c r="L117" s="980"/>
      <c r="M117" s="980"/>
      <c r="N117" s="980"/>
      <c r="O117" s="980"/>
      <c r="P117" s="980"/>
      <c r="Q117" s="980"/>
      <c r="R117" s="980"/>
      <c r="S117" s="980"/>
      <c r="T117" s="980"/>
      <c r="U117" s="980"/>
      <c r="V117" s="980"/>
      <c r="W117" s="980"/>
      <c r="X117" s="980"/>
      <c r="Y117" s="980"/>
      <c r="Z117" s="980"/>
      <c r="AA117" s="980"/>
      <c r="AB117" s="980"/>
      <c r="AC117" s="980"/>
      <c r="AD117" s="980"/>
      <c r="AE117" s="980"/>
      <c r="AF117" s="980"/>
      <c r="AG117" s="980"/>
      <c r="AH117" s="980"/>
      <c r="AI117" s="980"/>
      <c r="AJ117" s="980"/>
      <c r="AK117" s="980"/>
      <c r="AL117" s="980"/>
      <c r="AM117" s="980"/>
      <c r="AN117" s="980"/>
      <c r="AO117" s="980"/>
      <c r="AP117" s="980"/>
      <c r="AQ117" s="980"/>
      <c r="AR117" s="980"/>
      <c r="AS117" s="980"/>
      <c r="AT117" s="980"/>
      <c r="AU117" s="980"/>
      <c r="AV117" s="980"/>
      <c r="AW117" s="980"/>
      <c r="AX117" s="980"/>
      <c r="AY117" s="980"/>
      <c r="AZ117" s="980"/>
      <c r="BA117" s="980"/>
      <c r="BB117" s="980"/>
      <c r="BC117" s="980"/>
      <c r="BD117" s="980"/>
      <c r="BE117" s="980"/>
      <c r="BF117" s="980"/>
      <c r="BG117" s="980"/>
      <c r="BH117" s="980"/>
      <c r="BI117" s="980"/>
      <c r="BJ117" s="980"/>
      <c r="BK117" s="980"/>
      <c r="BL117" s="980"/>
      <c r="BM117" s="980"/>
      <c r="BN117" s="980"/>
      <c r="BO117" s="980"/>
      <c r="BP117" s="980"/>
      <c r="BQ117" s="980"/>
      <c r="BR117" s="980"/>
      <c r="BS117" s="980"/>
      <c r="BT117" s="980"/>
      <c r="BU117" s="980"/>
      <c r="BV117" s="980"/>
      <c r="BW117" s="980"/>
      <c r="BX117" s="980"/>
      <c r="BY117" s="469"/>
      <c r="BZ117" s="470"/>
      <c r="CA117" s="470"/>
      <c r="CB117" s="470"/>
      <c r="CC117" s="470"/>
      <c r="CD117" s="470"/>
      <c r="CE117" s="470"/>
      <c r="CF117" s="470"/>
      <c r="CG117" s="470"/>
      <c r="CH117" s="470"/>
      <c r="CI117" s="470"/>
      <c r="CJ117" s="470"/>
      <c r="CK117" s="470"/>
      <c r="CL117" s="470"/>
      <c r="CM117" s="470"/>
      <c r="CN117" s="470"/>
      <c r="CO117" s="470"/>
      <c r="CP117" s="470"/>
      <c r="CQ117" s="470"/>
      <c r="CR117" s="470"/>
      <c r="CS117" s="470"/>
      <c r="CT117" s="470"/>
      <c r="CU117" s="470"/>
      <c r="CV117" s="470"/>
      <c r="CW117" s="470"/>
      <c r="CX117" s="470"/>
      <c r="CY117" s="470"/>
      <c r="CZ117" s="470"/>
      <c r="DA117" s="470"/>
      <c r="DB117" s="470"/>
      <c r="DC117" s="470"/>
      <c r="DD117" s="470"/>
      <c r="DE117" s="470"/>
      <c r="DF117" s="470"/>
      <c r="DG117" s="470"/>
      <c r="DH117" s="470"/>
      <c r="DI117" s="471"/>
      <c r="DJ117" s="948"/>
      <c r="DK117" s="949"/>
      <c r="DL117" s="949"/>
      <c r="DM117" s="949"/>
      <c r="DN117" s="949"/>
      <c r="DO117" s="949"/>
      <c r="DP117" s="949"/>
      <c r="DQ117" s="949"/>
      <c r="DR117" s="949"/>
      <c r="DS117" s="949"/>
      <c r="DT117" s="949"/>
      <c r="DU117" s="949"/>
      <c r="DV117" s="949"/>
      <c r="DW117" s="949"/>
      <c r="DX117" s="949"/>
      <c r="DY117" s="949"/>
      <c r="DZ117" s="949"/>
      <c r="EA117" s="949"/>
      <c r="EB117" s="949"/>
      <c r="EC117" s="949"/>
      <c r="ED117" s="949"/>
      <c r="EE117" s="949"/>
      <c r="EF117" s="949"/>
      <c r="EG117" s="949"/>
      <c r="EH117" s="949"/>
      <c r="EI117" s="949"/>
      <c r="EJ117" s="949"/>
      <c r="EK117" s="949"/>
      <c r="EL117" s="949"/>
      <c r="EM117" s="949"/>
      <c r="EN117" s="949"/>
      <c r="EO117" s="949"/>
      <c r="EP117" s="949"/>
      <c r="EQ117" s="949"/>
      <c r="ER117" s="949"/>
      <c r="ES117" s="949"/>
      <c r="ET117" s="949"/>
      <c r="EU117" s="949"/>
      <c r="EV117" s="949"/>
      <c r="EW117" s="949"/>
      <c r="EX117" s="949"/>
      <c r="EY117" s="949"/>
      <c r="EZ117" s="949"/>
      <c r="FA117" s="949"/>
      <c r="FB117" s="949"/>
      <c r="FC117" s="949"/>
      <c r="FD117" s="949"/>
      <c r="FE117" s="949"/>
      <c r="FF117" s="949"/>
      <c r="FG117" s="950"/>
    </row>
    <row r="118" spans="2:163" ht="8.85" customHeight="1" thickTop="1"/>
    <row r="119" spans="2:163" ht="8.85" hidden="1" customHeight="1"/>
    <row r="120" spans="2:163" ht="8.85" hidden="1" customHeight="1"/>
    <row r="121" spans="2:163" ht="8.85" hidden="1" customHeight="1"/>
    <row r="122" spans="2:163" ht="8.85" hidden="1" customHeight="1"/>
    <row r="123" spans="2:163" ht="8.85" hidden="1" customHeight="1"/>
    <row r="124" spans="2:163" ht="8.85" hidden="1" customHeight="1"/>
    <row r="125" spans="2:163" ht="8.85" hidden="1" customHeight="1"/>
    <row r="126" spans="2:163" ht="8.85" hidden="1" customHeight="1"/>
    <row r="127" spans="2:163" ht="8.85" hidden="1" customHeight="1"/>
    <row r="128" spans="2:163" ht="21.75" customHeight="1">
      <c r="B128" s="787" t="s">
        <v>342</v>
      </c>
      <c r="C128" s="787"/>
      <c r="D128" s="787"/>
      <c r="E128" s="787"/>
      <c r="F128" s="787"/>
      <c r="G128" s="787"/>
      <c r="H128" s="787"/>
      <c r="I128" s="787"/>
      <c r="J128" s="787"/>
      <c r="K128" s="787"/>
      <c r="L128" s="787"/>
      <c r="M128" s="787"/>
      <c r="N128" s="787"/>
      <c r="O128" s="787"/>
      <c r="P128" s="787"/>
      <c r="Q128" s="787"/>
      <c r="R128" s="787"/>
      <c r="S128" s="787"/>
      <c r="T128" s="787"/>
      <c r="U128" s="787"/>
      <c r="V128" s="787"/>
      <c r="W128" s="787"/>
      <c r="X128" s="787"/>
      <c r="Y128" s="787"/>
      <c r="Z128" s="787"/>
      <c r="AA128" s="787"/>
      <c r="AB128" s="787"/>
      <c r="AC128" s="787"/>
      <c r="AD128" s="787"/>
      <c r="AE128" s="787"/>
      <c r="AF128" s="787"/>
      <c r="AG128" s="787"/>
      <c r="AH128" s="787"/>
      <c r="AI128" s="787"/>
      <c r="AJ128" s="787"/>
      <c r="AK128" s="787"/>
      <c r="AL128" s="787"/>
      <c r="AM128" s="787"/>
      <c r="AN128" s="787"/>
      <c r="AO128" s="787"/>
      <c r="AP128" s="787"/>
      <c r="AQ128" s="787"/>
      <c r="AR128" s="787"/>
      <c r="AS128" s="787"/>
      <c r="AT128" s="787"/>
      <c r="AU128" s="787"/>
      <c r="AV128" s="787"/>
      <c r="AW128" s="787"/>
      <c r="AX128" s="787"/>
      <c r="AY128" s="787"/>
      <c r="AZ128" s="787"/>
      <c r="BA128" s="787"/>
      <c r="BB128" s="787"/>
      <c r="BC128" s="787"/>
      <c r="BD128" s="787"/>
      <c r="BE128" s="787"/>
      <c r="BF128" s="787"/>
      <c r="BG128" s="787"/>
      <c r="BH128" s="787"/>
      <c r="BI128" s="787"/>
      <c r="BJ128" s="787"/>
      <c r="BK128" s="787"/>
      <c r="BL128" s="787"/>
      <c r="BM128" s="787"/>
      <c r="BN128" s="787"/>
      <c r="BO128" s="787"/>
      <c r="BP128" s="787"/>
      <c r="BQ128" s="787"/>
      <c r="BR128" s="787"/>
      <c r="BS128" s="787"/>
      <c r="BT128" s="787"/>
      <c r="BU128" s="787"/>
      <c r="BV128" s="787"/>
      <c r="BW128" s="787"/>
      <c r="BX128" s="787"/>
      <c r="BY128" s="787"/>
      <c r="BZ128" s="787"/>
      <c r="CA128" s="787"/>
      <c r="CB128" s="787"/>
      <c r="CC128" s="787"/>
      <c r="CD128" s="787"/>
      <c r="CE128" s="787"/>
      <c r="CF128" s="787"/>
      <c r="CG128" s="787"/>
      <c r="CH128" s="787"/>
      <c r="CI128" s="787"/>
      <c r="CJ128" s="787"/>
      <c r="CK128" s="787"/>
      <c r="CL128" s="787"/>
      <c r="CM128" s="787"/>
      <c r="CN128" s="787"/>
      <c r="CO128" s="787"/>
      <c r="CP128" s="787"/>
      <c r="CQ128" s="787"/>
      <c r="CR128" s="787"/>
      <c r="CS128" s="787"/>
      <c r="CT128" s="787"/>
      <c r="CU128" s="787"/>
      <c r="CV128" s="787"/>
      <c r="CW128" s="787"/>
      <c r="CX128" s="787"/>
      <c r="CY128" s="787"/>
      <c r="CZ128" s="787"/>
      <c r="DA128" s="787"/>
      <c r="DB128" s="787"/>
      <c r="DC128" s="787"/>
      <c r="DD128" s="787"/>
      <c r="DE128" s="787"/>
      <c r="DF128" s="787"/>
      <c r="DG128" s="787"/>
      <c r="DH128" s="787"/>
      <c r="DI128" s="787"/>
      <c r="DJ128" s="787"/>
      <c r="DK128" s="787"/>
      <c r="DL128" s="787"/>
      <c r="DM128" s="787"/>
      <c r="DN128" s="787"/>
      <c r="DO128" s="787"/>
      <c r="DP128" s="787"/>
      <c r="DQ128" s="787"/>
      <c r="DR128" s="787"/>
      <c r="DS128" s="787"/>
      <c r="DT128" s="787"/>
      <c r="DU128" s="787"/>
      <c r="DV128" s="787"/>
      <c r="DW128" s="787"/>
      <c r="DX128" s="787"/>
      <c r="DY128" s="787"/>
      <c r="DZ128" s="787"/>
      <c r="EA128" s="787"/>
      <c r="EB128" s="787"/>
      <c r="EC128" s="787"/>
      <c r="ED128" s="787"/>
      <c r="EE128" s="787"/>
      <c r="EF128" s="787"/>
      <c r="EG128" s="787"/>
      <c r="EH128" s="787"/>
      <c r="EI128" s="787"/>
      <c r="EJ128" s="787"/>
      <c r="EK128" s="787"/>
      <c r="EL128" s="787"/>
      <c r="EM128" s="787"/>
      <c r="EN128" s="787"/>
      <c r="EO128" s="787"/>
      <c r="EP128" s="787"/>
      <c r="EQ128" s="787"/>
      <c r="ER128" s="787"/>
      <c r="ES128" s="787"/>
      <c r="ET128" s="787"/>
      <c r="EU128" s="787"/>
      <c r="EV128" s="787"/>
      <c r="EW128" s="787"/>
      <c r="EX128" s="787"/>
      <c r="EY128" s="787"/>
      <c r="EZ128" s="787"/>
      <c r="FA128" s="787"/>
      <c r="FB128" s="787"/>
      <c r="FC128" s="787"/>
      <c r="FD128" s="787"/>
      <c r="FE128" s="787"/>
      <c r="FF128" s="787"/>
      <c r="FG128" s="787"/>
    </row>
  </sheetData>
  <mergeCells count="228">
    <mergeCell ref="B103:AT106"/>
    <mergeCell ref="AU103:BX106"/>
    <mergeCell ref="BY103:CQ106"/>
    <mergeCell ref="CR103:DI106"/>
    <mergeCell ref="DJ103:FG104"/>
    <mergeCell ref="B128:FG128"/>
    <mergeCell ref="DJ112:FG113"/>
    <mergeCell ref="BY113:DI114"/>
    <mergeCell ref="B114:BX115"/>
    <mergeCell ref="DJ114:FG115"/>
    <mergeCell ref="BY115:DI116"/>
    <mergeCell ref="B116:BX117"/>
    <mergeCell ref="DJ116:FG117"/>
    <mergeCell ref="DJ105:FG106"/>
    <mergeCell ref="B107:AT108"/>
    <mergeCell ref="AU107:BX113"/>
    <mergeCell ref="BY107:CQ110"/>
    <mergeCell ref="CR107:DI110"/>
    <mergeCell ref="DJ107:FG109"/>
    <mergeCell ref="B109:AT110"/>
    <mergeCell ref="DJ110:FG111"/>
    <mergeCell ref="B111:AT113"/>
    <mergeCell ref="BY111:DI112"/>
    <mergeCell ref="B89:AG90"/>
    <mergeCell ref="AH89:AT92"/>
    <mergeCell ref="DJ89:FG90"/>
    <mergeCell ref="AU90:BX93"/>
    <mergeCell ref="B91:AG92"/>
    <mergeCell ref="BY91:DI92"/>
    <mergeCell ref="DJ91:FG92"/>
    <mergeCell ref="B93:AT94"/>
    <mergeCell ref="BY93:DI94"/>
    <mergeCell ref="DJ93:FG94"/>
    <mergeCell ref="AU94:BX102"/>
    <mergeCell ref="B95:AT96"/>
    <mergeCell ref="BY95:DI96"/>
    <mergeCell ref="DJ95:FG97"/>
    <mergeCell ref="B97:AT98"/>
    <mergeCell ref="BY97:DI98"/>
    <mergeCell ref="DJ98:FG100"/>
    <mergeCell ref="B99:AT100"/>
    <mergeCell ref="BY99:DI102"/>
    <mergeCell ref="B101:AT102"/>
    <mergeCell ref="DJ101:FG102"/>
    <mergeCell ref="CJ82:DI84"/>
    <mergeCell ref="B83:AG84"/>
    <mergeCell ref="AH83:AT84"/>
    <mergeCell ref="DJ84:FG86"/>
    <mergeCell ref="B85:AG86"/>
    <mergeCell ref="AH85:AT86"/>
    <mergeCell ref="BY85:CI87"/>
    <mergeCell ref="CJ85:DI87"/>
    <mergeCell ref="AU86:BX89"/>
    <mergeCell ref="B87:AG88"/>
    <mergeCell ref="AU77:BX85"/>
    <mergeCell ref="DJ78:FG80"/>
    <mergeCell ref="B79:AG80"/>
    <mergeCell ref="AH79:AT80"/>
    <mergeCell ref="BY79:CI81"/>
    <mergeCell ref="CJ79:DI81"/>
    <mergeCell ref="B81:AG82"/>
    <mergeCell ref="AH81:AT82"/>
    <mergeCell ref="DJ81:FG83"/>
    <mergeCell ref="BY82:CI84"/>
    <mergeCell ref="AH87:AT88"/>
    <mergeCell ref="DJ87:FG88"/>
    <mergeCell ref="BY88:CI90"/>
    <mergeCell ref="CJ88:DI90"/>
    <mergeCell ref="B69:AT72"/>
    <mergeCell ref="AU69:BX72"/>
    <mergeCell ref="BY69:DI72"/>
    <mergeCell ref="DJ69:FG71"/>
    <mergeCell ref="DJ72:FG74"/>
    <mergeCell ref="B73:AT74"/>
    <mergeCell ref="AU73:BX76"/>
    <mergeCell ref="BY73:CI75"/>
    <mergeCell ref="CJ73:DI75"/>
    <mergeCell ref="B75:AG76"/>
    <mergeCell ref="AH75:AT76"/>
    <mergeCell ref="DJ75:FG77"/>
    <mergeCell ref="BY76:CI78"/>
    <mergeCell ref="CJ76:DI78"/>
    <mergeCell ref="B77:AG78"/>
    <mergeCell ref="AH77:AT78"/>
    <mergeCell ref="B51:AT54"/>
    <mergeCell ref="AU51:BX54"/>
    <mergeCell ref="BY51:DI54"/>
    <mergeCell ref="DJ51:FG52"/>
    <mergeCell ref="DJ53:FG55"/>
    <mergeCell ref="B55:AT58"/>
    <mergeCell ref="AU55:BX58"/>
    <mergeCell ref="BY55:DI68"/>
    <mergeCell ref="DJ56:FG58"/>
    <mergeCell ref="B59:AT68"/>
    <mergeCell ref="AU59:BX68"/>
    <mergeCell ref="DJ59:FG61"/>
    <mergeCell ref="DJ62:FG64"/>
    <mergeCell ref="DJ66:FG68"/>
    <mergeCell ref="EZ49:FG50"/>
    <mergeCell ref="ER43:EY44"/>
    <mergeCell ref="EZ43:FG44"/>
    <mergeCell ref="M45:AB46"/>
    <mergeCell ref="AC45:AK46"/>
    <mergeCell ref="AU45:BK50"/>
    <mergeCell ref="BL45:BX50"/>
    <mergeCell ref="EA45:EQ46"/>
    <mergeCell ref="ER45:EY46"/>
    <mergeCell ref="EZ45:FG46"/>
    <mergeCell ref="B47:AT48"/>
    <mergeCell ref="B39:L46"/>
    <mergeCell ref="M39:AB40"/>
    <mergeCell ref="AC39:AK40"/>
    <mergeCell ref="AL39:AT46"/>
    <mergeCell ref="AU39:BK44"/>
    <mergeCell ref="BL39:BX44"/>
    <mergeCell ref="M43:AB44"/>
    <mergeCell ref="AC43:AK44"/>
    <mergeCell ref="ER47:EY48"/>
    <mergeCell ref="EA37:EQ38"/>
    <mergeCell ref="ER37:EY38"/>
    <mergeCell ref="EZ37:FG38"/>
    <mergeCell ref="M35:AB36"/>
    <mergeCell ref="AC35:AK36"/>
    <mergeCell ref="BY35:DI50"/>
    <mergeCell ref="DJ35:DP50"/>
    <mergeCell ref="DQ35:DZ42"/>
    <mergeCell ref="EA35:EQ36"/>
    <mergeCell ref="EA39:EQ40"/>
    <mergeCell ref="DQ43:DZ50"/>
    <mergeCell ref="EA43:EQ44"/>
    <mergeCell ref="EA47:EQ48"/>
    <mergeCell ref="ER39:EY40"/>
    <mergeCell ref="EZ39:FG40"/>
    <mergeCell ref="M41:AB42"/>
    <mergeCell ref="AC41:AK42"/>
    <mergeCell ref="EA41:EQ42"/>
    <mergeCell ref="ER41:EY42"/>
    <mergeCell ref="EZ41:FG42"/>
    <mergeCell ref="EZ47:FG48"/>
    <mergeCell ref="B49:AT50"/>
    <mergeCell ref="EA49:EQ50"/>
    <mergeCell ref="ER49:EY50"/>
    <mergeCell ref="EA27:EQ28"/>
    <mergeCell ref="ER27:EY28"/>
    <mergeCell ref="EZ27:FG28"/>
    <mergeCell ref="M29:AB30"/>
    <mergeCell ref="AC29:AK30"/>
    <mergeCell ref="EA29:EQ30"/>
    <mergeCell ref="ER29:EY30"/>
    <mergeCell ref="EZ31:FG32"/>
    <mergeCell ref="M33:AB34"/>
    <mergeCell ref="AC33:AK34"/>
    <mergeCell ref="EA33:EQ34"/>
    <mergeCell ref="ER33:EY34"/>
    <mergeCell ref="EZ33:FG34"/>
    <mergeCell ref="EZ29:FG30"/>
    <mergeCell ref="M31:AB32"/>
    <mergeCell ref="AC31:AK32"/>
    <mergeCell ref="AL31:AT38"/>
    <mergeCell ref="AU31:BK38"/>
    <mergeCell ref="BL31:BX38"/>
    <mergeCell ref="BY31:DI34"/>
    <mergeCell ref="EA31:EQ32"/>
    <mergeCell ref="ER31:EY32"/>
    <mergeCell ref="ER35:EY36"/>
    <mergeCell ref="EZ35:FG36"/>
    <mergeCell ref="EA23:EQ24"/>
    <mergeCell ref="ER23:EY24"/>
    <mergeCell ref="EZ23:FG24"/>
    <mergeCell ref="M25:AB26"/>
    <mergeCell ref="AC25:AK26"/>
    <mergeCell ref="EA25:EQ26"/>
    <mergeCell ref="ER25:EY26"/>
    <mergeCell ref="EZ25:FG26"/>
    <mergeCell ref="EA19:EQ20"/>
    <mergeCell ref="ER19:EY20"/>
    <mergeCell ref="EZ19:FG20"/>
    <mergeCell ref="M21:AB22"/>
    <mergeCell ref="AC21:AK22"/>
    <mergeCell ref="EA21:EQ22"/>
    <mergeCell ref="ER21:EY22"/>
    <mergeCell ref="EZ21:FG22"/>
    <mergeCell ref="BY15:DI30"/>
    <mergeCell ref="DJ15:DZ18"/>
    <mergeCell ref="EA15:EQ18"/>
    <mergeCell ref="ER15:EY18"/>
    <mergeCell ref="EZ15:FG18"/>
    <mergeCell ref="M17:AB18"/>
    <mergeCell ref="AC17:AK18"/>
    <mergeCell ref="M19:AB20"/>
    <mergeCell ref="AC19:AK20"/>
    <mergeCell ref="DJ19:DZ26"/>
    <mergeCell ref="B15:L22"/>
    <mergeCell ref="M15:AB16"/>
    <mergeCell ref="AC15:AK16"/>
    <mergeCell ref="AL15:AT22"/>
    <mergeCell ref="AU15:BK30"/>
    <mergeCell ref="BL15:BX30"/>
    <mergeCell ref="B23:L30"/>
    <mergeCell ref="M23:AB24"/>
    <mergeCell ref="AC23:AK24"/>
    <mergeCell ref="AL23:AT30"/>
    <mergeCell ref="M27:AB28"/>
    <mergeCell ref="AC27:AK28"/>
    <mergeCell ref="DJ27:DZ34"/>
    <mergeCell ref="B31:L38"/>
    <mergeCell ref="M37:AB38"/>
    <mergeCell ref="AC37:AK38"/>
    <mergeCell ref="B2:AK2"/>
    <mergeCell ref="AL2:DZ2"/>
    <mergeCell ref="AC3:AK11"/>
    <mergeCell ref="AL3:AT11"/>
    <mergeCell ref="AU3:BK14"/>
    <mergeCell ref="BL3:BX10"/>
    <mergeCell ref="BY3:DI10"/>
    <mergeCell ref="DJ3:FG6"/>
    <mergeCell ref="B7:L8"/>
    <mergeCell ref="M7:AB10"/>
    <mergeCell ref="DJ7:DZ10"/>
    <mergeCell ref="EA7:FG10"/>
    <mergeCell ref="B9:L10"/>
    <mergeCell ref="BL11:BX14"/>
    <mergeCell ref="BY11:DI14"/>
    <mergeCell ref="DJ11:DZ14"/>
    <mergeCell ref="EA11:FG12"/>
    <mergeCell ref="AC12:AK14"/>
    <mergeCell ref="AL12:AT14"/>
    <mergeCell ref="EA13:FG14"/>
  </mergeCells>
  <phoneticPr fontId="7" type="noConversion"/>
  <printOptions horizontalCentered="1" verticalCentered="1"/>
  <pageMargins left="0.19685039370078741" right="0.19685039370078741" top="0.39370078740157483" bottom="0" header="0" footer="0"/>
  <pageSetup paperSize="9" scale="5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2EEC-2F61-4157-8152-732CA27EC5C8}">
  <dimension ref="A1"/>
  <sheetViews>
    <sheetView view="pageBreakPreview" zoomScale="85" zoomScaleNormal="100" zoomScaleSheetLayoutView="85" workbookViewId="0">
      <selection activeCell="J18" sqref="J18"/>
    </sheetView>
  </sheetViews>
  <sheetFormatPr defaultRowHeight="13.5"/>
  <sheetData/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18</vt:i4>
      </vt:variant>
    </vt:vector>
  </HeadingPairs>
  <TitlesOfParts>
    <vt:vector size="32" baseType="lpstr">
      <vt:lpstr>Data</vt:lpstr>
      <vt:lpstr>제목</vt:lpstr>
      <vt:lpstr>목차</vt:lpstr>
      <vt:lpstr>예정공정표</vt:lpstr>
      <vt:lpstr>설계용지(갑)지_</vt:lpstr>
      <vt:lpstr>원가계산서</vt:lpstr>
      <vt:lpstr>내역서</vt:lpstr>
      <vt:lpstr>일위대가총괄</vt:lpstr>
      <vt:lpstr>일위대가</vt:lpstr>
      <vt:lpstr>단가대비표</vt:lpstr>
      <vt:lpstr>총괄표</vt:lpstr>
      <vt:lpstr>필지별 내역서(한라산 조릿대)</vt:lpstr>
      <vt:lpstr>국가유산수리 원가계산 제비율</vt:lpstr>
      <vt:lpstr>노임자료</vt:lpstr>
      <vt:lpstr>'국가유산수리 원가계산 제비율'!Print_Area</vt:lpstr>
      <vt:lpstr>내역서!Print_Area</vt:lpstr>
      <vt:lpstr>노임자료!Print_Area</vt:lpstr>
      <vt:lpstr>단가대비표!Print_Area</vt:lpstr>
      <vt:lpstr>목차!Print_Area</vt:lpstr>
      <vt:lpstr>'설계용지(갑)지_'!Print_Area</vt:lpstr>
      <vt:lpstr>예정공정표!Print_Area</vt:lpstr>
      <vt:lpstr>원가계산서!Print_Area</vt:lpstr>
      <vt:lpstr>일위대가!Print_Area</vt:lpstr>
      <vt:lpstr>일위대가총괄!Print_Area</vt:lpstr>
      <vt:lpstr>제목!Print_Area</vt:lpstr>
      <vt:lpstr>총괄표!Print_Area</vt:lpstr>
      <vt:lpstr>'필지별 내역서(한라산 조릿대)'!Print_Area</vt:lpstr>
      <vt:lpstr>내역서!Print_Titles</vt:lpstr>
      <vt:lpstr>단가대비표!Print_Titles</vt:lpstr>
      <vt:lpstr>일위대가!Print_Titles</vt:lpstr>
      <vt:lpstr>일위대가총괄!Print_Titles</vt:lpstr>
      <vt:lpstr>'필지별 내역서(한라산 조릿대)'!Print_Titles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samsung</dc:creator>
  <cp:lastModifiedBy>user</cp:lastModifiedBy>
  <cp:lastPrinted>2026-09-16T06:52:42Z</cp:lastPrinted>
  <dcterms:created xsi:type="dcterms:W3CDTF">1998-06-19T07:33:28Z</dcterms:created>
  <dcterms:modified xsi:type="dcterms:W3CDTF">2026-09-16T07:16:52Z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eyJub2RlMSI6eyJkc2QiOiIwMTAwMDAwMDAwMDAyNTU4IiwibG9nVGltZSI6IjIwMjQtMDUtMTdUMDY6MDU6MjlaIiwicElEIjoxLCJ0cmFjZUlkIjoiMUU2NTU5RTZBQjc5NERBRTg5NTE2RDE5NkFDREE4QjAiLCJ1c2VyQ29kZSI6IndpbnRlcmRoNzcifSwibm9kZTIiOnsiZHNkIjoiMDEwMDAwMDAwMDAwMjU1OCIsImxvZ1RpbWUiOiI</vt:lpwstr>
  </property>
</Properties>
</file>