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박영준\입찰공고\2026\35. 2026년 나대지 임시공영주차장 조성 공사-(2인수의 견적)\"/>
    </mc:Choice>
  </mc:AlternateContent>
  <xr:revisionPtr revIDLastSave="0" documentId="13_ncr:1_{96FCD17D-BE9D-4C24-8DE2-600D7E831283}" xr6:coauthVersionLast="47" xr6:coauthVersionMax="47" xr10:uidLastSave="{00000000-0000-0000-0000-000000000000}"/>
  <bookViews>
    <workbookView xWindow="-120" yWindow="-120" windowWidth="29040" windowHeight="15720" activeTab="1" xr2:uid="{6F0136EE-0EE7-41A1-92A8-0B4920933AE7}"/>
  </bookViews>
  <sheets>
    <sheet name="원가계산서" sheetId="91" r:id="rId1"/>
    <sheet name="물량내역서" sheetId="88" r:id="rId2"/>
    <sheet name="설계서" sheetId="79" r:id="rId3"/>
    <sheet name="VXXXXXX" sheetId="31" state="very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1_3_0Crite">#REF!</definedName>
    <definedName name="_2_3_0Criteria">#REF!</definedName>
    <definedName name="_3_3__Crite">#REF!</definedName>
    <definedName name="_4_3__Criteria">#REF!</definedName>
    <definedName name="_5G_0Extr">#REF!</definedName>
    <definedName name="_6G_0Extract">#REF!</definedName>
    <definedName name="_7G__Extr">#REF!</definedName>
    <definedName name="_8G__Extract">#REF!</definedName>
    <definedName name="_LP1">'[1]부하(성남)'!#REF!</definedName>
    <definedName name="_LPB1">[2]부하계산서!#REF!</definedName>
    <definedName name="_LPK1">[2]부하계산서!#REF!</definedName>
    <definedName name="_LU1">'[1]부하(성남)'!#REF!</definedName>
    <definedName name="_LU2">'[1]부하(성남)'!#REF!</definedName>
    <definedName name="_LV01">'[1]부하(성남)'!#REF!</definedName>
    <definedName name="_UP1">[2]부하계산서!#REF!</definedName>
    <definedName name="_UP2">[2]부하계산서!#REF!</definedName>
    <definedName name="\f">#N/A</definedName>
    <definedName name="\h">#N/A</definedName>
    <definedName name="\r">#N/A</definedName>
    <definedName name="A">#REF!</definedName>
    <definedName name="BOM_OF_ECP">#REF!</definedName>
    <definedName name="CG" localSheetId="2">설계서!CG</definedName>
    <definedName name="CG">[0]!CG</definedName>
    <definedName name="D">[3]대치판정!#REF!</definedName>
    <definedName name="DANGA">#REF!,#REF!</definedName>
    <definedName name="E">#REF!</definedName>
    <definedName name="ID">#REF!,#REF!</definedName>
    <definedName name="k">#REF!</definedName>
    <definedName name="KA">'[4]조도계산서 (도서)'!$B$61:$E$68</definedName>
    <definedName name="LLL">#REF!</definedName>
    <definedName name="LP1A">'[1]부하(성남)'!#REF!</definedName>
    <definedName name="LP1B">[2]부하계산서!#REF!</definedName>
    <definedName name="LP3A">'[1]부하(성남)'!#REF!</definedName>
    <definedName name="LPB">'[1]부하(성남)'!#REF!</definedName>
    <definedName name="LPBA">[2]부하계산서!#REF!</definedName>
    <definedName name="LPKA">[2]부하계산서!#REF!</definedName>
    <definedName name="LPKB">[2]부하계산서!#REF!</definedName>
    <definedName name="LPM">[2]부하계산서!#REF!</definedName>
    <definedName name="LPMA">[2]부하계산서!#REF!</definedName>
    <definedName name="LPO">[2]부하계산서!#REF!</definedName>
    <definedName name="LPOA">[2]부하계산서!#REF!</definedName>
    <definedName name="LV02A">[2]부하계산서!#REF!</definedName>
    <definedName name="LV02B">[2]부하계산서!#REF!</definedName>
    <definedName name="LV04A">[2]부하계산서!#REF!</definedName>
    <definedName name="LV04B">[2]부하계산서!#REF!</definedName>
    <definedName name="Macro10">[5]!Macro10</definedName>
    <definedName name="Macro12">[5]!Macro12</definedName>
    <definedName name="Macro13">[5]!Macro13</definedName>
    <definedName name="Macro14">[5]!Macro14</definedName>
    <definedName name="Macro2">[5]!Macro2</definedName>
    <definedName name="Macro5">[5]!Macro5</definedName>
    <definedName name="Macro6">[5]!Macro6</definedName>
    <definedName name="Macro7">[5]!Macro7</definedName>
    <definedName name="Macro8">[5]!Macro8</definedName>
    <definedName name="Macro9">[5]!Macro9</definedName>
    <definedName name="MCCEA">[2]부하계산서!#REF!</definedName>
    <definedName name="MCCEB">[2]부하계산서!#REF!</definedName>
    <definedName name="MCCF">[2]부하계산서!#REF!</definedName>
    <definedName name="MCCN">'[1]부하(성남)'!#REF!</definedName>
    <definedName name="MCCP">[2]부하계산서!#REF!</definedName>
    <definedName name="MCCS">[2]부하계산서!#REF!</definedName>
    <definedName name="MONEY">#REF!,#REF!</definedName>
    <definedName name="NI">[6]노임!$A$1:$B$65536</definedName>
    <definedName name="NOIM">[6]노임!$A$1:$B$17</definedName>
    <definedName name="PB">'[1]부하(성남)'!#REF!</definedName>
    <definedName name="PNLW10">[2]부하계산서!#REF!</definedName>
    <definedName name="PNLW8">[2]부하계산서!#REF!</definedName>
    <definedName name="PP">'[1]부하(성남)'!#REF!</definedName>
    <definedName name="_xlnm.Print_Area" localSheetId="2">설계서!$A$1:$M$63</definedName>
    <definedName name="_xlnm.Print_Area" localSheetId="0">원가계산서!$A$1:$D$25</definedName>
    <definedName name="PRINT_TITEL">#REF!</definedName>
    <definedName name="PRINT_TITLE">#REF!</definedName>
    <definedName name="qwe">#REF!</definedName>
    <definedName name="_xlnm.Recorder">#REF!</definedName>
    <definedName name="rkstjs" localSheetId="2">설계서!rkstjs</definedName>
    <definedName name="rkstjs">[0]!rkstjs</definedName>
    <definedName name="TLFTN" localSheetId="2">설계서!TLFTN</definedName>
    <definedName name="TLFTN">[0]!TLFTN</definedName>
    <definedName name="U">[3]대치판정!#REF!</definedName>
    <definedName name="UNITA">[2]부하계산서!#REF!</definedName>
    <definedName name="UNITAA">[2]부하계산서!#REF!</definedName>
    <definedName name="UNITB">[2]부하계산서!#REF!</definedName>
    <definedName name="UNITBB">[2]부하계산서!#REF!</definedName>
    <definedName name="UNITC">[2]부하계산서!#REF!</definedName>
    <definedName name="UNITC1">[2]부하계산서!#REF!</definedName>
    <definedName name="UNITCA">[2]부하계산서!#REF!</definedName>
    <definedName name="UNITD">[2]부하계산서!#REF!</definedName>
    <definedName name="UNITDA">[2]부하계산서!#REF!</definedName>
    <definedName name="UPSR">[2]부하계산서!#REF!</definedName>
    <definedName name="x">#REF!</definedName>
    <definedName name="간접노무비">#REF!</definedName>
    <definedName name="갑">#REF!</definedName>
    <definedName name="개수">#REF!</definedName>
    <definedName name="경유가격" localSheetId="2">설계서!경유가격</definedName>
    <definedName name="경유가격">[0]!경유가격</definedName>
    <definedName name="공급가액">#REF!</definedName>
    <definedName name="공급받는자">#REF!</definedName>
    <definedName name="공사비">#REF!</definedName>
    <definedName name="관급">#REF!,#REF!,#REF!</definedName>
    <definedName name="관급단가">#REF!</definedName>
    <definedName name="관급자재">#REF!</definedName>
    <definedName name="관급자재비">#REF!</definedName>
    <definedName name="관리번호">#REF!</definedName>
    <definedName name="규격">#REF!</definedName>
    <definedName name="금액합계">#REF!</definedName>
    <definedName name="기타경비">#REF!</definedName>
    <definedName name="내선전공" localSheetId="2">설계서!내선전공</definedName>
    <definedName name="내선전공">[0]!내선전공</definedName>
    <definedName name="노무비">#REF!</definedName>
    <definedName name="노임">#REF!</definedName>
    <definedName name="노임단가">[7]노임단가!$A$3:$B$138</definedName>
    <definedName name="단가">#REF!</definedName>
    <definedName name="단가비교표">#REF!,#REF!</definedName>
    <definedName name="단가조사">[7]단가조사!$A$1:$G$379</definedName>
    <definedName name="도급공사">#REF!</definedName>
    <definedName name="도급예산액">#REF!</definedName>
    <definedName name="도급예상액">#REF!</definedName>
    <definedName name="등가거리">#REF!</definedName>
    <definedName name="등가거리1">#REF!</definedName>
    <definedName name="등가거리종">#REF!</definedName>
    <definedName name="등용구분" localSheetId="2">설계서!등용구분</definedName>
    <definedName name="등용구분">[0]!등용구분</definedName>
    <definedName name="등주높이" localSheetId="2">설계서!등주높이</definedName>
    <definedName name="등주높이">[0]!등주높이</definedName>
    <definedName name="ㄹㄹㄹ" localSheetId="2">설계서!ㄹㄹㄹ</definedName>
    <definedName name="ㄹㄹㄹ">[0]!ㄹㄹㄹ</definedName>
    <definedName name="ㅁ\A1759">'[8]공사예산하조서(O.K)'!#REF!</definedName>
    <definedName name="ㅁ1">#REF!</definedName>
    <definedName name="매크로1" localSheetId="2">설계서!매크로1</definedName>
    <definedName name="매크로1">[0]!매크로1</definedName>
    <definedName name="부가가치세">#REF!</definedName>
    <definedName name="사용램프" localSheetId="2">설계서!사용램프</definedName>
    <definedName name="사용램프">[0]!사용램프</definedName>
    <definedName name="산재보험료">#REF!</definedName>
    <definedName name="세액">#REF!</definedName>
    <definedName name="세액합계">#REF!</definedName>
    <definedName name="수량">#REF!</definedName>
    <definedName name="순공사비">#REF!</definedName>
    <definedName name="순공사원가">#REF!</definedName>
    <definedName name="신성">#REF!</definedName>
    <definedName name="신성감">#REF!</definedName>
    <definedName name="심우">#REF!</definedName>
    <definedName name="심우을">#REF!</definedName>
    <definedName name="안전관리비">#REF!</definedName>
    <definedName name="원가계산서2">#REF!</definedName>
    <definedName name="을">#REF!</definedName>
    <definedName name="이성희">#REF!</definedName>
    <definedName name="이윤">#REF!</definedName>
    <definedName name="인건비">#REF!</definedName>
    <definedName name="일반관리비">#REF!</definedName>
    <definedName name="일위">#REF!,#REF!</definedName>
    <definedName name="일위대가">#REF!</definedName>
    <definedName name="작성일자">#REF!</definedName>
    <definedName name="재료비">[9]단가대비표!$A$3:$L$66</definedName>
    <definedName name="저압케이블공" localSheetId="2">설계서!저압케이블공</definedName>
    <definedName name="저압케이블공">[0]!저압케이블공</definedName>
    <definedName name="적용전선">#REF!</definedName>
    <definedName name="적용전선1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제품목록">OFFSET(#REF!,0,0,개수,3)</definedName>
    <definedName name="제품이름">OFFSET(#REF!,0,0,개수,1)</definedName>
    <definedName name="조도등주종류" localSheetId="2">설계서!조도등주종류</definedName>
    <definedName name="조도등주종류">[0]!조도등주종류</definedName>
    <definedName name="조도케이블길이" localSheetId="2">설계서!조도케이블길이</definedName>
    <definedName name="조도케이블길이">[0]!조도케이블길이</definedName>
    <definedName name="조수" localSheetId="2">설계서!조수</definedName>
    <definedName name="조수">[0]!조수</definedName>
    <definedName name="중기기사" localSheetId="2">설계서!중기기사</definedName>
    <definedName name="중기기사">[0]!중기기사</definedName>
    <definedName name="직접경비">#REF!</definedName>
    <definedName name="직접노무비">#REF!</definedName>
    <definedName name="참고">#REF!</definedName>
    <definedName name="참조" localSheetId="2">설계서!참조</definedName>
    <definedName name="참조">[0]!참조</definedName>
    <definedName name="취소" localSheetId="2">설계서!취소</definedName>
    <definedName name="취소">[0]!취소</definedName>
    <definedName name="크레인가격" localSheetId="2">설계서!크레인가격</definedName>
    <definedName name="크레인가격">[0]!크레인가격</definedName>
    <definedName name="표">#REF!</definedName>
    <definedName name="표1">#REF!</definedName>
    <definedName name="품명">#REF!</definedName>
    <definedName name="한전수탁비">#REF!</definedName>
    <definedName name="합계전류">#REF!</definedName>
    <definedName name="합계전류1">#REF!</definedName>
    <definedName name="합계전류2">#REF!</definedName>
    <definedName name="합계전류종">#REF!</definedName>
    <definedName name="ㅕ422">[3]대치판정!#REF!</definedName>
    <definedName name="ㅣㅣㅣㅣㅣ">#REF!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3" i="79" l="1"/>
  <c r="C53" i="79"/>
  <c r="C45" i="79"/>
  <c r="C21" i="79"/>
  <c r="C37" i="79"/>
  <c r="D40" i="88" l="1"/>
  <c r="D34" i="88"/>
  <c r="D28" i="88"/>
  <c r="D22" i="88"/>
  <c r="D16" i="88"/>
  <c r="D10" i="88"/>
  <c r="D4" i="88"/>
  <c r="D37" i="88"/>
  <c r="D47" i="88" l="1"/>
  <c r="B23" i="79"/>
  <c r="C61" i="79" l="1"/>
  <c r="C59" i="79"/>
  <c r="C56" i="79"/>
  <c r="C51" i="79"/>
  <c r="C48" i="79"/>
  <c r="C44" i="79"/>
  <c r="C43" i="79"/>
  <c r="C40" i="79"/>
  <c r="C36" i="79"/>
  <c r="C35" i="79"/>
  <c r="C32" i="79"/>
  <c r="C28" i="79"/>
  <c r="C27" i="79"/>
  <c r="C24" i="79"/>
  <c r="C20" i="79"/>
  <c r="C19" i="79"/>
  <c r="C16" i="79"/>
  <c r="C12" i="79"/>
  <c r="C11" i="79"/>
  <c r="C8" i="79"/>
  <c r="A4" i="79"/>
  <c r="D51" i="88"/>
  <c r="D49" i="88"/>
  <c r="D46" i="88"/>
  <c r="D43" i="88"/>
  <c r="C60" i="79" s="1"/>
  <c r="C57" i="79"/>
  <c r="C52" i="79"/>
  <c r="C49" i="79"/>
  <c r="C41" i="79"/>
  <c r="C33" i="79"/>
  <c r="C25" i="79"/>
  <c r="C17" i="79"/>
  <c r="D23" i="88" l="1"/>
  <c r="C34" i="79" s="1"/>
  <c r="D41" i="88"/>
  <c r="C58" i="79" s="1"/>
  <c r="D11" i="88"/>
  <c r="C18" i="79" s="1"/>
  <c r="D17" i="88"/>
  <c r="C26" i="79" s="1"/>
  <c r="D29" i="88"/>
  <c r="C42" i="79" s="1"/>
  <c r="D35" i="88"/>
  <c r="C50" i="79" s="1"/>
  <c r="D50" i="88"/>
  <c r="C62" i="79" l="1"/>
  <c r="C29" i="79"/>
  <c r="C13" i="79"/>
  <c r="D52" i="88"/>
  <c r="C9" i="79" l="1"/>
  <c r="D5" i="88"/>
  <c r="C10" i="79" l="1"/>
  <c r="D48" i="88"/>
</calcChain>
</file>

<file path=xl/sharedStrings.xml><?xml version="1.0" encoding="utf-8"?>
<sst xmlns="http://schemas.openxmlformats.org/spreadsheetml/2006/main" count="373" uniqueCount="125">
  <si>
    <t>단   가</t>
  </si>
  <si>
    <t>금   액</t>
  </si>
  <si>
    <t>재료비</t>
    <phoneticPr fontId="2" type="noConversion"/>
  </si>
  <si>
    <t>노무비</t>
    <phoneticPr fontId="2" type="noConversion"/>
  </si>
  <si>
    <t>경비</t>
    <phoneticPr fontId="2" type="noConversion"/>
  </si>
  <si>
    <t>수량</t>
    <phoneticPr fontId="2" type="noConversion"/>
  </si>
  <si>
    <t>단위</t>
    <phoneticPr fontId="2" type="noConversion"/>
  </si>
  <si>
    <t>명   칭</t>
    <phoneticPr fontId="2" type="noConversion"/>
  </si>
  <si>
    <t>품종및규격</t>
    <phoneticPr fontId="2" type="noConversion"/>
  </si>
  <si>
    <t>합  계</t>
    <phoneticPr fontId="2" type="noConversion"/>
  </si>
  <si>
    <t>비   고</t>
    <phoneticPr fontId="2" type="noConversion"/>
  </si>
  <si>
    <t>단  가</t>
    <phoneticPr fontId="2" type="noConversion"/>
  </si>
  <si>
    <t>금 액</t>
    <phoneticPr fontId="2" type="noConversion"/>
  </si>
  <si>
    <t>*순공사비</t>
    <phoneticPr fontId="2" type="noConversion"/>
  </si>
  <si>
    <t>m</t>
    <phoneticPr fontId="2" type="noConversion"/>
  </si>
  <si>
    <t>잔토처리</t>
    <phoneticPr fontId="2" type="noConversion"/>
  </si>
  <si>
    <t>제1호표</t>
    <phoneticPr fontId="2" type="noConversion"/>
  </si>
  <si>
    <t>제4호표</t>
    <phoneticPr fontId="2" type="noConversion"/>
  </si>
  <si>
    <t>1)절토</t>
    <phoneticPr fontId="2" type="noConversion"/>
  </si>
  <si>
    <t>제3호표</t>
    <phoneticPr fontId="2" type="noConversion"/>
  </si>
  <si>
    <t>2)잔토처리</t>
    <phoneticPr fontId="2" type="noConversion"/>
  </si>
  <si>
    <t>㎥</t>
    <phoneticPr fontId="2" type="noConversion"/>
  </si>
  <si>
    <t>㎥</t>
    <phoneticPr fontId="2" type="noConversion"/>
  </si>
  <si>
    <t>일</t>
    <phoneticPr fontId="2" type="noConversion"/>
  </si>
  <si>
    <t>물량내역서</t>
    <phoneticPr fontId="2" type="noConversion"/>
  </si>
  <si>
    <t>위치</t>
    <phoneticPr fontId="2" type="noConversion"/>
  </si>
  <si>
    <t>명칭</t>
    <phoneticPr fontId="2" type="noConversion"/>
  </si>
  <si>
    <t>품종 및 규격</t>
    <phoneticPr fontId="2" type="noConversion"/>
  </si>
  <si>
    <t>비고</t>
    <phoneticPr fontId="2" type="noConversion"/>
  </si>
  <si>
    <t>절토</t>
    <phoneticPr fontId="10" type="noConversion"/>
  </si>
  <si>
    <t>메시휀스</t>
    <phoneticPr fontId="2" type="noConversion"/>
  </si>
  <si>
    <t>4)주차선 설치</t>
    <phoneticPr fontId="2" type="noConversion"/>
  </si>
  <si>
    <t>차량진입판</t>
    <phoneticPr fontId="2" type="noConversion"/>
  </si>
  <si>
    <t>5)차량진입판</t>
    <phoneticPr fontId="2" type="noConversion"/>
  </si>
  <si>
    <t>6)메시휀스 설치</t>
    <phoneticPr fontId="2" type="noConversion"/>
  </si>
  <si>
    <t>H : 1.2m</t>
    <phoneticPr fontId="2" type="noConversion"/>
  </si>
  <si>
    <t>L : 750mm</t>
    <phoneticPr fontId="2" type="noConversion"/>
  </si>
  <si>
    <t>16m/0.75m</t>
    <phoneticPr fontId="2" type="noConversion"/>
  </si>
  <si>
    <t>18m/0.75m</t>
    <phoneticPr fontId="2" type="noConversion"/>
  </si>
  <si>
    <t>원 가 계 산 서</t>
  </si>
  <si>
    <t>구    분</t>
  </si>
  <si>
    <t>산    출    근    거</t>
  </si>
  <si>
    <t>금    액</t>
  </si>
  <si>
    <t>비      고</t>
  </si>
  <si>
    <t xml:space="preserve">    1. 순  공  사  비</t>
  </si>
  <si>
    <t xml:space="preserve">    2. 재    료    비</t>
  </si>
  <si>
    <t xml:space="preserve">    3. 직 접 노 무 비</t>
  </si>
  <si>
    <t xml:space="preserve">    4. 경          비</t>
  </si>
  <si>
    <t xml:space="preserve">    5. 간 접 노 무 비</t>
  </si>
  <si>
    <t>[3] x 19.1%</t>
  </si>
  <si>
    <t xml:space="preserve">    6. 산 재 보 험 료</t>
  </si>
  <si>
    <t>[3+5] x 3.56%</t>
  </si>
  <si>
    <t xml:space="preserve">    7. 고 용 보 험 료</t>
  </si>
  <si>
    <t>[3+5] x 1.01%</t>
  </si>
  <si>
    <t>[2+3] x 3.15%</t>
  </si>
  <si>
    <t>[1] x 0.9%</t>
  </si>
  <si>
    <t>[3+5] x 0.09%</t>
  </si>
  <si>
    <t>[3+5] x 0.006%</t>
  </si>
  <si>
    <t>[2+3+5] x 5.5%</t>
  </si>
  <si>
    <t>주차선 설치</t>
    <phoneticPr fontId="2" type="noConversion"/>
  </si>
  <si>
    <t>Ø12로프</t>
    <phoneticPr fontId="2" type="noConversion"/>
  </si>
  <si>
    <t>합   계</t>
    <phoneticPr fontId="2" type="noConversion"/>
  </si>
  <si>
    <t>제6호표</t>
    <phoneticPr fontId="2" type="noConversion"/>
  </si>
  <si>
    <t>ton</t>
    <phoneticPr fontId="2" type="noConversion"/>
  </si>
  <si>
    <t>경계석 설치</t>
    <phoneticPr fontId="2" type="noConversion"/>
  </si>
  <si>
    <t>200*100*1000</t>
    <phoneticPr fontId="2" type="noConversion"/>
  </si>
  <si>
    <t>1. 명지동 3378-6</t>
    <phoneticPr fontId="2" type="noConversion"/>
  </si>
  <si>
    <t>1. 명지동 3378-6 (299.2㎡)</t>
    <phoneticPr fontId="2" type="noConversion"/>
  </si>
  <si>
    <t>2. 신호동 245-12 (225.8㎡)</t>
    <phoneticPr fontId="2" type="noConversion"/>
  </si>
  <si>
    <t>3. 범방동 1875-7,1875-8 (319.8+326.8㎡)</t>
    <phoneticPr fontId="2" type="noConversion"/>
  </si>
  <si>
    <t>4. 범방동 1867-3 (310.1㎡)</t>
    <phoneticPr fontId="2" type="noConversion"/>
  </si>
  <si>
    <t>5. 범방동 1868-14 (330㎡)</t>
    <phoneticPr fontId="2" type="noConversion"/>
  </si>
  <si>
    <t>보조기층포설다짐</t>
  </si>
  <si>
    <t>골재 25mm/T=15cm</t>
    <phoneticPr fontId="2" type="noConversion"/>
  </si>
  <si>
    <t>3.범방동 1875-7,1875-8</t>
    <phoneticPr fontId="2" type="noConversion"/>
  </si>
  <si>
    <t>4. 범방동 1867-3</t>
    <phoneticPr fontId="2" type="noConversion"/>
  </si>
  <si>
    <t xml:space="preserve">5. 범방동 1868-14 </t>
    <phoneticPr fontId="2" type="noConversion"/>
  </si>
  <si>
    <t>3)보조기층포설다짐</t>
  </si>
  <si>
    <t>m</t>
  </si>
  <si>
    <t>EA</t>
  </si>
  <si>
    <t>2. 신호동 245-12</t>
  </si>
  <si>
    <t>ton</t>
  </si>
  <si>
    <t>제9호표</t>
    <phoneticPr fontId="2" type="noConversion"/>
  </si>
  <si>
    <t xml:space="preserve">6. 대저2동 2418-29 </t>
    <phoneticPr fontId="2" type="noConversion"/>
  </si>
  <si>
    <t>7. 대저2동 2418-1</t>
    <phoneticPr fontId="2" type="noConversion"/>
  </si>
  <si>
    <t>6. 대저2동 2418-29 (320㎡)</t>
  </si>
  <si>
    <t>상차·운반 30km</t>
  </si>
  <si>
    <t>제2호표</t>
  </si>
  <si>
    <t>제10호표</t>
  </si>
  <si>
    <t>7)식생·임목류 폐기물처리</t>
  </si>
  <si>
    <t>8)적치폐기물처리</t>
    <phoneticPr fontId="2" type="noConversion"/>
  </si>
  <si>
    <t>적치폐기물처리</t>
    <phoneticPr fontId="2" type="noConversion"/>
  </si>
  <si>
    <t>식생 임목류 수거운반 및 처리</t>
    <phoneticPr fontId="2" type="noConversion"/>
  </si>
  <si>
    <t>6)식생 임목류 수거운반 및 처리</t>
  </si>
  <si>
    <t>5)낮춤석 설치</t>
    <phoneticPr fontId="2" type="noConversion"/>
  </si>
  <si>
    <t>제15호표</t>
    <phoneticPr fontId="2" type="noConversion"/>
  </si>
  <si>
    <t xml:space="preserve"> 내 역 서</t>
    <phoneticPr fontId="2" type="noConversion"/>
  </si>
  <si>
    <t xml:space="preserve">    8. 산업안전보건관리비</t>
    <phoneticPr fontId="2" type="noConversion"/>
  </si>
  <si>
    <t xml:space="preserve">    9. 환 경 보 전 비</t>
    <phoneticPr fontId="2" type="noConversion"/>
  </si>
  <si>
    <t>[17+18]</t>
    <phoneticPr fontId="2" type="noConversion"/>
  </si>
  <si>
    <t>7. 대저2동 2418-1 (296.6㎡)</t>
    <phoneticPr fontId="2" type="noConversion"/>
  </si>
  <si>
    <t>T=10cm</t>
  </si>
  <si>
    <t>8. 부대공</t>
    <phoneticPr fontId="2" type="noConversion"/>
  </si>
  <si>
    <t>[2+3+4] x 0.68%</t>
    <phoneticPr fontId="2" type="noConversion"/>
  </si>
  <si>
    <t>안전신호수</t>
    <phoneticPr fontId="2" type="noConversion"/>
  </si>
  <si>
    <t>2인*7일</t>
    <phoneticPr fontId="2" type="noConversion"/>
  </si>
  <si>
    <t xml:space="preserve">   10. 건설기계대여 지급보증 발급수수료</t>
    <phoneticPr fontId="2" type="noConversion"/>
  </si>
  <si>
    <t xml:space="preserve">   11. 임 금 채 권 부 담 금</t>
    <phoneticPr fontId="2" type="noConversion"/>
  </si>
  <si>
    <t xml:space="preserve">   12. 석 면 분 담 금</t>
    <phoneticPr fontId="10" type="noConversion"/>
  </si>
  <si>
    <t xml:space="preserve">   13. 기  타  경  비</t>
    <phoneticPr fontId="10" type="noConversion"/>
  </si>
  <si>
    <t xml:space="preserve">   14. 소          계</t>
    <phoneticPr fontId="10" type="noConversion"/>
  </si>
  <si>
    <t xml:space="preserve">   15. 일 반 관 리 비</t>
    <phoneticPr fontId="2" type="noConversion"/>
  </si>
  <si>
    <t xml:space="preserve">   16. 안 전 관 리 비</t>
    <phoneticPr fontId="2" type="noConversion"/>
  </si>
  <si>
    <t xml:space="preserve">   17. 계           </t>
    <phoneticPr fontId="10" type="noConversion"/>
  </si>
  <si>
    <t xml:space="preserve">   18. 이          윤</t>
    <phoneticPr fontId="10" type="noConversion"/>
  </si>
  <si>
    <t xml:space="preserve">   19. 공  급  가  액</t>
    <phoneticPr fontId="2" type="noConversion"/>
  </si>
  <si>
    <t xml:space="preserve">   20. 부 가 가 치 세</t>
    <phoneticPr fontId="2" type="noConversion"/>
  </si>
  <si>
    <t xml:space="preserve">   21. 도 급 예 정 액</t>
    <phoneticPr fontId="2" type="noConversion"/>
  </si>
  <si>
    <t xml:space="preserve">   22. 총  사  업  비</t>
    <phoneticPr fontId="2" type="noConversion"/>
  </si>
  <si>
    <t>[14+15+16]</t>
    <phoneticPr fontId="2" type="noConversion"/>
  </si>
  <si>
    <t>[1+5~13]</t>
    <phoneticPr fontId="2" type="noConversion"/>
  </si>
  <si>
    <t>[17-2] x 15.0%</t>
    <phoneticPr fontId="2" type="noConversion"/>
  </si>
  <si>
    <t>[19] x 10%</t>
    <phoneticPr fontId="2" type="noConversion"/>
  </si>
  <si>
    <t>[19+20]</t>
    <phoneticPr fontId="2" type="noConversion"/>
  </si>
  <si>
    <t>[14] x 8.0%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</si>
</sst>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#,##0_ "/>
    <numFmt numFmtId="178" formatCode="_-* #,##0.0_-;\-* #,##0.0_-;_-* &quot;-&quot;??_-;_-@_-"/>
    <numFmt numFmtId="179" formatCode="_ * #,##0.0000_ ;_ * \-#,##0.0000_ ;_ * &quot;-&quot;_ ;_ @_ "/>
    <numFmt numFmtId="180" formatCode="_(&quot;$&quot;* #,##0_);_(&quot;$&quot;* \(#,##0\);_(&quot;$&quot;* &quot;-&quot;??_);_(@_)"/>
    <numFmt numFmtId="181" formatCode="_-* #,##0.0_-;\-* #,##0.0_-;_-* &quot;-&quot;?_-;_-@_-"/>
    <numFmt numFmtId="182" formatCode="* #,##0;* \-#,##0;* &quot;-&quot;;@"/>
    <numFmt numFmtId="183" formatCode="* #,##0.0;* \-#,##0.0;* &quot;-&quot;;@"/>
    <numFmt numFmtId="184" formatCode="0.0&quot;㎡&quot;"/>
  </numFmts>
  <fonts count="3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MS Sans Serif"/>
      <family val="2"/>
    </font>
    <font>
      <sz val="12"/>
      <name val="바탕체"/>
      <family val="1"/>
      <charset val="129"/>
    </font>
    <font>
      <sz val="10"/>
      <name val="바탕"/>
      <family val="1"/>
      <charset val="129"/>
    </font>
    <font>
      <sz val="12"/>
      <color indexed="24"/>
      <name val="바탕체"/>
      <family val="1"/>
      <charset val="129"/>
    </font>
    <font>
      <sz val="12"/>
      <name val="¹UAAA¼"/>
      <family val="1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sz val="12"/>
      <name val="굴림체"/>
      <family val="3"/>
      <charset val="129"/>
    </font>
    <font>
      <sz val="20"/>
      <name val="HY헤드라인M"/>
      <family val="1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9"/>
      <name val="새굴림"/>
      <family val="1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Arial"/>
      <family val="2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9"/>
      <color theme="1"/>
      <name val="굴림"/>
      <family val="3"/>
      <charset val="129"/>
    </font>
    <font>
      <b/>
      <u/>
      <sz val="22"/>
      <name val="새굴림"/>
      <family val="1"/>
      <charset val="129"/>
    </font>
    <font>
      <b/>
      <u/>
      <sz val="18"/>
      <name val="새굴림"/>
      <family val="1"/>
      <charset val="129"/>
    </font>
    <font>
      <b/>
      <u/>
      <sz val="1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none"/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/>
      <diagonal/>
    </border>
  </borders>
  <cellStyleXfs count="76">
    <xf numFmtId="0" fontId="0" fillId="0" borderId="0"/>
    <xf numFmtId="0" fontId="5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9" fillId="0" borderId="0"/>
    <xf numFmtId="0" fontId="3" fillId="0" borderId="0" applyFont="0" applyFill="0" applyBorder="0" applyAlignment="0" applyProtection="0"/>
    <xf numFmtId="178" fontId="1" fillId="0" borderId="0"/>
    <xf numFmtId="0" fontId="3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180" fontId="1" fillId="0" borderId="0"/>
    <xf numFmtId="38" fontId="10" fillId="2" borderId="0" applyNumberFormat="0" applyBorder="0" applyAlignment="0" applyProtection="0"/>
    <xf numFmtId="0" fontId="11" fillId="0" borderId="0">
      <alignment horizontal="left"/>
    </xf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 applyNumberFormat="0" applyFill="0" applyBorder="0" applyAlignment="0" applyProtection="0"/>
    <xf numFmtId="10" fontId="10" fillId="2" borderId="3" applyNumberFormat="0" applyBorder="0" applyAlignment="0" applyProtection="0"/>
    <xf numFmtId="0" fontId="14" fillId="0" borderId="4"/>
    <xf numFmtId="179" fontId="5" fillId="0" borderId="0"/>
    <xf numFmtId="0" fontId="3" fillId="0" borderId="0"/>
    <xf numFmtId="10" fontId="3" fillId="0" borderId="0" applyFont="0" applyFill="0" applyBorder="0" applyAlignment="0" applyProtection="0"/>
    <xf numFmtId="0" fontId="14" fillId="0" borderId="0"/>
    <xf numFmtId="0" fontId="15" fillId="3" borderId="0">
      <alignment horizontal="centerContinuous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5" fillId="0" borderId="0"/>
    <xf numFmtId="177" fontId="6" fillId="0" borderId="5">
      <alignment vertical="center"/>
    </xf>
    <xf numFmtId="41" fontId="1" fillId="0" borderId="0" applyFont="0" applyFill="0" applyBorder="0" applyAlignment="0" applyProtection="0"/>
    <xf numFmtId="182" fontId="2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3" fontId="7" fillId="0" borderId="0" applyFont="0" applyFill="0" applyBorder="0" applyAlignment="0" applyProtection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" fillId="0" borderId="0"/>
    <xf numFmtId="0" fontId="1" fillId="0" borderId="0">
      <alignment vertical="center"/>
    </xf>
    <xf numFmtId="0" fontId="16" fillId="0" borderId="0"/>
    <xf numFmtId="0" fontId="5" fillId="0" borderId="5">
      <alignment vertical="center" wrapText="1"/>
    </xf>
    <xf numFmtId="0" fontId="3" fillId="0" borderId="0"/>
    <xf numFmtId="9" fontId="24" fillId="0" borderId="0" applyFont="0" applyFill="0" applyBorder="0" applyAlignment="0" applyProtection="0"/>
    <xf numFmtId="0" fontId="1" fillId="5" borderId="28"/>
    <xf numFmtId="0" fontId="5" fillId="5" borderId="28"/>
    <xf numFmtId="0" fontId="9" fillId="5" borderId="28"/>
    <xf numFmtId="178" fontId="1" fillId="5" borderId="28"/>
    <xf numFmtId="0" fontId="1" fillId="5" borderId="28"/>
    <xf numFmtId="180" fontId="1" fillId="5" borderId="28"/>
    <xf numFmtId="38" fontId="10" fillId="2" borderId="28" applyNumberFormat="0" applyBorder="0" applyAlignment="0" applyProtection="0"/>
    <xf numFmtId="0" fontId="11" fillId="5" borderId="28">
      <alignment horizontal="left"/>
    </xf>
    <xf numFmtId="0" fontId="12" fillId="5" borderId="1" applyNumberFormat="0" applyAlignment="0" applyProtection="0">
      <alignment horizontal="left" vertical="center"/>
    </xf>
    <xf numFmtId="0" fontId="12" fillId="5" borderId="2">
      <alignment horizontal="left" vertical="center"/>
    </xf>
    <xf numFmtId="0" fontId="14" fillId="5" borderId="4"/>
    <xf numFmtId="179" fontId="5" fillId="5" borderId="28"/>
    <xf numFmtId="10" fontId="3" fillId="5" borderId="28" applyFont="0" applyFill="0" applyBorder="0" applyAlignment="0" applyProtection="0"/>
    <xf numFmtId="0" fontId="14" fillId="5" borderId="28"/>
    <xf numFmtId="0" fontId="15" fillId="3" borderId="28">
      <alignment horizontal="centerContinuous"/>
    </xf>
    <xf numFmtId="0" fontId="5" fillId="5" borderId="28"/>
    <xf numFmtId="177" fontId="6" fillId="5" borderId="5">
      <alignment vertical="center"/>
    </xf>
    <xf numFmtId="41" fontId="1" fillId="5" borderId="28" applyFont="0" applyFill="0" applyBorder="0" applyAlignment="0" applyProtection="0"/>
    <xf numFmtId="182" fontId="24" fillId="5" borderId="28" applyFont="0" applyFill="0" applyBorder="0" applyAlignment="0" applyProtection="0"/>
    <xf numFmtId="41" fontId="1" fillId="5" borderId="28" applyFont="0" applyFill="0" applyBorder="0" applyAlignment="0" applyProtection="0">
      <alignment vertical="center"/>
    </xf>
    <xf numFmtId="41" fontId="1" fillId="5" borderId="28" applyFont="0" applyFill="0" applyBorder="0" applyAlignment="0" applyProtection="0">
      <alignment vertical="center"/>
    </xf>
    <xf numFmtId="0" fontId="4" fillId="5" borderId="28"/>
    <xf numFmtId="3" fontId="7" fillId="5" borderId="28" applyFont="0" applyFill="0" applyBorder="0" applyAlignment="0" applyProtection="0"/>
    <xf numFmtId="0" fontId="5" fillId="5" borderId="28"/>
    <xf numFmtId="0" fontId="3" fillId="5" borderId="28"/>
    <xf numFmtId="0" fontId="1" fillId="5" borderId="28">
      <alignment vertical="center"/>
    </xf>
    <xf numFmtId="0" fontId="5" fillId="5" borderId="5">
      <alignment vertical="center" wrapText="1"/>
    </xf>
    <xf numFmtId="0" fontId="3" fillId="5" borderId="28"/>
  </cellStyleXfs>
  <cellXfs count="88">
    <xf numFmtId="0" fontId="0" fillId="0" borderId="0" xfId="0"/>
    <xf numFmtId="41" fontId="23" fillId="0" borderId="3" xfId="0" applyNumberFormat="1" applyFont="1" applyBorder="1" applyAlignment="1">
      <alignment horizontal="center" vertical="center"/>
    </xf>
    <xf numFmtId="0" fontId="18" fillId="0" borderId="0" xfId="42" applyFont="1" applyAlignment="1">
      <alignment horizontal="center" vertical="center"/>
    </xf>
    <xf numFmtId="182" fontId="18" fillId="0" borderId="3" xfId="34" applyFont="1" applyBorder="1" applyAlignment="1">
      <alignment horizontal="center" vertical="center" shrinkToFit="1"/>
    </xf>
    <xf numFmtId="176" fontId="18" fillId="0" borderId="3" xfId="34" applyNumberFormat="1" applyFont="1" applyBorder="1" applyAlignment="1">
      <alignment horizontal="center" vertical="center" shrinkToFit="1"/>
    </xf>
    <xf numFmtId="0" fontId="25" fillId="4" borderId="3" xfId="42" applyFont="1" applyFill="1" applyBorder="1" applyAlignment="1">
      <alignment horizontal="center" vertical="center" shrinkToFit="1"/>
    </xf>
    <xf numFmtId="176" fontId="25" fillId="4" borderId="3" xfId="34" applyNumberFormat="1" applyFont="1" applyFill="1" applyBorder="1" applyAlignment="1">
      <alignment vertical="center" shrinkToFit="1"/>
    </xf>
    <xf numFmtId="0" fontId="21" fillId="0" borderId="3" xfId="42" applyFont="1" applyBorder="1" applyAlignment="1">
      <alignment horizontal="center" vertical="center"/>
    </xf>
    <xf numFmtId="182" fontId="20" fillId="4" borderId="3" xfId="34" applyFont="1" applyFill="1" applyBorder="1" applyAlignment="1">
      <alignment horizontal="center" vertical="center" shrinkToFit="1"/>
    </xf>
    <xf numFmtId="0" fontId="25" fillId="4" borderId="3" xfId="42" applyFont="1" applyFill="1" applyBorder="1" applyAlignment="1">
      <alignment horizontal="center" vertical="center"/>
    </xf>
    <xf numFmtId="176" fontId="25" fillId="4" borderId="3" xfId="34" applyNumberFormat="1" applyFont="1" applyFill="1" applyBorder="1" applyAlignment="1">
      <alignment vertical="center"/>
    </xf>
    <xf numFmtId="41" fontId="25" fillId="4" borderId="3" xfId="34" applyNumberFormat="1" applyFont="1" applyFill="1" applyBorder="1" applyAlignment="1">
      <alignment vertical="center" shrinkToFit="1"/>
    </xf>
    <xf numFmtId="182" fontId="18" fillId="0" borderId="0" xfId="34" applyFont="1" applyAlignment="1">
      <alignment horizontal="center" vertical="center"/>
    </xf>
    <xf numFmtId="0" fontId="18" fillId="0" borderId="0" xfId="42" applyFont="1" applyAlignment="1">
      <alignment horizontal="center" vertical="center" wrapText="1"/>
    </xf>
    <xf numFmtId="41" fontId="18" fillId="0" borderId="0" xfId="42" applyNumberFormat="1" applyFont="1" applyAlignment="1">
      <alignment horizontal="center" vertical="center"/>
    </xf>
    <xf numFmtId="181" fontId="18" fillId="0" borderId="0" xfId="42" applyNumberFormat="1" applyFont="1" applyAlignment="1">
      <alignment horizontal="center" vertical="center"/>
    </xf>
    <xf numFmtId="176" fontId="18" fillId="0" borderId="0" xfId="42" applyNumberFormat="1" applyFont="1" applyAlignment="1">
      <alignment horizontal="center" vertical="center"/>
    </xf>
    <xf numFmtId="43" fontId="18" fillId="0" borderId="0" xfId="42" applyNumberFormat="1" applyFont="1" applyAlignment="1">
      <alignment horizontal="center" vertical="center"/>
    </xf>
    <xf numFmtId="0" fontId="27" fillId="4" borderId="3" xfId="42" applyFont="1" applyFill="1" applyBorder="1" applyAlignment="1">
      <alignment horizontal="left" vertical="center"/>
    </xf>
    <xf numFmtId="182" fontId="20" fillId="4" borderId="3" xfId="34" quotePrefix="1" applyFont="1" applyFill="1" applyBorder="1" applyAlignment="1">
      <alignment horizontal="center" vertical="center" shrinkToFit="1"/>
    </xf>
    <xf numFmtId="0" fontId="21" fillId="0" borderId="21" xfId="0" applyFont="1" applyBorder="1" applyAlignment="1">
      <alignment vertical="center"/>
    </xf>
    <xf numFmtId="0" fontId="21" fillId="0" borderId="19" xfId="0" applyFont="1" applyBorder="1" applyAlignment="1">
      <alignment horizontal="center" vertical="center"/>
    </xf>
    <xf numFmtId="41" fontId="21" fillId="0" borderId="19" xfId="0" applyNumberFormat="1" applyFont="1" applyBorder="1" applyAlignment="1">
      <alignment horizontal="right" vertical="center"/>
    </xf>
    <xf numFmtId="0" fontId="21" fillId="0" borderId="20" xfId="0" applyFont="1" applyBorder="1" applyAlignment="1">
      <alignment horizontal="center" vertical="center"/>
    </xf>
    <xf numFmtId="0" fontId="21" fillId="0" borderId="23" xfId="0" applyFont="1" applyBorder="1" applyAlignment="1">
      <alignment vertical="center"/>
    </xf>
    <xf numFmtId="0" fontId="21" fillId="0" borderId="3" xfId="0" applyFont="1" applyBorder="1" applyAlignment="1">
      <alignment horizontal="center" vertical="center"/>
    </xf>
    <xf numFmtId="41" fontId="21" fillId="0" borderId="3" xfId="0" applyNumberFormat="1" applyFont="1" applyBorder="1" applyAlignment="1">
      <alignment horizontal="right" vertical="center"/>
    </xf>
    <xf numFmtId="0" fontId="21" fillId="0" borderId="16" xfId="0" applyFont="1" applyBorder="1" applyAlignment="1">
      <alignment horizontal="center" vertical="center"/>
    </xf>
    <xf numFmtId="0" fontId="21" fillId="0" borderId="22" xfId="0" applyFont="1" applyBorder="1" applyAlignment="1">
      <alignment vertical="center"/>
    </xf>
    <xf numFmtId="0" fontId="21" fillId="0" borderId="17" xfId="0" applyFont="1" applyBorder="1" applyAlignment="1">
      <alignment horizontal="center" vertical="center"/>
    </xf>
    <xf numFmtId="41" fontId="21" fillId="0" borderId="17" xfId="0" applyNumberFormat="1" applyFont="1" applyBorder="1" applyAlignment="1">
      <alignment horizontal="right" vertical="center"/>
    </xf>
    <xf numFmtId="0" fontId="21" fillId="0" borderId="18" xfId="0" applyFont="1" applyBorder="1" applyAlignment="1">
      <alignment horizontal="center" vertical="center"/>
    </xf>
    <xf numFmtId="176" fontId="25" fillId="0" borderId="3" xfId="33" applyNumberFormat="1" applyFont="1" applyFill="1" applyBorder="1" applyAlignment="1">
      <alignment vertical="center"/>
    </xf>
    <xf numFmtId="41" fontId="25" fillId="0" borderId="3" xfId="33" applyFont="1" applyFill="1" applyBorder="1" applyAlignment="1">
      <alignment horizontal="center" vertical="center"/>
    </xf>
    <xf numFmtId="41" fontId="25" fillId="0" borderId="3" xfId="33" applyFont="1" applyFill="1" applyBorder="1" applyAlignment="1">
      <alignment vertical="center"/>
    </xf>
    <xf numFmtId="177" fontId="25" fillId="0" borderId="3" xfId="33" applyNumberFormat="1" applyFont="1" applyFill="1" applyBorder="1" applyAlignment="1">
      <alignment vertical="center"/>
    </xf>
    <xf numFmtId="183" fontId="20" fillId="4" borderId="3" xfId="34" applyNumberFormat="1" applyFont="1" applyFill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8" fillId="0" borderId="0" xfId="0" applyFont="1" applyAlignment="1">
      <alignment shrinkToFit="1"/>
    </xf>
    <xf numFmtId="0" fontId="18" fillId="0" borderId="3" xfId="0" applyFont="1" applyBorder="1" applyAlignment="1">
      <alignment vertical="center" shrinkToFit="1"/>
    </xf>
    <xf numFmtId="41" fontId="18" fillId="0" borderId="0" xfId="0" applyNumberFormat="1" applyFont="1" applyAlignment="1">
      <alignment shrinkToFit="1"/>
    </xf>
    <xf numFmtId="0" fontId="25" fillId="0" borderId="3" xfId="0" applyFont="1" applyBorder="1" applyAlignment="1">
      <alignment vertical="center" shrinkToFit="1"/>
    </xf>
    <xf numFmtId="0" fontId="26" fillId="0" borderId="3" xfId="0" applyFont="1" applyBorder="1" applyAlignment="1">
      <alignment vertical="center" shrinkToFit="1"/>
    </xf>
    <xf numFmtId="41" fontId="18" fillId="0" borderId="0" xfId="33" applyFont="1" applyFill="1" applyAlignment="1">
      <alignment shrinkToFit="1"/>
    </xf>
    <xf numFmtId="0" fontId="26" fillId="0" borderId="3" xfId="0" applyFont="1" applyBorder="1" applyAlignment="1">
      <alignment horizontal="left" vertical="center"/>
    </xf>
    <xf numFmtId="0" fontId="25" fillId="0" borderId="3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 shrinkToFit="1"/>
    </xf>
    <xf numFmtId="41" fontId="25" fillId="0" borderId="3" xfId="0" applyNumberFormat="1" applyFont="1" applyBorder="1" applyAlignment="1">
      <alignment horizontal="center" vertical="center" shrinkToFit="1"/>
    </xf>
    <xf numFmtId="0" fontId="25" fillId="0" borderId="3" xfId="0" applyFont="1" applyBorder="1" applyAlignment="1">
      <alignment horizontal="left" vertical="center"/>
    </xf>
    <xf numFmtId="41" fontId="25" fillId="0" borderId="3" xfId="0" applyNumberFormat="1" applyFont="1" applyBorder="1" applyAlignment="1">
      <alignment horizontal="center" vertical="center"/>
    </xf>
    <xf numFmtId="41" fontId="0" fillId="0" borderId="0" xfId="33" applyFont="1" applyFill="1"/>
    <xf numFmtId="0" fontId="25" fillId="0" borderId="3" xfId="42" applyFont="1" applyBorder="1" applyAlignment="1">
      <alignment horizontal="center" vertical="center"/>
    </xf>
    <xf numFmtId="184" fontId="25" fillId="0" borderId="3" xfId="0" applyNumberFormat="1" applyFont="1" applyBorder="1" applyAlignment="1">
      <alignment horizontal="center" vertical="center"/>
    </xf>
    <xf numFmtId="176" fontId="18" fillId="0" borderId="0" xfId="33" applyNumberFormat="1" applyFont="1" applyFill="1" applyAlignment="1">
      <alignment shrinkToFit="1"/>
    </xf>
    <xf numFmtId="0" fontId="18" fillId="0" borderId="3" xfId="42" applyFont="1" applyBorder="1" applyAlignment="1">
      <alignment horizontal="center" vertical="center"/>
    </xf>
    <xf numFmtId="0" fontId="21" fillId="4" borderId="23" xfId="0" applyFont="1" applyFill="1" applyBorder="1" applyAlignment="1">
      <alignment vertical="center"/>
    </xf>
    <xf numFmtId="0" fontId="21" fillId="4" borderId="3" xfId="0" applyFont="1" applyFill="1" applyBorder="1" applyAlignment="1">
      <alignment horizontal="center" vertical="center"/>
    </xf>
    <xf numFmtId="41" fontId="21" fillId="4" borderId="3" xfId="0" applyNumberFormat="1" applyFont="1" applyFill="1" applyBorder="1" applyAlignment="1">
      <alignment horizontal="right" vertical="center"/>
    </xf>
    <xf numFmtId="0" fontId="21" fillId="4" borderId="16" xfId="0" applyFont="1" applyFill="1" applyBorder="1" applyAlignment="1">
      <alignment horizontal="center" vertical="center"/>
    </xf>
    <xf numFmtId="0" fontId="0" fillId="4" borderId="0" xfId="0" applyFill="1"/>
    <xf numFmtId="0" fontId="21" fillId="0" borderId="23" xfId="0" applyFont="1" applyFill="1" applyBorder="1" applyAlignment="1">
      <alignment vertical="center"/>
    </xf>
    <xf numFmtId="0" fontId="21" fillId="0" borderId="3" xfId="0" applyFont="1" applyFill="1" applyBorder="1" applyAlignment="1">
      <alignment horizontal="center" vertical="center"/>
    </xf>
    <xf numFmtId="41" fontId="21" fillId="0" borderId="3" xfId="0" applyNumberFormat="1" applyFont="1" applyFill="1" applyBorder="1" applyAlignment="1">
      <alignment horizontal="right" vertical="center"/>
    </xf>
    <xf numFmtId="0" fontId="21" fillId="0" borderId="16" xfId="0" applyFont="1" applyFill="1" applyBorder="1" applyAlignment="1">
      <alignment horizontal="center" vertical="center"/>
    </xf>
    <xf numFmtId="0" fontId="0" fillId="0" borderId="0" xfId="0" applyFill="1"/>
    <xf numFmtId="0" fontId="29" fillId="0" borderId="7" xfId="0" applyFont="1" applyBorder="1" applyAlignment="1">
      <alignment horizontal="center" vertical="center"/>
    </xf>
    <xf numFmtId="0" fontId="30" fillId="0" borderId="0" xfId="46" applyFont="1" applyAlignment="1">
      <alignment horizontal="center" vertical="center"/>
    </xf>
    <xf numFmtId="0" fontId="22" fillId="0" borderId="12" xfId="46" applyFont="1" applyBorder="1" applyAlignment="1">
      <alignment horizontal="center" vertical="center"/>
    </xf>
    <xf numFmtId="0" fontId="0" fillId="0" borderId="8" xfId="0" applyBorder="1"/>
    <xf numFmtId="0" fontId="22" fillId="0" borderId="13" xfId="46" applyFont="1" applyBorder="1" applyAlignment="1">
      <alignment horizontal="center" vertical="center"/>
    </xf>
    <xf numFmtId="0" fontId="0" fillId="0" borderId="25" xfId="0" applyBorder="1"/>
    <xf numFmtId="0" fontId="22" fillId="0" borderId="24" xfId="46" applyFont="1" applyBorder="1" applyAlignment="1">
      <alignment horizontal="center" vertical="center"/>
    </xf>
    <xf numFmtId="0" fontId="0" fillId="0" borderId="26" xfId="0" applyBorder="1"/>
    <xf numFmtId="0" fontId="17" fillId="0" borderId="6" xfId="44" applyFont="1" applyBorder="1" applyAlignment="1">
      <alignment horizontal="center" vertical="center"/>
    </xf>
    <xf numFmtId="0" fontId="17" fillId="0" borderId="28" xfId="44" applyFont="1" applyBorder="1" applyAlignment="1">
      <alignment horizontal="center" vertical="center"/>
    </xf>
    <xf numFmtId="182" fontId="20" fillId="4" borderId="14" xfId="34" applyFont="1" applyFill="1" applyBorder="1" applyAlignment="1">
      <alignment horizontal="center" vertical="center" shrinkToFit="1"/>
    </xf>
    <xf numFmtId="182" fontId="20" fillId="4" borderId="27" xfId="34" applyFont="1" applyFill="1" applyBorder="1" applyAlignment="1">
      <alignment horizontal="center" vertical="center" shrinkToFit="1"/>
    </xf>
    <xf numFmtId="182" fontId="20" fillId="4" borderId="15" xfId="34" applyFont="1" applyFill="1" applyBorder="1" applyAlignment="1">
      <alignment horizontal="center" vertical="center" shrinkToFit="1"/>
    </xf>
    <xf numFmtId="182" fontId="20" fillId="4" borderId="14" xfId="34" applyFont="1" applyFill="1" applyBorder="1" applyAlignment="1">
      <alignment horizontal="center" vertical="center" wrapText="1"/>
    </xf>
    <xf numFmtId="182" fontId="20" fillId="4" borderId="27" xfId="34" applyFont="1" applyFill="1" applyBorder="1" applyAlignment="1">
      <alignment horizontal="center" vertical="center" wrapText="1"/>
    </xf>
    <xf numFmtId="182" fontId="20" fillId="4" borderId="15" xfId="34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shrinkToFit="1"/>
    </xf>
    <xf numFmtId="0" fontId="19" fillId="0" borderId="10" xfId="0" applyFont="1" applyBorder="1" applyAlignment="1">
      <alignment vertical="center" shrinkToFit="1"/>
    </xf>
    <xf numFmtId="0" fontId="19" fillId="0" borderId="2" xfId="0" applyFont="1" applyBorder="1" applyAlignment="1">
      <alignment vertical="center" shrinkToFit="1"/>
    </xf>
    <xf numFmtId="0" fontId="19" fillId="0" borderId="9" xfId="0" applyFont="1" applyBorder="1" applyAlignment="1">
      <alignment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0" borderId="10" xfId="0" applyFont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shrinkToFit="1"/>
    </xf>
  </cellXfs>
  <cellStyles count="76">
    <cellStyle name="??&amp;O?&amp;H?_x0008_??_x0007__x0001__x0001_" xfId="1" xr:uid="{7C9AB2C3-29C1-43F1-85FC-AF485BF6D2D4}"/>
    <cellStyle name="??&amp;O?&amp;H?_x0008_??_x0007__x0001__x0001_ 2" xfId="49" xr:uid="{CF86F82E-4EBB-43B3-813B-75EF4C62669A}"/>
    <cellStyle name="AeE­ [0]_INQUIRY ¿μ¾÷AßAø " xfId="2" xr:uid="{7B81B071-59B1-4D12-9314-FD48B84A0F96}"/>
    <cellStyle name="AeE­_INQUIRY ¿μ¾÷AßAø " xfId="3" xr:uid="{92205A7C-B03A-4D93-B2FF-E96A39BA873C}"/>
    <cellStyle name="AÞ¸¶ [0]_INQUIRY ¿μ¾÷AßAø " xfId="4" xr:uid="{0AAC13B2-4F6A-47A6-871B-89E63AC29F91}"/>
    <cellStyle name="AÞ¸¶_INQUIRY ¿μ¾÷AßAø " xfId="5" xr:uid="{4D22A951-EA41-4A13-A5E8-452D1A7ED5F9}"/>
    <cellStyle name="C￥AØ_¿μ¾÷CoE² " xfId="6" xr:uid="{9401FDF4-C685-4432-A11D-1A0408135061}"/>
    <cellStyle name="category" xfId="7" xr:uid="{0BEADA35-061E-457A-804A-0D64B45AA733}"/>
    <cellStyle name="category 2" xfId="50" xr:uid="{FAEE6DC4-1912-44CC-8624-D63E23E06B33}"/>
    <cellStyle name="Comma [0]_ SG&amp;A Bridge " xfId="8" xr:uid="{B74B7E15-346F-43A4-AA42-828114427676}"/>
    <cellStyle name="comma zerodec" xfId="9" xr:uid="{0E7835E1-3DCC-416A-BD8B-060B968793AE}"/>
    <cellStyle name="comma zerodec 2" xfId="51" xr:uid="{099F9AE2-F6E9-47D8-A782-6CFCCE31BD52}"/>
    <cellStyle name="Comma_ SG&amp;A Bridge " xfId="10" xr:uid="{08A381E9-4CAE-488E-8D3C-5609B1F0C634}"/>
    <cellStyle name="Currency [0]_ SG&amp;A Bridge " xfId="11" xr:uid="{8C714C9C-7917-4589-B190-B529EFECC299}"/>
    <cellStyle name="Currency_ SG&amp;A Bridge " xfId="12" xr:uid="{2EAE1006-A796-4D62-AFC6-8B3049143334}"/>
    <cellStyle name="Currency1" xfId="13" xr:uid="{962F9D02-8D1A-44BD-BFDE-75D3308230EB}"/>
    <cellStyle name="Currency1 2" xfId="52" xr:uid="{27118E56-6B98-4F3C-A715-2B8AF1714A74}"/>
    <cellStyle name="Dollar (zero dec)" xfId="14" xr:uid="{88C475A1-AAE0-4E5E-AAD3-776BD6771BF1}"/>
    <cellStyle name="Dollar (zero dec) 2" xfId="53" xr:uid="{0C0E3768-DB64-4A47-AA17-540624D64F62}"/>
    <cellStyle name="Grey" xfId="15" xr:uid="{AB9A5A12-EC1F-4CBA-9ABC-53EAB2C865A7}"/>
    <cellStyle name="Grey 2" xfId="54" xr:uid="{556D9956-DA3A-4D64-9F4C-99BC2FF01F9B}"/>
    <cellStyle name="HEADER" xfId="16" xr:uid="{5FE4A628-A0B0-4F6F-8EA9-724C3E8EF77F}"/>
    <cellStyle name="HEADER 2" xfId="55" xr:uid="{4367DC15-659E-4072-A323-3A71B996DA3F}"/>
    <cellStyle name="Header1" xfId="17" xr:uid="{833FE3E0-B7D8-4690-97B0-038C2893BA34}"/>
    <cellStyle name="Header1 2" xfId="56" xr:uid="{8E2D96CE-9385-494B-94CF-88376176E54E}"/>
    <cellStyle name="Header2" xfId="18" xr:uid="{B2A06E94-89BB-43F5-B9CA-F5046C24AE60}"/>
    <cellStyle name="Header2 2" xfId="57" xr:uid="{33DA5D90-FC12-4A2F-BE79-C2540A57DD43}"/>
    <cellStyle name="Helv8_PFD4.XLS" xfId="19" xr:uid="{6CA5E305-C820-4785-ACBE-5AC9258C9A05}"/>
    <cellStyle name="Input [yellow]" xfId="20" xr:uid="{3C852805-09AA-4C26-9DA0-38E51E884F6C}"/>
    <cellStyle name="Model" xfId="21" xr:uid="{10D4292E-59BF-4ADA-B83A-173FC563F09C}"/>
    <cellStyle name="Model 2" xfId="58" xr:uid="{6C9D18FE-7482-4E7B-8356-45EDF4C02205}"/>
    <cellStyle name="Normal - Style1" xfId="22" xr:uid="{B83A60C6-7DB1-4620-8B98-FA2ECA834FD6}"/>
    <cellStyle name="Normal - Style1 2" xfId="59" xr:uid="{939E9D21-A862-4AAF-80C4-004E71179D5F}"/>
    <cellStyle name="Normal_ SG&amp;A Bridge " xfId="23" xr:uid="{637FA5DD-609D-4C71-A565-3BD0FB359345}"/>
    <cellStyle name="Percent [2]" xfId="24" xr:uid="{566710CD-7F35-467E-90BF-1FB31718A664}"/>
    <cellStyle name="Percent [2] 2" xfId="60" xr:uid="{AF8FF114-6CA3-47D3-B61E-137CEA73049A}"/>
    <cellStyle name="subhead" xfId="25" xr:uid="{8A604544-28F3-4C82-A722-944C33360C29}"/>
    <cellStyle name="subhead 2" xfId="61" xr:uid="{39FF2B00-3D07-4E65-9217-7FC42B0A4DF9}"/>
    <cellStyle name="Title" xfId="26" xr:uid="{4F65BA19-060E-4BD4-A019-D569174D13C1}"/>
    <cellStyle name="Title 2" xfId="62" xr:uid="{0D33791E-1525-4537-9354-4109639883CE}"/>
    <cellStyle name="똿뗦먛귟 [0.00]_PRODUCT DETAIL Q1" xfId="27" xr:uid="{DF9C16B6-8D4A-44C1-87D3-9B6409CFBBC4}"/>
    <cellStyle name="똿뗦먛귟_PRODUCT DETAIL Q1" xfId="28" xr:uid="{C0F4C38C-9A6B-4504-80FE-B1E7E98D4109}"/>
    <cellStyle name="믅됞 [0.00]_PRODUCT DETAIL Q1" xfId="29" xr:uid="{C0F18940-D9B3-4534-A1A1-1F52AD0C70A0}"/>
    <cellStyle name="믅됞_PRODUCT DETAIL Q1" xfId="30" xr:uid="{2C869663-B273-44DA-98D8-87BFF154007C}"/>
    <cellStyle name="백분율 2" xfId="47" xr:uid="{33964896-AFBC-4FB4-9F15-5CCE53593C48}"/>
    <cellStyle name="뷭?" xfId="31" xr:uid="{891FBA47-754C-4532-8513-F32218542ADA}"/>
    <cellStyle name="뷭? 2" xfId="63" xr:uid="{0F659C9F-E67B-496C-AD1C-6158B6A9ABE7}"/>
    <cellStyle name="설계서" xfId="32" xr:uid="{786A87AA-3B1E-4DC4-915E-42BB43438A0D}"/>
    <cellStyle name="설계서 2" xfId="64" xr:uid="{42C7A971-9087-4974-9F0D-7F4F157ADACC}"/>
    <cellStyle name="쉼표 [0]" xfId="33" builtinId="6"/>
    <cellStyle name="쉼표 [0] 2" xfId="34" xr:uid="{8D5ED32D-2BD7-42EF-89E5-D6602008D3DE}"/>
    <cellStyle name="쉼표 [0] 2 2" xfId="66" xr:uid="{35B34B83-5E25-4386-9C61-207152ED49DA}"/>
    <cellStyle name="쉼표 [0] 3" xfId="35" xr:uid="{DE7CE2C5-A5A9-45C2-9865-4804E5BF5BAF}"/>
    <cellStyle name="쉼표 [0] 3 2" xfId="67" xr:uid="{57B55B04-0F9F-4564-80E9-D71463B89887}"/>
    <cellStyle name="쉼표 [0] 4" xfId="65" xr:uid="{1449A8B8-33F8-425A-9916-BCBF3BD36959}"/>
    <cellStyle name="쉼표 2" xfId="36" xr:uid="{0E740737-1959-43D9-9CA3-7651D0A4A8F0}"/>
    <cellStyle name="쉼표 2 2" xfId="68" xr:uid="{94BA39B2-A53A-49A5-B75F-00AF6CCFC1AA}"/>
    <cellStyle name="스타일 1" xfId="37" xr:uid="{1EC3528E-6C3A-4BBD-A033-F5E892A93EC1}"/>
    <cellStyle name="스타일 1 2" xfId="69" xr:uid="{8805E2DC-0380-49B4-99A3-793623DDA555}"/>
    <cellStyle name="자리수0" xfId="38" xr:uid="{7A153847-B99C-4D85-8D18-C21E02C7AD71}"/>
    <cellStyle name="자리수0 2" xfId="70" xr:uid="{84333005-473F-4B07-9798-42F2DC54CBFC}"/>
    <cellStyle name="지정되지 않음" xfId="39" xr:uid="{08C05AC5-EB84-417C-AB3F-840FF7BC5A3B}"/>
    <cellStyle name="지정되지 않음 2" xfId="71" xr:uid="{FCACD33D-4C40-429D-A47B-CF5FE8B2A10E}"/>
    <cellStyle name="콤마 [0]_ 비목별 월별기술 " xfId="40" xr:uid="{21A358C5-4FA1-4394-B508-1A1EC1492C2F}"/>
    <cellStyle name="콤마_ 비목별 월별기술 " xfId="41" xr:uid="{120BB4AB-8E5D-4007-AAC9-8892A93456B5}"/>
    <cellStyle name="표준" xfId="0" builtinId="0"/>
    <cellStyle name="표준 2" xfId="42" xr:uid="{8B11B946-A75A-4CD9-81A7-E3092571D034}"/>
    <cellStyle name="표준 2 2" xfId="72" xr:uid="{5BFFA9DD-FAB1-4985-BD1C-5208169AD059}"/>
    <cellStyle name="표준 3" xfId="43" xr:uid="{5C5F03BC-A467-47E7-A1C4-BF9A41BFC485}"/>
    <cellStyle name="표준 3 2" xfId="73" xr:uid="{B91E9A8C-363F-4B46-BB82-99A3EA094183}"/>
    <cellStyle name="표준 4" xfId="46" xr:uid="{43009CAE-2BD7-487D-BC38-D89B7AA8944A}"/>
    <cellStyle name="표준 4 2" xfId="75" xr:uid="{63CFAA1F-8944-4F93-A410-19A0AFBFF8F3}"/>
    <cellStyle name="표준 5" xfId="48" xr:uid="{DA4E1551-37E4-4293-BF71-6B32F85B47CB}"/>
    <cellStyle name="표준_원가계산서" xfId="44" xr:uid="{8B5B5078-22A9-4097-B4AD-E509E41748C3}"/>
    <cellStyle name="표준1" xfId="45" xr:uid="{AA6311DB-8DEA-44F9-A8C6-AF28EE0EBA6A}"/>
    <cellStyle name="표준1 2" xfId="74" xr:uid="{8DDD632E-0164-4759-8B5E-9FA586A60A04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ODO_NAS\homes\unzipped\1&#44277;&#44396;&#44277;&#45236;&#50669;\&#51204;&#44592;&#44228;&#51109;\&#54032;&#51221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PROJEC~1\9805G\&#53552;&#45328;\DATA\OUT\Y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SK\MYDOCU~1\BUD\BU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&#51012;&#49689;&#46020;&#45236;&#50669;&#49436;(2)03.10.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ES"/>
      <sheetName val="Y-WORK"/>
      <sheetName val="BID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노임"/>
      <sheetName val="실행철강하도"/>
      <sheetName val="터널조도"/>
      <sheetName val="ILWIPOH"/>
      <sheetName val="BID"/>
      <sheetName val="전선 및 전선관"/>
      <sheetName val="조도계산서 (도서)"/>
      <sheetName val="#REF"/>
      <sheetName val="내역서"/>
      <sheetName val="COPING"/>
      <sheetName val="기자재비"/>
      <sheetName val="1을"/>
      <sheetName val="부하계산서"/>
      <sheetName val="MOTOR"/>
      <sheetName val="수안보-MBR1"/>
      <sheetName val="Graph (LGEN)"/>
      <sheetName val="out_prog"/>
      <sheetName val="선적schedule (2)"/>
      <sheetName val="단면치수"/>
      <sheetName val="단가비교표"/>
      <sheetName val="입찰"/>
      <sheetName val="현경"/>
      <sheetName val="부하(성남)"/>
      <sheetName val="회로내역(승인)"/>
      <sheetName val="Macro(차단기)"/>
      <sheetName val="Total"/>
      <sheetName val="DATA"/>
      <sheetName val="데이타"/>
      <sheetName val="5.단가대비표"/>
      <sheetName val="L형 옹벽"/>
      <sheetName val="대로근거"/>
      <sheetName val="환율적용표"/>
      <sheetName val="DATE"/>
      <sheetName val="본사업"/>
      <sheetName val="CABLE SIZE-3"/>
      <sheetName val="SELTDATA"/>
      <sheetName val="재료비"/>
      <sheetName val="토사(PE)"/>
      <sheetName val="자압"/>
      <sheetName val="자압1"/>
      <sheetName val="BQ(실행)"/>
      <sheetName val="Y-WORK"/>
      <sheetName val="JUCK"/>
      <sheetName val="9811"/>
      <sheetName val="여과지동"/>
      <sheetName val="기초자료"/>
      <sheetName val="빌딩 안내"/>
      <sheetName val="우각부보강"/>
      <sheetName val="1-1"/>
      <sheetName val="물량표"/>
      <sheetName val="정부노임단가"/>
      <sheetName val="동해title"/>
      <sheetName val="품셈TABLE"/>
      <sheetName val="입찰안"/>
      <sheetName val="와동25-3(변경)"/>
      <sheetName val="Sheet7"/>
      <sheetName val="EJ"/>
      <sheetName val="목차"/>
      <sheetName val="ENE-CAL 1"/>
      <sheetName val="구의33고"/>
      <sheetName val="품셈"/>
      <sheetName val="Sheet2"/>
      <sheetName val="IW-LIST"/>
      <sheetName val="옹벽"/>
      <sheetName val="역T형"/>
      <sheetName val="매입세"/>
      <sheetName val="공사개요"/>
      <sheetName val="품목납기"/>
      <sheetName val="외천교"/>
      <sheetName val="현금"/>
      <sheetName val="식재인부"/>
      <sheetName val="토목"/>
      <sheetName val="CAPVC"/>
      <sheetName val="Macro1"/>
      <sheetName val="List(rev.B)"/>
      <sheetName val="을"/>
      <sheetName val="CONCRETE"/>
      <sheetName val="금액내역서"/>
      <sheetName val="001"/>
      <sheetName val="견"/>
      <sheetName val="DATA입력"/>
      <sheetName val="가설건물"/>
      <sheetName val="PROJECT BRIEF(EX.NEW)"/>
      <sheetName val="총괄"/>
      <sheetName val="TNHCHINH"/>
      <sheetName val="GRACE"/>
      <sheetName val="견적사양비교표"/>
      <sheetName val="노임단가"/>
      <sheetName val="감가상각"/>
      <sheetName val="소상 &quot;1&quot;"/>
      <sheetName val="일위대가표"/>
      <sheetName val="LOPCALC"/>
      <sheetName val="약품설비"/>
      <sheetName val="약품공급2"/>
      <sheetName val="집계표"/>
      <sheetName val="부하LOAD"/>
      <sheetName val="원가계산서"/>
      <sheetName val="단가조사"/>
      <sheetName val="수목표준대가"/>
      <sheetName val="내역서(기계)"/>
      <sheetName val="0.1 KEY ASSUMPTIONS"/>
      <sheetName val="0. CONTROL"/>
      <sheetName val="수목데이타 "/>
      <sheetName val="부표총괄"/>
      <sheetName val="기초일위"/>
      <sheetName val="시설일위"/>
      <sheetName val="조명일위"/>
      <sheetName val="차액보증"/>
      <sheetName val="경상비"/>
      <sheetName val="2월가격"/>
      <sheetName val="중기일위대가"/>
      <sheetName val="일위대가"/>
      <sheetName val="조명율표"/>
      <sheetName val="N賃率-職"/>
      <sheetName val="매입"/>
      <sheetName val="내역"/>
      <sheetName val="투찰"/>
      <sheetName val="노무비 근거"/>
      <sheetName val="산출근거"/>
      <sheetName val="노무비"/>
      <sheetName val="VXXXXXXX"/>
      <sheetName val="단가대비표"/>
      <sheetName val="일위대가집계"/>
      <sheetName val="MACRO(AT)"/>
      <sheetName val="공통(20-91)"/>
      <sheetName val="중기목료표"/>
      <sheetName val="10.1"/>
      <sheetName val="중기사용료산출근거"/>
      <sheetName val="단가산출2"/>
      <sheetName val="단가 및 재료비"/>
      <sheetName val="KMT물량"/>
      <sheetName val="1.취수장"/>
      <sheetName val="단면가정"/>
      <sheetName val="tggwan(mac)"/>
      <sheetName val="BSD (2)"/>
      <sheetName val="bi"/>
      <sheetName val="다이꾸"/>
      <sheetName val="PIPE내역(FCN)"/>
      <sheetName val="최종견"/>
      <sheetName val="대림경상68억"/>
      <sheetName val="Cost bd-&quot;A&quot;"/>
      <sheetName val="AHU집계"/>
      <sheetName val="해평견적"/>
      <sheetName val="소비자가"/>
      <sheetName val="첨부"/>
      <sheetName val="견적 (2)"/>
      <sheetName val="L형옹벽측구"/>
      <sheetName val="자재단가"/>
      <sheetName val="C"/>
      <sheetName val="2F 회의실견적(5_14 일대)"/>
      <sheetName val="환경평가"/>
      <sheetName val="인구"/>
      <sheetName val="cost"/>
      <sheetName val="진주방향"/>
      <sheetName val="화재 탐지 설비"/>
      <sheetName val="가로등기초"/>
      <sheetName val="PAD TR보호대기초"/>
      <sheetName val="통합"/>
      <sheetName val="제잡비(주공종)"/>
      <sheetName val="6PILE  (돌출)"/>
      <sheetName val="지장물C"/>
      <sheetName val="5.모델링"/>
      <sheetName val="토공A"/>
      <sheetName val="9GNG운반"/>
      <sheetName val="기둥(원형)"/>
      <sheetName val="설계기준"/>
      <sheetName val="내역1"/>
      <sheetName val="Site Expenses"/>
      <sheetName val="98지급계획"/>
      <sheetName val="G.노무비,현장경상"/>
      <sheetName val="2000전체분"/>
      <sheetName val="제수"/>
      <sheetName val="공기"/>
      <sheetName val="기본일위"/>
      <sheetName val="기계경비일람"/>
      <sheetName val="ABUT수량-A1"/>
      <sheetName val="건축집계"/>
      <sheetName val="공사비총괄표"/>
      <sheetName val="예정(3)"/>
      <sheetName val="조건표"/>
      <sheetName val="증감대비"/>
      <sheetName val="설계"/>
      <sheetName val="목교수량집계"/>
      <sheetName val="가로등제어반 설치공사(수량)"/>
      <sheetName val="ELECTRIC"/>
      <sheetName val="중기임차료"/>
      <sheetName val="중기경유공제"/>
      <sheetName val="중기잡유공제"/>
      <sheetName val="중기경유지급대장"/>
      <sheetName val="중기잡유지급대장"/>
      <sheetName val="개요"/>
      <sheetName val="단가산출"/>
      <sheetName val="장비분석"/>
      <sheetName val="기기리스트"/>
      <sheetName val="WORK"/>
      <sheetName val="계산근거"/>
      <sheetName val="조도계산서_(도서)"/>
      <sheetName val="전선_및_전선관"/>
      <sheetName val="CABLE_SIZE-3"/>
      <sheetName val="Graph_(LGEN)"/>
      <sheetName val="선적schedule_(2)"/>
      <sheetName val="깨기"/>
      <sheetName val="실행대비"/>
      <sheetName val="내역분기"/>
      <sheetName val="Sheet5"/>
      <sheetName val="배수통관(좌)"/>
      <sheetName val="전계가"/>
      <sheetName val="설계조건"/>
      <sheetName val="Sheet17"/>
      <sheetName val="1.설계조건"/>
      <sheetName val="자재수량"/>
      <sheetName val="전기일위대가"/>
      <sheetName val="마산방향철근집계"/>
      <sheetName val="마산방향"/>
      <sheetName val="TABLE"/>
      <sheetName val="철골산출서"/>
      <sheetName val="교각1"/>
      <sheetName val="가로등내역서"/>
      <sheetName val="실행내역서 "/>
      <sheetName val="1.가설전기"/>
      <sheetName val="2월가격표-ESG-1월"/>
      <sheetName val="SPEC"/>
      <sheetName val="조정금액결과표 (차수별)"/>
      <sheetName val="기술자료 (광화문)"/>
      <sheetName val="직노"/>
      <sheetName val="LG제품"/>
      <sheetName val="공조기"/>
      <sheetName val="2"/>
      <sheetName val="우배수"/>
      <sheetName val="계산식"/>
      <sheetName val="6호기"/>
      <sheetName val="매입세율"/>
      <sheetName val="갑지"/>
      <sheetName val="사급자재"/>
      <sheetName val="PACKING OPEN"/>
      <sheetName val="견적정보"/>
      <sheetName val="견적서"/>
      <sheetName val="P-산#1-1(WOWA1)"/>
      <sheetName val="규준틀"/>
      <sheetName val="Sheet3"/>
      <sheetName val="역T형옹벽(3.0)"/>
      <sheetName val="흙쌓기도수로설치현황"/>
      <sheetName val="단면"/>
      <sheetName val="투입인력"/>
      <sheetName val="Data&amp;Result"/>
      <sheetName val="A"/>
      <sheetName val="입력정보"/>
      <sheetName val="Data &amp; Result"/>
      <sheetName val="copy"/>
      <sheetName val="도로정위치부표"/>
      <sheetName val="도로조사부표"/>
      <sheetName val="총괄내역서"/>
      <sheetName val="일위대가목차"/>
      <sheetName val="변경내역1"/>
      <sheetName val="POOM_MOTO"/>
      <sheetName val="2공구산출내역"/>
      <sheetName val="배수공 시멘트 및 골재량 산출"/>
      <sheetName val="TYPE-A"/>
    </sheetNames>
    <sheetDataSet>
      <sheetData sheetId="0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노임"/>
      <sheetName val="내역"/>
      <sheetName val="Mc1"/>
      <sheetName val="단가산출"/>
      <sheetName val="전기일위목록"/>
      <sheetName val="소비자가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단가조사-잡철"/>
      <sheetName val="단가조사-배관"/>
      <sheetName val="기자재설치비 산출서"/>
      <sheetName val="견적(제작)"/>
      <sheetName val="일반기기설치장비중량"/>
      <sheetName val="배관물량집계표"/>
      <sheetName val="배관물량산출"/>
      <sheetName val="배관지지대물량집계"/>
      <sheetName val="배관지지대"/>
      <sheetName val="단가조사-일위"/>
      <sheetName val="소각설비 기기리스트"/>
      <sheetName val="표  지"/>
      <sheetName val="배관지지대집계표"/>
      <sheetName val="덕트지지대 "/>
      <sheetName val="D-작업대 "/>
      <sheetName val="배관SUPPORT"/>
      <sheetName val="물가대비표"/>
      <sheetName val="단가일람"/>
      <sheetName val="단위량당중기"/>
      <sheetName val="터널조도"/>
      <sheetName val="토량1-1"/>
      <sheetName val="노무비 "/>
      <sheetName val="노무비"/>
      <sheetName val="설비"/>
      <sheetName val="준검 내역서"/>
      <sheetName val="밀양내역"/>
      <sheetName val="소포내역 (2)"/>
      <sheetName val="단가비교표"/>
      <sheetName val="48단가"/>
      <sheetName val="Macro1"/>
      <sheetName val="49단가"/>
      <sheetName val="요율"/>
      <sheetName val="DATA"/>
      <sheetName val="gyun"/>
      <sheetName val="Y-WORK"/>
      <sheetName val="증감대비"/>
      <sheetName val="설계명세"/>
      <sheetName val="물가단가"/>
      <sheetName val="공통단가"/>
      <sheetName val="운반비"/>
      <sheetName val="총괄집계표"/>
      <sheetName val="토목"/>
      <sheetName val="9509"/>
      <sheetName val="설계서을"/>
      <sheetName val="조경일람"/>
      <sheetName val="#REF"/>
      <sheetName val="단가 및 재료비"/>
      <sheetName val="중기사용료산출근거"/>
      <sheetName val="관급자재"/>
      <sheetName val="WORK"/>
      <sheetName val="Sheet5"/>
      <sheetName val="토사(PE)"/>
      <sheetName val="일위목록"/>
      <sheetName val="일위대가표"/>
      <sheetName val="일위_파일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단 box"/>
      <sheetName val="내역서"/>
      <sheetName val="냉천부속동"/>
      <sheetName val="기자재비"/>
      <sheetName val="EQ-R1"/>
      <sheetName val="기계경비"/>
      <sheetName val="재료비"/>
      <sheetName val="단가대비"/>
      <sheetName val="단위량당중기사용료"/>
      <sheetName val="대로근거"/>
      <sheetName val="중로근거"/>
      <sheetName val="건축내역"/>
      <sheetName val="급탕순환펌프"/>
      <sheetName val="수량산출서 (2)"/>
      <sheetName val="공종구간"/>
      <sheetName val="6차2회변경내역서"/>
      <sheetName val="__MAIN"/>
      <sheetName val="COST"/>
      <sheetName val="공사원가계산서"/>
      <sheetName val="예산명세서"/>
      <sheetName val="설계명세서"/>
      <sheetName val="자료입력"/>
      <sheetName val="5.단가대비표"/>
      <sheetName val="1단계총괄내역서"/>
      <sheetName val="총괄내역단가"/>
      <sheetName val="비탈면보호공수량산출"/>
      <sheetName val="주요자재집계표"/>
      <sheetName val="입찰"/>
      <sheetName val="현경"/>
      <sheetName val="Cost bd-&quot;A&quot;"/>
      <sheetName val="첨부1"/>
      <sheetName val="변압기 및 발전기 용량"/>
      <sheetName val="법면"/>
      <sheetName val="부대공"/>
      <sheetName val="구조물공"/>
      <sheetName val="중기일위대가"/>
      <sheetName val="포장공"/>
      <sheetName val="토공"/>
      <sheetName val="배수공1"/>
      <sheetName val="BID"/>
      <sheetName val="9811"/>
      <sheetName val="신공항A-9(원가수정)"/>
      <sheetName val="단  가  대  비  표"/>
      <sheetName val="일  위  대  가  목  록"/>
      <sheetName val="조명율표"/>
      <sheetName val="단가산출서"/>
      <sheetName val="일 위 대 가 표"/>
      <sheetName val="단가 "/>
      <sheetName val="조명시설"/>
      <sheetName val="정산노무"/>
      <sheetName val="정산재료"/>
      <sheetName val="copy"/>
      <sheetName val="토공수량산출"/>
      <sheetName val="토적계산서"/>
      <sheetName val="열린교실"/>
      <sheetName val="2000년1차"/>
      <sheetName val="제직재"/>
      <sheetName val="메인"/>
      <sheetName val="자재단가표"/>
      <sheetName val="기단"/>
      <sheetName val="하부철근수량"/>
      <sheetName val="단가(전기)"/>
      <sheetName val="구간공종"/>
      <sheetName val="단가조정"/>
      <sheetName val="가로등제어반 설치공사(수량)"/>
      <sheetName val="기계경비일람"/>
      <sheetName val="교대시점"/>
      <sheetName val="DATE"/>
      <sheetName val="설계서표지"/>
      <sheetName val="원가계산서"/>
      <sheetName val="인공산출"/>
      <sheetName val="수량산출근거"/>
      <sheetName val="장비산출"/>
      <sheetName val="장비가격"/>
      <sheetName val="산근1호-가로등설치비"/>
      <sheetName val="기초물량산출(거푸집용)"/>
      <sheetName val="동중량산출"/>
      <sheetName val="단가산출_목록"/>
      <sheetName val="내역서 (토목)"/>
      <sheetName val="일위대가_목록"/>
      <sheetName val="일위대가(토목)"/>
      <sheetName val="시설부담금"/>
      <sheetName val="일위대가표H1200미만"/>
      <sheetName val="기초물량산출(중공기초)"/>
      <sheetName val="기초깨기"/>
      <sheetName val="부하계산서"/>
      <sheetName val="설계예산2"/>
      <sheetName val="Sheet1 (2)"/>
      <sheetName val="CON'C"/>
      <sheetName val="내역표지"/>
      <sheetName val="일용노무비지급명세서(7)"/>
      <sheetName val="96노임기준"/>
      <sheetName val="일위"/>
      <sheetName val="단가조사서"/>
      <sheetName val="이토변실(A3-LINE)"/>
      <sheetName val="단"/>
      <sheetName val="Noname 1"/>
      <sheetName val="Sheet1"/>
      <sheetName val="손익분석"/>
      <sheetName val="Macro(차단기)"/>
      <sheetName val="남대문빌딩"/>
      <sheetName val="실행철강하도"/>
      <sheetName val="실행내역"/>
      <sheetName val="견적사양비교표"/>
      <sheetName val="단가산출-기,교"/>
      <sheetName val="일위목록-기"/>
      <sheetName val="코드표"/>
      <sheetName val="1.취수장"/>
      <sheetName val="공사요율"/>
      <sheetName val="마산방향철근집계"/>
      <sheetName val="진주방향"/>
      <sheetName val="마산방향"/>
      <sheetName val="장외반출및폐기물 "/>
      <sheetName val="수안보-MBR1"/>
      <sheetName val="ABUT수량-A1"/>
      <sheetName val="일위집계(기존)"/>
      <sheetName val="노임 (신규)"/>
      <sheetName val="집계표"/>
      <sheetName val="공정코드"/>
      <sheetName val="XL4Poppy"/>
      <sheetName val="2000,9월 일위"/>
      <sheetName val="2.냉난방설비공사"/>
      <sheetName val="기계경비(시간당)"/>
      <sheetName val="램머"/>
      <sheetName val="부대내역"/>
      <sheetName val="2000양배"/>
      <sheetName val="BQ(실행)"/>
      <sheetName val="연습"/>
      <sheetName val="토목주소"/>
      <sheetName val="내역단가"/>
      <sheetName val="일위단가"/>
      <sheetName val="횡배수관"/>
      <sheetName val="SORCE1"/>
      <sheetName val="ⴭⴭⴭⴭⴭ"/>
      <sheetName val="가시설(TYPE-A)"/>
      <sheetName val="1-1평균터파기고(1)"/>
      <sheetName val="T13(P68~72,78)"/>
      <sheetName val="측구터파기공수량집계"/>
      <sheetName val="배수공 시멘트 및 골재량 산출"/>
      <sheetName val="구조물터파기수량집계"/>
      <sheetName val="굴화내역"/>
      <sheetName val="일위총괄표"/>
      <sheetName val="전산망"/>
      <sheetName val="내역서(L-P1)"/>
      <sheetName val="남양주부대"/>
      <sheetName val="내역-진입도로"/>
      <sheetName val="단가표"/>
      <sheetName val="공조기"/>
      <sheetName val="공조기휀"/>
      <sheetName val="AHU집계"/>
      <sheetName val="노무단가"/>
      <sheetName val="관리,공감"/>
      <sheetName val="일위대가목록"/>
      <sheetName val="우각부보강"/>
      <sheetName val="단가순번"/>
      <sheetName val="쌍송교"/>
      <sheetName val="06 일위대가목록"/>
      <sheetName val="출력X"/>
      <sheetName val="공사개요"/>
      <sheetName val="소총괄표1"/>
      <sheetName val="단가인천가정"/>
      <sheetName val="MOTOR"/>
      <sheetName val="수목데이타 "/>
      <sheetName val="내역서(중수)"/>
      <sheetName val="조도계산서 (도서)"/>
      <sheetName val="TOTAL_BOQ"/>
      <sheetName val="물가시세표"/>
      <sheetName val="설 계"/>
      <sheetName val="기초단가"/>
      <sheetName val="견"/>
      <sheetName val="2.3 교각강성"/>
      <sheetName val="설계방향"/>
      <sheetName val="2.지진하중계산"/>
      <sheetName val="기초및기단"/>
      <sheetName val="목공사(1)"/>
      <sheetName val="단청(1)제외"/>
      <sheetName val="미장및수장"/>
      <sheetName val="주변정비"/>
      <sheetName val="지붕공사"/>
      <sheetName val="창호(2)"/>
      <sheetName val="창호(1)"/>
      <sheetName val="폐기물수량"/>
      <sheetName val="직_영_비"/>
      <sheetName val="원가계산서_"/>
      <sheetName val="예비품,_유지관리공구류"/>
      <sheetName val="덕트지지대_"/>
      <sheetName val="D-작업대_"/>
      <sheetName val="기자재설치비_산출서"/>
      <sheetName val="소각설비_기기리스트"/>
      <sheetName val="표__지"/>
      <sheetName val="준검_내역서"/>
      <sheetName val="단가_및_재료비"/>
      <sheetName val="소포내역_(2)"/>
      <sheetName val="기타_정보통신공사"/>
      <sheetName val="단_box"/>
      <sheetName val="2F_회의실견적(5_14_일대)"/>
      <sheetName val="노무비_"/>
      <sheetName val="5_단가대비표"/>
      <sheetName val="수량산출서_(2)"/>
      <sheetName val="Cost_bd-&quot;A&quot;"/>
      <sheetName val="변압기_및_발전기_용량"/>
      <sheetName val="가로등제어반_설치공사(수량)"/>
      <sheetName val="단__가__대__비__표"/>
      <sheetName val="일__위__대__가__목__록"/>
      <sheetName val="내역서_(토목)"/>
      <sheetName val="Sheet1_(2)"/>
      <sheetName val="Noname_1"/>
      <sheetName val="일_위_대_가_표"/>
      <sheetName val="단가_"/>
      <sheetName val="인건비(VOICE)"/>
      <sheetName val="공종목록표"/>
      <sheetName val="단위수량"/>
      <sheetName val="표준차도부연장집계-ASP"/>
      <sheetName val="보도포장연장조서-표준차도부"/>
      <sheetName val="표준차도부연장조서-ASP"/>
      <sheetName val="별표 "/>
      <sheetName val="인건비"/>
      <sheetName val="실행대비"/>
      <sheetName val="난간벽단위"/>
      <sheetName val="설비내역서"/>
      <sheetName val="건축내역서"/>
      <sheetName val="전기내역서"/>
      <sheetName val="날개벽"/>
      <sheetName val="자재단가"/>
      <sheetName val="산출기초"/>
      <sheetName val="노임변동률"/>
      <sheetName val="wall"/>
      <sheetName val="Front"/>
      <sheetName val="6공구(당초)"/>
      <sheetName val="견적"/>
      <sheetName val="총괄내역서"/>
      <sheetName val="건축"/>
      <sheetName val="노임단가표 "/>
      <sheetName val="213"/>
      <sheetName val="을"/>
      <sheetName val="자동차폐수처리장"/>
      <sheetName val="JUCKEYK"/>
      <sheetName val="회로내역(승인)"/>
      <sheetName val="산출근거목록"/>
      <sheetName val="일대목록"/>
      <sheetName val="수량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F4">
            <v>0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C5">
            <v>0</v>
          </cell>
          <cell r="D5">
            <v>1</v>
          </cell>
          <cell r="E5" t="str">
            <v>ℓ</v>
          </cell>
          <cell r="F5">
            <v>0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F6">
            <v>0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F7">
            <v>0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F8">
            <v>0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F9">
            <v>0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F10">
            <v>0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F11">
            <v>0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F12">
            <v>0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F13">
            <v>0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F14">
            <v>0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F15">
            <v>0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C16">
            <v>0</v>
          </cell>
          <cell r="D16">
            <v>1</v>
          </cell>
          <cell r="E16" t="str">
            <v>㎥</v>
          </cell>
          <cell r="F16">
            <v>0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F17">
            <v>0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F18">
            <v>0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F19">
            <v>0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F20">
            <v>0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F21">
            <v>0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D22">
            <v>0</v>
          </cell>
          <cell r="E22">
            <v>0</v>
          </cell>
          <cell r="F22">
            <v>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F23">
            <v>0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F24">
            <v>0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F25">
            <v>0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F26">
            <v>0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F27">
            <v>0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F28">
            <v>0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F29">
            <v>0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F30">
            <v>0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F31">
            <v>0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F32">
            <v>0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F33">
            <v>0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F34">
            <v>0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F35">
            <v>0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F36">
            <v>0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F37">
            <v>0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F38">
            <v>0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F39">
            <v>0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F40">
            <v>0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F41">
            <v>0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F42">
            <v>0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F43">
            <v>0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F44">
            <v>0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F45">
            <v>0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F46">
            <v>0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F47">
            <v>0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F48">
            <v>0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F49">
            <v>0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F50">
            <v>0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F51">
            <v>0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F52">
            <v>0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F53">
            <v>0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F54">
            <v>0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F55">
            <v>0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F56">
            <v>0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F57">
            <v>0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F58">
            <v>0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F59">
            <v>0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F60">
            <v>0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F61">
            <v>0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F62">
            <v>0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F63">
            <v>0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F64">
            <v>0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F65">
            <v>0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F66">
            <v>0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F67">
            <v>0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F68">
            <v>0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F69">
            <v>0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F70">
            <v>0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F71">
            <v>0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F72">
            <v>0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F73">
            <v>0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F74">
            <v>0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F75">
            <v>0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F76">
            <v>0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F77">
            <v>0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F78">
            <v>0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F79">
            <v>0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F80">
            <v>0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F81">
            <v>0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F82">
            <v>0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F83">
            <v>0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F84">
            <v>0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F85">
            <v>0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F86">
            <v>0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F87">
            <v>0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F88">
            <v>0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F89">
            <v>0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F90">
            <v>0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F91">
            <v>0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F92">
            <v>0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F93">
            <v>0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F94">
            <v>0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F95">
            <v>0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F96">
            <v>0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F97">
            <v>0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F98">
            <v>0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F99">
            <v>0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F100">
            <v>0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F101">
            <v>0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F102">
            <v>0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F103">
            <v>0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F104">
            <v>0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F105">
            <v>0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F106">
            <v>0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F107">
            <v>0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F108">
            <v>0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F109">
            <v>0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F110">
            <v>0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F111">
            <v>0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F112">
            <v>0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F113">
            <v>0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F114">
            <v>0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F115">
            <v>0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F116">
            <v>0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F117">
            <v>0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F118">
            <v>0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F119">
            <v>0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F120">
            <v>0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F121">
            <v>0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F122">
            <v>0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F123">
            <v>0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F124">
            <v>0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F125">
            <v>0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F126">
            <v>0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F127">
            <v>0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F128">
            <v>0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F129">
            <v>0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F130">
            <v>0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F131">
            <v>0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F132">
            <v>0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F133">
            <v>0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F134">
            <v>0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F135">
            <v>0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F136">
            <v>0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F137">
            <v>0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F138">
            <v>0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F139">
            <v>0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F140">
            <v>0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F141">
            <v>0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F142">
            <v>0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F143">
            <v>0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F144">
            <v>0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F145">
            <v>0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F146">
            <v>0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F147">
            <v>0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F148">
            <v>0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F149">
            <v>0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F150">
            <v>0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F151">
            <v>0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F152">
            <v>0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F153">
            <v>0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F154">
            <v>0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F155">
            <v>0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F156">
            <v>0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F157">
            <v>0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F158">
            <v>0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F159">
            <v>0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F160">
            <v>0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F161">
            <v>0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F162">
            <v>0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F163">
            <v>0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F164">
            <v>0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F165">
            <v>0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F166">
            <v>0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F167">
            <v>0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F168">
            <v>0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F169">
            <v>0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F170">
            <v>0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F171">
            <v>0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F172">
            <v>0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C182">
            <v>0</v>
          </cell>
          <cell r="D182">
            <v>1</v>
          </cell>
          <cell r="E182" t="str">
            <v>LOT</v>
          </cell>
          <cell r="F182">
            <v>0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C183">
            <v>0</v>
          </cell>
          <cell r="D183">
            <v>1</v>
          </cell>
          <cell r="E183" t="str">
            <v>LOT</v>
          </cell>
          <cell r="F183">
            <v>0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C184">
            <v>0</v>
          </cell>
          <cell r="D184">
            <v>1</v>
          </cell>
          <cell r="E184" t="str">
            <v>LOT</v>
          </cell>
          <cell r="F184">
            <v>0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C185">
            <v>0</v>
          </cell>
          <cell r="D185">
            <v>1</v>
          </cell>
          <cell r="E185" t="str">
            <v>LOT</v>
          </cell>
          <cell r="F185">
            <v>0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C186">
            <v>0</v>
          </cell>
          <cell r="D186">
            <v>1</v>
          </cell>
          <cell r="E186" t="str">
            <v>LOT</v>
          </cell>
          <cell r="F186">
            <v>0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C187">
            <v>0</v>
          </cell>
          <cell r="D187">
            <v>1</v>
          </cell>
          <cell r="E187" t="str">
            <v>LOT</v>
          </cell>
          <cell r="F187">
            <v>0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C188">
            <v>0</v>
          </cell>
          <cell r="D188">
            <v>1</v>
          </cell>
          <cell r="E188" t="str">
            <v>LOT</v>
          </cell>
          <cell r="F188">
            <v>0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C189">
            <v>0</v>
          </cell>
          <cell r="D189">
            <v>1</v>
          </cell>
          <cell r="E189" t="str">
            <v>LOT</v>
          </cell>
          <cell r="F189">
            <v>0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C190">
            <v>0</v>
          </cell>
          <cell r="D190">
            <v>1</v>
          </cell>
          <cell r="E190" t="str">
            <v>LOT</v>
          </cell>
          <cell r="F190">
            <v>0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C191">
            <v>0</v>
          </cell>
          <cell r="D191">
            <v>1</v>
          </cell>
          <cell r="E191" t="str">
            <v>LOT</v>
          </cell>
          <cell r="F191">
            <v>0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C192">
            <v>0</v>
          </cell>
          <cell r="D192">
            <v>1</v>
          </cell>
          <cell r="E192" t="str">
            <v>LOT</v>
          </cell>
          <cell r="F192">
            <v>0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C193">
            <v>0</v>
          </cell>
          <cell r="D193">
            <v>1</v>
          </cell>
          <cell r="E193" t="str">
            <v>LOT</v>
          </cell>
          <cell r="F193">
            <v>0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C194">
            <v>0</v>
          </cell>
          <cell r="D194">
            <v>1</v>
          </cell>
          <cell r="E194" t="str">
            <v>LOT</v>
          </cell>
          <cell r="F194">
            <v>0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C195">
            <v>0</v>
          </cell>
          <cell r="D195">
            <v>1</v>
          </cell>
          <cell r="E195" t="str">
            <v>LOT</v>
          </cell>
          <cell r="F195">
            <v>0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C196">
            <v>0</v>
          </cell>
          <cell r="D196">
            <v>1</v>
          </cell>
          <cell r="E196" t="str">
            <v>LOT</v>
          </cell>
          <cell r="F196">
            <v>0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C200">
            <v>0</v>
          </cell>
          <cell r="D200">
            <v>1</v>
          </cell>
          <cell r="E200" t="str">
            <v>LOT</v>
          </cell>
          <cell r="F200">
            <v>0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C201">
            <v>0</v>
          </cell>
          <cell r="D201">
            <v>1</v>
          </cell>
          <cell r="E201" t="str">
            <v>LOT</v>
          </cell>
          <cell r="F201">
            <v>0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C202">
            <v>0</v>
          </cell>
          <cell r="D202">
            <v>1</v>
          </cell>
          <cell r="E202" t="str">
            <v>LOT</v>
          </cell>
          <cell r="F202">
            <v>0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C203">
            <v>0</v>
          </cell>
          <cell r="D203">
            <v>1</v>
          </cell>
          <cell r="E203" t="str">
            <v>LOT</v>
          </cell>
          <cell r="F203">
            <v>0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C204">
            <v>0</v>
          </cell>
          <cell r="D204">
            <v>1</v>
          </cell>
          <cell r="E204" t="str">
            <v>LOT</v>
          </cell>
          <cell r="F204">
            <v>0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C205">
            <v>0</v>
          </cell>
          <cell r="D205">
            <v>1</v>
          </cell>
          <cell r="E205" t="str">
            <v>LOT</v>
          </cell>
          <cell r="F205">
            <v>0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C206">
            <v>0</v>
          </cell>
          <cell r="D206">
            <v>1</v>
          </cell>
          <cell r="E206" t="str">
            <v>LOT</v>
          </cell>
          <cell r="F206">
            <v>0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C207">
            <v>0</v>
          </cell>
          <cell r="D207">
            <v>1</v>
          </cell>
          <cell r="E207" t="str">
            <v>LOT</v>
          </cell>
          <cell r="F207">
            <v>0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C208">
            <v>0</v>
          </cell>
          <cell r="D208">
            <v>1</v>
          </cell>
          <cell r="E208" t="str">
            <v>LOT</v>
          </cell>
          <cell r="F208">
            <v>0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D210">
            <v>0</v>
          </cell>
          <cell r="E210">
            <v>0</v>
          </cell>
          <cell r="F210">
            <v>0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C213">
            <v>0</v>
          </cell>
          <cell r="D213">
            <v>1</v>
          </cell>
          <cell r="E213" t="str">
            <v>LOT</v>
          </cell>
          <cell r="F213">
            <v>0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C214">
            <v>0</v>
          </cell>
          <cell r="D214">
            <v>1</v>
          </cell>
          <cell r="E214" t="str">
            <v>LOT</v>
          </cell>
          <cell r="F214">
            <v>0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C215">
            <v>0</v>
          </cell>
          <cell r="D215">
            <v>1</v>
          </cell>
          <cell r="E215" t="str">
            <v>SET</v>
          </cell>
          <cell r="F215">
            <v>0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C216">
            <v>0</v>
          </cell>
          <cell r="D216">
            <v>1</v>
          </cell>
          <cell r="E216" t="str">
            <v>LOT</v>
          </cell>
          <cell r="F216">
            <v>0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C217">
            <v>0</v>
          </cell>
          <cell r="D217">
            <v>1</v>
          </cell>
          <cell r="E217" t="str">
            <v>SET</v>
          </cell>
          <cell r="F217">
            <v>0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C218">
            <v>0</v>
          </cell>
          <cell r="D218">
            <v>1</v>
          </cell>
          <cell r="E218" t="str">
            <v>LOT</v>
          </cell>
          <cell r="F218">
            <v>0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C219">
            <v>0</v>
          </cell>
          <cell r="D219">
            <v>1</v>
          </cell>
          <cell r="E219" t="str">
            <v>SET</v>
          </cell>
          <cell r="F219">
            <v>0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C220">
            <v>0</v>
          </cell>
          <cell r="D220">
            <v>1</v>
          </cell>
          <cell r="E220" t="str">
            <v>SET</v>
          </cell>
          <cell r="F220">
            <v>0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C223">
            <v>0</v>
          </cell>
          <cell r="D223">
            <v>1</v>
          </cell>
          <cell r="E223" t="str">
            <v>SET</v>
          </cell>
          <cell r="F223">
            <v>0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C224">
            <v>0</v>
          </cell>
          <cell r="D224">
            <v>1</v>
          </cell>
          <cell r="E224" t="str">
            <v>SET</v>
          </cell>
          <cell r="F224">
            <v>0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C225">
            <v>0</v>
          </cell>
          <cell r="D225">
            <v>1</v>
          </cell>
          <cell r="E225" t="str">
            <v>SET</v>
          </cell>
          <cell r="F225">
            <v>0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C228">
            <v>0</v>
          </cell>
          <cell r="D228">
            <v>1</v>
          </cell>
          <cell r="E228" t="str">
            <v>LOT</v>
          </cell>
          <cell r="F228">
            <v>0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C229">
            <v>0</v>
          </cell>
          <cell r="D229">
            <v>1</v>
          </cell>
          <cell r="E229" t="str">
            <v>LOT</v>
          </cell>
          <cell r="F229">
            <v>0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C230">
            <v>0</v>
          </cell>
          <cell r="D230">
            <v>1</v>
          </cell>
          <cell r="E230" t="str">
            <v>LOT</v>
          </cell>
          <cell r="F230">
            <v>0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C231">
            <v>0</v>
          </cell>
          <cell r="D231">
            <v>1</v>
          </cell>
          <cell r="E231" t="str">
            <v>LOT</v>
          </cell>
          <cell r="F231">
            <v>0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F232">
            <v>0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F233">
            <v>0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F234">
            <v>0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C235">
            <v>0</v>
          </cell>
          <cell r="D235">
            <v>1</v>
          </cell>
          <cell r="E235" t="str">
            <v>LOT</v>
          </cell>
          <cell r="F235">
            <v>0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C236">
            <v>0</v>
          </cell>
          <cell r="D236">
            <v>1</v>
          </cell>
          <cell r="E236" t="str">
            <v>LOT</v>
          </cell>
          <cell r="F236">
            <v>0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C237">
            <v>0</v>
          </cell>
          <cell r="D237">
            <v>1</v>
          </cell>
          <cell r="E237" t="str">
            <v>LOT</v>
          </cell>
          <cell r="F237">
            <v>0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C238">
            <v>0</v>
          </cell>
          <cell r="D238">
            <v>1</v>
          </cell>
          <cell r="E238" t="str">
            <v>LOT</v>
          </cell>
          <cell r="F238">
            <v>0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C239">
            <v>0</v>
          </cell>
          <cell r="D239">
            <v>1</v>
          </cell>
          <cell r="E239" t="str">
            <v>LOT</v>
          </cell>
          <cell r="F239">
            <v>0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C240">
            <v>0</v>
          </cell>
          <cell r="D240">
            <v>1</v>
          </cell>
          <cell r="E240" t="str">
            <v>LOT</v>
          </cell>
          <cell r="F240">
            <v>0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C241">
            <v>0</v>
          </cell>
          <cell r="D241">
            <v>1</v>
          </cell>
          <cell r="E241" t="str">
            <v>LOT</v>
          </cell>
          <cell r="F241">
            <v>0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C242">
            <v>0</v>
          </cell>
          <cell r="D242">
            <v>1</v>
          </cell>
          <cell r="E242" t="str">
            <v>LOT</v>
          </cell>
          <cell r="F242">
            <v>0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C243">
            <v>0</v>
          </cell>
          <cell r="D243">
            <v>1</v>
          </cell>
          <cell r="E243" t="str">
            <v>LOT</v>
          </cell>
          <cell r="F243">
            <v>0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C246">
            <v>0</v>
          </cell>
          <cell r="D246">
            <v>1</v>
          </cell>
          <cell r="E246" t="str">
            <v>SET</v>
          </cell>
          <cell r="F246">
            <v>0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C247">
            <v>0</v>
          </cell>
          <cell r="D247">
            <v>1</v>
          </cell>
          <cell r="E247" t="str">
            <v>SET</v>
          </cell>
          <cell r="F247">
            <v>0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C248">
            <v>0</v>
          </cell>
          <cell r="D248">
            <v>1</v>
          </cell>
          <cell r="E248" t="str">
            <v>SET</v>
          </cell>
          <cell r="F248">
            <v>0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C249">
            <v>0</v>
          </cell>
          <cell r="D249">
            <v>1</v>
          </cell>
          <cell r="E249" t="str">
            <v>SET</v>
          </cell>
          <cell r="F249">
            <v>0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C250">
            <v>0</v>
          </cell>
          <cell r="D250">
            <v>1</v>
          </cell>
          <cell r="E250" t="str">
            <v>SET</v>
          </cell>
          <cell r="F250">
            <v>0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C251">
            <v>0</v>
          </cell>
          <cell r="D251">
            <v>1</v>
          </cell>
          <cell r="E251" t="str">
            <v>SET</v>
          </cell>
          <cell r="F251">
            <v>0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C252">
            <v>0</v>
          </cell>
          <cell r="D252">
            <v>1</v>
          </cell>
          <cell r="E252" t="str">
            <v>SET</v>
          </cell>
          <cell r="F252">
            <v>0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C253">
            <v>0</v>
          </cell>
          <cell r="D253">
            <v>1</v>
          </cell>
          <cell r="E253" t="str">
            <v>SET</v>
          </cell>
          <cell r="F253">
            <v>0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C254">
            <v>0</v>
          </cell>
          <cell r="D254">
            <v>1</v>
          </cell>
          <cell r="E254" t="str">
            <v>SET</v>
          </cell>
          <cell r="F254">
            <v>0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C255">
            <v>0</v>
          </cell>
          <cell r="D255">
            <v>1</v>
          </cell>
          <cell r="E255" t="str">
            <v>SET</v>
          </cell>
          <cell r="F255">
            <v>0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C256">
            <v>0</v>
          </cell>
          <cell r="D256">
            <v>1</v>
          </cell>
          <cell r="E256" t="str">
            <v>SET</v>
          </cell>
          <cell r="F256">
            <v>0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C257">
            <v>0</v>
          </cell>
          <cell r="D257">
            <v>1</v>
          </cell>
          <cell r="E257" t="str">
            <v>SET</v>
          </cell>
          <cell r="F257">
            <v>0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C258">
            <v>0</v>
          </cell>
          <cell r="D258">
            <v>1</v>
          </cell>
          <cell r="E258" t="str">
            <v>SET</v>
          </cell>
          <cell r="F258">
            <v>0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C259">
            <v>0</v>
          </cell>
          <cell r="D259">
            <v>1</v>
          </cell>
          <cell r="E259" t="str">
            <v>SET</v>
          </cell>
          <cell r="F259">
            <v>0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C260">
            <v>0</v>
          </cell>
          <cell r="D260">
            <v>1</v>
          </cell>
          <cell r="E260" t="str">
            <v>SET</v>
          </cell>
          <cell r="F260">
            <v>0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C261">
            <v>0</v>
          </cell>
          <cell r="D261">
            <v>1</v>
          </cell>
          <cell r="E261" t="str">
            <v>SET</v>
          </cell>
          <cell r="F261">
            <v>0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C262">
            <v>0</v>
          </cell>
          <cell r="D262">
            <v>1</v>
          </cell>
          <cell r="E262" t="str">
            <v>SET</v>
          </cell>
          <cell r="F262">
            <v>0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C263">
            <v>0</v>
          </cell>
          <cell r="D263">
            <v>1</v>
          </cell>
          <cell r="E263" t="str">
            <v>SET</v>
          </cell>
          <cell r="F263">
            <v>0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C264">
            <v>0</v>
          </cell>
          <cell r="D264">
            <v>1</v>
          </cell>
          <cell r="E264" t="str">
            <v>SET</v>
          </cell>
          <cell r="F264">
            <v>0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C265">
            <v>0</v>
          </cell>
          <cell r="D265">
            <v>1</v>
          </cell>
          <cell r="E265" t="str">
            <v>SET</v>
          </cell>
          <cell r="F265">
            <v>0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C266">
            <v>0</v>
          </cell>
          <cell r="D266">
            <v>1</v>
          </cell>
          <cell r="E266" t="str">
            <v>개</v>
          </cell>
          <cell r="F266">
            <v>0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C267">
            <v>0</v>
          </cell>
          <cell r="D267">
            <v>1</v>
          </cell>
          <cell r="E267" t="str">
            <v>개</v>
          </cell>
          <cell r="F267">
            <v>0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C268">
            <v>0</v>
          </cell>
          <cell r="D268">
            <v>1</v>
          </cell>
          <cell r="E268" t="str">
            <v>개</v>
          </cell>
          <cell r="F268">
            <v>0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C269">
            <v>0</v>
          </cell>
          <cell r="D269">
            <v>1</v>
          </cell>
          <cell r="E269" t="str">
            <v>개</v>
          </cell>
          <cell r="F269">
            <v>0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C270">
            <v>0</v>
          </cell>
          <cell r="D270">
            <v>1</v>
          </cell>
          <cell r="E270" t="str">
            <v>개</v>
          </cell>
          <cell r="F270">
            <v>0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C272">
            <v>0</v>
          </cell>
          <cell r="D272">
            <v>1</v>
          </cell>
          <cell r="E272" t="str">
            <v>SET</v>
          </cell>
          <cell r="F272">
            <v>0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C273">
            <v>0</v>
          </cell>
          <cell r="D273">
            <v>1</v>
          </cell>
          <cell r="E273" t="str">
            <v>SET</v>
          </cell>
          <cell r="F273">
            <v>0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C274">
            <v>0</v>
          </cell>
          <cell r="D274">
            <v>1</v>
          </cell>
          <cell r="E274" t="str">
            <v>SET</v>
          </cell>
          <cell r="F274">
            <v>0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C275">
            <v>0</v>
          </cell>
          <cell r="D275">
            <v>1</v>
          </cell>
          <cell r="E275" t="str">
            <v>SET</v>
          </cell>
          <cell r="F275">
            <v>0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C276">
            <v>0</v>
          </cell>
          <cell r="D276">
            <v>1</v>
          </cell>
          <cell r="E276" t="str">
            <v>SET</v>
          </cell>
          <cell r="F276">
            <v>0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C277">
            <v>0</v>
          </cell>
          <cell r="D277">
            <v>1</v>
          </cell>
          <cell r="E277" t="str">
            <v>SET</v>
          </cell>
          <cell r="F277">
            <v>0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C278">
            <v>0</v>
          </cell>
          <cell r="D278">
            <v>1</v>
          </cell>
          <cell r="E278" t="str">
            <v>SET</v>
          </cell>
          <cell r="F278">
            <v>0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C279">
            <v>0</v>
          </cell>
          <cell r="D279">
            <v>1</v>
          </cell>
          <cell r="E279" t="str">
            <v>SET</v>
          </cell>
          <cell r="F279">
            <v>0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C280">
            <v>0</v>
          </cell>
          <cell r="D280">
            <v>1</v>
          </cell>
          <cell r="E280" t="str">
            <v>SET</v>
          </cell>
          <cell r="F280">
            <v>0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C284">
            <v>0</v>
          </cell>
          <cell r="D284">
            <v>1</v>
          </cell>
          <cell r="E284" t="str">
            <v>SET</v>
          </cell>
          <cell r="F284">
            <v>0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C285">
            <v>0</v>
          </cell>
          <cell r="D285">
            <v>1</v>
          </cell>
          <cell r="E285" t="str">
            <v>SET</v>
          </cell>
          <cell r="F285">
            <v>0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C286">
            <v>0</v>
          </cell>
          <cell r="D286">
            <v>1</v>
          </cell>
          <cell r="E286" t="str">
            <v>SET</v>
          </cell>
          <cell r="F286">
            <v>0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C287">
            <v>0</v>
          </cell>
          <cell r="D287">
            <v>1</v>
          </cell>
          <cell r="E287" t="str">
            <v>SET</v>
          </cell>
          <cell r="F287">
            <v>0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C288">
            <v>0</v>
          </cell>
          <cell r="D288">
            <v>1</v>
          </cell>
          <cell r="E288" t="str">
            <v>SET</v>
          </cell>
          <cell r="F288">
            <v>0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C289">
            <v>0</v>
          </cell>
          <cell r="D289">
            <v>1</v>
          </cell>
          <cell r="E289" t="str">
            <v>SET</v>
          </cell>
          <cell r="F289">
            <v>0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C290">
            <v>0</v>
          </cell>
          <cell r="D290">
            <v>1</v>
          </cell>
          <cell r="E290" t="str">
            <v>SET</v>
          </cell>
          <cell r="F290">
            <v>0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C291">
            <v>0</v>
          </cell>
          <cell r="D291">
            <v>1</v>
          </cell>
          <cell r="E291" t="str">
            <v>SET</v>
          </cell>
          <cell r="F291">
            <v>0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C292">
            <v>0</v>
          </cell>
          <cell r="D292">
            <v>1</v>
          </cell>
          <cell r="E292" t="str">
            <v>SET</v>
          </cell>
          <cell r="F292">
            <v>0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C293">
            <v>0</v>
          </cell>
          <cell r="D293">
            <v>1</v>
          </cell>
          <cell r="E293" t="str">
            <v>SET</v>
          </cell>
          <cell r="F293">
            <v>0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C294">
            <v>0</v>
          </cell>
          <cell r="D294">
            <v>1</v>
          </cell>
          <cell r="E294" t="str">
            <v>SET</v>
          </cell>
          <cell r="F294">
            <v>0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C295">
            <v>0</v>
          </cell>
          <cell r="D295">
            <v>1</v>
          </cell>
          <cell r="E295" t="str">
            <v>SET</v>
          </cell>
          <cell r="F295">
            <v>0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C298">
            <v>0</v>
          </cell>
          <cell r="D298">
            <v>1</v>
          </cell>
          <cell r="E298" t="str">
            <v>SET</v>
          </cell>
          <cell r="F298">
            <v>0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C299">
            <v>0</v>
          </cell>
          <cell r="D299">
            <v>1</v>
          </cell>
          <cell r="E299" t="str">
            <v>SET</v>
          </cell>
          <cell r="F299">
            <v>0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C300">
            <v>0</v>
          </cell>
          <cell r="D300">
            <v>1</v>
          </cell>
          <cell r="E300" t="str">
            <v>SET</v>
          </cell>
          <cell r="F300">
            <v>0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C301">
            <v>0</v>
          </cell>
          <cell r="D301">
            <v>1</v>
          </cell>
          <cell r="E301" t="str">
            <v>SET</v>
          </cell>
          <cell r="F301">
            <v>0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C302">
            <v>0</v>
          </cell>
          <cell r="D302">
            <v>1</v>
          </cell>
          <cell r="E302" t="str">
            <v>SET</v>
          </cell>
          <cell r="F302">
            <v>0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C303">
            <v>0</v>
          </cell>
          <cell r="D303">
            <v>1</v>
          </cell>
          <cell r="E303" t="str">
            <v>SET</v>
          </cell>
          <cell r="F303">
            <v>0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C304">
            <v>0</v>
          </cell>
          <cell r="D304">
            <v>1</v>
          </cell>
          <cell r="E304" t="str">
            <v>SET</v>
          </cell>
          <cell r="F304">
            <v>0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C305">
            <v>0</v>
          </cell>
          <cell r="D305">
            <v>1</v>
          </cell>
          <cell r="E305" t="str">
            <v>개</v>
          </cell>
          <cell r="F305">
            <v>0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C306">
            <v>0</v>
          </cell>
          <cell r="D306">
            <v>1</v>
          </cell>
          <cell r="E306" t="str">
            <v>SET</v>
          </cell>
          <cell r="F306">
            <v>0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C307">
            <v>0</v>
          </cell>
          <cell r="D307">
            <v>1</v>
          </cell>
          <cell r="E307" t="str">
            <v>SET</v>
          </cell>
          <cell r="F307">
            <v>0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C308">
            <v>0</v>
          </cell>
          <cell r="D308">
            <v>1</v>
          </cell>
          <cell r="E308" t="str">
            <v>SET</v>
          </cell>
          <cell r="F308">
            <v>0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C309">
            <v>0</v>
          </cell>
          <cell r="D309">
            <v>1</v>
          </cell>
          <cell r="E309" t="str">
            <v>SET</v>
          </cell>
          <cell r="F309">
            <v>0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C310">
            <v>0</v>
          </cell>
          <cell r="D310">
            <v>1</v>
          </cell>
          <cell r="E310" t="str">
            <v>SET</v>
          </cell>
          <cell r="F310">
            <v>0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C311">
            <v>0</v>
          </cell>
          <cell r="D311">
            <v>1</v>
          </cell>
          <cell r="E311" t="str">
            <v>BOX</v>
          </cell>
          <cell r="F311">
            <v>0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C312">
            <v>0</v>
          </cell>
          <cell r="D312">
            <v>1</v>
          </cell>
          <cell r="E312" t="str">
            <v>BOX</v>
          </cell>
          <cell r="F312">
            <v>0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C313">
            <v>0</v>
          </cell>
          <cell r="D313">
            <v>1</v>
          </cell>
          <cell r="E313" t="str">
            <v>SET</v>
          </cell>
          <cell r="F313">
            <v>0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C314">
            <v>0</v>
          </cell>
          <cell r="D314">
            <v>1</v>
          </cell>
          <cell r="E314" t="str">
            <v>SET</v>
          </cell>
          <cell r="F314">
            <v>0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C315">
            <v>0</v>
          </cell>
          <cell r="D315">
            <v>1</v>
          </cell>
          <cell r="E315" t="str">
            <v>식</v>
          </cell>
          <cell r="F315">
            <v>0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C316">
            <v>0</v>
          </cell>
          <cell r="D316">
            <v>1</v>
          </cell>
          <cell r="E316" t="str">
            <v>식</v>
          </cell>
          <cell r="F316">
            <v>0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C317">
            <v>0</v>
          </cell>
          <cell r="D317">
            <v>1</v>
          </cell>
          <cell r="E317" t="str">
            <v>식</v>
          </cell>
          <cell r="F317">
            <v>0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C318">
            <v>0</v>
          </cell>
          <cell r="D318">
            <v>1</v>
          </cell>
          <cell r="E318" t="str">
            <v>식</v>
          </cell>
          <cell r="F318">
            <v>0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F326">
            <v>0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F327">
            <v>0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F328">
            <v>0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F329">
            <v>0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F330">
            <v>0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F331">
            <v>0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F332">
            <v>0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F333">
            <v>0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F334">
            <v>0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F335">
            <v>0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F336">
            <v>0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F337">
            <v>0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C338">
            <v>0</v>
          </cell>
          <cell r="D338">
            <v>1</v>
          </cell>
          <cell r="E338" t="str">
            <v>EA</v>
          </cell>
          <cell r="F338">
            <v>0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F339">
            <v>0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C340">
            <v>0</v>
          </cell>
          <cell r="D340">
            <v>1</v>
          </cell>
          <cell r="E340" t="str">
            <v>EA</v>
          </cell>
          <cell r="F340">
            <v>0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C341">
            <v>0</v>
          </cell>
          <cell r="D341">
            <v>1</v>
          </cell>
          <cell r="E341" t="str">
            <v>EA</v>
          </cell>
          <cell r="F341">
            <v>0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F342">
            <v>0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C343">
            <v>0</v>
          </cell>
          <cell r="D343">
            <v>1</v>
          </cell>
          <cell r="E343" t="str">
            <v>EA</v>
          </cell>
          <cell r="F343">
            <v>0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F344">
            <v>0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F345">
            <v>0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F346">
            <v>0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F347">
            <v>0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C348">
            <v>0</v>
          </cell>
          <cell r="D348">
            <v>1</v>
          </cell>
          <cell r="E348" t="str">
            <v>EA</v>
          </cell>
          <cell r="F348">
            <v>0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F349">
            <v>0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F350">
            <v>0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F351">
            <v>0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F352">
            <v>0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F353">
            <v>0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F354">
            <v>0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C355">
            <v>0</v>
          </cell>
          <cell r="D355">
            <v>1</v>
          </cell>
          <cell r="E355" t="str">
            <v>EA</v>
          </cell>
          <cell r="F355">
            <v>0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C356">
            <v>0</v>
          </cell>
          <cell r="D356">
            <v>1</v>
          </cell>
          <cell r="E356" t="str">
            <v>EA</v>
          </cell>
          <cell r="F356">
            <v>0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F359">
            <v>0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F360">
            <v>0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C361">
            <v>0</v>
          </cell>
          <cell r="D361">
            <v>1</v>
          </cell>
          <cell r="E361" t="str">
            <v>SET</v>
          </cell>
          <cell r="F361">
            <v>0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C362">
            <v>0</v>
          </cell>
          <cell r="D362">
            <v>1</v>
          </cell>
          <cell r="E362" t="str">
            <v>SET</v>
          </cell>
          <cell r="F362">
            <v>0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예산하조서(O.K)"/>
      <sheetName val="°ø»ç¿¹»êÇÏÁ¶¼­(O.K)"/>
      <sheetName val="일위목록"/>
      <sheetName val="BUD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설계서표지"/>
      <sheetName val="집계표"/>
      <sheetName val="원가계산"/>
      <sheetName val="예산내역서"/>
      <sheetName val="일위대가집계"/>
      <sheetName val="산출근거"/>
      <sheetName val="토목대가"/>
      <sheetName val="일위대가"/>
      <sheetName val="단가대비표"/>
      <sheetName val="한전공사비"/>
      <sheetName val="설치비산출(250W)"/>
      <sheetName val="철거비산출(250W)"/>
      <sheetName val="수량집계"/>
      <sheetName val="수량산출근거"/>
      <sheetName val="조도계산서표지"/>
      <sheetName val="조도계산서"/>
      <sheetName val="인입계산서표지"/>
      <sheetName val="인입간선규격"/>
      <sheetName val="전압강하계산표지"/>
      <sheetName val="기준"/>
      <sheetName val="전선관굵기선정"/>
      <sheetName val="전압강하계산서"/>
      <sheetName val="도면"/>
      <sheetName val="노임"/>
      <sheetName val="토공총괄표"/>
      <sheetName val="요율"/>
      <sheetName val="공사예산하조서(O.K)"/>
      <sheetName val="일위대가 (목록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3">
          <cell r="A3" t="str">
            <v xml:space="preserve"> 가로등주</v>
          </cell>
          <cell r="B3" t="str">
            <v xml:space="preserve"> 아연도강관8.5M-1등용</v>
          </cell>
          <cell r="C3" t="str">
            <v>본</v>
          </cell>
          <cell r="F3">
            <v>201790</v>
          </cell>
          <cell r="L3">
            <v>201790</v>
          </cell>
        </row>
        <row r="4">
          <cell r="A4" t="str">
            <v xml:space="preserve"> 등기구</v>
          </cell>
          <cell r="B4" t="str">
            <v xml:space="preserve"> 세종로 대형</v>
          </cell>
          <cell r="C4" t="str">
            <v>개</v>
          </cell>
          <cell r="F4">
            <v>47863</v>
          </cell>
          <cell r="L4">
            <v>47863</v>
          </cell>
        </row>
        <row r="5">
          <cell r="A5" t="str">
            <v xml:space="preserve"> 램 프(250W)</v>
          </cell>
          <cell r="B5" t="str">
            <v xml:space="preserve"> NH-250W</v>
          </cell>
          <cell r="C5" t="str">
            <v>개</v>
          </cell>
          <cell r="F5">
            <v>12127</v>
          </cell>
          <cell r="L5">
            <v>12127</v>
          </cell>
        </row>
        <row r="6">
          <cell r="A6" t="str">
            <v xml:space="preserve"> 안정기(250W용)</v>
          </cell>
          <cell r="B6" t="str">
            <v xml:space="preserve"> NH-250W용</v>
          </cell>
          <cell r="C6" t="str">
            <v>개</v>
          </cell>
          <cell r="F6">
            <v>16127</v>
          </cell>
          <cell r="L6">
            <v>16127</v>
          </cell>
        </row>
        <row r="7">
          <cell r="A7" t="str">
            <v xml:space="preserve"> 제어반(STS)</v>
          </cell>
          <cell r="B7" t="str">
            <v xml:space="preserve"> 450x1000x330</v>
          </cell>
          <cell r="C7" t="str">
            <v>면</v>
          </cell>
          <cell r="D7">
            <v>620000</v>
          </cell>
          <cell r="E7">
            <v>957</v>
          </cell>
          <cell r="L7">
            <v>620000</v>
          </cell>
        </row>
        <row r="8">
          <cell r="A8" t="str">
            <v xml:space="preserve"> 점멸기</v>
          </cell>
          <cell r="B8" t="str">
            <v xml:space="preserve"> 상시, 격등용</v>
          </cell>
          <cell r="C8" t="str">
            <v>개</v>
          </cell>
          <cell r="D8">
            <v>425000</v>
          </cell>
          <cell r="E8">
            <v>957</v>
          </cell>
          <cell r="L8">
            <v>425000</v>
          </cell>
        </row>
        <row r="9">
          <cell r="A9" t="str">
            <v xml:space="preserve"> 누전 차단기(10A)</v>
          </cell>
          <cell r="B9" t="str">
            <v xml:space="preserve"> LSG-1(방습형)</v>
          </cell>
          <cell r="C9" t="str">
            <v>개</v>
          </cell>
          <cell r="H9">
            <v>17100</v>
          </cell>
          <cell r="I9">
            <v>977</v>
          </cell>
          <cell r="L9">
            <v>17100</v>
          </cell>
        </row>
        <row r="10">
          <cell r="A10" t="str">
            <v xml:space="preserve"> 베이스 커버</v>
          </cell>
          <cell r="B10" t="str">
            <v xml:space="preserve"> AL. 주물 5t</v>
          </cell>
          <cell r="C10" t="str">
            <v>개</v>
          </cell>
          <cell r="D10">
            <v>60000</v>
          </cell>
          <cell r="E10">
            <v>963</v>
          </cell>
          <cell r="L10">
            <v>60000</v>
          </cell>
        </row>
        <row r="11">
          <cell r="A11" t="str">
            <v xml:space="preserve"> 가로등주 표찰</v>
          </cell>
          <cell r="B11" t="str">
            <v xml:space="preserve"> 접착식</v>
          </cell>
          <cell r="C11" t="str">
            <v>개</v>
          </cell>
          <cell r="D11">
            <v>5000</v>
          </cell>
          <cell r="E11">
            <v>963</v>
          </cell>
          <cell r="L11">
            <v>5000</v>
          </cell>
        </row>
        <row r="12">
          <cell r="A12" t="str">
            <v xml:space="preserve"> 전선관(PE 36㎜)</v>
          </cell>
          <cell r="B12" t="str">
            <v xml:space="preserve"> PE 36mm</v>
          </cell>
          <cell r="C12" t="str">
            <v>m</v>
          </cell>
          <cell r="D12">
            <v>700</v>
          </cell>
          <cell r="E12">
            <v>874</v>
          </cell>
          <cell r="H12">
            <v>535</v>
          </cell>
          <cell r="I12">
            <v>932</v>
          </cell>
          <cell r="L12">
            <v>535</v>
          </cell>
        </row>
        <row r="13">
          <cell r="A13" t="str">
            <v xml:space="preserve"> 전선관(PE 42㎜)</v>
          </cell>
          <cell r="B13" t="str">
            <v xml:space="preserve"> PE 42mm</v>
          </cell>
          <cell r="C13" t="str">
            <v>m</v>
          </cell>
          <cell r="D13">
            <v>820</v>
          </cell>
          <cell r="E13">
            <v>874</v>
          </cell>
          <cell r="H13">
            <v>696</v>
          </cell>
          <cell r="I13">
            <v>932</v>
          </cell>
          <cell r="L13">
            <v>696</v>
          </cell>
        </row>
        <row r="14">
          <cell r="A14" t="str">
            <v xml:space="preserve"> 전선관(PE 54㎜)</v>
          </cell>
          <cell r="B14" t="str">
            <v xml:space="preserve"> PE 54mm</v>
          </cell>
          <cell r="C14" t="str">
            <v>m</v>
          </cell>
          <cell r="D14">
            <v>1235</v>
          </cell>
          <cell r="E14">
            <v>874</v>
          </cell>
          <cell r="H14">
            <v>1002</v>
          </cell>
          <cell r="I14">
            <v>932</v>
          </cell>
          <cell r="L14">
            <v>1002</v>
          </cell>
        </row>
        <row r="15">
          <cell r="A15" t="str">
            <v xml:space="preserve"> 전선관(PE 70㎜)</v>
          </cell>
          <cell r="B15" t="str">
            <v xml:space="preserve"> PE 70mm</v>
          </cell>
          <cell r="C15" t="str">
            <v>m</v>
          </cell>
          <cell r="D15">
            <v>1715</v>
          </cell>
          <cell r="E15">
            <v>874</v>
          </cell>
          <cell r="H15">
            <v>1292</v>
          </cell>
          <cell r="I15">
            <v>932</v>
          </cell>
          <cell r="L15">
            <v>1292</v>
          </cell>
        </row>
        <row r="16">
          <cell r="A16" t="str">
            <v xml:space="preserve"> 전선관(ST 28C)</v>
          </cell>
          <cell r="B16" t="str">
            <v xml:space="preserve"> ST 28C</v>
          </cell>
          <cell r="C16" t="str">
            <v>m</v>
          </cell>
          <cell r="D16">
            <v>1873</v>
          </cell>
          <cell r="E16">
            <v>868</v>
          </cell>
          <cell r="H16">
            <v>1995</v>
          </cell>
          <cell r="I16">
            <v>936</v>
          </cell>
          <cell r="L16">
            <v>1873</v>
          </cell>
        </row>
        <row r="17">
          <cell r="A17" t="str">
            <v xml:space="preserve"> 전선관(ST 36C)</v>
          </cell>
          <cell r="B17" t="str">
            <v xml:space="preserve"> ST 36C</v>
          </cell>
          <cell r="C17" t="str">
            <v>m</v>
          </cell>
          <cell r="D17">
            <v>2297</v>
          </cell>
          <cell r="E17">
            <v>868</v>
          </cell>
          <cell r="H17">
            <v>2436</v>
          </cell>
          <cell r="I17">
            <v>936</v>
          </cell>
          <cell r="L17">
            <v>2297</v>
          </cell>
        </row>
        <row r="18">
          <cell r="A18" t="str">
            <v xml:space="preserve"> 전선관(ST 42C)</v>
          </cell>
          <cell r="B18" t="str">
            <v xml:space="preserve"> ST 42C</v>
          </cell>
          <cell r="C18" t="str">
            <v>m</v>
          </cell>
          <cell r="D18">
            <v>2662</v>
          </cell>
          <cell r="E18">
            <v>868</v>
          </cell>
          <cell r="H18">
            <v>2835</v>
          </cell>
          <cell r="I18">
            <v>936</v>
          </cell>
          <cell r="L18">
            <v>2662</v>
          </cell>
        </row>
        <row r="19">
          <cell r="A19" t="str">
            <v xml:space="preserve"> 전선관(ST 54C)</v>
          </cell>
          <cell r="B19" t="str">
            <v xml:space="preserve"> ST 54C</v>
          </cell>
          <cell r="C19" t="str">
            <v>m</v>
          </cell>
          <cell r="D19">
            <v>3714</v>
          </cell>
          <cell r="E19">
            <v>868</v>
          </cell>
          <cell r="H19">
            <v>3948</v>
          </cell>
          <cell r="I19">
            <v>936</v>
          </cell>
          <cell r="L19">
            <v>3714</v>
          </cell>
        </row>
        <row r="20">
          <cell r="A20" t="str">
            <v xml:space="preserve"> 전선관(ST 70C)</v>
          </cell>
          <cell r="B20" t="str">
            <v xml:space="preserve"> ST 70C</v>
          </cell>
          <cell r="C20" t="str">
            <v>m</v>
          </cell>
          <cell r="D20">
            <v>4725</v>
          </cell>
          <cell r="E20">
            <v>868</v>
          </cell>
          <cell r="H20">
            <v>5008</v>
          </cell>
          <cell r="I20">
            <v>936</v>
          </cell>
          <cell r="L20">
            <v>4725</v>
          </cell>
        </row>
        <row r="21">
          <cell r="A21" t="str">
            <v xml:space="preserve"> 전 선(GV 5.5㎟)</v>
          </cell>
          <cell r="B21" t="str">
            <v xml:space="preserve"> GV 5.5㎟</v>
          </cell>
          <cell r="C21" t="str">
            <v>m</v>
          </cell>
          <cell r="D21">
            <v>348</v>
          </cell>
          <cell r="E21">
            <v>847</v>
          </cell>
          <cell r="H21">
            <v>374</v>
          </cell>
          <cell r="I21">
            <v>906</v>
          </cell>
          <cell r="L21">
            <v>348</v>
          </cell>
        </row>
        <row r="22">
          <cell r="A22" t="str">
            <v xml:space="preserve"> 전 선(GV 8㎟)</v>
          </cell>
          <cell r="B22" t="str">
            <v xml:space="preserve"> GV 8㎟</v>
          </cell>
          <cell r="C22" t="str">
            <v>m</v>
          </cell>
          <cell r="D22">
            <v>454</v>
          </cell>
          <cell r="E22">
            <v>847</v>
          </cell>
          <cell r="H22">
            <v>490</v>
          </cell>
          <cell r="I22">
            <v>906</v>
          </cell>
          <cell r="L22">
            <v>454</v>
          </cell>
        </row>
        <row r="23">
          <cell r="A23" t="str">
            <v xml:space="preserve"> 전 선(GV 14㎟)</v>
          </cell>
          <cell r="B23" t="str">
            <v xml:space="preserve"> GV 14㎟</v>
          </cell>
          <cell r="C23" t="str">
            <v>m</v>
          </cell>
          <cell r="D23">
            <v>691</v>
          </cell>
          <cell r="E23">
            <v>847</v>
          </cell>
          <cell r="H23">
            <v>745</v>
          </cell>
          <cell r="I23">
            <v>906</v>
          </cell>
          <cell r="L23">
            <v>691</v>
          </cell>
        </row>
        <row r="24">
          <cell r="A24" t="str">
            <v xml:space="preserve"> 전 선(HIV 22㎟)</v>
          </cell>
          <cell r="B24" t="str">
            <v xml:space="preserve"> HIV 22㎟</v>
          </cell>
          <cell r="C24" t="str">
            <v>m</v>
          </cell>
          <cell r="D24">
            <v>862</v>
          </cell>
          <cell r="E24">
            <v>842</v>
          </cell>
          <cell r="H24">
            <v>891</v>
          </cell>
          <cell r="I24">
            <v>905</v>
          </cell>
          <cell r="L24">
            <v>862</v>
          </cell>
        </row>
        <row r="25">
          <cell r="A25" t="str">
            <v xml:space="preserve"> 전 선(HIV 2.0㎟)</v>
          </cell>
          <cell r="B25" t="str">
            <v xml:space="preserve"> HIV 2.0㎟</v>
          </cell>
          <cell r="C25" t="str">
            <v>m</v>
          </cell>
          <cell r="D25">
            <v>99</v>
          </cell>
          <cell r="E25">
            <v>842</v>
          </cell>
          <cell r="H25">
            <v>123</v>
          </cell>
          <cell r="I25">
            <v>905</v>
          </cell>
          <cell r="L25">
            <v>99</v>
          </cell>
        </row>
        <row r="26">
          <cell r="A26" t="str">
            <v xml:space="preserve"> 케이블(CV60㎟-2C)</v>
          </cell>
          <cell r="B26" t="str">
            <v xml:space="preserve"> CV 60㎟-2C</v>
          </cell>
          <cell r="C26" t="str">
            <v>m</v>
          </cell>
          <cell r="D26">
            <v>5320</v>
          </cell>
          <cell r="E26">
            <v>845</v>
          </cell>
          <cell r="H26">
            <v>5544</v>
          </cell>
          <cell r="I26">
            <v>917</v>
          </cell>
          <cell r="L26">
            <v>5320</v>
          </cell>
        </row>
        <row r="27">
          <cell r="A27" t="str">
            <v xml:space="preserve"> 케이블(CV38㎟-2C)</v>
          </cell>
          <cell r="B27" t="str">
            <v xml:space="preserve"> CV 38㎟-2C</v>
          </cell>
          <cell r="C27" t="str">
            <v>m</v>
          </cell>
          <cell r="D27">
            <v>3412</v>
          </cell>
          <cell r="E27">
            <v>845</v>
          </cell>
          <cell r="H27">
            <v>3557</v>
          </cell>
          <cell r="I27">
            <v>917</v>
          </cell>
          <cell r="L27">
            <v>3412</v>
          </cell>
        </row>
        <row r="28">
          <cell r="A28" t="str">
            <v xml:space="preserve"> 케이블(CV22㎟-2C)</v>
          </cell>
          <cell r="B28" t="str">
            <v xml:space="preserve"> CV 22㎟-2C</v>
          </cell>
          <cell r="C28" t="str">
            <v>m</v>
          </cell>
          <cell r="D28">
            <v>2056</v>
          </cell>
          <cell r="E28">
            <v>845</v>
          </cell>
          <cell r="H28">
            <v>2142</v>
          </cell>
          <cell r="I28">
            <v>917</v>
          </cell>
          <cell r="L28">
            <v>2056</v>
          </cell>
        </row>
        <row r="29">
          <cell r="A29" t="str">
            <v xml:space="preserve"> 케이블(CV14㎟-2C)</v>
          </cell>
          <cell r="B29" t="str">
            <v xml:space="preserve"> CV 14㎟-2C</v>
          </cell>
          <cell r="C29" t="str">
            <v>m</v>
          </cell>
          <cell r="D29">
            <v>1444</v>
          </cell>
          <cell r="E29">
            <v>845</v>
          </cell>
          <cell r="H29">
            <v>1505</v>
          </cell>
          <cell r="I29">
            <v>917</v>
          </cell>
          <cell r="L29">
            <v>1444</v>
          </cell>
        </row>
        <row r="30">
          <cell r="A30" t="str">
            <v xml:space="preserve"> 케이블(CV 8㎟-2C)</v>
          </cell>
          <cell r="B30" t="str">
            <v xml:space="preserve"> CV 8㎟-2C</v>
          </cell>
          <cell r="C30" t="str">
            <v>m</v>
          </cell>
          <cell r="D30">
            <v>974</v>
          </cell>
          <cell r="E30">
            <v>845</v>
          </cell>
          <cell r="H30">
            <v>1016</v>
          </cell>
          <cell r="I30">
            <v>917</v>
          </cell>
          <cell r="L30">
            <v>974</v>
          </cell>
        </row>
        <row r="31">
          <cell r="A31" t="str">
            <v xml:space="preserve"> 케이블(CV5.5㎟-2C)</v>
          </cell>
          <cell r="B31" t="str">
            <v xml:space="preserve"> CV 5.5㎟-2C</v>
          </cell>
          <cell r="C31" t="str">
            <v>m</v>
          </cell>
          <cell r="D31">
            <v>731</v>
          </cell>
          <cell r="E31">
            <v>845</v>
          </cell>
          <cell r="H31">
            <v>761</v>
          </cell>
          <cell r="I31">
            <v>917</v>
          </cell>
          <cell r="L31">
            <v>731</v>
          </cell>
        </row>
        <row r="32">
          <cell r="A32" t="str">
            <v xml:space="preserve"> 케이블(CV 8㎟-1C)</v>
          </cell>
          <cell r="B32" t="str">
            <v xml:space="preserve"> CV 8㎟-1C</v>
          </cell>
          <cell r="C32" t="str">
            <v>m</v>
          </cell>
          <cell r="D32">
            <v>423</v>
          </cell>
          <cell r="E32">
            <v>845</v>
          </cell>
          <cell r="H32">
            <v>441</v>
          </cell>
          <cell r="I32">
            <v>917</v>
          </cell>
          <cell r="L32">
            <v>423</v>
          </cell>
        </row>
        <row r="33">
          <cell r="A33" t="str">
            <v xml:space="preserve"> 케이블(CV5.5㎟-1C)</v>
          </cell>
          <cell r="B33" t="str">
            <v xml:space="preserve"> CV 5.5㎟-1C</v>
          </cell>
          <cell r="C33" t="str">
            <v>m</v>
          </cell>
          <cell r="D33">
            <v>319</v>
          </cell>
          <cell r="E33">
            <v>845</v>
          </cell>
          <cell r="H33">
            <v>333</v>
          </cell>
          <cell r="I33">
            <v>917</v>
          </cell>
          <cell r="L33">
            <v>319</v>
          </cell>
        </row>
        <row r="34">
          <cell r="A34" t="str">
            <v xml:space="preserve"> 케이블(VCT3.5㎟-2C)</v>
          </cell>
          <cell r="B34" t="str">
            <v xml:space="preserve"> VCT 3.5㎟-2C</v>
          </cell>
          <cell r="C34" t="str">
            <v>m</v>
          </cell>
          <cell r="H34">
            <v>579</v>
          </cell>
          <cell r="I34">
            <v>906</v>
          </cell>
          <cell r="L34">
            <v>579</v>
          </cell>
        </row>
        <row r="35">
          <cell r="A35" t="str">
            <v xml:space="preserve"> 워샤캡(70C)</v>
          </cell>
          <cell r="B35" t="str">
            <v xml:space="preserve"> 70C</v>
          </cell>
          <cell r="C35" t="str">
            <v>개</v>
          </cell>
          <cell r="D35">
            <v>10800</v>
          </cell>
          <cell r="E35">
            <v>868</v>
          </cell>
          <cell r="L35">
            <v>10800</v>
          </cell>
        </row>
        <row r="36">
          <cell r="A36" t="str">
            <v xml:space="preserve"> 워샤캡(54C)</v>
          </cell>
          <cell r="B36" t="str">
            <v xml:space="preserve"> 54C</v>
          </cell>
          <cell r="C36" t="str">
            <v>개</v>
          </cell>
          <cell r="D36">
            <v>4050</v>
          </cell>
          <cell r="E36">
            <v>868</v>
          </cell>
          <cell r="L36">
            <v>4050</v>
          </cell>
        </row>
        <row r="37">
          <cell r="A37" t="str">
            <v xml:space="preserve"> 워샤캡(42C)</v>
          </cell>
          <cell r="B37" t="str">
            <v xml:space="preserve"> 42C</v>
          </cell>
          <cell r="C37" t="str">
            <v>개</v>
          </cell>
          <cell r="D37">
            <v>3420</v>
          </cell>
          <cell r="E37">
            <v>868</v>
          </cell>
          <cell r="L37">
            <v>3420</v>
          </cell>
        </row>
        <row r="38">
          <cell r="A38" t="str">
            <v xml:space="preserve"> 워샤캡(36C)</v>
          </cell>
          <cell r="B38" t="str">
            <v xml:space="preserve"> 36C</v>
          </cell>
          <cell r="C38" t="str">
            <v>개</v>
          </cell>
          <cell r="D38">
            <v>2970</v>
          </cell>
          <cell r="E38">
            <v>868</v>
          </cell>
          <cell r="L38">
            <v>2970</v>
          </cell>
        </row>
        <row r="39">
          <cell r="A39" t="str">
            <v xml:space="preserve"> 워샤캡(28C)</v>
          </cell>
          <cell r="B39" t="str">
            <v xml:space="preserve"> 28C</v>
          </cell>
          <cell r="C39" t="str">
            <v>개</v>
          </cell>
          <cell r="D39">
            <v>2430</v>
          </cell>
          <cell r="E39">
            <v>868</v>
          </cell>
          <cell r="L39">
            <v>2430</v>
          </cell>
        </row>
        <row r="40">
          <cell r="A40" t="str">
            <v xml:space="preserve"> 노말밴드(ST 70C)</v>
          </cell>
          <cell r="B40" t="str">
            <v xml:space="preserve"> ST 70C</v>
          </cell>
          <cell r="C40" t="str">
            <v>개</v>
          </cell>
          <cell r="D40">
            <v>6200</v>
          </cell>
          <cell r="E40">
            <v>868</v>
          </cell>
          <cell r="H40">
            <v>6220</v>
          </cell>
          <cell r="I40">
            <v>936</v>
          </cell>
          <cell r="L40">
            <v>6200</v>
          </cell>
        </row>
        <row r="41">
          <cell r="A41" t="str">
            <v xml:space="preserve"> 노말밴드(ST 54C)</v>
          </cell>
          <cell r="B41" t="str">
            <v xml:space="preserve"> ST 54C</v>
          </cell>
          <cell r="C41" t="str">
            <v>개</v>
          </cell>
          <cell r="D41">
            <v>3830</v>
          </cell>
          <cell r="E41">
            <v>868</v>
          </cell>
          <cell r="H41">
            <v>3830</v>
          </cell>
          <cell r="I41">
            <v>936</v>
          </cell>
          <cell r="L41">
            <v>3830</v>
          </cell>
        </row>
        <row r="42">
          <cell r="A42" t="str">
            <v xml:space="preserve"> 노말밴드(ST 42C)</v>
          </cell>
          <cell r="B42" t="str">
            <v xml:space="preserve"> ST 42C</v>
          </cell>
          <cell r="C42" t="str">
            <v>개</v>
          </cell>
          <cell r="D42">
            <v>2690</v>
          </cell>
          <cell r="E42">
            <v>868</v>
          </cell>
          <cell r="H42">
            <v>2690</v>
          </cell>
          <cell r="I42">
            <v>936</v>
          </cell>
          <cell r="L42">
            <v>2690</v>
          </cell>
        </row>
        <row r="43">
          <cell r="A43" t="str">
            <v xml:space="preserve"> 노말밴드(ST 36C)</v>
          </cell>
          <cell r="B43" t="str">
            <v xml:space="preserve"> ST 36C</v>
          </cell>
          <cell r="C43" t="str">
            <v>개</v>
          </cell>
          <cell r="D43">
            <v>2070</v>
          </cell>
          <cell r="E43">
            <v>868</v>
          </cell>
          <cell r="H43">
            <v>2070</v>
          </cell>
          <cell r="I43">
            <v>936</v>
          </cell>
          <cell r="L43">
            <v>2070</v>
          </cell>
        </row>
        <row r="44">
          <cell r="A44" t="str">
            <v xml:space="preserve"> 노말밴드(ST 28C)</v>
          </cell>
          <cell r="B44" t="str">
            <v xml:space="preserve"> ST 28C</v>
          </cell>
          <cell r="C44" t="str">
            <v>개</v>
          </cell>
          <cell r="D44">
            <v>1550</v>
          </cell>
          <cell r="E44">
            <v>868</v>
          </cell>
          <cell r="H44">
            <v>1550</v>
          </cell>
          <cell r="I44">
            <v>936</v>
          </cell>
          <cell r="L44">
            <v>1550</v>
          </cell>
        </row>
        <row r="45">
          <cell r="A45" t="str">
            <v xml:space="preserve"> 배선용차단기</v>
          </cell>
          <cell r="B45" t="str">
            <v xml:space="preserve"> 2P 30AF</v>
          </cell>
          <cell r="C45" t="str">
            <v>개</v>
          </cell>
          <cell r="D45">
            <v>17900</v>
          </cell>
          <cell r="E45">
            <v>915</v>
          </cell>
          <cell r="H45">
            <v>19800</v>
          </cell>
          <cell r="I45">
            <v>976</v>
          </cell>
          <cell r="L45">
            <v>17900</v>
          </cell>
        </row>
        <row r="46">
          <cell r="A46" t="str">
            <v xml:space="preserve"> 누전차단기</v>
          </cell>
          <cell r="B46" t="str">
            <v xml:space="preserve"> 2P 30AF</v>
          </cell>
          <cell r="C46" t="str">
            <v>개</v>
          </cell>
          <cell r="D46">
            <v>10800</v>
          </cell>
          <cell r="E46">
            <v>910</v>
          </cell>
          <cell r="H46">
            <v>8100</v>
          </cell>
          <cell r="I46">
            <v>977</v>
          </cell>
          <cell r="L46">
            <v>8100</v>
          </cell>
        </row>
        <row r="47">
          <cell r="A47" t="str">
            <v xml:space="preserve"> 전자접촉기</v>
          </cell>
          <cell r="B47" t="str">
            <v xml:space="preserve"> 5.5 KW용</v>
          </cell>
          <cell r="C47" t="str">
            <v>개</v>
          </cell>
          <cell r="H47">
            <v>30800</v>
          </cell>
          <cell r="I47">
            <v>975</v>
          </cell>
          <cell r="L47">
            <v>30800</v>
          </cell>
        </row>
        <row r="48">
          <cell r="A48" t="str">
            <v xml:space="preserve"> 단자대</v>
          </cell>
          <cell r="B48" t="str">
            <v xml:space="preserve"> 10P 30A</v>
          </cell>
          <cell r="C48" t="str">
            <v>개</v>
          </cell>
          <cell r="H48">
            <v>1940</v>
          </cell>
          <cell r="I48">
            <v>927</v>
          </cell>
          <cell r="L48">
            <v>1940</v>
          </cell>
        </row>
        <row r="49">
          <cell r="A49" t="str">
            <v xml:space="preserve"> 접지봉</v>
          </cell>
          <cell r="B49" t="str">
            <v xml:space="preserve"> Φ14x1000L </v>
          </cell>
          <cell r="C49" t="str">
            <v>개</v>
          </cell>
          <cell r="D49">
            <v>3000</v>
          </cell>
          <cell r="E49">
            <v>936</v>
          </cell>
          <cell r="H49">
            <v>3000</v>
          </cell>
          <cell r="I49">
            <v>993</v>
          </cell>
          <cell r="L49">
            <v>3000</v>
          </cell>
        </row>
        <row r="50">
          <cell r="A50" t="str">
            <v xml:space="preserve"> 접지콘넥타</v>
          </cell>
          <cell r="B50" t="str">
            <v xml:space="preserve"> 일반형</v>
          </cell>
          <cell r="C50" t="str">
            <v>개</v>
          </cell>
          <cell r="D50">
            <v>700</v>
          </cell>
          <cell r="E50">
            <v>936</v>
          </cell>
          <cell r="L50">
            <v>700</v>
          </cell>
        </row>
        <row r="51">
          <cell r="A51" t="str">
            <v xml:space="preserve"> 취부밴드</v>
          </cell>
          <cell r="B51" t="str">
            <v xml:space="preserve"> 반경철관용</v>
          </cell>
          <cell r="C51" t="str">
            <v>개</v>
          </cell>
          <cell r="H51">
            <v>1800</v>
          </cell>
          <cell r="I51">
            <v>1018</v>
          </cell>
          <cell r="L51">
            <v>1800</v>
          </cell>
        </row>
        <row r="52">
          <cell r="A52" t="str">
            <v xml:space="preserve"> 반경철관</v>
          </cell>
          <cell r="B52" t="str">
            <v xml:space="preserve"> 80*2.0*2400</v>
          </cell>
          <cell r="C52" t="str">
            <v>개</v>
          </cell>
          <cell r="H52">
            <v>18000</v>
          </cell>
          <cell r="I52">
            <v>1019</v>
          </cell>
          <cell r="L52">
            <v>18000</v>
          </cell>
        </row>
        <row r="53">
          <cell r="A53" t="str">
            <v xml:space="preserve"> C형 찬넬</v>
          </cell>
          <cell r="B53" t="str">
            <v xml:space="preserve"> 41x41x(용융)</v>
          </cell>
          <cell r="C53" t="str">
            <v>M</v>
          </cell>
          <cell r="D53">
            <v>2750</v>
          </cell>
          <cell r="E53">
            <v>873</v>
          </cell>
          <cell r="L53">
            <v>2750</v>
          </cell>
        </row>
        <row r="54">
          <cell r="A54" t="str">
            <v xml:space="preserve"> 앙카볼트,너트</v>
          </cell>
          <cell r="B54" t="str">
            <v xml:space="preserve"> Φ12(와셔1개포함)</v>
          </cell>
          <cell r="C54" t="str">
            <v>개</v>
          </cell>
          <cell r="D54">
            <v>585</v>
          </cell>
          <cell r="E54">
            <v>96</v>
          </cell>
          <cell r="L54">
            <v>585</v>
          </cell>
        </row>
        <row r="55">
          <cell r="A55" t="str">
            <v xml:space="preserve"> 셋트앙카</v>
          </cell>
          <cell r="B55" t="str">
            <v xml:space="preserve"> Φ12(와셔1개포함)</v>
          </cell>
          <cell r="C55" t="str">
            <v>개</v>
          </cell>
          <cell r="D55">
            <v>1420</v>
          </cell>
          <cell r="E55">
            <v>94</v>
          </cell>
          <cell r="L55">
            <v>1420</v>
          </cell>
        </row>
        <row r="56">
          <cell r="A56" t="str">
            <v xml:space="preserve"> PULL BOX</v>
          </cell>
          <cell r="B56" t="str">
            <v xml:space="preserve"> 150x150x150</v>
          </cell>
          <cell r="C56" t="str">
            <v>개</v>
          </cell>
          <cell r="D56">
            <v>2720</v>
          </cell>
          <cell r="E56">
            <v>873</v>
          </cell>
          <cell r="L56">
            <v>2720</v>
          </cell>
        </row>
        <row r="57">
          <cell r="A57" t="str">
            <v xml:space="preserve"> 각재</v>
          </cell>
          <cell r="B57" t="str">
            <v xml:space="preserve"> 외 송</v>
          </cell>
          <cell r="C57" t="str">
            <v>㎥</v>
          </cell>
          <cell r="D57">
            <v>269461</v>
          </cell>
          <cell r="E57">
            <v>138</v>
          </cell>
          <cell r="L57">
            <v>269461</v>
          </cell>
        </row>
        <row r="58">
          <cell r="A58" t="str">
            <v xml:space="preserve"> 결속선</v>
          </cell>
          <cell r="B58" t="str">
            <v xml:space="preserve"> #8mm</v>
          </cell>
          <cell r="C58" t="str">
            <v>㎏</v>
          </cell>
          <cell r="D58">
            <v>670</v>
          </cell>
          <cell r="E58">
            <v>65</v>
          </cell>
          <cell r="L58">
            <v>670</v>
          </cell>
        </row>
        <row r="59">
          <cell r="A59" t="str">
            <v xml:space="preserve"> 경유</v>
          </cell>
          <cell r="B59" t="str">
            <v xml:space="preserve"> 저유황</v>
          </cell>
          <cell r="C59" t="str">
            <v>ℓ</v>
          </cell>
          <cell r="D59">
            <v>757</v>
          </cell>
          <cell r="E59">
            <v>1191</v>
          </cell>
          <cell r="L59">
            <v>757</v>
          </cell>
        </row>
        <row r="60">
          <cell r="A60" t="str">
            <v xml:space="preserve"> 레미콘</v>
          </cell>
          <cell r="B60" t="str">
            <v xml:space="preserve"> 25-180-08</v>
          </cell>
          <cell r="C60" t="str">
            <v>㎥</v>
          </cell>
          <cell r="D60">
            <v>48130</v>
          </cell>
          <cell r="E60">
            <v>117</v>
          </cell>
          <cell r="L60">
            <v>48130</v>
          </cell>
        </row>
        <row r="61">
          <cell r="A61" t="str">
            <v xml:space="preserve"> 박리제</v>
          </cell>
          <cell r="B61" t="str">
            <v xml:space="preserve"> 중유</v>
          </cell>
          <cell r="C61" t="str">
            <v>ℓ</v>
          </cell>
          <cell r="D61">
            <v>2400</v>
          </cell>
          <cell r="E61">
            <v>1296</v>
          </cell>
          <cell r="L61">
            <v>2400</v>
          </cell>
        </row>
        <row r="62">
          <cell r="A62" t="str">
            <v xml:space="preserve"> 철못</v>
          </cell>
          <cell r="B62" t="str">
            <v xml:space="preserve"> N75*3.25mm 25㎏/box</v>
          </cell>
          <cell r="C62" t="str">
            <v>㎏</v>
          </cell>
          <cell r="D62">
            <v>700</v>
          </cell>
          <cell r="E62">
            <v>68</v>
          </cell>
          <cell r="L62">
            <v>700</v>
          </cell>
        </row>
        <row r="63">
          <cell r="A63" t="str">
            <v xml:space="preserve"> 합판</v>
          </cell>
          <cell r="B63" t="str">
            <v xml:space="preserve"> 내수 12m/m</v>
          </cell>
          <cell r="C63" t="str">
            <v>㎡</v>
          </cell>
          <cell r="D63">
            <v>11000</v>
          </cell>
          <cell r="E63">
            <v>495</v>
          </cell>
          <cell r="L63">
            <v>11000</v>
          </cell>
        </row>
        <row r="64">
          <cell r="A64" t="str">
            <v xml:space="preserve"> 휘발유</v>
          </cell>
          <cell r="B64" t="str">
            <v xml:space="preserve"> 무연</v>
          </cell>
          <cell r="C64" t="str">
            <v>ℓ</v>
          </cell>
          <cell r="F64">
            <v>1123</v>
          </cell>
          <cell r="L64">
            <v>1123</v>
          </cell>
        </row>
        <row r="65">
          <cell r="A65" t="str">
            <v xml:space="preserve"> 케이블표지시트</v>
          </cell>
          <cell r="B65" t="str">
            <v xml:space="preserve"> 250x300</v>
          </cell>
          <cell r="C65" t="str">
            <v>m</v>
          </cell>
          <cell r="H65">
            <v>250</v>
          </cell>
          <cell r="I65">
            <v>1019</v>
          </cell>
          <cell r="L65">
            <v>250</v>
          </cell>
        </row>
        <row r="66">
          <cell r="A66" t="str">
            <v xml:space="preserve"> 앙카볼트(캡,너트,와셔)</v>
          </cell>
          <cell r="B66" t="str">
            <v xml:space="preserve"> STSφ22×500L</v>
          </cell>
          <cell r="C66" t="str">
            <v>개</v>
          </cell>
          <cell r="J66">
            <v>13300</v>
          </cell>
          <cell r="K66">
            <v>14500</v>
          </cell>
          <cell r="L66">
            <v>13300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9EB51-78C6-43E0-91BA-53CAE0869529}">
  <sheetPr>
    <pageSetUpPr fitToPage="1"/>
  </sheetPr>
  <dimension ref="A1:H25"/>
  <sheetViews>
    <sheetView zoomScale="115" zoomScaleNormal="115" workbookViewId="0">
      <selection activeCell="B28" sqref="B28"/>
    </sheetView>
  </sheetViews>
  <sheetFormatPr defaultRowHeight="13.5"/>
  <cols>
    <col min="1" max="1" width="27.77734375" customWidth="1"/>
    <col min="2" max="2" width="38.6640625" customWidth="1"/>
    <col min="3" max="3" width="11.77734375" customWidth="1"/>
    <col min="4" max="4" width="33" customWidth="1"/>
    <col min="6" max="6" width="11.6640625" bestFit="1" customWidth="1"/>
  </cols>
  <sheetData>
    <row r="1" spans="1:8" ht="33" customHeight="1" thickBot="1">
      <c r="A1" s="65" t="s">
        <v>39</v>
      </c>
      <c r="B1" s="66"/>
      <c r="C1" s="66"/>
      <c r="D1" s="66"/>
    </row>
    <row r="2" spans="1:8" ht="14.25" thickBot="1">
      <c r="A2" s="67" t="s">
        <v>40</v>
      </c>
      <c r="B2" s="69" t="s">
        <v>41</v>
      </c>
      <c r="C2" s="69" t="s">
        <v>42</v>
      </c>
      <c r="D2" s="71" t="s">
        <v>43</v>
      </c>
    </row>
    <row r="3" spans="1:8" ht="14.25" thickBot="1">
      <c r="A3" s="68"/>
      <c r="B3" s="70"/>
      <c r="C3" s="70"/>
      <c r="D3" s="72"/>
    </row>
    <row r="4" spans="1:8" ht="15.75" customHeight="1">
      <c r="A4" s="20" t="s">
        <v>44</v>
      </c>
      <c r="B4" s="21"/>
      <c r="C4" s="22"/>
      <c r="D4" s="23"/>
    </row>
    <row r="5" spans="1:8" ht="15.75" customHeight="1">
      <c r="A5" s="24" t="s">
        <v>45</v>
      </c>
      <c r="B5" s="25"/>
      <c r="C5" s="26"/>
      <c r="D5" s="27"/>
    </row>
    <row r="6" spans="1:8" ht="15.75" customHeight="1">
      <c r="A6" s="24" t="s">
        <v>46</v>
      </c>
      <c r="B6" s="25"/>
      <c r="C6" s="26"/>
      <c r="D6" s="27"/>
    </row>
    <row r="7" spans="1:8" ht="15.75" customHeight="1">
      <c r="A7" s="24" t="s">
        <v>47</v>
      </c>
      <c r="B7" s="25"/>
      <c r="C7" s="26"/>
      <c r="D7" s="27"/>
    </row>
    <row r="8" spans="1:8" ht="15.75" customHeight="1">
      <c r="A8" s="24" t="s">
        <v>48</v>
      </c>
      <c r="B8" s="25" t="s">
        <v>49</v>
      </c>
      <c r="C8" s="26"/>
      <c r="D8" s="27"/>
    </row>
    <row r="9" spans="1:8" ht="15.75" customHeight="1">
      <c r="A9" s="24" t="s">
        <v>50</v>
      </c>
      <c r="B9" s="25" t="s">
        <v>51</v>
      </c>
      <c r="C9" s="26"/>
      <c r="D9" s="27"/>
    </row>
    <row r="10" spans="1:8" ht="15.75" customHeight="1">
      <c r="A10" s="24" t="s">
        <v>52</v>
      </c>
      <c r="B10" s="25" t="s">
        <v>53</v>
      </c>
      <c r="C10" s="26"/>
      <c r="D10" s="27"/>
    </row>
    <row r="11" spans="1:8" ht="15.75" customHeight="1">
      <c r="A11" s="55" t="s">
        <v>97</v>
      </c>
      <c r="B11" s="56" t="s">
        <v>54</v>
      </c>
      <c r="C11" s="57"/>
      <c r="D11" s="58"/>
      <c r="E11" s="59"/>
      <c r="F11" s="59"/>
      <c r="G11" s="59"/>
      <c r="H11" s="59"/>
    </row>
    <row r="12" spans="1:8" ht="15.75" customHeight="1">
      <c r="A12" s="24" t="s">
        <v>98</v>
      </c>
      <c r="B12" s="25" t="s">
        <v>55</v>
      </c>
      <c r="C12" s="26"/>
      <c r="D12" s="27"/>
    </row>
    <row r="13" spans="1:8" ht="15.75" customHeight="1">
      <c r="A13" s="60" t="s">
        <v>106</v>
      </c>
      <c r="B13" s="61" t="s">
        <v>103</v>
      </c>
      <c r="C13" s="62"/>
      <c r="D13" s="63"/>
      <c r="E13" s="64"/>
      <c r="F13" s="64"/>
      <c r="G13" s="64"/>
    </row>
    <row r="14" spans="1:8" ht="15.75" customHeight="1">
      <c r="A14" s="60" t="s">
        <v>107</v>
      </c>
      <c r="B14" s="61" t="s">
        <v>56</v>
      </c>
      <c r="C14" s="62"/>
      <c r="D14" s="63"/>
      <c r="E14" s="64"/>
      <c r="F14" s="64"/>
      <c r="G14" s="64"/>
    </row>
    <row r="15" spans="1:8" ht="15.75" customHeight="1">
      <c r="A15" s="60" t="s">
        <v>108</v>
      </c>
      <c r="B15" s="61" t="s">
        <v>57</v>
      </c>
      <c r="C15" s="62"/>
      <c r="D15" s="63"/>
      <c r="E15" s="64"/>
      <c r="F15" s="64"/>
      <c r="G15" s="64"/>
    </row>
    <row r="16" spans="1:8" ht="15.75" customHeight="1">
      <c r="A16" s="60" t="s">
        <v>109</v>
      </c>
      <c r="B16" s="61" t="s">
        <v>58</v>
      </c>
      <c r="C16" s="62"/>
      <c r="D16" s="63"/>
      <c r="E16" s="64"/>
      <c r="F16" s="64"/>
      <c r="G16" s="64"/>
    </row>
    <row r="17" spans="1:7" ht="15.75" customHeight="1">
      <c r="A17" s="60" t="s">
        <v>110</v>
      </c>
      <c r="B17" s="61" t="s">
        <v>120</v>
      </c>
      <c r="C17" s="62"/>
      <c r="D17" s="63"/>
      <c r="E17" s="64"/>
      <c r="F17" s="64"/>
      <c r="G17" s="64"/>
    </row>
    <row r="18" spans="1:7" ht="15.75" customHeight="1">
      <c r="A18" s="60" t="s">
        <v>111</v>
      </c>
      <c r="B18" s="61" t="s">
        <v>124</v>
      </c>
      <c r="C18" s="62"/>
      <c r="D18" s="63"/>
      <c r="E18" s="64"/>
      <c r="F18" s="64"/>
      <c r="G18" s="64"/>
    </row>
    <row r="19" spans="1:7" ht="15.75" customHeight="1">
      <c r="A19" s="60" t="s">
        <v>112</v>
      </c>
      <c r="B19" s="61"/>
      <c r="C19" s="62"/>
      <c r="D19" s="63"/>
      <c r="E19" s="64"/>
      <c r="F19" s="64"/>
      <c r="G19" s="64"/>
    </row>
    <row r="20" spans="1:7" ht="15.75" customHeight="1">
      <c r="A20" s="24" t="s">
        <v>113</v>
      </c>
      <c r="B20" s="25" t="s">
        <v>119</v>
      </c>
      <c r="C20" s="26"/>
      <c r="D20" s="27"/>
    </row>
    <row r="21" spans="1:7" ht="15.75" customHeight="1">
      <c r="A21" s="24" t="s">
        <v>114</v>
      </c>
      <c r="B21" s="25" t="s">
        <v>121</v>
      </c>
      <c r="C21" s="26"/>
      <c r="D21" s="27"/>
    </row>
    <row r="22" spans="1:7" ht="15.75" customHeight="1">
      <c r="A22" s="24" t="s">
        <v>115</v>
      </c>
      <c r="B22" s="25" t="s">
        <v>99</v>
      </c>
      <c r="C22" s="26"/>
      <c r="D22" s="27"/>
    </row>
    <row r="23" spans="1:7" ht="15.75" customHeight="1">
      <c r="A23" s="24" t="s">
        <v>116</v>
      </c>
      <c r="B23" s="25" t="s">
        <v>122</v>
      </c>
      <c r="C23" s="26"/>
      <c r="D23" s="27"/>
    </row>
    <row r="24" spans="1:7" ht="15.75" customHeight="1">
      <c r="A24" s="24" t="s">
        <v>117</v>
      </c>
      <c r="B24" s="25" t="s">
        <v>123</v>
      </c>
      <c r="C24" s="26"/>
      <c r="D24" s="27"/>
    </row>
    <row r="25" spans="1:7" ht="15.75" customHeight="1" thickBot="1">
      <c r="A25" s="28" t="s">
        <v>118</v>
      </c>
      <c r="B25" s="29"/>
      <c r="C25" s="30"/>
      <c r="D25" s="31"/>
    </row>
  </sheetData>
  <mergeCells count="5">
    <mergeCell ref="A1:D1"/>
    <mergeCell ref="A2:A3"/>
    <mergeCell ref="B2:B3"/>
    <mergeCell ref="C2:C3"/>
    <mergeCell ref="D2:D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97E0C-ADA0-492D-A115-6EB2EB3B6B96}">
  <sheetPr>
    <pageSetUpPr fitToPage="1"/>
  </sheetPr>
  <dimension ref="A1:I84"/>
  <sheetViews>
    <sheetView tabSelected="1" workbookViewId="0">
      <selection sqref="A1:F1"/>
    </sheetView>
  </sheetViews>
  <sheetFormatPr defaultColWidth="9" defaultRowHeight="13.5"/>
  <cols>
    <col min="1" max="1" width="32.5546875" style="2" bestFit="1" customWidth="1"/>
    <col min="2" max="2" width="18.6640625" style="2" customWidth="1"/>
    <col min="3" max="3" width="14.44140625" style="2" customWidth="1"/>
    <col min="4" max="4" width="11.77734375" style="16" customWidth="1"/>
    <col min="5" max="5" width="5.77734375" style="2" customWidth="1"/>
    <col min="6" max="6" width="24.21875" style="13" customWidth="1"/>
    <col min="7" max="16384" width="9" style="2"/>
  </cols>
  <sheetData>
    <row r="1" spans="1:6" ht="34.5" customHeight="1">
      <c r="A1" s="73" t="s">
        <v>24</v>
      </c>
      <c r="B1" s="73"/>
      <c r="C1" s="73"/>
      <c r="D1" s="73"/>
      <c r="E1" s="73"/>
      <c r="F1" s="74"/>
    </row>
    <row r="2" spans="1:6" ht="19.5" customHeight="1">
      <c r="A2" s="3" t="s">
        <v>25</v>
      </c>
      <c r="B2" s="3" t="s">
        <v>26</v>
      </c>
      <c r="C2" s="3" t="s">
        <v>27</v>
      </c>
      <c r="D2" s="4" t="s">
        <v>5</v>
      </c>
      <c r="E2" s="3" t="s">
        <v>6</v>
      </c>
      <c r="F2" s="3" t="s">
        <v>28</v>
      </c>
    </row>
    <row r="3" spans="1:6" ht="19.5" customHeight="1">
      <c r="A3" s="78" t="s">
        <v>67</v>
      </c>
      <c r="B3" s="18" t="s">
        <v>29</v>
      </c>
      <c r="C3" s="5"/>
      <c r="D3" s="6">
        <v>1</v>
      </c>
      <c r="E3" s="7" t="s">
        <v>23</v>
      </c>
      <c r="F3" s="8"/>
    </row>
    <row r="4" spans="1:6" ht="19.5" customHeight="1">
      <c r="A4" s="79"/>
      <c r="B4" s="18" t="s">
        <v>15</v>
      </c>
      <c r="C4" s="9"/>
      <c r="D4" s="10">
        <f>299.2*0.1</f>
        <v>29.92</v>
      </c>
      <c r="E4" s="1" t="s">
        <v>21</v>
      </c>
      <c r="F4" s="19"/>
    </row>
    <row r="5" spans="1:6" ht="19.5" customHeight="1">
      <c r="A5" s="79"/>
      <c r="B5" s="18" t="s">
        <v>72</v>
      </c>
      <c r="C5" s="9"/>
      <c r="D5" s="10">
        <f>D4</f>
        <v>29.92</v>
      </c>
      <c r="E5" s="1" t="s">
        <v>21</v>
      </c>
      <c r="F5" s="8" t="s">
        <v>73</v>
      </c>
    </row>
    <row r="6" spans="1:6" ht="19.5" customHeight="1">
      <c r="A6" s="79"/>
      <c r="B6" s="18" t="s">
        <v>59</v>
      </c>
      <c r="C6" s="9" t="s">
        <v>60</v>
      </c>
      <c r="D6" s="10">
        <v>124</v>
      </c>
      <c r="E6" s="1" t="s">
        <v>14</v>
      </c>
      <c r="F6" s="8"/>
    </row>
    <row r="7" spans="1:6" ht="19.5" customHeight="1">
      <c r="A7" s="79"/>
      <c r="B7" s="18" t="s">
        <v>64</v>
      </c>
      <c r="C7" s="9" t="s">
        <v>36</v>
      </c>
      <c r="D7" s="10">
        <v>6</v>
      </c>
      <c r="E7" s="7" t="s">
        <v>14</v>
      </c>
      <c r="F7" s="19"/>
    </row>
    <row r="8" spans="1:6" ht="19.5" customHeight="1">
      <c r="A8" s="80"/>
      <c r="B8" s="48" t="s">
        <v>92</v>
      </c>
      <c r="C8" s="9"/>
      <c r="D8" s="10">
        <v>0.5</v>
      </c>
      <c r="E8" s="7" t="s">
        <v>81</v>
      </c>
      <c r="F8" s="8"/>
    </row>
    <row r="9" spans="1:6" ht="19.5" customHeight="1">
      <c r="A9" s="78" t="s">
        <v>68</v>
      </c>
      <c r="B9" s="18" t="s">
        <v>29</v>
      </c>
      <c r="C9" s="5"/>
      <c r="D9" s="6">
        <v>1</v>
      </c>
      <c r="E9" s="7" t="s">
        <v>23</v>
      </c>
      <c r="F9" s="8"/>
    </row>
    <row r="10" spans="1:6" ht="19.5" customHeight="1">
      <c r="A10" s="79"/>
      <c r="B10" s="18" t="s">
        <v>15</v>
      </c>
      <c r="C10" s="9"/>
      <c r="D10" s="10">
        <f>225.8*0.1</f>
        <v>22.580000000000002</v>
      </c>
      <c r="E10" s="1" t="s">
        <v>21</v>
      </c>
      <c r="F10" s="36"/>
    </row>
    <row r="11" spans="1:6" ht="19.5" customHeight="1">
      <c r="A11" s="79"/>
      <c r="B11" s="18" t="s">
        <v>72</v>
      </c>
      <c r="C11" s="9"/>
      <c r="D11" s="10">
        <f>D10</f>
        <v>22.580000000000002</v>
      </c>
      <c r="E11" s="1" t="s">
        <v>21</v>
      </c>
      <c r="F11" s="8" t="s">
        <v>73</v>
      </c>
    </row>
    <row r="12" spans="1:6" ht="19.5" customHeight="1">
      <c r="A12" s="79"/>
      <c r="B12" s="18" t="s">
        <v>59</v>
      </c>
      <c r="C12" s="9" t="s">
        <v>60</v>
      </c>
      <c r="D12" s="10">
        <v>84</v>
      </c>
      <c r="E12" s="1" t="s">
        <v>14</v>
      </c>
      <c r="F12" s="8"/>
    </row>
    <row r="13" spans="1:6" ht="19.5" customHeight="1">
      <c r="A13" s="79"/>
      <c r="B13" s="18" t="s">
        <v>64</v>
      </c>
      <c r="C13" s="9" t="s">
        <v>36</v>
      </c>
      <c r="D13" s="10">
        <v>6</v>
      </c>
      <c r="E13" s="7" t="s">
        <v>14</v>
      </c>
      <c r="F13" s="19"/>
    </row>
    <row r="14" spans="1:6" ht="19.5" customHeight="1">
      <c r="A14" s="80"/>
      <c r="B14" s="48" t="s">
        <v>92</v>
      </c>
      <c r="C14" s="9"/>
      <c r="D14" s="10">
        <v>0.3</v>
      </c>
      <c r="E14" s="7" t="s">
        <v>81</v>
      </c>
      <c r="F14" s="8"/>
    </row>
    <row r="15" spans="1:6" ht="19.5" customHeight="1">
      <c r="A15" s="78" t="s">
        <v>69</v>
      </c>
      <c r="B15" s="18" t="s">
        <v>29</v>
      </c>
      <c r="C15" s="5"/>
      <c r="D15" s="6">
        <v>1</v>
      </c>
      <c r="E15" s="7" t="s">
        <v>23</v>
      </c>
      <c r="F15" s="8"/>
    </row>
    <row r="16" spans="1:6" ht="19.5" customHeight="1">
      <c r="A16" s="79"/>
      <c r="B16" s="18" t="s">
        <v>15</v>
      </c>
      <c r="C16" s="9"/>
      <c r="D16" s="10">
        <f>(319.8+326.8)*0.1</f>
        <v>64.660000000000011</v>
      </c>
      <c r="E16" s="1" t="s">
        <v>21</v>
      </c>
      <c r="F16" s="8"/>
    </row>
    <row r="17" spans="1:6" ht="19.5" customHeight="1">
      <c r="A17" s="79"/>
      <c r="B17" s="18" t="s">
        <v>72</v>
      </c>
      <c r="C17" s="9"/>
      <c r="D17" s="10">
        <f>D16</f>
        <v>64.660000000000011</v>
      </c>
      <c r="E17" s="1" t="s">
        <v>21</v>
      </c>
      <c r="F17" s="8" t="s">
        <v>73</v>
      </c>
    </row>
    <row r="18" spans="1:6" ht="19.5" customHeight="1">
      <c r="A18" s="79"/>
      <c r="B18" s="18" t="s">
        <v>59</v>
      </c>
      <c r="C18" s="9" t="s">
        <v>60</v>
      </c>
      <c r="D18" s="10">
        <v>265</v>
      </c>
      <c r="E18" s="1" t="s">
        <v>14</v>
      </c>
      <c r="F18" s="8"/>
    </row>
    <row r="19" spans="1:6" ht="19.5" customHeight="1">
      <c r="A19" s="79"/>
      <c r="B19" s="18" t="s">
        <v>64</v>
      </c>
      <c r="C19" s="9" t="s">
        <v>36</v>
      </c>
      <c r="D19" s="10">
        <v>12</v>
      </c>
      <c r="E19" s="7" t="s">
        <v>78</v>
      </c>
      <c r="F19" s="19"/>
    </row>
    <row r="20" spans="1:6" ht="19.5" customHeight="1">
      <c r="A20" s="80"/>
      <c r="B20" s="48" t="s">
        <v>92</v>
      </c>
      <c r="C20" s="9"/>
      <c r="D20" s="10">
        <v>1.3</v>
      </c>
      <c r="E20" s="7" t="s">
        <v>81</v>
      </c>
      <c r="F20" s="8"/>
    </row>
    <row r="21" spans="1:6" ht="19.5" customHeight="1">
      <c r="A21" s="78" t="s">
        <v>70</v>
      </c>
      <c r="B21" s="18" t="s">
        <v>29</v>
      </c>
      <c r="C21" s="5"/>
      <c r="D21" s="6">
        <v>1</v>
      </c>
      <c r="E21" s="7" t="s">
        <v>23</v>
      </c>
      <c r="F21" s="36"/>
    </row>
    <row r="22" spans="1:6" ht="19.5" customHeight="1">
      <c r="A22" s="79"/>
      <c r="B22" s="18" t="s">
        <v>15</v>
      </c>
      <c r="C22" s="9"/>
      <c r="D22" s="10">
        <f>310.1*0.1</f>
        <v>31.010000000000005</v>
      </c>
      <c r="E22" s="1" t="s">
        <v>21</v>
      </c>
      <c r="F22" s="36"/>
    </row>
    <row r="23" spans="1:6" ht="19.5" customHeight="1">
      <c r="A23" s="79"/>
      <c r="B23" s="18" t="s">
        <v>72</v>
      </c>
      <c r="C23" s="9"/>
      <c r="D23" s="10">
        <f>D22</f>
        <v>31.010000000000005</v>
      </c>
      <c r="E23" s="1" t="s">
        <v>21</v>
      </c>
      <c r="F23" s="8" t="s">
        <v>73</v>
      </c>
    </row>
    <row r="24" spans="1:6" ht="19.5" customHeight="1">
      <c r="A24" s="79"/>
      <c r="B24" s="18" t="s">
        <v>59</v>
      </c>
      <c r="C24" s="9" t="s">
        <v>60</v>
      </c>
      <c r="D24" s="10">
        <v>139</v>
      </c>
      <c r="E24" s="1" t="s">
        <v>14</v>
      </c>
      <c r="F24" s="8"/>
    </row>
    <row r="25" spans="1:6" ht="19.5" customHeight="1">
      <c r="A25" s="79"/>
      <c r="B25" s="18" t="s">
        <v>64</v>
      </c>
      <c r="C25" s="9" t="s">
        <v>36</v>
      </c>
      <c r="D25" s="10">
        <v>6</v>
      </c>
      <c r="E25" s="7" t="s">
        <v>14</v>
      </c>
      <c r="F25" s="19"/>
    </row>
    <row r="26" spans="1:6" ht="19.5" customHeight="1">
      <c r="A26" s="80"/>
      <c r="B26" s="48" t="s">
        <v>92</v>
      </c>
      <c r="C26" s="9"/>
      <c r="D26" s="10">
        <v>0.6</v>
      </c>
      <c r="E26" s="7" t="s">
        <v>81</v>
      </c>
      <c r="F26" s="8"/>
    </row>
    <row r="27" spans="1:6" ht="19.5" customHeight="1">
      <c r="A27" s="78" t="s">
        <v>71</v>
      </c>
      <c r="B27" s="18" t="s">
        <v>29</v>
      </c>
      <c r="C27" s="5"/>
      <c r="D27" s="6">
        <v>1</v>
      </c>
      <c r="E27" s="7" t="s">
        <v>23</v>
      </c>
      <c r="F27" s="8"/>
    </row>
    <row r="28" spans="1:6" ht="19.5" customHeight="1">
      <c r="A28" s="79"/>
      <c r="B28" s="18" t="s">
        <v>15</v>
      </c>
      <c r="C28" s="9"/>
      <c r="D28" s="10">
        <f>330*0.1</f>
        <v>33</v>
      </c>
      <c r="E28" s="1" t="s">
        <v>21</v>
      </c>
      <c r="F28" s="8"/>
    </row>
    <row r="29" spans="1:6" ht="19.5" customHeight="1">
      <c r="A29" s="79"/>
      <c r="B29" s="18" t="s">
        <v>72</v>
      </c>
      <c r="C29" s="9"/>
      <c r="D29" s="10">
        <f>D28</f>
        <v>33</v>
      </c>
      <c r="E29" s="1" t="s">
        <v>21</v>
      </c>
      <c r="F29" s="8" t="s">
        <v>73</v>
      </c>
    </row>
    <row r="30" spans="1:6" ht="19.5" customHeight="1">
      <c r="A30" s="79"/>
      <c r="B30" s="18" t="s">
        <v>59</v>
      </c>
      <c r="C30" s="9" t="s">
        <v>60</v>
      </c>
      <c r="D30" s="10">
        <v>121</v>
      </c>
      <c r="E30" s="1" t="s">
        <v>14</v>
      </c>
      <c r="F30" s="8"/>
    </row>
    <row r="31" spans="1:6" ht="19.5" customHeight="1">
      <c r="A31" s="79"/>
      <c r="B31" s="18" t="s">
        <v>64</v>
      </c>
      <c r="C31" s="9" t="s">
        <v>36</v>
      </c>
      <c r="D31" s="10">
        <v>6</v>
      </c>
      <c r="E31" s="7" t="s">
        <v>14</v>
      </c>
      <c r="F31" s="19"/>
    </row>
    <row r="32" spans="1:6" ht="19.5" customHeight="1">
      <c r="A32" s="80"/>
      <c r="B32" s="48" t="s">
        <v>92</v>
      </c>
      <c r="C32" s="9"/>
      <c r="D32" s="10">
        <v>0.7</v>
      </c>
      <c r="E32" s="7" t="s">
        <v>81</v>
      </c>
      <c r="F32" s="8"/>
    </row>
    <row r="33" spans="1:9" ht="19.5" customHeight="1">
      <c r="A33" s="78" t="s">
        <v>85</v>
      </c>
      <c r="B33" s="18" t="s">
        <v>29</v>
      </c>
      <c r="C33" s="5"/>
      <c r="D33" s="6">
        <v>1</v>
      </c>
      <c r="E33" s="7" t="s">
        <v>23</v>
      </c>
      <c r="F33" s="8"/>
    </row>
    <row r="34" spans="1:9" ht="19.5" customHeight="1">
      <c r="A34" s="79"/>
      <c r="B34" s="18" t="s">
        <v>15</v>
      </c>
      <c r="C34" s="9"/>
      <c r="D34" s="10">
        <f>320*0.1</f>
        <v>32</v>
      </c>
      <c r="E34" s="1" t="s">
        <v>21</v>
      </c>
      <c r="F34" s="8"/>
    </row>
    <row r="35" spans="1:9" ht="19.5" customHeight="1">
      <c r="A35" s="79"/>
      <c r="B35" s="18" t="s">
        <v>72</v>
      </c>
      <c r="C35" s="9"/>
      <c r="D35" s="10">
        <f>D34</f>
        <v>32</v>
      </c>
      <c r="E35" s="1" t="s">
        <v>21</v>
      </c>
      <c r="F35" s="8" t="s">
        <v>73</v>
      </c>
    </row>
    <row r="36" spans="1:9" ht="19.5" customHeight="1">
      <c r="A36" s="79"/>
      <c r="B36" s="18" t="s">
        <v>59</v>
      </c>
      <c r="C36" s="9" t="s">
        <v>60</v>
      </c>
      <c r="D36" s="10">
        <v>123</v>
      </c>
      <c r="E36" s="1" t="s">
        <v>14</v>
      </c>
      <c r="F36" s="8"/>
    </row>
    <row r="37" spans="1:9" ht="19.5" customHeight="1">
      <c r="A37" s="79"/>
      <c r="B37" s="18" t="s">
        <v>32</v>
      </c>
      <c r="C37" s="9" t="s">
        <v>36</v>
      </c>
      <c r="D37" s="10">
        <f>ROUNDUP((16/0.75),0)</f>
        <v>22</v>
      </c>
      <c r="E37" s="7" t="s">
        <v>79</v>
      </c>
      <c r="F37" s="19" t="s">
        <v>37</v>
      </c>
    </row>
    <row r="38" spans="1:9" ht="19.5" customHeight="1">
      <c r="A38" s="80"/>
      <c r="B38" s="48" t="s">
        <v>92</v>
      </c>
      <c r="C38" s="9"/>
      <c r="D38" s="10">
        <v>0.6</v>
      </c>
      <c r="E38" s="9" t="s">
        <v>81</v>
      </c>
      <c r="F38" s="8"/>
    </row>
    <row r="39" spans="1:9" ht="19.5" customHeight="1">
      <c r="A39" s="78" t="s">
        <v>100</v>
      </c>
      <c r="B39" s="18" t="s">
        <v>29</v>
      </c>
      <c r="C39" s="5"/>
      <c r="D39" s="6">
        <v>1</v>
      </c>
      <c r="E39" s="7" t="s">
        <v>23</v>
      </c>
      <c r="F39" s="8"/>
    </row>
    <row r="40" spans="1:9" ht="19.5" customHeight="1">
      <c r="A40" s="79"/>
      <c r="B40" s="18" t="s">
        <v>15</v>
      </c>
      <c r="C40" s="9"/>
      <c r="D40" s="10">
        <f>296.6*0.1</f>
        <v>29.660000000000004</v>
      </c>
      <c r="E40" s="1" t="s">
        <v>21</v>
      </c>
      <c r="F40" s="8"/>
    </row>
    <row r="41" spans="1:9" ht="19.5" customHeight="1">
      <c r="A41" s="79"/>
      <c r="B41" s="18" t="s">
        <v>72</v>
      </c>
      <c r="C41" s="9"/>
      <c r="D41" s="10">
        <f>D40</f>
        <v>29.660000000000004</v>
      </c>
      <c r="E41" s="1" t="s">
        <v>21</v>
      </c>
      <c r="F41" s="8" t="s">
        <v>73</v>
      </c>
      <c r="I41" s="17"/>
    </row>
    <row r="42" spans="1:9" ht="19.5" customHeight="1">
      <c r="A42" s="79"/>
      <c r="B42" s="18" t="s">
        <v>59</v>
      </c>
      <c r="C42" s="9"/>
      <c r="D42" s="10">
        <v>88</v>
      </c>
      <c r="E42" s="1" t="s">
        <v>14</v>
      </c>
      <c r="F42" s="8"/>
    </row>
    <row r="43" spans="1:9" ht="19.5" customHeight="1">
      <c r="A43" s="79"/>
      <c r="B43" s="18" t="s">
        <v>32</v>
      </c>
      <c r="C43" s="9" t="s">
        <v>36</v>
      </c>
      <c r="D43" s="10">
        <f>18/0.75</f>
        <v>24</v>
      </c>
      <c r="E43" s="7" t="s">
        <v>79</v>
      </c>
      <c r="F43" s="8" t="s">
        <v>38</v>
      </c>
    </row>
    <row r="44" spans="1:9" ht="19.5" customHeight="1">
      <c r="A44" s="79"/>
      <c r="B44" s="18" t="s">
        <v>30</v>
      </c>
      <c r="C44" s="9" t="s">
        <v>35</v>
      </c>
      <c r="D44" s="10">
        <v>13</v>
      </c>
      <c r="E44" s="7" t="s">
        <v>14</v>
      </c>
      <c r="F44" s="8"/>
    </row>
    <row r="45" spans="1:9" ht="19.5" customHeight="1">
      <c r="A45" s="80"/>
      <c r="B45" s="48" t="s">
        <v>92</v>
      </c>
      <c r="C45" s="9"/>
      <c r="D45" s="10">
        <v>0.5</v>
      </c>
      <c r="E45" s="7" t="s">
        <v>81</v>
      </c>
      <c r="F45" s="8"/>
    </row>
    <row r="46" spans="1:9" ht="19.5" customHeight="1">
      <c r="A46" s="75" t="s">
        <v>61</v>
      </c>
      <c r="B46" s="18" t="s">
        <v>29</v>
      </c>
      <c r="C46" s="5"/>
      <c r="D46" s="6">
        <f>D3+D9+D15+D21+D27+D33+D39</f>
        <v>7</v>
      </c>
      <c r="E46" s="7" t="s">
        <v>23</v>
      </c>
      <c r="F46" s="11"/>
    </row>
    <row r="47" spans="1:9" ht="19.5" customHeight="1">
      <c r="A47" s="76"/>
      <c r="B47" s="18" t="s">
        <v>15</v>
      </c>
      <c r="C47" s="9"/>
      <c r="D47" s="6">
        <f>D4+D10+D16+D22+D28+D34+D40</f>
        <v>242.83</v>
      </c>
      <c r="E47" s="1" t="s">
        <v>21</v>
      </c>
      <c r="F47" s="11"/>
    </row>
    <row r="48" spans="1:9" ht="19.5" customHeight="1">
      <c r="A48" s="76"/>
      <c r="B48" s="18" t="s">
        <v>72</v>
      </c>
      <c r="C48" s="9"/>
      <c r="D48" s="6">
        <f>D5+D11+D17+D23+D29+D35+D41</f>
        <v>242.83</v>
      </c>
      <c r="E48" s="1" t="s">
        <v>21</v>
      </c>
      <c r="F48" s="11"/>
    </row>
    <row r="49" spans="1:6" ht="19.5" customHeight="1">
      <c r="A49" s="76"/>
      <c r="B49" s="18" t="s">
        <v>59</v>
      </c>
      <c r="C49" s="9" t="s">
        <v>60</v>
      </c>
      <c r="D49" s="10">
        <f>D6+D12+D18+D24+D30+D36+D42</f>
        <v>944</v>
      </c>
      <c r="E49" s="1" t="s">
        <v>14</v>
      </c>
      <c r="F49" s="8"/>
    </row>
    <row r="50" spans="1:6" ht="19.5" customHeight="1">
      <c r="A50" s="76"/>
      <c r="B50" s="18" t="s">
        <v>32</v>
      </c>
      <c r="C50" s="9" t="s">
        <v>36</v>
      </c>
      <c r="D50" s="6">
        <f>D37+D43</f>
        <v>46</v>
      </c>
      <c r="E50" s="7" t="s">
        <v>79</v>
      </c>
      <c r="F50" s="11"/>
    </row>
    <row r="51" spans="1:6" ht="19.5" customHeight="1">
      <c r="A51" s="76"/>
      <c r="B51" s="18" t="s">
        <v>30</v>
      </c>
      <c r="C51" s="9" t="s">
        <v>35</v>
      </c>
      <c r="D51" s="6">
        <f>D44</f>
        <v>13</v>
      </c>
      <c r="E51" s="7" t="s">
        <v>14</v>
      </c>
      <c r="F51" s="11"/>
    </row>
    <row r="52" spans="1:6" ht="19.5" customHeight="1">
      <c r="A52" s="76"/>
      <c r="B52" s="48" t="s">
        <v>92</v>
      </c>
      <c r="C52" s="54"/>
      <c r="D52" s="10">
        <f>D8+D14+D20+D26+D32+D38+D45</f>
        <v>4.5</v>
      </c>
      <c r="E52" s="1" t="s">
        <v>81</v>
      </c>
      <c r="F52" s="19"/>
    </row>
    <row r="53" spans="1:6" ht="19.5" customHeight="1">
      <c r="A53" s="77"/>
      <c r="B53" s="18" t="s">
        <v>91</v>
      </c>
      <c r="C53" s="54"/>
      <c r="D53" s="10">
        <v>4</v>
      </c>
      <c r="E53" s="1" t="s">
        <v>81</v>
      </c>
      <c r="F53" s="19"/>
    </row>
    <row r="62" spans="1:6">
      <c r="A62" s="12"/>
      <c r="B62" s="12"/>
      <c r="C62" s="12"/>
      <c r="D62" s="12"/>
    </row>
    <row r="63" spans="1:6">
      <c r="A63" s="12"/>
      <c r="B63" s="12"/>
      <c r="C63" s="12"/>
      <c r="D63" s="12"/>
    </row>
    <row r="64" spans="1:6">
      <c r="A64" s="12"/>
      <c r="B64" s="12"/>
      <c r="C64" s="12"/>
      <c r="D64" s="12"/>
    </row>
    <row r="65" spans="1:4">
      <c r="A65" s="12"/>
      <c r="B65" s="12"/>
      <c r="C65" s="12"/>
      <c r="D65" s="12"/>
    </row>
    <row r="66" spans="1:4">
      <c r="A66" s="12"/>
      <c r="B66" s="12"/>
      <c r="C66" s="12"/>
      <c r="D66" s="12"/>
    </row>
    <row r="67" spans="1:4">
      <c r="A67" s="12"/>
      <c r="B67" s="12"/>
      <c r="C67" s="12"/>
      <c r="D67" s="2"/>
    </row>
    <row r="68" spans="1:4">
      <c r="A68" s="12"/>
      <c r="B68" s="12"/>
      <c r="C68" s="12"/>
      <c r="D68" s="12"/>
    </row>
    <row r="69" spans="1:4">
      <c r="A69" s="12"/>
      <c r="B69" s="12"/>
      <c r="C69" s="12"/>
      <c r="D69" s="12"/>
    </row>
    <row r="70" spans="1:4">
      <c r="A70" s="12"/>
      <c r="B70" s="12"/>
      <c r="C70" s="12"/>
      <c r="D70" s="12"/>
    </row>
    <row r="71" spans="1:4">
      <c r="A71" s="12"/>
      <c r="B71" s="12"/>
      <c r="C71" s="12"/>
      <c r="D71" s="12"/>
    </row>
    <row r="72" spans="1:4">
      <c r="A72" s="12"/>
      <c r="B72" s="12"/>
      <c r="C72" s="12"/>
      <c r="D72" s="12"/>
    </row>
    <row r="73" spans="1:4">
      <c r="A73" s="12"/>
      <c r="B73" s="12"/>
      <c r="C73" s="12"/>
      <c r="D73" s="12"/>
    </row>
    <row r="74" spans="1:4">
      <c r="A74" s="12"/>
      <c r="B74" s="12"/>
      <c r="C74" s="12"/>
      <c r="D74" s="12"/>
    </row>
    <row r="75" spans="1:4">
      <c r="A75" s="12"/>
      <c r="B75" s="12"/>
      <c r="C75" s="12"/>
      <c r="D75" s="12"/>
    </row>
    <row r="76" spans="1:4">
      <c r="A76" s="12"/>
      <c r="B76" s="12"/>
      <c r="C76" s="12"/>
      <c r="D76" s="12"/>
    </row>
    <row r="77" spans="1:4">
      <c r="A77" s="12"/>
      <c r="B77" s="12"/>
      <c r="C77" s="12"/>
      <c r="D77" s="12"/>
    </row>
    <row r="78" spans="1:4">
      <c r="A78" s="12"/>
      <c r="B78" s="12"/>
      <c r="C78" s="12"/>
      <c r="D78" s="12"/>
    </row>
    <row r="79" spans="1:4">
      <c r="A79" s="12"/>
      <c r="B79" s="12"/>
      <c r="C79" s="12"/>
      <c r="D79" s="12"/>
    </row>
    <row r="80" spans="1:4">
      <c r="A80" s="12"/>
      <c r="B80" s="12"/>
      <c r="C80" s="12"/>
      <c r="D80" s="12"/>
    </row>
    <row r="81" spans="1:4">
      <c r="A81" s="12"/>
      <c r="B81" s="12"/>
      <c r="C81" s="12"/>
      <c r="D81" s="12"/>
    </row>
    <row r="82" spans="1:4">
      <c r="A82" s="12"/>
      <c r="B82" s="12"/>
      <c r="C82" s="12"/>
      <c r="D82" s="2"/>
    </row>
    <row r="83" spans="1:4">
      <c r="A83" s="12"/>
      <c r="B83" s="12"/>
      <c r="C83" s="12"/>
      <c r="D83" s="14"/>
    </row>
    <row r="84" spans="1:4">
      <c r="A84" s="12"/>
      <c r="B84" s="12"/>
      <c r="C84" s="12"/>
      <c r="D84" s="15"/>
    </row>
  </sheetData>
  <mergeCells count="9">
    <mergeCell ref="A1:F1"/>
    <mergeCell ref="A46:A53"/>
    <mergeCell ref="A3:A8"/>
    <mergeCell ref="A9:A14"/>
    <mergeCell ref="A15:A20"/>
    <mergeCell ref="A21:A26"/>
    <mergeCell ref="A27:A32"/>
    <mergeCell ref="A33:A38"/>
    <mergeCell ref="A39:A45"/>
  </mergeCells>
  <phoneticPr fontId="2" type="noConversion"/>
  <pageMargins left="0.25" right="0.25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5F079-6703-4E47-B42A-6FA797BB0964}">
  <sheetPr>
    <pageSetUpPr fitToPage="1"/>
  </sheetPr>
  <dimension ref="A1:Q66"/>
  <sheetViews>
    <sheetView zoomScaleNormal="100" workbookViewId="0">
      <selection activeCell="G18" sqref="G18"/>
    </sheetView>
  </sheetViews>
  <sheetFormatPr defaultRowHeight="13.5"/>
  <cols>
    <col min="1" max="1" width="19.88671875" style="38" bestFit="1" customWidth="1"/>
    <col min="2" max="2" width="11.109375" style="38" customWidth="1"/>
    <col min="3" max="3" width="6.44140625" style="38" customWidth="1"/>
    <col min="4" max="4" width="5" style="38" customWidth="1"/>
    <col min="5" max="5" width="8.77734375" style="38" customWidth="1"/>
    <col min="6" max="6" width="10.88671875" style="38" customWidth="1"/>
    <col min="7" max="7" width="8.77734375" style="38" customWidth="1"/>
    <col min="8" max="8" width="10.44140625" style="38" customWidth="1"/>
    <col min="9" max="9" width="8.77734375" style="38" customWidth="1"/>
    <col min="10" max="10" width="10.77734375" style="38" customWidth="1"/>
    <col min="11" max="11" width="8.77734375" style="38" customWidth="1"/>
    <col min="12" max="12" width="9.21875" style="38" customWidth="1"/>
    <col min="13" max="13" width="10.21875" style="38" customWidth="1"/>
    <col min="14" max="14" width="8.6640625" style="38" customWidth="1"/>
    <col min="15" max="16384" width="8.88671875" style="38"/>
  </cols>
  <sheetData>
    <row r="1" spans="1:17" ht="37.5" customHeight="1">
      <c r="A1" s="81" t="s">
        <v>96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</row>
    <row r="2" spans="1:17" ht="22.5" customHeight="1">
      <c r="A2" s="85" t="s">
        <v>7</v>
      </c>
      <c r="B2" s="85" t="s">
        <v>8</v>
      </c>
      <c r="C2" s="85" t="s">
        <v>5</v>
      </c>
      <c r="D2" s="85" t="s">
        <v>6</v>
      </c>
      <c r="E2" s="85" t="s">
        <v>9</v>
      </c>
      <c r="F2" s="85"/>
      <c r="G2" s="86" t="s">
        <v>2</v>
      </c>
      <c r="H2" s="87"/>
      <c r="I2" s="86" t="s">
        <v>3</v>
      </c>
      <c r="J2" s="87"/>
      <c r="K2" s="86" t="s">
        <v>4</v>
      </c>
      <c r="L2" s="87"/>
      <c r="M2" s="85" t="s">
        <v>10</v>
      </c>
    </row>
    <row r="3" spans="1:17" ht="22.5" customHeight="1">
      <c r="A3" s="85"/>
      <c r="B3" s="85"/>
      <c r="C3" s="85"/>
      <c r="D3" s="85"/>
      <c r="E3" s="37" t="s">
        <v>11</v>
      </c>
      <c r="F3" s="37" t="s">
        <v>12</v>
      </c>
      <c r="G3" s="37" t="s">
        <v>0</v>
      </c>
      <c r="H3" s="37" t="s">
        <v>1</v>
      </c>
      <c r="I3" s="37" t="s">
        <v>0</v>
      </c>
      <c r="J3" s="37" t="s">
        <v>1</v>
      </c>
      <c r="K3" s="37" t="s">
        <v>0</v>
      </c>
      <c r="L3" s="37" t="s">
        <v>1</v>
      </c>
      <c r="M3" s="85"/>
    </row>
    <row r="4" spans="1:17" ht="22.5" customHeight="1">
      <c r="A4" s="82" t="e">
        <f>"공사명 : "&amp;#REF!</f>
        <v>#REF!</v>
      </c>
      <c r="B4" s="83"/>
      <c r="C4" s="83"/>
      <c r="D4" s="83"/>
      <c r="E4" s="84"/>
      <c r="F4" s="39"/>
      <c r="G4" s="39"/>
      <c r="H4" s="39"/>
      <c r="I4" s="39"/>
      <c r="J4" s="39"/>
      <c r="K4" s="39"/>
      <c r="L4" s="39"/>
      <c r="M4" s="39"/>
      <c r="P4" s="40"/>
    </row>
    <row r="5" spans="1:17" ht="22.5" customHeight="1">
      <c r="A5" s="41" t="s">
        <v>13</v>
      </c>
      <c r="B5" s="42"/>
      <c r="C5" s="42"/>
      <c r="D5" s="41"/>
      <c r="E5" s="41"/>
      <c r="F5" s="33"/>
      <c r="G5" s="33"/>
      <c r="H5" s="33"/>
      <c r="I5" s="33"/>
      <c r="J5" s="33"/>
      <c r="K5" s="33"/>
      <c r="L5" s="33"/>
      <c r="M5" s="41"/>
      <c r="O5" s="40"/>
      <c r="P5" s="43"/>
    </row>
    <row r="6" spans="1:17" ht="22.5" customHeight="1">
      <c r="A6" s="41"/>
      <c r="B6" s="42"/>
      <c r="C6" s="42"/>
      <c r="D6" s="41"/>
      <c r="E6" s="41"/>
      <c r="F6" s="33"/>
      <c r="G6" s="33"/>
      <c r="H6" s="33"/>
      <c r="I6" s="33"/>
      <c r="J6" s="33"/>
      <c r="K6" s="33"/>
      <c r="L6" s="33"/>
      <c r="M6" s="41"/>
    </row>
    <row r="7" spans="1:17" ht="22.5" customHeight="1">
      <c r="A7" s="44" t="s">
        <v>66</v>
      </c>
      <c r="B7" s="52">
        <v>299.2</v>
      </c>
      <c r="C7" s="41"/>
      <c r="D7" s="46"/>
      <c r="E7" s="47"/>
      <c r="F7" s="33"/>
      <c r="G7" s="33"/>
      <c r="H7" s="33"/>
      <c r="I7" s="33"/>
      <c r="J7" s="33"/>
      <c r="K7" s="33"/>
      <c r="L7" s="33"/>
      <c r="M7" s="45"/>
    </row>
    <row r="8" spans="1:17" ht="22.5" customHeight="1">
      <c r="A8" s="48" t="s">
        <v>18</v>
      </c>
      <c r="B8" s="45"/>
      <c r="C8" s="32">
        <f>물량내역서!D3</f>
        <v>1</v>
      </c>
      <c r="D8" s="49" t="s">
        <v>23</v>
      </c>
      <c r="E8" s="49"/>
      <c r="F8" s="33"/>
      <c r="G8" s="34"/>
      <c r="H8" s="35"/>
      <c r="I8" s="34"/>
      <c r="J8" s="34"/>
      <c r="K8" s="34"/>
      <c r="L8" s="34"/>
      <c r="M8" s="45" t="s">
        <v>16</v>
      </c>
      <c r="O8" s="43"/>
      <c r="P8" s="43"/>
      <c r="Q8" s="43"/>
    </row>
    <row r="9" spans="1:17" customFormat="1" ht="24.75" customHeight="1">
      <c r="A9" s="48" t="s">
        <v>20</v>
      </c>
      <c r="B9" s="45" t="s">
        <v>86</v>
      </c>
      <c r="C9" s="32">
        <f>물량내역서!D4</f>
        <v>29.92</v>
      </c>
      <c r="D9" s="49" t="s">
        <v>21</v>
      </c>
      <c r="E9" s="49"/>
      <c r="F9" s="33"/>
      <c r="G9" s="34"/>
      <c r="H9" s="34"/>
      <c r="I9" s="34"/>
      <c r="J9" s="34"/>
      <c r="K9" s="34"/>
      <c r="L9" s="34"/>
      <c r="M9" s="45" t="s">
        <v>87</v>
      </c>
      <c r="O9" s="50"/>
      <c r="P9" s="50"/>
      <c r="Q9" s="50"/>
    </row>
    <row r="10" spans="1:17" ht="22.5" customHeight="1">
      <c r="A10" s="48" t="s">
        <v>77</v>
      </c>
      <c r="B10" s="45" t="s">
        <v>101</v>
      </c>
      <c r="C10" s="32">
        <f>물량내역서!D5</f>
        <v>29.92</v>
      </c>
      <c r="D10" s="49" t="s">
        <v>22</v>
      </c>
      <c r="E10" s="49"/>
      <c r="F10" s="33"/>
      <c r="G10" s="34"/>
      <c r="H10" s="35"/>
      <c r="I10" s="34"/>
      <c r="J10" s="34"/>
      <c r="K10" s="34"/>
      <c r="L10" s="34"/>
      <c r="M10" s="45" t="s">
        <v>19</v>
      </c>
      <c r="O10" s="43"/>
      <c r="P10" s="53"/>
      <c r="Q10" s="43"/>
    </row>
    <row r="11" spans="1:17" ht="22.5" customHeight="1">
      <c r="A11" s="48" t="s">
        <v>31</v>
      </c>
      <c r="B11" s="45" t="s">
        <v>60</v>
      </c>
      <c r="C11" s="32">
        <f>물량내역서!D6</f>
        <v>124</v>
      </c>
      <c r="D11" s="49" t="s">
        <v>14</v>
      </c>
      <c r="E11" s="49"/>
      <c r="F11" s="33"/>
      <c r="G11" s="34"/>
      <c r="H11" s="35"/>
      <c r="I11" s="34"/>
      <c r="J11" s="34"/>
      <c r="K11" s="34"/>
      <c r="L11" s="34"/>
      <c r="M11" s="45" t="s">
        <v>17</v>
      </c>
      <c r="O11" s="43"/>
      <c r="P11" s="43"/>
      <c r="Q11" s="43"/>
    </row>
    <row r="12" spans="1:17" ht="22.5" customHeight="1">
      <c r="A12" s="48" t="s">
        <v>94</v>
      </c>
      <c r="B12" s="51" t="s">
        <v>65</v>
      </c>
      <c r="C12" s="32">
        <f>물량내역서!D7</f>
        <v>6</v>
      </c>
      <c r="D12" s="51" t="s">
        <v>14</v>
      </c>
      <c r="E12" s="49"/>
      <c r="F12" s="33"/>
      <c r="G12" s="34"/>
      <c r="H12" s="35"/>
      <c r="I12" s="34"/>
      <c r="J12" s="34"/>
      <c r="K12" s="34"/>
      <c r="L12" s="34"/>
      <c r="M12" s="45" t="s">
        <v>62</v>
      </c>
      <c r="O12" s="43"/>
      <c r="P12" s="43"/>
      <c r="Q12" s="43"/>
    </row>
    <row r="13" spans="1:17" ht="22.5" customHeight="1">
      <c r="A13" s="48" t="s">
        <v>93</v>
      </c>
      <c r="B13" s="51"/>
      <c r="C13" s="32">
        <f>물량내역서!D8</f>
        <v>0.5</v>
      </c>
      <c r="D13" s="51" t="s">
        <v>63</v>
      </c>
      <c r="E13" s="49"/>
      <c r="F13" s="33"/>
      <c r="G13" s="34"/>
      <c r="H13" s="35"/>
      <c r="I13" s="34"/>
      <c r="J13" s="34"/>
      <c r="K13" s="34"/>
      <c r="L13" s="34"/>
      <c r="M13" s="45" t="s">
        <v>88</v>
      </c>
      <c r="O13" s="43"/>
      <c r="P13" s="43"/>
      <c r="Q13" s="43"/>
    </row>
    <row r="14" spans="1:17" ht="22.5" customHeight="1">
      <c r="A14" s="48"/>
      <c r="B14" s="45"/>
      <c r="C14" s="32"/>
      <c r="D14" s="45"/>
      <c r="E14" s="49"/>
      <c r="F14" s="49"/>
      <c r="G14" s="49"/>
      <c r="H14" s="49"/>
      <c r="I14" s="49"/>
      <c r="J14" s="49"/>
      <c r="K14" s="49"/>
      <c r="L14" s="49"/>
      <c r="M14" s="45"/>
    </row>
    <row r="15" spans="1:17" ht="22.5" customHeight="1">
      <c r="A15" s="44" t="s">
        <v>80</v>
      </c>
      <c r="B15" s="52">
        <v>225.8</v>
      </c>
      <c r="C15" s="41"/>
      <c r="D15" s="46"/>
      <c r="E15" s="47"/>
      <c r="F15" s="33"/>
      <c r="G15" s="33"/>
      <c r="H15" s="33"/>
      <c r="I15" s="33"/>
      <c r="J15" s="33"/>
      <c r="K15" s="33"/>
      <c r="L15" s="33"/>
      <c r="M15" s="46"/>
    </row>
    <row r="16" spans="1:17" ht="22.5" customHeight="1">
      <c r="A16" s="48" t="s">
        <v>18</v>
      </c>
      <c r="B16" s="45"/>
      <c r="C16" s="32">
        <f>물량내역서!D9</f>
        <v>1</v>
      </c>
      <c r="D16" s="49" t="s">
        <v>23</v>
      </c>
      <c r="E16" s="49"/>
      <c r="F16" s="33"/>
      <c r="G16" s="34"/>
      <c r="H16" s="35"/>
      <c r="I16" s="34"/>
      <c r="J16" s="34"/>
      <c r="K16" s="34"/>
      <c r="L16" s="34"/>
      <c r="M16" s="45" t="s">
        <v>16</v>
      </c>
      <c r="O16" s="43"/>
      <c r="P16" s="43"/>
      <c r="Q16" s="43"/>
    </row>
    <row r="17" spans="1:17" customFormat="1" ht="24.75" customHeight="1">
      <c r="A17" s="48" t="s">
        <v>20</v>
      </c>
      <c r="B17" s="45" t="s">
        <v>86</v>
      </c>
      <c r="C17" s="32">
        <f>물량내역서!D10</f>
        <v>22.580000000000002</v>
      </c>
      <c r="D17" s="49" t="s">
        <v>21</v>
      </c>
      <c r="E17" s="49"/>
      <c r="F17" s="33"/>
      <c r="G17" s="34"/>
      <c r="H17" s="34"/>
      <c r="I17" s="34"/>
      <c r="J17" s="34"/>
      <c r="K17" s="34"/>
      <c r="L17" s="34"/>
      <c r="M17" s="45" t="s">
        <v>87</v>
      </c>
      <c r="O17" s="50"/>
      <c r="P17" s="50"/>
      <c r="Q17" s="50"/>
    </row>
    <row r="18" spans="1:17" ht="22.5" customHeight="1">
      <c r="A18" s="48" t="s">
        <v>77</v>
      </c>
      <c r="B18" s="45" t="s">
        <v>101</v>
      </c>
      <c r="C18" s="32">
        <f>물량내역서!D11</f>
        <v>22.580000000000002</v>
      </c>
      <c r="D18" s="49" t="s">
        <v>21</v>
      </c>
      <c r="E18" s="49"/>
      <c r="F18" s="33"/>
      <c r="G18" s="34"/>
      <c r="H18" s="35"/>
      <c r="I18" s="34"/>
      <c r="J18" s="34"/>
      <c r="K18" s="34"/>
      <c r="L18" s="34"/>
      <c r="M18" s="45" t="s">
        <v>19</v>
      </c>
      <c r="O18" s="43"/>
      <c r="P18" s="43"/>
      <c r="Q18" s="43"/>
    </row>
    <row r="19" spans="1:17" ht="22.5" customHeight="1">
      <c r="A19" s="48" t="s">
        <v>31</v>
      </c>
      <c r="B19" s="45" t="s">
        <v>60</v>
      </c>
      <c r="C19" s="32">
        <f>물량내역서!D12</f>
        <v>84</v>
      </c>
      <c r="D19" s="49" t="s">
        <v>14</v>
      </c>
      <c r="E19" s="49"/>
      <c r="F19" s="33"/>
      <c r="G19" s="34"/>
      <c r="H19" s="35"/>
      <c r="I19" s="34"/>
      <c r="J19" s="34"/>
      <c r="K19" s="34"/>
      <c r="L19" s="34"/>
      <c r="M19" s="45" t="s">
        <v>17</v>
      </c>
      <c r="O19" s="43"/>
      <c r="P19" s="43"/>
      <c r="Q19" s="43"/>
    </row>
    <row r="20" spans="1:17" ht="22.5" customHeight="1">
      <c r="A20" s="48" t="s">
        <v>94</v>
      </c>
      <c r="B20" s="51" t="s">
        <v>65</v>
      </c>
      <c r="C20" s="32">
        <f>물량내역서!D13</f>
        <v>6</v>
      </c>
      <c r="D20" s="51" t="s">
        <v>14</v>
      </c>
      <c r="E20" s="49"/>
      <c r="F20" s="33"/>
      <c r="G20" s="34"/>
      <c r="H20" s="35"/>
      <c r="I20" s="34"/>
      <c r="J20" s="34"/>
      <c r="K20" s="34"/>
      <c r="L20" s="34"/>
      <c r="M20" s="45" t="s">
        <v>62</v>
      </c>
      <c r="O20" s="43"/>
      <c r="P20" s="43"/>
      <c r="Q20" s="43"/>
    </row>
    <row r="21" spans="1:17" ht="22.5" customHeight="1">
      <c r="A21" s="48" t="s">
        <v>93</v>
      </c>
      <c r="B21" s="51"/>
      <c r="C21" s="32">
        <f>물량내역서!D14</f>
        <v>0.3</v>
      </c>
      <c r="D21" s="51" t="s">
        <v>63</v>
      </c>
      <c r="E21" s="49"/>
      <c r="F21" s="33"/>
      <c r="G21" s="34"/>
      <c r="H21" s="35"/>
      <c r="I21" s="34"/>
      <c r="J21" s="34"/>
      <c r="K21" s="34"/>
      <c r="L21" s="34"/>
      <c r="M21" s="45" t="s">
        <v>88</v>
      </c>
      <c r="O21" s="43"/>
      <c r="P21" s="43"/>
      <c r="Q21" s="43"/>
    </row>
    <row r="22" spans="1:17" ht="22.5" customHeight="1">
      <c r="A22" s="48"/>
      <c r="B22" s="45"/>
      <c r="C22" s="32"/>
      <c r="D22" s="45"/>
      <c r="E22" s="49"/>
      <c r="F22" s="49"/>
      <c r="G22" s="49"/>
      <c r="H22" s="49"/>
      <c r="I22" s="49"/>
      <c r="J22" s="49"/>
      <c r="K22" s="49"/>
      <c r="L22" s="49"/>
      <c r="M22" s="45"/>
    </row>
    <row r="23" spans="1:17" ht="22.5" customHeight="1">
      <c r="A23" s="44" t="s">
        <v>74</v>
      </c>
      <c r="B23" s="52">
        <f>326.8+319.8</f>
        <v>646.6</v>
      </c>
      <c r="C23" s="41"/>
      <c r="D23" s="46"/>
      <c r="E23" s="47"/>
      <c r="F23" s="33"/>
      <c r="G23" s="33"/>
      <c r="H23" s="33"/>
      <c r="I23" s="33"/>
      <c r="J23" s="33"/>
      <c r="K23" s="33"/>
      <c r="L23" s="33"/>
      <c r="M23" s="46"/>
    </row>
    <row r="24" spans="1:17" ht="22.5" customHeight="1">
      <c r="A24" s="48" t="s">
        <v>18</v>
      </c>
      <c r="B24" s="45"/>
      <c r="C24" s="32">
        <f>물량내역서!D15</f>
        <v>1</v>
      </c>
      <c r="D24" s="49" t="s">
        <v>23</v>
      </c>
      <c r="E24" s="49"/>
      <c r="F24" s="33"/>
      <c r="G24" s="34"/>
      <c r="H24" s="35"/>
      <c r="I24" s="34"/>
      <c r="J24" s="34"/>
      <c r="K24" s="34"/>
      <c r="L24" s="34"/>
      <c r="M24" s="45" t="s">
        <v>16</v>
      </c>
      <c r="O24" s="43"/>
      <c r="P24" s="43"/>
      <c r="Q24" s="43"/>
    </row>
    <row r="25" spans="1:17" customFormat="1" ht="24.75" customHeight="1">
      <c r="A25" s="48" t="s">
        <v>20</v>
      </c>
      <c r="B25" s="45" t="s">
        <v>86</v>
      </c>
      <c r="C25" s="32">
        <f>물량내역서!D16</f>
        <v>64.660000000000011</v>
      </c>
      <c r="D25" s="49" t="s">
        <v>21</v>
      </c>
      <c r="E25" s="49"/>
      <c r="F25" s="33"/>
      <c r="G25" s="34"/>
      <c r="H25" s="34"/>
      <c r="I25" s="34"/>
      <c r="J25" s="34"/>
      <c r="K25" s="34"/>
      <c r="L25" s="34"/>
      <c r="M25" s="45" t="s">
        <v>87</v>
      </c>
      <c r="O25" s="50"/>
      <c r="P25" s="50"/>
      <c r="Q25" s="50"/>
    </row>
    <row r="26" spans="1:17" ht="22.5" customHeight="1">
      <c r="A26" s="48" t="s">
        <v>77</v>
      </c>
      <c r="B26" s="45" t="s">
        <v>101</v>
      </c>
      <c r="C26" s="32">
        <f>물량내역서!D17</f>
        <v>64.660000000000011</v>
      </c>
      <c r="D26" s="49" t="s">
        <v>21</v>
      </c>
      <c r="E26" s="49"/>
      <c r="F26" s="33"/>
      <c r="G26" s="34"/>
      <c r="H26" s="35"/>
      <c r="I26" s="34"/>
      <c r="J26" s="34"/>
      <c r="K26" s="34"/>
      <c r="L26" s="34"/>
      <c r="M26" s="45" t="s">
        <v>19</v>
      </c>
      <c r="O26" s="43"/>
      <c r="P26" s="43"/>
      <c r="Q26" s="43"/>
    </row>
    <row r="27" spans="1:17" ht="22.5" customHeight="1">
      <c r="A27" s="48" t="s">
        <v>31</v>
      </c>
      <c r="B27" s="45" t="s">
        <v>60</v>
      </c>
      <c r="C27" s="32">
        <f>물량내역서!D18</f>
        <v>265</v>
      </c>
      <c r="D27" s="49" t="s">
        <v>14</v>
      </c>
      <c r="E27" s="49"/>
      <c r="F27" s="33"/>
      <c r="G27" s="34"/>
      <c r="H27" s="35"/>
      <c r="I27" s="34"/>
      <c r="J27" s="34"/>
      <c r="K27" s="34"/>
      <c r="L27" s="34"/>
      <c r="M27" s="45" t="s">
        <v>17</v>
      </c>
      <c r="O27" s="43"/>
      <c r="P27" s="43"/>
      <c r="Q27" s="43"/>
    </row>
    <row r="28" spans="1:17" ht="22.5" customHeight="1">
      <c r="A28" s="48" t="s">
        <v>94</v>
      </c>
      <c r="B28" s="51" t="s">
        <v>65</v>
      </c>
      <c r="C28" s="32">
        <f>물량내역서!D19</f>
        <v>12</v>
      </c>
      <c r="D28" s="51" t="s">
        <v>14</v>
      </c>
      <c r="E28" s="49"/>
      <c r="F28" s="33"/>
      <c r="G28" s="34"/>
      <c r="H28" s="35"/>
      <c r="I28" s="34"/>
      <c r="J28" s="34"/>
      <c r="K28" s="34"/>
      <c r="L28" s="34"/>
      <c r="M28" s="45" t="s">
        <v>62</v>
      </c>
      <c r="O28" s="43"/>
      <c r="P28" s="43"/>
      <c r="Q28" s="43"/>
    </row>
    <row r="29" spans="1:17" ht="22.5" customHeight="1">
      <c r="A29" s="48" t="s">
        <v>93</v>
      </c>
      <c r="B29" s="51"/>
      <c r="C29" s="32">
        <f>물량내역서!D20</f>
        <v>1.3</v>
      </c>
      <c r="D29" s="51" t="s">
        <v>63</v>
      </c>
      <c r="E29" s="49"/>
      <c r="F29" s="33"/>
      <c r="G29" s="34"/>
      <c r="H29" s="35"/>
      <c r="I29" s="34"/>
      <c r="J29" s="34"/>
      <c r="K29" s="34"/>
      <c r="L29" s="34"/>
      <c r="M29" s="45" t="s">
        <v>88</v>
      </c>
      <c r="O29" s="43"/>
      <c r="P29" s="43"/>
      <c r="Q29" s="43"/>
    </row>
    <row r="30" spans="1:17" ht="22.5" customHeight="1">
      <c r="A30" s="48"/>
      <c r="B30" s="45"/>
      <c r="C30" s="32"/>
      <c r="D30" s="45"/>
      <c r="E30" s="49"/>
      <c r="F30" s="49"/>
      <c r="G30" s="49"/>
      <c r="H30" s="49"/>
      <c r="I30" s="49"/>
      <c r="J30" s="49"/>
      <c r="K30" s="49"/>
      <c r="L30" s="49"/>
      <c r="M30" s="45"/>
    </row>
    <row r="31" spans="1:17" ht="22.5" customHeight="1">
      <c r="A31" s="44" t="s">
        <v>75</v>
      </c>
      <c r="B31" s="52">
        <v>310.10000000000002</v>
      </c>
      <c r="C31" s="41"/>
      <c r="D31" s="46"/>
      <c r="E31" s="47"/>
      <c r="F31" s="33"/>
      <c r="G31" s="33"/>
      <c r="H31" s="33"/>
      <c r="I31" s="33"/>
      <c r="J31" s="33"/>
      <c r="K31" s="33"/>
      <c r="L31" s="33"/>
      <c r="M31" s="46"/>
    </row>
    <row r="32" spans="1:17" ht="22.5" customHeight="1">
      <c r="A32" s="48" t="s">
        <v>18</v>
      </c>
      <c r="B32" s="45"/>
      <c r="C32" s="32">
        <f>물량내역서!D21</f>
        <v>1</v>
      </c>
      <c r="D32" s="49" t="s">
        <v>23</v>
      </c>
      <c r="E32" s="49"/>
      <c r="F32" s="33"/>
      <c r="G32" s="34"/>
      <c r="H32" s="35"/>
      <c r="I32" s="34"/>
      <c r="J32" s="34"/>
      <c r="K32" s="34"/>
      <c r="L32" s="34"/>
      <c r="M32" s="45"/>
      <c r="O32" s="43"/>
      <c r="P32" s="43"/>
      <c r="Q32" s="43"/>
    </row>
    <row r="33" spans="1:17" customFormat="1" ht="24.75" customHeight="1">
      <c r="A33" s="48" t="s">
        <v>20</v>
      </c>
      <c r="B33" s="45" t="s">
        <v>86</v>
      </c>
      <c r="C33" s="32">
        <f>물량내역서!D22</f>
        <v>31.010000000000005</v>
      </c>
      <c r="D33" s="49" t="s">
        <v>21</v>
      </c>
      <c r="E33" s="49"/>
      <c r="F33" s="33"/>
      <c r="G33" s="34"/>
      <c r="H33" s="34"/>
      <c r="I33" s="34"/>
      <c r="J33" s="34"/>
      <c r="K33" s="34"/>
      <c r="L33" s="34"/>
      <c r="M33" s="45" t="s">
        <v>87</v>
      </c>
      <c r="O33" s="50"/>
      <c r="P33" s="50"/>
      <c r="Q33" s="50"/>
    </row>
    <row r="34" spans="1:17" ht="22.5" customHeight="1">
      <c r="A34" s="48" t="s">
        <v>77</v>
      </c>
      <c r="B34" s="45" t="s">
        <v>101</v>
      </c>
      <c r="C34" s="32">
        <f>물량내역서!D23</f>
        <v>31.010000000000005</v>
      </c>
      <c r="D34" s="49" t="s">
        <v>21</v>
      </c>
      <c r="E34" s="49"/>
      <c r="F34" s="33"/>
      <c r="G34" s="34"/>
      <c r="H34" s="35"/>
      <c r="I34" s="34"/>
      <c r="J34" s="34"/>
      <c r="K34" s="34"/>
      <c r="L34" s="34"/>
      <c r="M34" s="45"/>
      <c r="O34" s="43"/>
      <c r="P34" s="43"/>
      <c r="Q34" s="43"/>
    </row>
    <row r="35" spans="1:17" ht="22.5" customHeight="1">
      <c r="A35" s="48" t="s">
        <v>31</v>
      </c>
      <c r="B35" s="45" t="s">
        <v>60</v>
      </c>
      <c r="C35" s="32">
        <f>물량내역서!D24</f>
        <v>139</v>
      </c>
      <c r="D35" s="49" t="s">
        <v>14</v>
      </c>
      <c r="E35" s="49"/>
      <c r="F35" s="33"/>
      <c r="G35" s="34"/>
      <c r="H35" s="35"/>
      <c r="I35" s="34"/>
      <c r="J35" s="34"/>
      <c r="K35" s="34"/>
      <c r="L35" s="34"/>
      <c r="M35" s="45"/>
      <c r="O35" s="43"/>
      <c r="P35" s="43"/>
      <c r="Q35" s="43"/>
    </row>
    <row r="36" spans="1:17" ht="22.5" customHeight="1">
      <c r="A36" s="48" t="s">
        <v>94</v>
      </c>
      <c r="B36" s="51" t="s">
        <v>65</v>
      </c>
      <c r="C36" s="32">
        <f>물량내역서!D25</f>
        <v>6</v>
      </c>
      <c r="D36" s="51" t="s">
        <v>14</v>
      </c>
      <c r="E36" s="49"/>
      <c r="F36" s="33"/>
      <c r="G36" s="34"/>
      <c r="H36" s="35"/>
      <c r="I36" s="34"/>
      <c r="J36" s="34"/>
      <c r="K36" s="34"/>
      <c r="L36" s="34"/>
      <c r="M36" s="45"/>
      <c r="O36" s="43"/>
      <c r="P36" s="43"/>
      <c r="Q36" s="43"/>
    </row>
    <row r="37" spans="1:17" ht="22.5" customHeight="1">
      <c r="A37" s="48" t="s">
        <v>93</v>
      </c>
      <c r="B37" s="51"/>
      <c r="C37" s="32">
        <f>물량내역서!D26</f>
        <v>0.6</v>
      </c>
      <c r="D37" s="51" t="s">
        <v>63</v>
      </c>
      <c r="E37" s="49"/>
      <c r="F37" s="33"/>
      <c r="G37" s="34"/>
      <c r="H37" s="35"/>
      <c r="I37" s="34"/>
      <c r="J37" s="34"/>
      <c r="K37" s="34"/>
      <c r="L37" s="34"/>
      <c r="M37" s="45" t="s">
        <v>88</v>
      </c>
      <c r="O37" s="43"/>
      <c r="P37" s="43"/>
      <c r="Q37" s="43"/>
    </row>
    <row r="38" spans="1:17" ht="22.5" customHeight="1">
      <c r="A38" s="48"/>
      <c r="B38" s="45"/>
      <c r="C38" s="32"/>
      <c r="D38" s="45"/>
      <c r="E38" s="49"/>
      <c r="F38" s="49"/>
      <c r="G38" s="49"/>
      <c r="H38" s="49"/>
      <c r="I38" s="49"/>
      <c r="J38" s="49"/>
      <c r="K38" s="49"/>
      <c r="L38" s="49"/>
      <c r="M38" s="45"/>
    </row>
    <row r="39" spans="1:17" ht="22.5" customHeight="1">
      <c r="A39" s="44" t="s">
        <v>76</v>
      </c>
      <c r="B39" s="52">
        <v>330</v>
      </c>
      <c r="C39" s="41"/>
      <c r="D39" s="46"/>
      <c r="E39" s="47"/>
      <c r="F39" s="33"/>
      <c r="G39" s="33"/>
      <c r="H39" s="33"/>
      <c r="I39" s="33"/>
      <c r="J39" s="33"/>
      <c r="K39" s="33"/>
      <c r="L39" s="33"/>
      <c r="M39" s="46"/>
    </row>
    <row r="40" spans="1:17" ht="22.5" customHeight="1">
      <c r="A40" s="48" t="s">
        <v>18</v>
      </c>
      <c r="B40" s="45"/>
      <c r="C40" s="32">
        <f>물량내역서!D27</f>
        <v>1</v>
      </c>
      <c r="D40" s="49" t="s">
        <v>23</v>
      </c>
      <c r="E40" s="49"/>
      <c r="F40" s="33"/>
      <c r="G40" s="34"/>
      <c r="H40" s="35"/>
      <c r="I40" s="34"/>
      <c r="J40" s="34"/>
      <c r="K40" s="34"/>
      <c r="L40" s="34"/>
      <c r="M40" s="45" t="s">
        <v>16</v>
      </c>
      <c r="O40" s="43"/>
      <c r="P40" s="43"/>
      <c r="Q40" s="43"/>
    </row>
    <row r="41" spans="1:17" customFormat="1" ht="24.75" customHeight="1">
      <c r="A41" s="48" t="s">
        <v>20</v>
      </c>
      <c r="B41" s="45" t="s">
        <v>86</v>
      </c>
      <c r="C41" s="32">
        <f>물량내역서!D28</f>
        <v>33</v>
      </c>
      <c r="D41" s="49" t="s">
        <v>21</v>
      </c>
      <c r="E41" s="49"/>
      <c r="F41" s="33"/>
      <c r="G41" s="34"/>
      <c r="H41" s="34"/>
      <c r="I41" s="34"/>
      <c r="J41" s="34"/>
      <c r="K41" s="34"/>
      <c r="L41" s="34"/>
      <c r="M41" s="45" t="s">
        <v>87</v>
      </c>
      <c r="O41" s="50"/>
      <c r="P41" s="50"/>
      <c r="Q41" s="50"/>
    </row>
    <row r="42" spans="1:17" ht="22.5" customHeight="1">
      <c r="A42" s="48" t="s">
        <v>77</v>
      </c>
      <c r="B42" s="45" t="s">
        <v>101</v>
      </c>
      <c r="C42" s="32">
        <f>물량내역서!D29</f>
        <v>33</v>
      </c>
      <c r="D42" s="49" t="s">
        <v>21</v>
      </c>
      <c r="E42" s="49"/>
      <c r="F42" s="33"/>
      <c r="G42" s="34"/>
      <c r="H42" s="35"/>
      <c r="I42" s="34"/>
      <c r="J42" s="34"/>
      <c r="K42" s="34"/>
      <c r="L42" s="34"/>
      <c r="M42" s="45" t="s">
        <v>19</v>
      </c>
      <c r="O42" s="43"/>
      <c r="P42" s="43"/>
      <c r="Q42" s="43"/>
    </row>
    <row r="43" spans="1:17" ht="22.5" customHeight="1">
      <c r="A43" s="48" t="s">
        <v>31</v>
      </c>
      <c r="B43" s="45" t="s">
        <v>60</v>
      </c>
      <c r="C43" s="32">
        <f>물량내역서!D30</f>
        <v>121</v>
      </c>
      <c r="D43" s="49" t="s">
        <v>14</v>
      </c>
      <c r="E43" s="49"/>
      <c r="F43" s="33"/>
      <c r="G43" s="34"/>
      <c r="H43" s="35"/>
      <c r="I43" s="34"/>
      <c r="J43" s="34"/>
      <c r="K43" s="34"/>
      <c r="L43" s="34"/>
      <c r="M43" s="45" t="s">
        <v>17</v>
      </c>
      <c r="O43" s="43"/>
      <c r="P43" s="43"/>
      <c r="Q43" s="43"/>
    </row>
    <row r="44" spans="1:17" ht="22.5" customHeight="1">
      <c r="A44" s="48" t="s">
        <v>94</v>
      </c>
      <c r="B44" s="51" t="s">
        <v>65</v>
      </c>
      <c r="C44" s="32">
        <f>물량내역서!D31</f>
        <v>6</v>
      </c>
      <c r="D44" s="49" t="s">
        <v>14</v>
      </c>
      <c r="E44" s="49"/>
      <c r="F44" s="33"/>
      <c r="G44" s="34"/>
      <c r="H44" s="35"/>
      <c r="I44" s="34"/>
      <c r="J44" s="34"/>
      <c r="K44" s="34"/>
      <c r="L44" s="34"/>
      <c r="M44" s="45" t="s">
        <v>62</v>
      </c>
      <c r="O44" s="43"/>
      <c r="P44" s="43"/>
      <c r="Q44" s="43"/>
    </row>
    <row r="45" spans="1:17" ht="22.5" customHeight="1">
      <c r="A45" s="48" t="s">
        <v>93</v>
      </c>
      <c r="B45" s="51"/>
      <c r="C45" s="32">
        <f>물량내역서!D32</f>
        <v>0.7</v>
      </c>
      <c r="D45" s="51" t="s">
        <v>63</v>
      </c>
      <c r="E45" s="49"/>
      <c r="F45" s="33"/>
      <c r="G45" s="34"/>
      <c r="H45" s="35"/>
      <c r="I45" s="34"/>
      <c r="J45" s="34"/>
      <c r="K45" s="34"/>
      <c r="L45" s="34"/>
      <c r="M45" s="45" t="s">
        <v>88</v>
      </c>
      <c r="O45" s="43"/>
      <c r="P45" s="43"/>
      <c r="Q45" s="43"/>
    </row>
    <row r="46" spans="1:17" ht="22.5" customHeight="1">
      <c r="A46" s="48"/>
      <c r="B46" s="45"/>
      <c r="C46" s="32"/>
      <c r="D46" s="45"/>
      <c r="E46" s="49"/>
      <c r="F46" s="49"/>
      <c r="G46" s="49"/>
      <c r="H46" s="49"/>
      <c r="I46" s="49"/>
      <c r="J46" s="49"/>
      <c r="K46" s="49"/>
      <c r="L46" s="49"/>
      <c r="M46" s="45"/>
    </row>
    <row r="47" spans="1:17" ht="22.5" customHeight="1">
      <c r="A47" s="44" t="s">
        <v>83</v>
      </c>
      <c r="B47" s="52">
        <v>320</v>
      </c>
      <c r="C47" s="41"/>
      <c r="D47" s="46"/>
      <c r="E47" s="47"/>
      <c r="F47" s="33"/>
      <c r="G47" s="33"/>
      <c r="H47" s="33"/>
      <c r="I47" s="33"/>
      <c r="J47" s="33"/>
      <c r="K47" s="33"/>
      <c r="L47" s="33"/>
      <c r="M47" s="46"/>
    </row>
    <row r="48" spans="1:17" ht="22.5" customHeight="1">
      <c r="A48" s="48" t="s">
        <v>18</v>
      </c>
      <c r="B48" s="45"/>
      <c r="C48" s="32">
        <f>물량내역서!D33</f>
        <v>1</v>
      </c>
      <c r="D48" s="49" t="s">
        <v>23</v>
      </c>
      <c r="E48" s="49"/>
      <c r="F48" s="33"/>
      <c r="G48" s="34"/>
      <c r="H48" s="35"/>
      <c r="I48" s="34"/>
      <c r="J48" s="34"/>
      <c r="K48" s="34"/>
      <c r="L48" s="34"/>
      <c r="M48" s="45" t="s">
        <v>16</v>
      </c>
      <c r="O48" s="43"/>
      <c r="P48" s="43"/>
      <c r="Q48" s="43"/>
    </row>
    <row r="49" spans="1:17" customFormat="1" ht="24.75" customHeight="1">
      <c r="A49" s="48" t="s">
        <v>20</v>
      </c>
      <c r="B49" s="45" t="s">
        <v>86</v>
      </c>
      <c r="C49" s="32">
        <f>물량내역서!D34</f>
        <v>32</v>
      </c>
      <c r="D49" s="49" t="s">
        <v>21</v>
      </c>
      <c r="E49" s="49"/>
      <c r="F49" s="33"/>
      <c r="G49" s="34"/>
      <c r="H49" s="34"/>
      <c r="I49" s="34"/>
      <c r="J49" s="34"/>
      <c r="K49" s="34"/>
      <c r="L49" s="34"/>
      <c r="M49" s="45" t="s">
        <v>87</v>
      </c>
      <c r="O49" s="50"/>
      <c r="P49" s="50"/>
      <c r="Q49" s="50"/>
    </row>
    <row r="50" spans="1:17" ht="22.5" customHeight="1">
      <c r="A50" s="48" t="s">
        <v>77</v>
      </c>
      <c r="B50" s="45" t="s">
        <v>101</v>
      </c>
      <c r="C50" s="32">
        <f>물량내역서!D35</f>
        <v>32</v>
      </c>
      <c r="D50" s="49" t="s">
        <v>21</v>
      </c>
      <c r="E50" s="49"/>
      <c r="F50" s="33"/>
      <c r="G50" s="34"/>
      <c r="H50" s="35"/>
      <c r="I50" s="34"/>
      <c r="J50" s="34"/>
      <c r="K50" s="34"/>
      <c r="L50" s="34"/>
      <c r="M50" s="45" t="s">
        <v>19</v>
      </c>
      <c r="O50" s="43"/>
      <c r="P50" s="43"/>
      <c r="Q50" s="43"/>
    </row>
    <row r="51" spans="1:17" ht="22.5" customHeight="1">
      <c r="A51" s="48" t="s">
        <v>31</v>
      </c>
      <c r="B51" s="45" t="s">
        <v>60</v>
      </c>
      <c r="C51" s="32">
        <f>물량내역서!D36</f>
        <v>123</v>
      </c>
      <c r="D51" s="49" t="s">
        <v>14</v>
      </c>
      <c r="E51" s="49"/>
      <c r="F51" s="33"/>
      <c r="G51" s="34"/>
      <c r="H51" s="35"/>
      <c r="I51" s="34"/>
      <c r="J51" s="34"/>
      <c r="K51" s="34"/>
      <c r="L51" s="34"/>
      <c r="M51" s="45" t="s">
        <v>17</v>
      </c>
      <c r="O51" s="43"/>
      <c r="P51" s="43"/>
      <c r="Q51" s="43"/>
    </row>
    <row r="52" spans="1:17" ht="22.5" customHeight="1">
      <c r="A52" s="48" t="s">
        <v>33</v>
      </c>
      <c r="B52" s="51" t="s">
        <v>36</v>
      </c>
      <c r="C52" s="32">
        <f>물량내역서!D37</f>
        <v>22</v>
      </c>
      <c r="D52" s="51" t="s">
        <v>79</v>
      </c>
      <c r="E52" s="49"/>
      <c r="F52" s="33"/>
      <c r="G52" s="34"/>
      <c r="H52" s="35"/>
      <c r="I52" s="34"/>
      <c r="J52" s="34"/>
      <c r="K52" s="34"/>
      <c r="L52" s="34"/>
      <c r="M52" s="45" t="s">
        <v>62</v>
      </c>
      <c r="O52" s="43"/>
      <c r="P52" s="43"/>
      <c r="Q52" s="43"/>
    </row>
    <row r="53" spans="1:17" ht="22.5" customHeight="1">
      <c r="A53" s="48" t="s">
        <v>93</v>
      </c>
      <c r="B53" s="51"/>
      <c r="C53" s="32">
        <f>물량내역서!D38</f>
        <v>0.6</v>
      </c>
      <c r="D53" s="51" t="s">
        <v>63</v>
      </c>
      <c r="E53" s="49"/>
      <c r="F53" s="33"/>
      <c r="G53" s="34"/>
      <c r="H53" s="35"/>
      <c r="I53" s="34"/>
      <c r="J53" s="34"/>
      <c r="K53" s="34"/>
      <c r="L53" s="34"/>
      <c r="M53" s="45" t="s">
        <v>88</v>
      </c>
      <c r="O53" s="43"/>
      <c r="P53" s="43"/>
      <c r="Q53" s="43"/>
    </row>
    <row r="54" spans="1:17" ht="22.5" customHeight="1">
      <c r="A54" s="48"/>
      <c r="B54" s="45"/>
      <c r="C54" s="32"/>
      <c r="D54" s="45"/>
      <c r="E54" s="49"/>
      <c r="F54" s="49"/>
      <c r="G54" s="49"/>
      <c r="H54" s="49"/>
      <c r="I54" s="49"/>
      <c r="J54" s="49"/>
      <c r="K54" s="49"/>
      <c r="L54" s="49"/>
      <c r="M54" s="45"/>
    </row>
    <row r="55" spans="1:17" ht="22.5" customHeight="1">
      <c r="A55" s="44" t="s">
        <v>84</v>
      </c>
      <c r="B55" s="52">
        <v>296.60000000000002</v>
      </c>
      <c r="C55" s="41"/>
      <c r="D55" s="46"/>
      <c r="E55" s="47"/>
      <c r="F55" s="33"/>
      <c r="G55" s="33"/>
      <c r="H55" s="33"/>
      <c r="I55" s="33"/>
      <c r="J55" s="33"/>
      <c r="K55" s="33"/>
      <c r="L55" s="33"/>
      <c r="M55" s="46"/>
    </row>
    <row r="56" spans="1:17" ht="22.5" customHeight="1">
      <c r="A56" s="48" t="s">
        <v>18</v>
      </c>
      <c r="B56" s="45"/>
      <c r="C56" s="32">
        <f>물량내역서!D39</f>
        <v>1</v>
      </c>
      <c r="D56" s="49" t="s">
        <v>23</v>
      </c>
      <c r="E56" s="49"/>
      <c r="F56" s="33"/>
      <c r="G56" s="34"/>
      <c r="H56" s="35"/>
      <c r="I56" s="34"/>
      <c r="J56" s="34"/>
      <c r="K56" s="34"/>
      <c r="L56" s="34"/>
      <c r="M56" s="45" t="s">
        <v>16</v>
      </c>
      <c r="O56" s="43"/>
      <c r="P56" s="43"/>
      <c r="Q56" s="43"/>
    </row>
    <row r="57" spans="1:17" customFormat="1" ht="24.75" customHeight="1">
      <c r="A57" s="48" t="s">
        <v>20</v>
      </c>
      <c r="B57" s="45" t="s">
        <v>86</v>
      </c>
      <c r="C57" s="32">
        <f>물량내역서!D40</f>
        <v>29.660000000000004</v>
      </c>
      <c r="D57" s="49" t="s">
        <v>21</v>
      </c>
      <c r="E57" s="49"/>
      <c r="F57" s="33"/>
      <c r="G57" s="34"/>
      <c r="H57" s="34"/>
      <c r="I57" s="34"/>
      <c r="J57" s="34"/>
      <c r="K57" s="34"/>
      <c r="L57" s="34"/>
      <c r="M57" s="45" t="s">
        <v>87</v>
      </c>
      <c r="O57" s="50"/>
      <c r="P57" s="50"/>
      <c r="Q57" s="50"/>
    </row>
    <row r="58" spans="1:17" ht="22.5" customHeight="1">
      <c r="A58" s="48" t="s">
        <v>77</v>
      </c>
      <c r="B58" s="45" t="s">
        <v>101</v>
      </c>
      <c r="C58" s="32">
        <f>물량내역서!D41</f>
        <v>29.660000000000004</v>
      </c>
      <c r="D58" s="49" t="s">
        <v>21</v>
      </c>
      <c r="E58" s="49"/>
      <c r="F58" s="33"/>
      <c r="G58" s="34"/>
      <c r="H58" s="35"/>
      <c r="I58" s="34"/>
      <c r="J58" s="34"/>
      <c r="K58" s="34"/>
      <c r="L58" s="34"/>
      <c r="M58" s="45" t="s">
        <v>19</v>
      </c>
      <c r="O58" s="43"/>
      <c r="P58" s="43"/>
      <c r="Q58" s="43"/>
    </row>
    <row r="59" spans="1:17" ht="22.5" customHeight="1">
      <c r="A59" s="48" t="s">
        <v>31</v>
      </c>
      <c r="B59" s="45" t="s">
        <v>60</v>
      </c>
      <c r="C59" s="32">
        <f>물량내역서!D42</f>
        <v>88</v>
      </c>
      <c r="D59" s="49" t="s">
        <v>14</v>
      </c>
      <c r="E59" s="49"/>
      <c r="F59" s="33"/>
      <c r="G59" s="34"/>
      <c r="H59" s="35"/>
      <c r="I59" s="34"/>
      <c r="J59" s="34"/>
      <c r="K59" s="34"/>
      <c r="L59" s="34"/>
      <c r="M59" s="45" t="s">
        <v>17</v>
      </c>
      <c r="O59" s="43"/>
      <c r="P59" s="43"/>
      <c r="Q59" s="43"/>
    </row>
    <row r="60" spans="1:17" ht="22.5" customHeight="1">
      <c r="A60" s="48" t="s">
        <v>33</v>
      </c>
      <c r="B60" s="51" t="s">
        <v>36</v>
      </c>
      <c r="C60" s="32">
        <f>물량내역서!D43</f>
        <v>24</v>
      </c>
      <c r="D60" s="51" t="s">
        <v>79</v>
      </c>
      <c r="E60" s="49"/>
      <c r="F60" s="33"/>
      <c r="G60" s="34"/>
      <c r="H60" s="35"/>
      <c r="I60" s="34"/>
      <c r="J60" s="34"/>
      <c r="K60" s="34"/>
      <c r="L60" s="34"/>
      <c r="M60" s="45" t="s">
        <v>62</v>
      </c>
      <c r="O60" s="43"/>
      <c r="P60" s="43"/>
      <c r="Q60" s="43"/>
    </row>
    <row r="61" spans="1:17" ht="22.5" customHeight="1">
      <c r="A61" s="48" t="s">
        <v>34</v>
      </c>
      <c r="B61" s="45" t="s">
        <v>35</v>
      </c>
      <c r="C61" s="32">
        <f>물량내역서!D44</f>
        <v>13</v>
      </c>
      <c r="D61" s="49" t="s">
        <v>14</v>
      </c>
      <c r="E61" s="49"/>
      <c r="F61" s="33"/>
      <c r="G61" s="34"/>
      <c r="H61" s="35"/>
      <c r="I61" s="34"/>
      <c r="J61" s="34"/>
      <c r="K61" s="34"/>
      <c r="L61" s="34"/>
      <c r="M61" s="45" t="s">
        <v>82</v>
      </c>
      <c r="O61" s="43"/>
      <c r="P61" s="43"/>
      <c r="Q61" s="43"/>
    </row>
    <row r="62" spans="1:17" ht="22.5" customHeight="1">
      <c r="A62" s="48" t="s">
        <v>89</v>
      </c>
      <c r="B62" s="51"/>
      <c r="C62" s="32">
        <f>물량내역서!D45</f>
        <v>0.5</v>
      </c>
      <c r="D62" s="51" t="s">
        <v>63</v>
      </c>
      <c r="E62" s="49"/>
      <c r="F62" s="33"/>
      <c r="G62" s="34"/>
      <c r="H62" s="35"/>
      <c r="I62" s="34"/>
      <c r="J62" s="34"/>
      <c r="K62" s="34"/>
      <c r="L62" s="34"/>
      <c r="M62" s="45" t="s">
        <v>88</v>
      </c>
      <c r="O62" s="43"/>
      <c r="P62" s="43"/>
      <c r="Q62" s="43"/>
    </row>
    <row r="63" spans="1:17" ht="22.5" customHeight="1">
      <c r="A63" s="48" t="s">
        <v>90</v>
      </c>
      <c r="B63" s="51"/>
      <c r="C63" s="32">
        <f>물량내역서!D53</f>
        <v>4</v>
      </c>
      <c r="D63" s="51" t="s">
        <v>63</v>
      </c>
      <c r="E63" s="49"/>
      <c r="F63" s="33"/>
      <c r="G63" s="34"/>
      <c r="H63" s="35"/>
      <c r="I63" s="34"/>
      <c r="J63" s="34"/>
      <c r="K63" s="34"/>
      <c r="L63" s="34"/>
      <c r="M63" s="45" t="s">
        <v>95</v>
      </c>
      <c r="O63" s="43"/>
      <c r="P63" s="43"/>
      <c r="Q63" s="43"/>
    </row>
    <row r="64" spans="1:17" ht="22.5" customHeight="1">
      <c r="A64" s="48"/>
      <c r="B64" s="45"/>
      <c r="C64" s="32"/>
      <c r="D64" s="45"/>
      <c r="E64" s="49"/>
      <c r="F64" s="49"/>
      <c r="G64" s="49"/>
      <c r="H64" s="49"/>
      <c r="I64" s="49"/>
      <c r="J64" s="49"/>
      <c r="K64" s="49"/>
      <c r="L64" s="49"/>
      <c r="M64" s="45"/>
    </row>
    <row r="65" spans="1:17" ht="22.5" customHeight="1">
      <c r="A65" s="44" t="s">
        <v>102</v>
      </c>
      <c r="B65" s="52"/>
      <c r="C65" s="41"/>
      <c r="D65" s="46"/>
      <c r="E65" s="47"/>
      <c r="F65" s="33"/>
      <c r="G65" s="33"/>
      <c r="H65" s="33"/>
      <c r="I65" s="33"/>
      <c r="J65" s="33"/>
      <c r="K65" s="33"/>
      <c r="L65" s="33"/>
      <c r="M65" s="46"/>
    </row>
    <row r="66" spans="1:17" ht="22.5" customHeight="1">
      <c r="A66" s="48" t="s">
        <v>104</v>
      </c>
      <c r="B66" s="45" t="s">
        <v>105</v>
      </c>
      <c r="C66" s="32">
        <v>7</v>
      </c>
      <c r="D66" s="49" t="s">
        <v>23</v>
      </c>
      <c r="E66" s="49"/>
      <c r="F66" s="33"/>
      <c r="G66" s="34"/>
      <c r="H66" s="34"/>
      <c r="I66" s="34"/>
      <c r="J66" s="34"/>
      <c r="K66" s="34"/>
      <c r="L66" s="34"/>
      <c r="M66" s="45"/>
      <c r="O66" s="43"/>
      <c r="P66" s="43"/>
      <c r="Q66" s="43"/>
    </row>
  </sheetData>
  <mergeCells count="11">
    <mergeCell ref="A1:M1"/>
    <mergeCell ref="A4:E4"/>
    <mergeCell ref="E2:F2"/>
    <mergeCell ref="M2:M3"/>
    <mergeCell ref="G2:H2"/>
    <mergeCell ref="I2:J2"/>
    <mergeCell ref="K2:L2"/>
    <mergeCell ref="A2:A3"/>
    <mergeCell ref="B2:B3"/>
    <mergeCell ref="C2:C3"/>
    <mergeCell ref="D2:D3"/>
  </mergeCells>
  <phoneticPr fontId="2" type="noConversion"/>
  <pageMargins left="0.64" right="0.49" top="0.6" bottom="0.59" header="0.5" footer="0.5"/>
  <pageSetup paperSize="9" scale="9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73F3A-4DEB-4369-AB43-3AD89D96DE90}">
  <dimension ref="A1"/>
  <sheetViews>
    <sheetView workbookViewId="0"/>
  </sheetViews>
  <sheetFormatPr defaultRowHeight="13.5"/>
  <sheetData/>
  <phoneticPr fontId="2" type="noConversion"/>
  <pageMargins left="0.75" right="0.75" top="1" bottom="1" header="0.5" footer="0.5"/>
  <pageSetup paperSize="9" orientation="portrait" r:id="rId1"/>
  <headerFooter alignWithMargins="0">
    <oddHeader>&amp;A</oddHeader>
    <oddFooter>&amp;P 쪽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원가계산서</vt:lpstr>
      <vt:lpstr>물량내역서</vt:lpstr>
      <vt:lpstr>설계서</vt:lpstr>
      <vt:lpstr>설계서!Print_Area</vt:lpstr>
      <vt:lpstr>원가계산서!Print_Area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2026-10-06T01:22:29Z</cp:lastPrinted>
  <dcterms:created xsi:type="dcterms:W3CDTF">1997-11-06T01:20:47Z</dcterms:created>
  <dcterms:modified xsi:type="dcterms:W3CDTF">2026-10-16T01:07:01Z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274B1CF5">
    <vt:lpwstr/>
  </property>
  <property fmtid="{D5CDD505-2E9C-101B-9397-08002B2CF9AE}" pid="21" name="IVID2B4E17FA">
    <vt:lpwstr/>
  </property>
  <property fmtid="{D5CDD505-2E9C-101B-9397-08002B2CF9AE}" pid="22" name="IVID253D11EF">
    <vt:lpwstr/>
  </property>
  <property fmtid="{D5CDD505-2E9C-101B-9397-08002B2CF9AE}" pid="23" name="IVID143B14E9">
    <vt:lpwstr/>
  </property>
  <property fmtid="{D5CDD505-2E9C-101B-9397-08002B2CF9AE}" pid="24" name="IVID173E1206">
    <vt:lpwstr/>
  </property>
  <property fmtid="{D5CDD505-2E9C-101B-9397-08002B2CF9AE}" pid="25" name="IVID232310EC">
    <vt:lpwstr/>
  </property>
  <property fmtid="{D5CDD505-2E9C-101B-9397-08002B2CF9AE}" pid="26" name="IVID133D1AE5">
    <vt:lpwstr/>
  </property>
  <property fmtid="{D5CDD505-2E9C-101B-9397-08002B2CF9AE}" pid="27" name="IVIDE0715F1">
    <vt:lpwstr/>
  </property>
  <property fmtid="{D5CDD505-2E9C-101B-9397-08002B2CF9AE}" pid="28" name="IVID35371B06">
    <vt:lpwstr/>
  </property>
  <property fmtid="{D5CDD505-2E9C-101B-9397-08002B2CF9AE}" pid="29" name="IVID474A12E4">
    <vt:lpwstr/>
  </property>
  <property fmtid="{D5CDD505-2E9C-101B-9397-08002B2CF9AE}" pid="30" name="IVID306310DF">
    <vt:lpwstr/>
  </property>
  <property fmtid="{D5CDD505-2E9C-101B-9397-08002B2CF9AE}" pid="31" name="IVID3D1916E9">
    <vt:lpwstr/>
  </property>
  <property fmtid="{D5CDD505-2E9C-101B-9397-08002B2CF9AE}" pid="32" name="IVID3A5E19D0">
    <vt:lpwstr/>
  </property>
  <property fmtid="{D5CDD505-2E9C-101B-9397-08002B2CF9AE}" pid="33" name="IVID3B3616E1">
    <vt:lpwstr/>
  </property>
  <property fmtid="{D5CDD505-2E9C-101B-9397-08002B2CF9AE}" pid="34" name="IVID114514ED">
    <vt:lpwstr/>
  </property>
  <property fmtid="{D5CDD505-2E9C-101B-9397-08002B2CF9AE}" pid="35" name="IVID2D6214F8">
    <vt:lpwstr/>
  </property>
  <property fmtid="{D5CDD505-2E9C-101B-9397-08002B2CF9AE}" pid="36" name="IVID3B5814F8">
    <vt:lpwstr/>
  </property>
  <property fmtid="{D5CDD505-2E9C-101B-9397-08002B2CF9AE}" pid="37" name="IVID167717E3">
    <vt:lpwstr/>
  </property>
  <property fmtid="{D5CDD505-2E9C-101B-9397-08002B2CF9AE}" pid="38" name="IVID11DB0C78">
    <vt:lpwstr/>
  </property>
  <property fmtid="{D5CDD505-2E9C-101B-9397-08002B2CF9AE}" pid="39" name="FDRClass">
    <vt:lpwstr>0</vt:lpwstr>
  </property>
  <property fmtid="{D5CDD505-2E9C-101B-9397-08002B2CF9AE}" pid="40" name="FDRSet">
    <vt:lpwstr>manual</vt:lpwstr>
  </property>
</Properties>
</file>