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법인,시설\시설\2025학년도\삼일고 본관동 개축공사\계약\폐기물\"/>
    </mc:Choice>
  </mc:AlternateContent>
  <xr:revisionPtr revIDLastSave="0" documentId="13_ncr:1_{25972D41-2256-4908-AB91-E2AAE7ECFBC6}" xr6:coauthVersionLast="36" xr6:coauthVersionMax="36" xr10:uidLastSave="{00000000-0000-0000-0000-000000000000}"/>
  <bookViews>
    <workbookView xWindow="-120" yWindow="-120" windowWidth="29040" windowHeight="15720" xr2:uid="{4A02DCA2-7927-4280-9CED-A8E8690E2586}"/>
  </bookViews>
  <sheets>
    <sheet name="원가계산서" sheetId="10" r:id="rId1"/>
    <sheet name="공종별집계표" sheetId="9" r:id="rId2"/>
    <sheet name="공종별내역서" sheetId="8" r:id="rId3"/>
    <sheet name="중기단가목록" sheetId="5" state="hidden" r:id="rId4"/>
    <sheet name="중기단가산출서" sheetId="4" state="hidden" r:id="rId5"/>
    <sheet name=" 공사설정 " sheetId="2" state="hidden" r:id="rId6"/>
    <sheet name="Sheet1" sheetId="1" state="hidden" r:id="rId7"/>
  </sheets>
  <definedNames>
    <definedName name="_xlnm.Print_Area" localSheetId="2">공종별내역서!$A$1:$M$18</definedName>
    <definedName name="_xlnm.Print_Area" localSheetId="1">공종별집계표!$A$1:$M$27</definedName>
    <definedName name="_xlnm.Print_Area" localSheetId="3">중기단가목록!$A$1:$J$4</definedName>
    <definedName name="_xlnm.Print_Area" localSheetId="4">중기단가산출서!$A$1:$F$6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_xlnm.Print_Titles" localSheetId="3">중기단가목록!$1:$3</definedName>
    <definedName name="_xlnm.Print_Titles" localSheetId="4">중기단가산출서!$1:$3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8" l="1"/>
  <c r="E7" i="10" l="1"/>
  <c r="E4" i="10"/>
  <c r="H27" i="9"/>
  <c r="F27" i="9"/>
  <c r="I5" i="9"/>
  <c r="J5" i="9" s="1"/>
  <c r="G5" i="9"/>
  <c r="E5" i="9"/>
  <c r="G7" i="9"/>
  <c r="H7" i="9" s="1"/>
  <c r="F6" i="9"/>
  <c r="H6" i="9"/>
  <c r="F5" i="9"/>
  <c r="H5" i="9"/>
  <c r="L5" i="9" l="1"/>
  <c r="J27" i="9"/>
  <c r="K5" i="9"/>
  <c r="G8" i="9"/>
  <c r="H8" i="9" s="1"/>
  <c r="E9" i="9"/>
  <c r="F9" i="9" s="1"/>
  <c r="G9" i="9"/>
  <c r="H9" i="9" s="1"/>
  <c r="E8" i="9"/>
  <c r="E7" i="9"/>
  <c r="T9" i="9" l="1"/>
  <c r="F8" i="9"/>
  <c r="T8" i="9" s="1"/>
  <c r="F7" i="9"/>
  <c r="T7" i="9" s="1"/>
</calcChain>
</file>

<file path=xl/sharedStrings.xml><?xml version="1.0" encoding="utf-8"?>
<sst xmlns="http://schemas.openxmlformats.org/spreadsheetml/2006/main" count="450" uniqueCount="199">
  <si>
    <t>공 종 별 집 계 표</t>
  </si>
  <si>
    <t>[ 삼일여자고등학교본관동개축공사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</si>
  <si>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</si>
  <si>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</si>
  <si>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</si>
  <si>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</si>
  <si>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</si>
  <si>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</si>
  <si>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</si>
  <si>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</si>
  <si>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</si>
  <si>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</si>
  <si>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</si>
  <si>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</si>
  <si>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</si>
  <si>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</si>
  <si>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</si>
  <si>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</si>
  <si>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</si>
  <si>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</si>
  <si>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</si>
  <si>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</si>
  <si>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</si>
  <si>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</si>
  <si>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</si>
  <si>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</si>
  <si>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</si>
  <si>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</si>
  <si>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</si>
  <si>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</si>
  <si>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</si>
  <si>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</si>
  <si>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</si>
  <si>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</si>
  <si>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</si>
  <si>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</si>
  <si>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</si>
  <si>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</si>
  <si>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</si>
  <si>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</si>
  <si>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</si>
  <si>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</si>
  <si>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</si>
  <si>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</si>
  <si>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</si>
  <si>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</si>
  <si>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</si>
  <si>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</si>
  <si>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</si>
  <si>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</si>
  <si>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</si>
  <si>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삼일여자고등학교본관동개축공사</t>
  </si>
  <si>
    <t/>
  </si>
  <si>
    <t>01</t>
  </si>
  <si>
    <t>0101  01. 건 축 공 사</t>
  </si>
  <si>
    <t>0101</t>
  </si>
  <si>
    <t>010101  건축 건설폐기물처리비</t>
  </si>
  <si>
    <t>010101</t>
  </si>
  <si>
    <t>6</t>
  </si>
  <si>
    <t>건설폐기물 -중간처리</t>
  </si>
  <si>
    <t>건설폐재류(폐벽돌)</t>
  </si>
  <si>
    <t>TON</t>
  </si>
  <si>
    <t>호표 1</t>
  </si>
  <si>
    <t>598DE59D8954C2D6E54C14C020882D</t>
  </si>
  <si>
    <t>T</t>
  </si>
  <si>
    <t>F</t>
  </si>
  <si>
    <t>010101598DE59D8954C2D6E54C14C020882D</t>
  </si>
  <si>
    <t>건설폐기물운반비-중간처리</t>
  </si>
  <si>
    <t>15ton 덤프트럭, 30km</t>
  </si>
  <si>
    <t>호표 2</t>
  </si>
  <si>
    <t>598DE59D8954C2D6E54C14D25036FA</t>
  </si>
  <si>
    <t>010101598DE59D8954C2D6E54C14D25036FA</t>
  </si>
  <si>
    <t>[ 합           계 ]</t>
  </si>
  <si>
    <t>TOTAL</t>
  </si>
  <si>
    <t>010102  철거 건설폐기물처리비</t>
  </si>
  <si>
    <t>010102</t>
  </si>
  <si>
    <t>010102598DE59D8954C2D6E54C14C020882D</t>
  </si>
  <si>
    <t>010102598DE59D8954C2D6E54C14D25036FA</t>
  </si>
  <si>
    <t>010103  토목 건설폐기물처리비</t>
  </si>
  <si>
    <t>010103</t>
  </si>
  <si>
    <t>폐기물운반</t>
  </si>
  <si>
    <t>5EAB95FF7D5AA1960682B446E05FDAD69031AA</t>
  </si>
  <si>
    <t>0101035EAB95FF7D5AA1960682B446E05FDAD69031AA</t>
  </si>
  <si>
    <t>폐콘크리트</t>
  </si>
  <si>
    <t>5EAB95FF7D5AA1960682B446E05FDAD69031AF</t>
  </si>
  <si>
    <t>0101035EAB95FF7D5AA1960682B446E05FDAD69031AF</t>
  </si>
  <si>
    <t>폐아스팔트콘크리트</t>
  </si>
  <si>
    <t>5EAB95FF7D5AA1960682B446E05FDAD690362B</t>
  </si>
  <si>
    <t>0101035EAB95FF7D5AA1960682B446E05FDAD690362B</t>
  </si>
  <si>
    <t>조정액</t>
  </si>
  <si>
    <t>식</t>
  </si>
  <si>
    <t>5EAB95FF7D5AA1960682B446E05FDAD690362A</t>
  </si>
  <si>
    <t>0101035EAB95FF7D5AA1960682B446E05FDAD690362A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</si>
  <si>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</si>
  <si>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</si>
  <si>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</si>
  <si>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</si>
  <si>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</si>
  <si>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</si>
  <si>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</si>
  <si>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품셈개요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</si>
  <si>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</si>
  <si>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</si>
  <si>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</si>
  <si>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</si>
  <si>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</si>
  <si>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</si>
  <si>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</si>
  <si>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</si>
  <si>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 xml:space="preserve">      (  ) </t>
  </si>
  <si>
    <t xml:space="preserve">  총  계</t>
  </si>
  <si>
    <t>조달청가격</t>
  </si>
  <si>
    <t>거래가격</t>
  </si>
  <si>
    <t>유통물가</t>
  </si>
  <si>
    <t>물가자료</t>
  </si>
  <si>
    <t>조사가격</t>
  </si>
  <si>
    <t>C</t>
  </si>
  <si>
    <t>공 사 원 가 계 산 서</t>
  </si>
  <si>
    <t>공사명 : 삼일여자고등학교본관동개축공사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</si>
  <si>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</si>
  <si>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</si>
  <si>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</si>
  <si>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</si>
  <si>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</si>
  <si>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</si>
  <si>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</si>
  <si>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</si>
  <si>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</si>
  <si>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</si>
  <si>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</si>
  <si>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</si>
  <si>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</si>
  <si>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</si>
  <si>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</si>
  <si>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</si>
  <si>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</si>
  <si>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</si>
  <si>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</si>
  <si>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D5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</si>
  <si>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</si>
  <si>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</si>
  <si>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</si>
  <si>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</si>
  <si>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</si>
  <si>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</si>
  <si>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</si>
  <si>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</si>
  <si>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</si>
  <si>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</si>
  <si>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</si>
  <si>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</si>
  <si>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</si>
  <si>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</si>
  <si>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</si>
  <si>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</si>
  <si>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</si>
  <si>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</si>
  <si>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</si>
  <si>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</si>
  <si>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</si>
  <si>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</si>
  <si>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</si>
  <si>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</si>
  <si>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</si>
  <si>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</si>
  <si>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</si>
  <si>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</si>
  <si>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</si>
  <si>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</si>
  <si>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</si>
  <si>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</si>
  <si>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</si>
  <si>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</si>
  <si>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</si>
  <si>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</si>
  <si>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</si>
  <si>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</si>
  <si>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</si>
  <si>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</si>
  <si>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운    반    비</t>
  </si>
  <si>
    <t>C1</t>
  </si>
  <si>
    <t>도급자관급자재비</t>
  </si>
  <si>
    <t>DJ</t>
  </si>
  <si>
    <t>사 급 자 재 비</t>
  </si>
  <si>
    <t>D3</t>
  </si>
  <si>
    <t>외    자    재</t>
  </si>
  <si>
    <t>관급자관급자재비</t>
  </si>
  <si>
    <t>DK</t>
  </si>
  <si>
    <t>...</t>
  </si>
  <si>
    <t>....</t>
  </si>
  <si>
    <t>B</t>
  </si>
  <si>
    <t>.....</t>
  </si>
  <si>
    <t>D</t>
  </si>
  <si>
    <t>E</t>
  </si>
  <si>
    <t>G</t>
  </si>
  <si>
    <t>H</t>
  </si>
  <si>
    <t>I</t>
  </si>
  <si>
    <t>J</t>
  </si>
  <si>
    <t>[ 총   합     계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</si>
</sst>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#,###;\-#,###;#;"/>
    <numFmt numFmtId="178" formatCode="#,##0.0;\-#,##0.0;#"/>
    <numFmt numFmtId="179" formatCode="#,##0;\-#,##0;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178" fontId="5" fillId="0" borderId="3" xfId="0" applyNumberFormat="1" applyFont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179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3" fontId="0" fillId="0" borderId="0" xfId="0" applyNumberFormat="1">
      <alignment vertical="center"/>
    </xf>
    <xf numFmtId="3" fontId="5" fillId="0" borderId="1" xfId="0" applyNumberFormat="1" applyFont="1" applyBorder="1" applyAlignment="1">
      <alignment vertical="center" wrapText="1"/>
    </xf>
    <xf numFmtId="41" fontId="0" fillId="0" borderId="0" xfId="1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D5CDC-C6E0-462B-9FEA-18D4B1111E2F}">
  <sheetPr>
    <pageSetUpPr fitToPage="1"/>
  </sheetPr>
  <dimension ref="A1:G17"/>
  <sheetViews>
    <sheetView tabSelected="1" topLeftCell="B1" workbookViewId="0">
      <selection activeCell="E16" sqref="E16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5" t="s">
        <v>117</v>
      </c>
      <c r="C1" s="25"/>
      <c r="D1" s="25"/>
      <c r="E1" s="25"/>
      <c r="F1" s="25"/>
      <c r="G1" s="25"/>
    </row>
    <row r="2" spans="1:7" ht="21.95" customHeight="1" x14ac:dyDescent="0.3">
      <c r="B2" s="26" t="s">
        <v>118</v>
      </c>
      <c r="C2" s="26"/>
      <c r="D2" s="26"/>
      <c r="E2" s="26"/>
      <c r="F2" s="27"/>
      <c r="G2" s="27"/>
    </row>
    <row r="3" spans="1:7" ht="21.95" customHeight="1" x14ac:dyDescent="0.3">
      <c r="B3" s="28" t="s">
        <v>119</v>
      </c>
      <c r="C3" s="28"/>
      <c r="D3" s="28"/>
      <c r="E3" s="18" t="s">
        <v>120</v>
      </c>
      <c r="F3" s="18" t="s">
        <v>121</v>
      </c>
      <c r="G3" s="18" t="s">
        <v>99</v>
      </c>
    </row>
    <row r="4" spans="1:7" ht="21.95" customHeight="1" x14ac:dyDescent="0.3">
      <c r="A4" s="1" t="s">
        <v>125</v>
      </c>
      <c r="B4" s="29" t="s">
        <v>122</v>
      </c>
      <c r="C4" s="29" t="s">
        <v>123</v>
      </c>
      <c r="D4" s="20" t="s">
        <v>126</v>
      </c>
      <c r="E4" s="21">
        <f>TRUNC(공종별집계표!F5, 0)</f>
        <v>0</v>
      </c>
      <c r="F4" s="9" t="s">
        <v>52</v>
      </c>
      <c r="G4" s="9" t="s">
        <v>52</v>
      </c>
    </row>
    <row r="5" spans="1:7" ht="21.95" customHeight="1" x14ac:dyDescent="0.3">
      <c r="A5" s="1" t="s">
        <v>127</v>
      </c>
      <c r="B5" s="29"/>
      <c r="C5" s="29"/>
      <c r="D5" s="20" t="s">
        <v>128</v>
      </c>
      <c r="E5" s="21">
        <v>0</v>
      </c>
      <c r="F5" s="9" t="s">
        <v>52</v>
      </c>
      <c r="G5" s="9" t="s">
        <v>52</v>
      </c>
    </row>
    <row r="6" spans="1:7" ht="21.95" customHeight="1" x14ac:dyDescent="0.3">
      <c r="A6" s="1" t="s">
        <v>129</v>
      </c>
      <c r="B6" s="29"/>
      <c r="C6" s="29"/>
      <c r="D6" s="20" t="s">
        <v>130</v>
      </c>
      <c r="E6" s="21">
        <v>0</v>
      </c>
      <c r="F6" s="9" t="s">
        <v>52</v>
      </c>
      <c r="G6" s="9" t="s">
        <v>52</v>
      </c>
    </row>
    <row r="7" spans="1:7" ht="21.95" customHeight="1" x14ac:dyDescent="0.3">
      <c r="A7" s="1" t="s">
        <v>131</v>
      </c>
      <c r="B7" s="29"/>
      <c r="C7" s="29"/>
      <c r="D7" s="20" t="s">
        <v>132</v>
      </c>
      <c r="E7" s="21">
        <f>TRUNC(E4+E5-E6, 0)</f>
        <v>0</v>
      </c>
      <c r="F7" s="9" t="s">
        <v>52</v>
      </c>
      <c r="G7" s="9" t="s">
        <v>52</v>
      </c>
    </row>
    <row r="8" spans="1:7" ht="21.95" customHeight="1" x14ac:dyDescent="0.3">
      <c r="A8" s="1" t="s">
        <v>133</v>
      </c>
      <c r="B8" s="29"/>
      <c r="C8" s="29" t="s">
        <v>124</v>
      </c>
      <c r="D8" s="20" t="s">
        <v>134</v>
      </c>
      <c r="E8" s="21"/>
      <c r="F8" s="9"/>
      <c r="G8" s="9" t="s">
        <v>52</v>
      </c>
    </row>
    <row r="9" spans="1:7" ht="21.95" customHeight="1" x14ac:dyDescent="0.3">
      <c r="A9" s="1" t="s">
        <v>135</v>
      </c>
      <c r="B9" s="29"/>
      <c r="C9" s="29"/>
      <c r="D9" s="20" t="s">
        <v>136</v>
      </c>
      <c r="E9" s="21"/>
      <c r="F9" s="9"/>
      <c r="G9" s="9" t="s">
        <v>52</v>
      </c>
    </row>
    <row r="10" spans="1:7" ht="21.95" customHeight="1" x14ac:dyDescent="0.3">
      <c r="A10" s="1" t="s">
        <v>137</v>
      </c>
      <c r="B10" s="29"/>
      <c r="C10" s="29"/>
      <c r="D10" s="20" t="s">
        <v>132</v>
      </c>
      <c r="E10" s="21"/>
      <c r="F10" s="9"/>
      <c r="G10" s="9" t="s">
        <v>52</v>
      </c>
    </row>
    <row r="11" spans="1:7" ht="21.95" customHeight="1" x14ac:dyDescent="0.3">
      <c r="A11" s="1" t="s">
        <v>138</v>
      </c>
      <c r="B11" s="19"/>
      <c r="C11" s="19"/>
      <c r="D11" s="20" t="s">
        <v>139</v>
      </c>
      <c r="E11" s="21"/>
      <c r="F11" s="9" t="s">
        <v>52</v>
      </c>
      <c r="G11" s="9" t="s">
        <v>52</v>
      </c>
    </row>
    <row r="12" spans="1:7" ht="21.95" customHeight="1" x14ac:dyDescent="0.3">
      <c r="A12" s="1" t="s">
        <v>140</v>
      </c>
      <c r="B12" s="19"/>
      <c r="C12" s="19"/>
      <c r="D12" s="20" t="s">
        <v>141</v>
      </c>
      <c r="E12" s="21"/>
      <c r="F12" s="9" t="s">
        <v>52</v>
      </c>
      <c r="G12" s="9" t="s">
        <v>52</v>
      </c>
    </row>
    <row r="13" spans="1:7" ht="21.95" customHeight="1" x14ac:dyDescent="0.3">
      <c r="A13" s="1" t="s">
        <v>142</v>
      </c>
      <c r="B13" s="19"/>
      <c r="C13" s="19"/>
      <c r="D13" s="20" t="s">
        <v>143</v>
      </c>
      <c r="E13" s="21"/>
      <c r="F13" s="9" t="s">
        <v>144</v>
      </c>
      <c r="G13" s="9" t="s">
        <v>52</v>
      </c>
    </row>
    <row r="14" spans="1:7" ht="21.95" customHeight="1" x14ac:dyDescent="0.3">
      <c r="A14" s="1" t="s">
        <v>145</v>
      </c>
      <c r="B14" s="19"/>
      <c r="C14" s="19"/>
      <c r="D14" s="20" t="s">
        <v>146</v>
      </c>
      <c r="E14" s="21"/>
      <c r="F14" s="9" t="s">
        <v>52</v>
      </c>
      <c r="G14" s="9" t="s">
        <v>52</v>
      </c>
    </row>
    <row r="15" spans="1:7" ht="21.95" customHeight="1" x14ac:dyDescent="0.3">
      <c r="A15" s="1" t="s">
        <v>147</v>
      </c>
      <c r="B15" s="19"/>
      <c r="C15" s="19"/>
      <c r="D15" s="20" t="s">
        <v>148</v>
      </c>
      <c r="E15" s="21">
        <v>39126095</v>
      </c>
      <c r="F15" s="9" t="s">
        <v>52</v>
      </c>
      <c r="G15" s="9" t="s">
        <v>52</v>
      </c>
    </row>
    <row r="17" spans="5:5" x14ac:dyDescent="0.3">
      <c r="E17" s="24"/>
    </row>
  </sheetData>
  <mergeCells count="7">
    <mergeCell ref="B1:G1"/>
    <mergeCell ref="B2:E2"/>
    <mergeCell ref="F2:G2"/>
    <mergeCell ref="B3:D3"/>
    <mergeCell ref="B4:B10"/>
    <mergeCell ref="C4:C7"/>
    <mergeCell ref="C8:C10"/>
  </mergeCells>
  <phoneticPr fontId="1" type="noConversion"/>
  <pageMargins left="0.23" right="0" top="0.26" bottom="0.27" header="0" footer="0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43C47-1428-4DCF-B0FF-516D5EA5E63A}">
  <sheetPr>
    <pageSetUpPr fitToPage="1"/>
  </sheetPr>
  <dimension ref="A1:T28"/>
  <sheetViews>
    <sheetView topLeftCell="A19" workbookViewId="0">
      <selection activeCell="J6" sqref="J6:L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20" ht="30" customHeight="1" x14ac:dyDescent="0.3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20" ht="30" customHeight="1" x14ac:dyDescent="0.3">
      <c r="A3" s="32" t="s">
        <v>2</v>
      </c>
      <c r="B3" s="32" t="s">
        <v>3</v>
      </c>
      <c r="C3" s="32" t="s">
        <v>4</v>
      </c>
      <c r="D3" s="32" t="s">
        <v>5</v>
      </c>
      <c r="E3" s="32" t="s">
        <v>6</v>
      </c>
      <c r="F3" s="32"/>
      <c r="G3" s="32" t="s">
        <v>9</v>
      </c>
      <c r="H3" s="32"/>
      <c r="I3" s="32" t="s">
        <v>10</v>
      </c>
      <c r="J3" s="32"/>
      <c r="K3" s="32" t="s">
        <v>11</v>
      </c>
      <c r="L3" s="32"/>
      <c r="M3" s="32" t="s">
        <v>12</v>
      </c>
      <c r="N3" s="31" t="s">
        <v>13</v>
      </c>
      <c r="O3" s="31" t="s">
        <v>14</v>
      </c>
      <c r="P3" s="31" t="s">
        <v>15</v>
      </c>
      <c r="Q3" s="31" t="s">
        <v>16</v>
      </c>
      <c r="R3" s="31" t="s">
        <v>17</v>
      </c>
      <c r="S3" s="31" t="s">
        <v>18</v>
      </c>
      <c r="T3" s="31" t="s">
        <v>19</v>
      </c>
    </row>
    <row r="4" spans="1:20" ht="30" customHeight="1" x14ac:dyDescent="0.3">
      <c r="A4" s="33"/>
      <c r="B4" s="33"/>
      <c r="C4" s="33"/>
      <c r="D4" s="33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33"/>
      <c r="N4" s="31"/>
      <c r="O4" s="31"/>
      <c r="P4" s="31"/>
      <c r="Q4" s="31"/>
      <c r="R4" s="31"/>
      <c r="S4" s="31"/>
      <c r="T4" s="31"/>
    </row>
    <row r="5" spans="1:20" ht="30" customHeight="1" x14ac:dyDescent="0.3">
      <c r="A5" s="5" t="s">
        <v>51</v>
      </c>
      <c r="B5" s="5" t="s">
        <v>52</v>
      </c>
      <c r="C5" s="5" t="s">
        <v>52</v>
      </c>
      <c r="D5" s="6">
        <v>1</v>
      </c>
      <c r="E5" s="7">
        <f>F6</f>
        <v>0</v>
      </c>
      <c r="F5" s="7">
        <f>E5*D5</f>
        <v>0</v>
      </c>
      <c r="G5" s="7">
        <f>H6</f>
        <v>0</v>
      </c>
      <c r="H5" s="7">
        <f>G5*D5</f>
        <v>0</v>
      </c>
      <c r="I5" s="7">
        <f>J6</f>
        <v>0</v>
      </c>
      <c r="J5" s="7">
        <f>I5*D5</f>
        <v>0</v>
      </c>
      <c r="K5" s="7">
        <f t="shared" ref="K5:L5" si="0">E5+G5+I5</f>
        <v>0</v>
      </c>
      <c r="L5" s="7">
        <f t="shared" si="0"/>
        <v>0</v>
      </c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5" t="s">
        <v>54</v>
      </c>
      <c r="B6" s="5" t="s">
        <v>52</v>
      </c>
      <c r="C6" s="5" t="s">
        <v>52</v>
      </c>
      <c r="D6" s="6">
        <v>1</v>
      </c>
      <c r="E6" s="7"/>
      <c r="F6" s="7">
        <f>E6*D6</f>
        <v>0</v>
      </c>
      <c r="G6" s="7"/>
      <c r="H6" s="7">
        <f>G6*D6</f>
        <v>0</v>
      </c>
      <c r="I6" s="7"/>
      <c r="J6" s="7"/>
      <c r="K6" s="7"/>
      <c r="L6" s="7"/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5" t="s">
        <v>56</v>
      </c>
      <c r="B7" s="5" t="s">
        <v>52</v>
      </c>
      <c r="C7" s="5" t="s">
        <v>52</v>
      </c>
      <c r="D7" s="6">
        <v>1</v>
      </c>
      <c r="E7" s="7">
        <f>공종별내역서!F7</f>
        <v>0</v>
      </c>
      <c r="F7" s="7">
        <f>E7*D7</f>
        <v>0</v>
      </c>
      <c r="G7" s="7">
        <f>공종별내역서!H7</f>
        <v>0</v>
      </c>
      <c r="H7" s="7">
        <f>G7*D7</f>
        <v>0</v>
      </c>
      <c r="I7" s="7"/>
      <c r="J7" s="7"/>
      <c r="K7" s="7"/>
      <c r="L7" s="7"/>
      <c r="M7" s="5" t="s">
        <v>52</v>
      </c>
      <c r="N7" s="1" t="s">
        <v>57</v>
      </c>
      <c r="O7" s="1" t="s">
        <v>52</v>
      </c>
      <c r="P7" s="1" t="s">
        <v>52</v>
      </c>
      <c r="Q7" s="1" t="s">
        <v>58</v>
      </c>
      <c r="R7">
        <v>3</v>
      </c>
      <c r="S7" s="1" t="s">
        <v>52</v>
      </c>
      <c r="T7" s="3">
        <f>L7*1</f>
        <v>0</v>
      </c>
    </row>
    <row r="8" spans="1:20" ht="30" customHeight="1" x14ac:dyDescent="0.3">
      <c r="A8" s="5" t="s">
        <v>74</v>
      </c>
      <c r="B8" s="5" t="s">
        <v>52</v>
      </c>
      <c r="C8" s="5" t="s">
        <v>52</v>
      </c>
      <c r="D8" s="6">
        <v>1</v>
      </c>
      <c r="E8" s="7">
        <f>공종별내역서!F11</f>
        <v>0</v>
      </c>
      <c r="F8" s="7">
        <f>E8*D8</f>
        <v>0</v>
      </c>
      <c r="G8" s="7">
        <f>공종별내역서!H11</f>
        <v>0</v>
      </c>
      <c r="H8" s="7">
        <f>G8*D8</f>
        <v>0</v>
      </c>
      <c r="I8" s="7"/>
      <c r="J8" s="7"/>
      <c r="K8" s="7"/>
      <c r="L8" s="7"/>
      <c r="M8" s="5" t="s">
        <v>52</v>
      </c>
      <c r="N8" s="1" t="s">
        <v>75</v>
      </c>
      <c r="O8" s="1" t="s">
        <v>52</v>
      </c>
      <c r="P8" s="1" t="s">
        <v>52</v>
      </c>
      <c r="Q8" s="1" t="s">
        <v>58</v>
      </c>
      <c r="R8">
        <v>3</v>
      </c>
      <c r="S8" s="1" t="s">
        <v>52</v>
      </c>
      <c r="T8" s="3">
        <f>L8*1</f>
        <v>0</v>
      </c>
    </row>
    <row r="9" spans="1:20" ht="30" customHeight="1" x14ac:dyDescent="0.3">
      <c r="A9" s="5" t="s">
        <v>78</v>
      </c>
      <c r="B9" s="5" t="s">
        <v>52</v>
      </c>
      <c r="C9" s="5" t="s">
        <v>52</v>
      </c>
      <c r="D9" s="6">
        <v>1</v>
      </c>
      <c r="E9" s="7">
        <f>공종별내역서!F18</f>
        <v>0</v>
      </c>
      <c r="F9" s="7">
        <f>E9*D9</f>
        <v>0</v>
      </c>
      <c r="G9" s="7">
        <f>공종별내역서!H18</f>
        <v>0</v>
      </c>
      <c r="H9" s="7">
        <f>G9*D9</f>
        <v>0</v>
      </c>
      <c r="I9" s="7"/>
      <c r="J9" s="7"/>
      <c r="K9" s="7"/>
      <c r="L9" s="7"/>
      <c r="M9" s="5" t="s">
        <v>52</v>
      </c>
      <c r="N9" s="1" t="s">
        <v>79</v>
      </c>
      <c r="O9" s="1" t="s">
        <v>52</v>
      </c>
      <c r="P9" s="1" t="s">
        <v>52</v>
      </c>
      <c r="Q9" s="1" t="s">
        <v>58</v>
      </c>
      <c r="R9">
        <v>3</v>
      </c>
      <c r="S9" s="1" t="s">
        <v>52</v>
      </c>
      <c r="T9" s="3">
        <f>L9*1</f>
        <v>0</v>
      </c>
    </row>
    <row r="10" spans="1:20" ht="30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T10" s="3"/>
    </row>
    <row r="11" spans="1:20" ht="30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T11" s="3"/>
    </row>
    <row r="12" spans="1:20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T12" s="3"/>
    </row>
    <row r="13" spans="1:20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T13" s="3"/>
    </row>
    <row r="14" spans="1:20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T14" s="3"/>
    </row>
    <row r="15" spans="1:20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T15" s="3"/>
    </row>
    <row r="16" spans="1:20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3"/>
    </row>
    <row r="17" spans="1:20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T17" s="3"/>
    </row>
    <row r="18" spans="1:20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 x14ac:dyDescent="0.3">
      <c r="A27" s="5" t="s">
        <v>72</v>
      </c>
      <c r="B27" s="6"/>
      <c r="C27" s="6"/>
      <c r="D27" s="6"/>
      <c r="E27" s="6"/>
      <c r="F27" s="7">
        <f>F5</f>
        <v>0</v>
      </c>
      <c r="G27" s="6"/>
      <c r="H27" s="7">
        <f>H5</f>
        <v>0</v>
      </c>
      <c r="I27" s="6"/>
      <c r="J27" s="7">
        <f>J5</f>
        <v>0</v>
      </c>
      <c r="K27" s="6"/>
      <c r="L27" s="7">
        <v>35569178</v>
      </c>
      <c r="M27" s="6"/>
      <c r="T27" s="3"/>
    </row>
    <row r="28" spans="1:20" x14ac:dyDescent="0.3">
      <c r="L28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23" right="0" top="0.26" bottom="0.27" header="0" footer="0"/>
  <pageSetup paperSize="9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27CBF-CC56-4443-B71C-A73DB926005D}">
  <sheetPr>
    <pageSetUpPr fitToPage="1"/>
  </sheetPr>
  <dimension ref="A1:AZ18"/>
  <sheetViews>
    <sheetView topLeftCell="A4" workbookViewId="0">
      <selection activeCell="F21" sqref="F2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11.875" bestFit="1" customWidth="1"/>
  </cols>
  <sheetData>
    <row r="1" spans="1:52" ht="30" customHeight="1" x14ac:dyDescent="0.3">
      <c r="A1" s="31" t="s">
        <v>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52" ht="30" customHeight="1" x14ac:dyDescent="0.3">
      <c r="A2" s="32" t="s">
        <v>2</v>
      </c>
      <c r="B2" s="32" t="s">
        <v>3</v>
      </c>
      <c r="C2" s="32" t="s">
        <v>4</v>
      </c>
      <c r="D2" s="32" t="s">
        <v>5</v>
      </c>
      <c r="E2" s="32" t="s">
        <v>6</v>
      </c>
      <c r="F2" s="32"/>
      <c r="G2" s="32" t="s">
        <v>9</v>
      </c>
      <c r="H2" s="32"/>
      <c r="I2" s="32" t="s">
        <v>10</v>
      </c>
      <c r="J2" s="32"/>
      <c r="K2" s="32" t="s">
        <v>11</v>
      </c>
      <c r="L2" s="32"/>
      <c r="M2" s="32" t="s">
        <v>12</v>
      </c>
      <c r="N2" s="31" t="s">
        <v>20</v>
      </c>
      <c r="O2" s="31" t="s">
        <v>14</v>
      </c>
      <c r="P2" s="31" t="s">
        <v>21</v>
      </c>
      <c r="Q2" s="31" t="s">
        <v>13</v>
      </c>
      <c r="R2" s="31" t="s">
        <v>22</v>
      </c>
      <c r="S2" s="31" t="s">
        <v>23</v>
      </c>
      <c r="T2" s="31" t="s">
        <v>24</v>
      </c>
      <c r="U2" s="31" t="s">
        <v>25</v>
      </c>
      <c r="V2" s="31" t="s">
        <v>26</v>
      </c>
      <c r="W2" s="31" t="s">
        <v>27</v>
      </c>
      <c r="X2" s="31" t="s">
        <v>28</v>
      </c>
      <c r="Y2" s="31" t="s">
        <v>29</v>
      </c>
      <c r="Z2" s="31" t="s">
        <v>30</v>
      </c>
      <c r="AA2" s="31" t="s">
        <v>31</v>
      </c>
      <c r="AB2" s="31" t="s">
        <v>32</v>
      </c>
      <c r="AC2" s="31" t="s">
        <v>33</v>
      </c>
      <c r="AD2" s="31" t="s">
        <v>34</v>
      </c>
      <c r="AE2" s="31" t="s">
        <v>35</v>
      </c>
      <c r="AF2" s="31" t="s">
        <v>36</v>
      </c>
      <c r="AG2" s="31" t="s">
        <v>37</v>
      </c>
      <c r="AH2" s="31" t="s">
        <v>38</v>
      </c>
      <c r="AI2" s="31" t="s">
        <v>39</v>
      </c>
      <c r="AJ2" s="31" t="s">
        <v>40</v>
      </c>
      <c r="AK2" s="31" t="s">
        <v>41</v>
      </c>
      <c r="AL2" s="31" t="s">
        <v>42</v>
      </c>
      <c r="AM2" s="31" t="s">
        <v>43</v>
      </c>
      <c r="AN2" s="31" t="s">
        <v>44</v>
      </c>
      <c r="AO2" s="31" t="s">
        <v>45</v>
      </c>
      <c r="AP2" s="31" t="s">
        <v>46</v>
      </c>
      <c r="AQ2" s="31" t="s">
        <v>47</v>
      </c>
      <c r="AR2" s="31" t="s">
        <v>48</v>
      </c>
      <c r="AS2" s="31" t="s">
        <v>16</v>
      </c>
      <c r="AT2" s="31" t="s">
        <v>17</v>
      </c>
      <c r="AU2" s="31" t="s">
        <v>49</v>
      </c>
      <c r="AV2" s="31" t="s">
        <v>50</v>
      </c>
    </row>
    <row r="3" spans="1:52" ht="30" customHeight="1" x14ac:dyDescent="0.3">
      <c r="A3" s="32"/>
      <c r="B3" s="32"/>
      <c r="C3" s="32"/>
      <c r="D3" s="32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52" ht="30" customHeight="1" x14ac:dyDescent="0.3">
      <c r="A4" s="5" t="s">
        <v>56</v>
      </c>
      <c r="B4" s="5" t="s">
        <v>52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57</v>
      </c>
    </row>
    <row r="5" spans="1:52" ht="30" customHeight="1" x14ac:dyDescent="0.3">
      <c r="A5" s="5" t="s">
        <v>59</v>
      </c>
      <c r="B5" s="5" t="s">
        <v>60</v>
      </c>
      <c r="C5" s="5" t="s">
        <v>61</v>
      </c>
      <c r="D5" s="23">
        <v>25</v>
      </c>
      <c r="E5" s="8">
        <v>0</v>
      </c>
      <c r="F5" s="8"/>
      <c r="G5" s="8"/>
      <c r="H5" s="8"/>
      <c r="I5" s="8"/>
      <c r="J5" s="8"/>
      <c r="K5" s="8"/>
      <c r="L5" s="8"/>
      <c r="M5" s="5" t="s">
        <v>62</v>
      </c>
      <c r="N5" s="1" t="s">
        <v>63</v>
      </c>
      <c r="O5" s="1" t="s">
        <v>52</v>
      </c>
      <c r="P5" s="1" t="s">
        <v>52</v>
      </c>
      <c r="Q5" s="1" t="s">
        <v>57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443</v>
      </c>
      <c r="AZ5" s="22"/>
    </row>
    <row r="6" spans="1:52" ht="30" customHeight="1" x14ac:dyDescent="0.3">
      <c r="A6" s="5" t="s">
        <v>67</v>
      </c>
      <c r="B6" s="5" t="s">
        <v>68</v>
      </c>
      <c r="C6" s="5" t="s">
        <v>61</v>
      </c>
      <c r="D6" s="23">
        <v>25</v>
      </c>
      <c r="E6" s="8">
        <v>0</v>
      </c>
      <c r="F6" s="8"/>
      <c r="G6" s="8"/>
      <c r="H6" s="8"/>
      <c r="I6" s="8"/>
      <c r="J6" s="8"/>
      <c r="K6" s="8"/>
      <c r="L6" s="8"/>
      <c r="M6" s="5" t="s">
        <v>69</v>
      </c>
      <c r="N6" s="1" t="s">
        <v>70</v>
      </c>
      <c r="O6" s="1" t="s">
        <v>52</v>
      </c>
      <c r="P6" s="1" t="s">
        <v>52</v>
      </c>
      <c r="Q6" s="1" t="s">
        <v>57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71</v>
      </c>
      <c r="AV6">
        <v>448</v>
      </c>
      <c r="AZ6" s="22"/>
    </row>
    <row r="7" spans="1:52" ht="30" customHeight="1" x14ac:dyDescent="0.3">
      <c r="A7" s="5" t="s">
        <v>72</v>
      </c>
      <c r="B7" s="6"/>
      <c r="C7" s="6"/>
      <c r="D7" s="6"/>
      <c r="E7" s="6"/>
      <c r="F7" s="8"/>
      <c r="G7" s="6"/>
      <c r="H7" s="8"/>
      <c r="I7" s="6"/>
      <c r="J7" s="8"/>
      <c r="K7" s="8"/>
      <c r="L7" s="8"/>
      <c r="M7" s="6"/>
      <c r="N7" t="s">
        <v>73</v>
      </c>
    </row>
    <row r="8" spans="1:52" ht="30" customHeight="1" x14ac:dyDescent="0.3">
      <c r="A8" s="5" t="s">
        <v>74</v>
      </c>
      <c r="B8" s="5" t="s">
        <v>52</v>
      </c>
      <c r="C8" s="6"/>
      <c r="D8" s="6"/>
      <c r="E8" s="6"/>
      <c r="F8" s="6"/>
      <c r="G8" s="6"/>
      <c r="H8" s="6"/>
      <c r="I8" s="6"/>
      <c r="J8" s="6"/>
      <c r="K8" s="8"/>
      <c r="L8" s="8"/>
      <c r="M8" s="6"/>
      <c r="Q8" s="1" t="s">
        <v>75</v>
      </c>
    </row>
    <row r="9" spans="1:52" ht="30" customHeight="1" x14ac:dyDescent="0.3">
      <c r="A9" s="5" t="s">
        <v>59</v>
      </c>
      <c r="B9" s="5" t="s">
        <v>60</v>
      </c>
      <c r="C9" s="5" t="s">
        <v>61</v>
      </c>
      <c r="D9" s="23">
        <v>79</v>
      </c>
      <c r="E9" s="8">
        <v>0</v>
      </c>
      <c r="F9" s="8"/>
      <c r="G9" s="8"/>
      <c r="H9" s="8"/>
      <c r="I9" s="8"/>
      <c r="J9" s="8"/>
      <c r="K9" s="8"/>
      <c r="L9" s="8"/>
      <c r="M9" s="5" t="s">
        <v>62</v>
      </c>
      <c r="N9" s="1" t="s">
        <v>63</v>
      </c>
      <c r="O9" s="1" t="s">
        <v>52</v>
      </c>
      <c r="P9" s="1" t="s">
        <v>52</v>
      </c>
      <c r="Q9" s="1" t="s">
        <v>75</v>
      </c>
      <c r="R9" s="1" t="s">
        <v>64</v>
      </c>
      <c r="S9" s="1" t="s">
        <v>65</v>
      </c>
      <c r="T9" s="1" t="s">
        <v>65</v>
      </c>
      <c r="AR9" s="1" t="s">
        <v>52</v>
      </c>
      <c r="AS9" s="1" t="s">
        <v>52</v>
      </c>
      <c r="AU9" s="1" t="s">
        <v>76</v>
      </c>
      <c r="AV9">
        <v>452</v>
      </c>
      <c r="AZ9" s="22"/>
    </row>
    <row r="10" spans="1:52" ht="30" customHeight="1" x14ac:dyDescent="0.3">
      <c r="A10" s="5" t="s">
        <v>67</v>
      </c>
      <c r="B10" s="5" t="s">
        <v>68</v>
      </c>
      <c r="C10" s="5" t="s">
        <v>61</v>
      </c>
      <c r="D10" s="23">
        <v>79</v>
      </c>
      <c r="E10" s="8">
        <v>0</v>
      </c>
      <c r="F10" s="8"/>
      <c r="G10" s="8"/>
      <c r="H10" s="8"/>
      <c r="I10" s="8"/>
      <c r="J10" s="8"/>
      <c r="K10" s="8"/>
      <c r="L10" s="8"/>
      <c r="M10" s="5" t="s">
        <v>69</v>
      </c>
      <c r="N10" s="1" t="s">
        <v>70</v>
      </c>
      <c r="O10" s="1" t="s">
        <v>52</v>
      </c>
      <c r="P10" s="1" t="s">
        <v>52</v>
      </c>
      <c r="Q10" s="1" t="s">
        <v>75</v>
      </c>
      <c r="R10" s="1" t="s">
        <v>64</v>
      </c>
      <c r="S10" s="1" t="s">
        <v>65</v>
      </c>
      <c r="T10" s="1" t="s">
        <v>65</v>
      </c>
      <c r="AR10" s="1" t="s">
        <v>52</v>
      </c>
      <c r="AS10" s="1" t="s">
        <v>52</v>
      </c>
      <c r="AU10" s="1" t="s">
        <v>77</v>
      </c>
      <c r="AV10">
        <v>456</v>
      </c>
      <c r="AZ10" s="22"/>
    </row>
    <row r="11" spans="1:52" ht="30" customHeight="1" x14ac:dyDescent="0.3">
      <c r="A11" s="5" t="s">
        <v>72</v>
      </c>
      <c r="B11" s="6"/>
      <c r="C11" s="6"/>
      <c r="D11" s="6"/>
      <c r="E11" s="6"/>
      <c r="F11" s="8"/>
      <c r="G11" s="6"/>
      <c r="H11" s="8"/>
      <c r="I11" s="6"/>
      <c r="J11" s="8"/>
      <c r="K11" s="8"/>
      <c r="L11" s="8"/>
      <c r="M11" s="6"/>
      <c r="N11" t="s">
        <v>73</v>
      </c>
    </row>
    <row r="12" spans="1:52" ht="30" customHeight="1" x14ac:dyDescent="0.3">
      <c r="A12" s="5" t="s">
        <v>78</v>
      </c>
      <c r="B12" s="5" t="s">
        <v>52</v>
      </c>
      <c r="C12" s="6"/>
      <c r="D12" s="6"/>
      <c r="E12" s="6"/>
      <c r="F12" s="6"/>
      <c r="G12" s="6"/>
      <c r="H12" s="6"/>
      <c r="I12" s="6"/>
      <c r="J12" s="6"/>
      <c r="K12" s="8"/>
      <c r="L12" s="8"/>
      <c r="M12" s="6"/>
      <c r="Q12" s="1" t="s">
        <v>79</v>
      </c>
    </row>
    <row r="13" spans="1:52" ht="30" customHeight="1" x14ac:dyDescent="0.3">
      <c r="A13" s="5" t="s">
        <v>80</v>
      </c>
      <c r="B13" s="5" t="s">
        <v>52</v>
      </c>
      <c r="C13" s="5" t="s">
        <v>61</v>
      </c>
      <c r="D13" s="23">
        <f>D14+D15</f>
        <v>626</v>
      </c>
      <c r="E13" s="8">
        <v>0</v>
      </c>
      <c r="F13" s="8"/>
      <c r="G13" s="8"/>
      <c r="H13" s="8"/>
      <c r="I13" s="8"/>
      <c r="J13" s="8"/>
      <c r="K13" s="8"/>
      <c r="L13" s="8"/>
      <c r="M13" s="5" t="s">
        <v>52</v>
      </c>
      <c r="N13" s="1" t="s">
        <v>81</v>
      </c>
      <c r="O13" s="1" t="s">
        <v>52</v>
      </c>
      <c r="P13" s="1" t="s">
        <v>52</v>
      </c>
      <c r="Q13" s="1" t="s">
        <v>79</v>
      </c>
      <c r="R13" s="1" t="s">
        <v>65</v>
      </c>
      <c r="S13" s="1" t="s">
        <v>65</v>
      </c>
      <c r="T13" s="1" t="s">
        <v>64</v>
      </c>
      <c r="AR13" s="1" t="s">
        <v>52</v>
      </c>
      <c r="AS13" s="1" t="s">
        <v>52</v>
      </c>
      <c r="AU13" s="1" t="s">
        <v>82</v>
      </c>
      <c r="AV13">
        <v>463</v>
      </c>
      <c r="AW13" s="24"/>
    </row>
    <row r="14" spans="1:52" ht="30" customHeight="1" x14ac:dyDescent="0.3">
      <c r="A14" s="5" t="s">
        <v>83</v>
      </c>
      <c r="B14" s="5" t="s">
        <v>52</v>
      </c>
      <c r="C14" s="5" t="s">
        <v>61</v>
      </c>
      <c r="D14" s="23">
        <v>140</v>
      </c>
      <c r="E14" s="8">
        <v>0</v>
      </c>
      <c r="F14" s="8"/>
      <c r="G14" s="8"/>
      <c r="H14" s="8"/>
      <c r="I14" s="8"/>
      <c r="J14" s="8"/>
      <c r="K14" s="8"/>
      <c r="L14" s="8"/>
      <c r="M14" s="5" t="s">
        <v>52</v>
      </c>
      <c r="N14" s="1" t="s">
        <v>84</v>
      </c>
      <c r="O14" s="1" t="s">
        <v>52</v>
      </c>
      <c r="P14" s="1" t="s">
        <v>52</v>
      </c>
      <c r="Q14" s="1" t="s">
        <v>79</v>
      </c>
      <c r="R14" s="1" t="s">
        <v>65</v>
      </c>
      <c r="S14" s="1" t="s">
        <v>65</v>
      </c>
      <c r="T14" s="1" t="s">
        <v>64</v>
      </c>
      <c r="AR14" s="1" t="s">
        <v>52</v>
      </c>
      <c r="AS14" s="1" t="s">
        <v>52</v>
      </c>
      <c r="AU14" s="1" t="s">
        <v>85</v>
      </c>
      <c r="AV14">
        <v>464</v>
      </c>
    </row>
    <row r="15" spans="1:52" ht="30" customHeight="1" x14ac:dyDescent="0.3">
      <c r="A15" s="5" t="s">
        <v>86</v>
      </c>
      <c r="B15" s="5" t="s">
        <v>52</v>
      </c>
      <c r="C15" s="5" t="s">
        <v>61</v>
      </c>
      <c r="D15" s="6">
        <v>486</v>
      </c>
      <c r="E15" s="8">
        <v>0</v>
      </c>
      <c r="F15" s="8"/>
      <c r="G15" s="8"/>
      <c r="H15" s="8"/>
      <c r="I15" s="8"/>
      <c r="J15" s="8"/>
      <c r="K15" s="8"/>
      <c r="L15" s="8"/>
      <c r="M15" s="5" t="s">
        <v>52</v>
      </c>
      <c r="N15" s="1" t="s">
        <v>87</v>
      </c>
      <c r="O15" s="1" t="s">
        <v>52</v>
      </c>
      <c r="P15" s="1" t="s">
        <v>52</v>
      </c>
      <c r="Q15" s="1" t="s">
        <v>79</v>
      </c>
      <c r="R15" s="1" t="s">
        <v>65</v>
      </c>
      <c r="S15" s="1" t="s">
        <v>65</v>
      </c>
      <c r="T15" s="1" t="s">
        <v>64</v>
      </c>
      <c r="AR15" s="1" t="s">
        <v>52</v>
      </c>
      <c r="AS15" s="1" t="s">
        <v>52</v>
      </c>
      <c r="AU15" s="1" t="s">
        <v>88</v>
      </c>
      <c r="AV15">
        <v>462</v>
      </c>
      <c r="AW15" s="24"/>
    </row>
    <row r="16" spans="1:52" ht="30" customHeight="1" x14ac:dyDescent="0.3">
      <c r="A16" s="5" t="s">
        <v>89</v>
      </c>
      <c r="B16" s="5" t="s">
        <v>52</v>
      </c>
      <c r="C16" s="5" t="s">
        <v>90</v>
      </c>
      <c r="D16" s="6">
        <v>-1</v>
      </c>
      <c r="E16" s="8">
        <v>0</v>
      </c>
      <c r="F16" s="8"/>
      <c r="G16" s="8"/>
      <c r="H16" s="8"/>
      <c r="I16" s="8"/>
      <c r="J16" s="8"/>
      <c r="K16" s="8"/>
      <c r="L16" s="8"/>
      <c r="M16" s="5" t="s">
        <v>52</v>
      </c>
      <c r="N16" s="1" t="s">
        <v>91</v>
      </c>
      <c r="O16" s="1" t="s">
        <v>52</v>
      </c>
      <c r="P16" s="1" t="s">
        <v>52</v>
      </c>
      <c r="Q16" s="1" t="s">
        <v>79</v>
      </c>
      <c r="R16" s="1" t="s">
        <v>65</v>
      </c>
      <c r="S16" s="1" t="s">
        <v>65</v>
      </c>
      <c r="T16" s="1" t="s">
        <v>64</v>
      </c>
      <c r="AR16" s="1" t="s">
        <v>52</v>
      </c>
      <c r="AS16" s="1" t="s">
        <v>52</v>
      </c>
      <c r="AU16" s="1" t="s">
        <v>92</v>
      </c>
      <c r="AV16">
        <v>465</v>
      </c>
    </row>
    <row r="17" spans="1:47" ht="30" customHeight="1" x14ac:dyDescent="0.3">
      <c r="A17" s="5" t="s">
        <v>72</v>
      </c>
      <c r="B17" s="5"/>
      <c r="C17" s="5"/>
      <c r="D17" s="6"/>
      <c r="E17" s="8"/>
      <c r="F17" s="8"/>
      <c r="G17" s="8"/>
      <c r="H17" s="8"/>
      <c r="I17" s="8"/>
      <c r="J17" s="8"/>
      <c r="K17" s="8"/>
      <c r="L17" s="8"/>
      <c r="M17" s="5"/>
      <c r="N17" s="1"/>
      <c r="O17" s="1"/>
      <c r="P17" s="1"/>
      <c r="Q17" s="1"/>
      <c r="R17" s="1"/>
      <c r="S17" s="1"/>
      <c r="T17" s="1"/>
      <c r="AR17" s="1"/>
      <c r="AS17" s="1"/>
      <c r="AU17" s="1"/>
    </row>
    <row r="18" spans="1:47" ht="30" customHeight="1" x14ac:dyDescent="0.3">
      <c r="A18" s="5" t="s">
        <v>198</v>
      </c>
      <c r="B18" s="6"/>
      <c r="C18" s="6"/>
      <c r="D18" s="6"/>
      <c r="E18" s="6"/>
      <c r="F18" s="8">
        <v>0</v>
      </c>
      <c r="G18" s="6"/>
      <c r="H18" s="8">
        <v>0</v>
      </c>
      <c r="I18" s="6"/>
      <c r="J18" s="8">
        <v>35569178</v>
      </c>
      <c r="K18" s="8">
        <v>0</v>
      </c>
      <c r="L18" s="8">
        <v>35569178</v>
      </c>
      <c r="M18" s="6"/>
      <c r="N18" t="s">
        <v>73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23" right="0" top="0.26" bottom="0.27" header="0" footer="0"/>
  <pageSetup paperSize="9" scale="67" orientation="landscape" r:id="rId1"/>
  <rowBreaks count="3" manualBreakCount="3">
    <brk id="7" max="16383" man="1"/>
    <brk id="11" max="16383" man="1"/>
    <brk id="1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3C89B-FF2D-4104-B344-435B48A14001}">
  <sheetPr>
    <pageSetUpPr fitToPage="1"/>
  </sheetPr>
  <dimension ref="A1:L4"/>
  <sheetViews>
    <sheetView topLeftCell="B1" workbookViewId="0">
      <selection activeCell="E14" sqref="E14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hidden="1" customWidth="1"/>
  </cols>
  <sheetData>
    <row r="1" spans="1:12" ht="30" customHeight="1" x14ac:dyDescent="0.3">
      <c r="A1" s="30" t="s">
        <v>101</v>
      </c>
      <c r="B1" s="30"/>
      <c r="C1" s="30"/>
      <c r="D1" s="30"/>
      <c r="E1" s="30"/>
      <c r="F1" s="30"/>
      <c r="G1" s="30"/>
      <c r="H1" s="30"/>
      <c r="I1" s="30"/>
      <c r="J1" s="30"/>
    </row>
    <row r="2" spans="1:12" ht="30" customHeight="1" x14ac:dyDescent="0.3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</row>
    <row r="3" spans="1:12" ht="30" customHeight="1" x14ac:dyDescent="0.3">
      <c r="A3" s="2" t="s">
        <v>93</v>
      </c>
      <c r="B3" s="2" t="s">
        <v>2</v>
      </c>
      <c r="C3" s="2" t="s">
        <v>3</v>
      </c>
      <c r="D3" s="2" t="s">
        <v>4</v>
      </c>
      <c r="E3" s="2" t="s">
        <v>94</v>
      </c>
      <c r="F3" s="2" t="s">
        <v>95</v>
      </c>
      <c r="G3" s="2" t="s">
        <v>96</v>
      </c>
      <c r="H3" s="2" t="s">
        <v>97</v>
      </c>
      <c r="I3" s="2" t="s">
        <v>98</v>
      </c>
      <c r="J3" s="2" t="s">
        <v>102</v>
      </c>
      <c r="K3" s="1" t="s">
        <v>103</v>
      </c>
      <c r="L3" s="1" t="s">
        <v>100</v>
      </c>
    </row>
    <row r="4" spans="1:12" ht="30" customHeight="1" x14ac:dyDescent="0.3">
      <c r="A4" s="5" t="s">
        <v>52</v>
      </c>
      <c r="B4" s="5" t="s">
        <v>52</v>
      </c>
      <c r="C4" s="5" t="s">
        <v>52</v>
      </c>
      <c r="D4" s="5" t="s">
        <v>52</v>
      </c>
      <c r="E4" s="10"/>
      <c r="F4" s="10"/>
      <c r="G4" s="10"/>
      <c r="H4" s="10"/>
      <c r="I4" s="5" t="s">
        <v>52</v>
      </c>
      <c r="J4" s="5" t="s">
        <v>52</v>
      </c>
      <c r="K4" s="1" t="s">
        <v>52</v>
      </c>
      <c r="L4" s="1" t="s">
        <v>52</v>
      </c>
    </row>
  </sheetData>
  <mergeCells count="2">
    <mergeCell ref="A1:J1"/>
    <mergeCell ref="A2:J2"/>
  </mergeCells>
  <phoneticPr fontId="1" type="noConversion"/>
  <pageMargins left="0.41" right="0" top="0.31" bottom="0.25" header="0" footer="0"/>
  <pageSetup paperSize="9" scale="9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F56BA-07FC-4BAB-B8E8-E7666FDEFE23}">
  <sheetPr>
    <pageSetUpPr fitToPage="1"/>
  </sheetPr>
  <dimension ref="A1:L6"/>
  <sheetViews>
    <sheetView workbookViewId="0">
      <selection activeCell="E14" sqref="E14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 x14ac:dyDescent="0.3">
      <c r="A1" s="30" t="s">
        <v>104</v>
      </c>
      <c r="B1" s="30"/>
      <c r="C1" s="30"/>
      <c r="D1" s="30"/>
      <c r="E1" s="30"/>
      <c r="F1" s="30"/>
    </row>
    <row r="2" spans="1:12" ht="30" customHeight="1" x14ac:dyDescent="0.3">
      <c r="A2" s="26" t="s">
        <v>1</v>
      </c>
      <c r="B2" s="26"/>
      <c r="C2" s="26"/>
      <c r="D2" s="26"/>
      <c r="E2" s="26"/>
      <c r="F2" s="26"/>
    </row>
    <row r="3" spans="1:12" ht="30" customHeight="1" x14ac:dyDescent="0.3">
      <c r="A3" s="2" t="s">
        <v>105</v>
      </c>
      <c r="B3" s="2" t="s">
        <v>94</v>
      </c>
      <c r="C3" s="2" t="s">
        <v>95</v>
      </c>
      <c r="D3" s="2" t="s">
        <v>96</v>
      </c>
      <c r="E3" s="2" t="s">
        <v>97</v>
      </c>
      <c r="F3" s="2" t="s">
        <v>102</v>
      </c>
      <c r="G3" s="1" t="s">
        <v>103</v>
      </c>
      <c r="H3" s="1" t="s">
        <v>106</v>
      </c>
      <c r="I3" s="1" t="s">
        <v>107</v>
      </c>
      <c r="J3" s="1" t="s">
        <v>108</v>
      </c>
      <c r="K3" s="1" t="s">
        <v>4</v>
      </c>
      <c r="L3" s="1" t="s">
        <v>5</v>
      </c>
    </row>
    <row r="4" spans="1:12" ht="20.100000000000001" customHeight="1" x14ac:dyDescent="0.3">
      <c r="A4" s="11" t="s">
        <v>109</v>
      </c>
      <c r="B4" s="11"/>
      <c r="C4" s="11"/>
      <c r="D4" s="11"/>
      <c r="E4" s="11"/>
      <c r="F4" s="12" t="s">
        <v>52</v>
      </c>
      <c r="G4" s="1" t="s">
        <v>52</v>
      </c>
      <c r="I4" s="1" t="s">
        <v>52</v>
      </c>
      <c r="J4" s="1" t="s">
        <v>52</v>
      </c>
      <c r="K4" s="1" t="s">
        <v>52</v>
      </c>
    </row>
    <row r="5" spans="1:12" ht="20.100000000000001" customHeight="1" x14ac:dyDescent="0.3">
      <c r="A5" s="13" t="s">
        <v>52</v>
      </c>
      <c r="B5" s="14"/>
      <c r="C5" s="14"/>
      <c r="D5" s="14"/>
      <c r="E5" s="14"/>
      <c r="F5" s="13" t="s">
        <v>52</v>
      </c>
      <c r="G5" s="1" t="s">
        <v>52</v>
      </c>
      <c r="H5" s="1" t="s">
        <v>52</v>
      </c>
      <c r="I5" s="1" t="s">
        <v>52</v>
      </c>
      <c r="J5" s="1" t="s">
        <v>52</v>
      </c>
      <c r="K5" s="1" t="s">
        <v>52</v>
      </c>
    </row>
    <row r="6" spans="1:12" ht="20.100000000000001" customHeight="1" x14ac:dyDescent="0.3">
      <c r="A6" s="15" t="s">
        <v>110</v>
      </c>
      <c r="B6" s="16"/>
      <c r="C6" s="16"/>
      <c r="D6" s="16"/>
      <c r="E6" s="16">
        <v>0</v>
      </c>
      <c r="F6" s="17"/>
    </row>
  </sheetData>
  <mergeCells count="2">
    <mergeCell ref="A1:F1"/>
    <mergeCell ref="A2:F2"/>
  </mergeCells>
  <phoneticPr fontId="1" type="noConversion"/>
  <pageMargins left="0.41" right="0" top="0.31" bottom="0.25" header="0" footer="0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73AF7-EB95-431C-800F-0CECCD57F6FB}">
  <sheetPr>
    <pageSetUpPr fitToPage="1"/>
  </sheetPr>
  <dimension ref="A1:M40"/>
  <sheetViews>
    <sheetView workbookViewId="0">
      <selection activeCell="E14" sqref="E14"/>
    </sheetView>
  </sheetViews>
  <sheetFormatPr defaultRowHeight="16.5" x14ac:dyDescent="0.3"/>
  <sheetData>
    <row r="1" spans="1:7" x14ac:dyDescent="0.3">
      <c r="A1" t="s">
        <v>149</v>
      </c>
    </row>
    <row r="2" spans="1:7" x14ac:dyDescent="0.3">
      <c r="A2" s="1" t="s">
        <v>150</v>
      </c>
      <c r="B2" t="s">
        <v>151</v>
      </c>
      <c r="C2" s="1" t="s">
        <v>152</v>
      </c>
    </row>
    <row r="3" spans="1:7" x14ac:dyDescent="0.3">
      <c r="A3" s="1" t="s">
        <v>153</v>
      </c>
      <c r="B3" t="s">
        <v>154</v>
      </c>
    </row>
    <row r="4" spans="1:7" x14ac:dyDescent="0.3">
      <c r="A4" s="1" t="s">
        <v>155</v>
      </c>
      <c r="B4">
        <v>5</v>
      </c>
    </row>
    <row r="5" spans="1:7" x14ac:dyDescent="0.3">
      <c r="A5" s="1" t="s">
        <v>156</v>
      </c>
      <c r="B5">
        <v>5</v>
      </c>
    </row>
    <row r="6" spans="1:7" x14ac:dyDescent="0.3">
      <c r="A6" s="1" t="s">
        <v>157</v>
      </c>
      <c r="B6" t="s">
        <v>158</v>
      </c>
    </row>
    <row r="7" spans="1:7" x14ac:dyDescent="0.3">
      <c r="A7" s="1" t="s">
        <v>159</v>
      </c>
      <c r="B7" t="s">
        <v>116</v>
      </c>
      <c r="C7" t="s">
        <v>64</v>
      </c>
    </row>
    <row r="8" spans="1:7" x14ac:dyDescent="0.3">
      <c r="A8" s="1" t="s">
        <v>160</v>
      </c>
      <c r="B8" t="s">
        <v>116</v>
      </c>
      <c r="C8">
        <v>2</v>
      </c>
    </row>
    <row r="9" spans="1:7" x14ac:dyDescent="0.3">
      <c r="A9" s="1" t="s">
        <v>161</v>
      </c>
      <c r="B9" t="s">
        <v>111</v>
      </c>
      <c r="C9" t="s">
        <v>112</v>
      </c>
      <c r="D9" t="s">
        <v>113</v>
      </c>
      <c r="E9" t="s">
        <v>114</v>
      </c>
      <c r="F9" t="s">
        <v>115</v>
      </c>
      <c r="G9" t="s">
        <v>162</v>
      </c>
    </row>
    <row r="10" spans="1:7" x14ac:dyDescent="0.3">
      <c r="A10" s="1" t="s">
        <v>163</v>
      </c>
      <c r="B10">
        <v>1261</v>
      </c>
      <c r="C10">
        <v>927</v>
      </c>
      <c r="D10">
        <v>0</v>
      </c>
    </row>
    <row r="11" spans="1:7" x14ac:dyDescent="0.3">
      <c r="A11" s="1" t="s">
        <v>164</v>
      </c>
      <c r="B11" t="s">
        <v>165</v>
      </c>
      <c r="C11">
        <v>3</v>
      </c>
    </row>
    <row r="12" spans="1:7" x14ac:dyDescent="0.3">
      <c r="A12" s="1" t="s">
        <v>166</v>
      </c>
      <c r="B12" t="s">
        <v>165</v>
      </c>
      <c r="C12">
        <v>4</v>
      </c>
    </row>
    <row r="13" spans="1:7" x14ac:dyDescent="0.3">
      <c r="A13" s="1" t="s">
        <v>167</v>
      </c>
      <c r="B13" t="s">
        <v>165</v>
      </c>
      <c r="C13">
        <v>4</v>
      </c>
    </row>
    <row r="14" spans="1:7" x14ac:dyDescent="0.3">
      <c r="A14" s="1" t="s">
        <v>168</v>
      </c>
      <c r="B14" t="s">
        <v>116</v>
      </c>
      <c r="C14">
        <v>5</v>
      </c>
    </row>
    <row r="15" spans="1:7" x14ac:dyDescent="0.3">
      <c r="A15" s="1" t="s">
        <v>169</v>
      </c>
      <c r="B15" t="s">
        <v>151</v>
      </c>
      <c r="C15" t="s">
        <v>170</v>
      </c>
      <c r="D15" t="s">
        <v>170</v>
      </c>
      <c r="E15" t="s">
        <v>170</v>
      </c>
      <c r="F15">
        <v>1</v>
      </c>
    </row>
    <row r="16" spans="1:7" x14ac:dyDescent="0.3">
      <c r="A16" s="1" t="s">
        <v>171</v>
      </c>
      <c r="B16">
        <v>1.1100000000000001</v>
      </c>
      <c r="C16">
        <v>1.1200000000000001</v>
      </c>
    </row>
    <row r="17" spans="1:13" x14ac:dyDescent="0.3">
      <c r="A17" s="1" t="s">
        <v>172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173</v>
      </c>
      <c r="B18">
        <v>1.25</v>
      </c>
      <c r="C18">
        <v>1.071</v>
      </c>
    </row>
    <row r="19" spans="1:13" x14ac:dyDescent="0.3">
      <c r="A19" s="1" t="s">
        <v>174</v>
      </c>
    </row>
    <row r="20" spans="1:13" x14ac:dyDescent="0.3">
      <c r="A20" s="1" t="s">
        <v>175</v>
      </c>
      <c r="B20" s="1" t="s">
        <v>116</v>
      </c>
      <c r="C20">
        <v>1</v>
      </c>
    </row>
    <row r="21" spans="1:13" x14ac:dyDescent="0.3">
      <c r="A21" t="s">
        <v>106</v>
      </c>
      <c r="B21" t="s">
        <v>176</v>
      </c>
      <c r="C21" t="s">
        <v>177</v>
      </c>
    </row>
    <row r="22" spans="1:13" x14ac:dyDescent="0.3">
      <c r="A22">
        <v>1</v>
      </c>
      <c r="B22" s="1" t="s">
        <v>178</v>
      </c>
      <c r="C22" s="1" t="s">
        <v>129</v>
      </c>
    </row>
    <row r="23" spans="1:13" x14ac:dyDescent="0.3">
      <c r="A23">
        <v>2</v>
      </c>
      <c r="B23" s="1" t="s">
        <v>179</v>
      </c>
      <c r="C23" s="1" t="s">
        <v>180</v>
      </c>
    </row>
    <row r="24" spans="1:13" x14ac:dyDescent="0.3">
      <c r="A24">
        <v>3</v>
      </c>
      <c r="B24" s="1" t="s">
        <v>181</v>
      </c>
      <c r="C24" s="1" t="s">
        <v>182</v>
      </c>
    </row>
    <row r="25" spans="1:13" x14ac:dyDescent="0.3">
      <c r="A25">
        <v>4</v>
      </c>
      <c r="B25" s="1" t="s">
        <v>183</v>
      </c>
      <c r="C25" s="1" t="s">
        <v>184</v>
      </c>
    </row>
    <row r="26" spans="1:13" x14ac:dyDescent="0.3">
      <c r="A26">
        <v>5</v>
      </c>
      <c r="B26" s="1" t="s">
        <v>185</v>
      </c>
      <c r="C26" s="1" t="s">
        <v>52</v>
      </c>
    </row>
    <row r="27" spans="1:13" x14ac:dyDescent="0.3">
      <c r="A27">
        <v>6</v>
      </c>
      <c r="B27" s="1" t="s">
        <v>139</v>
      </c>
      <c r="C27" s="1" t="s">
        <v>138</v>
      </c>
    </row>
    <row r="28" spans="1:13" x14ac:dyDescent="0.3">
      <c r="A28">
        <v>7</v>
      </c>
      <c r="B28" s="1" t="s">
        <v>186</v>
      </c>
      <c r="C28" s="1" t="s">
        <v>187</v>
      </c>
    </row>
    <row r="29" spans="1:13" x14ac:dyDescent="0.3">
      <c r="A29">
        <v>8</v>
      </c>
      <c r="B29" s="1" t="s">
        <v>188</v>
      </c>
      <c r="C29" s="1" t="s">
        <v>52</v>
      </c>
    </row>
    <row r="30" spans="1:13" x14ac:dyDescent="0.3">
      <c r="A30">
        <v>9</v>
      </c>
      <c r="B30" s="1" t="s">
        <v>188</v>
      </c>
      <c r="C30" s="1" t="s">
        <v>52</v>
      </c>
    </row>
    <row r="31" spans="1:13" x14ac:dyDescent="0.3">
      <c r="A31" t="s">
        <v>151</v>
      </c>
      <c r="B31" s="1" t="s">
        <v>189</v>
      </c>
      <c r="C31" s="1" t="s">
        <v>52</v>
      </c>
    </row>
    <row r="32" spans="1:13" x14ac:dyDescent="0.3">
      <c r="A32" t="s">
        <v>190</v>
      </c>
      <c r="B32" s="1" t="s">
        <v>191</v>
      </c>
      <c r="C32" s="1" t="s">
        <v>52</v>
      </c>
    </row>
    <row r="33" spans="1:3" x14ac:dyDescent="0.3">
      <c r="A33" t="s">
        <v>116</v>
      </c>
      <c r="B33" s="1" t="s">
        <v>189</v>
      </c>
      <c r="C33" s="1" t="s">
        <v>52</v>
      </c>
    </row>
    <row r="34" spans="1:3" x14ac:dyDescent="0.3">
      <c r="A34" t="s">
        <v>192</v>
      </c>
      <c r="B34" s="1" t="s">
        <v>189</v>
      </c>
      <c r="C34" s="1" t="s">
        <v>52</v>
      </c>
    </row>
    <row r="35" spans="1:3" x14ac:dyDescent="0.3">
      <c r="A35" t="s">
        <v>193</v>
      </c>
      <c r="B35" s="1" t="s">
        <v>189</v>
      </c>
      <c r="C35" s="1" t="s">
        <v>52</v>
      </c>
    </row>
    <row r="36" spans="1:3" x14ac:dyDescent="0.3">
      <c r="A36" t="s">
        <v>65</v>
      </c>
      <c r="B36" s="1" t="s">
        <v>189</v>
      </c>
      <c r="C36" s="1" t="s">
        <v>52</v>
      </c>
    </row>
    <row r="37" spans="1:3" x14ac:dyDescent="0.3">
      <c r="A37" t="s">
        <v>194</v>
      </c>
      <c r="B37" s="1" t="s">
        <v>189</v>
      </c>
      <c r="C37" s="1" t="s">
        <v>52</v>
      </c>
    </row>
    <row r="38" spans="1:3" x14ac:dyDescent="0.3">
      <c r="A38" t="s">
        <v>195</v>
      </c>
      <c r="B38" s="1" t="s">
        <v>189</v>
      </c>
      <c r="C38" s="1" t="s">
        <v>52</v>
      </c>
    </row>
    <row r="39" spans="1:3" x14ac:dyDescent="0.3">
      <c r="A39" t="s">
        <v>196</v>
      </c>
      <c r="B39" s="1" t="s">
        <v>189</v>
      </c>
      <c r="C39" s="1" t="s">
        <v>52</v>
      </c>
    </row>
    <row r="40" spans="1:3" x14ac:dyDescent="0.3">
      <c r="A40" t="s">
        <v>197</v>
      </c>
      <c r="B40" s="1" t="s">
        <v>189</v>
      </c>
      <c r="C40" s="1" t="s">
        <v>52</v>
      </c>
    </row>
  </sheetData>
  <phoneticPr fontId="1" type="noConversion"/>
  <pageMargins left="0.41" right="0" top="0.31" bottom="0.25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29448-DF88-4D9F-A82F-498FDA9FB5D6}">
  <dimension ref="A1"/>
  <sheetViews>
    <sheetView workbookViewId="0">
      <selection activeCell="E14" sqref="E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원가계산서</vt:lpstr>
      <vt:lpstr>공종별집계표</vt:lpstr>
      <vt:lpstr>공종별내역서</vt:lpstr>
      <vt:lpstr>중기단가목록</vt:lpstr>
      <vt:lpstr>중기단가산출서</vt:lpstr>
      <vt:lpstr> 공사설정 </vt:lpstr>
      <vt:lpstr>Sheet1</vt:lpstr>
      <vt:lpstr>공종별내역서!Print_Area</vt:lpstr>
      <vt:lpstr>공종별집계표!Print_Area</vt:lpstr>
      <vt:lpstr>중기단가목록!Print_Area</vt:lpstr>
      <vt:lpstr>중기단가산출서!Print_Area</vt:lpstr>
      <vt:lpstr>공종별내역서!Print_Titles</vt:lpstr>
      <vt:lpstr>공종별집계표!Print_Titles</vt:lpstr>
      <vt:lpstr>원가계산서!Print_Titles</vt:lpstr>
      <vt:lpstr>중기단가목록!Print_Titles</vt:lpstr>
      <vt:lpstr>중기단가산출서!Print_Titles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2026-10-01T11:16:44Z</cp:lastPrinted>
  <dcterms:created xsi:type="dcterms:W3CDTF">2024-09-19T05:39:00Z</dcterms:created>
  <dcterms:modified xsi:type="dcterms:W3CDTF">2026-10-12T05:39:53Z</dcterms:modified>
</cp:coreProperties>
</file>